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1.xml" ContentType="application/vnd.openxmlformats-officedocument.drawing+xml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1.xml" ContentType="application/vnd.openxmlformats-officedocument.spreadsheetml.comments+xml"/>
  <Override PartName="/xl/customProperty8.bin" ContentType="application/vnd.openxmlformats-officedocument.spreadsheetml.customProperty"/>
  <Override PartName="/xl/drawings/drawing3.xml" ContentType="application/vnd.openxmlformats-officedocument.drawing+xml"/>
  <Override PartName="/xl/customProperty9.bin" ContentType="application/vnd.openxmlformats-officedocument.spreadsheetml.customProperty"/>
  <Override PartName="/xl/drawings/drawing4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2.xml" ContentType="application/vnd.openxmlformats-officedocument.spreadsheetml.comments+xml"/>
  <Override PartName="/xl/customProperty12.bin" ContentType="application/vnd.openxmlformats-officedocument.spreadsheetml.customProperty"/>
  <Override PartName="/xl/drawings/drawing5.xml" ContentType="application/vnd.openxmlformats-officedocument.drawing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drawings/drawing6.xml" ContentType="application/vnd.openxmlformats-officedocument.drawing+xml"/>
  <Override PartName="/xl/customProperty18.bin" ContentType="application/vnd.openxmlformats-officedocument.spreadsheetml.customProperty"/>
  <Override PartName="/xl/drawings/drawing7.xml" ContentType="application/vnd.openxmlformats-officedocument.drawing+xml"/>
  <Override PartName="/xl/customProperty19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Low Income\2021 Filing\To File 2021 Low Income\"/>
    </mc:Choice>
  </mc:AlternateContent>
  <bookViews>
    <workbookView xWindow="0" yWindow="345" windowWidth="19200" windowHeight="10080" tabRatio="947"/>
  </bookViews>
  <sheets>
    <sheet name="Revenue Req 2021-2022" sheetId="62" r:id="rId1"/>
    <sheet name="Revenue Req 2020-2021" sheetId="37" r:id="rId2"/>
    <sheet name="Summary of RR change" sheetId="13" r:id="rId3"/>
    <sheet name="2020-2021 Elec Rev Collected" sheetId="61" r:id="rId4"/>
    <sheet name="2019-2020 Elec Rev Collected" sheetId="30" r:id="rId5"/>
    <sheet name="2020 Elec Rates" sheetId="66" r:id="rId6"/>
    <sheet name="Electric - Load" sheetId="59" r:id="rId7"/>
    <sheet name="2020-2021 Gas Rev Collected" sheetId="60" r:id="rId8"/>
    <sheet name="2019-2020 Gas Rev Collected" sheetId="36" r:id="rId9"/>
    <sheet name="2020 Proposed Gas Rates" sheetId="67" r:id="rId10"/>
    <sheet name="Gas - Load" sheetId="58" r:id="rId11"/>
    <sheet name="2020 Elec&amp;Gas Forecast Revenue" sheetId="63" r:id="rId12"/>
    <sheet name="ConvFac Elec -2019 GRC" sheetId="24" r:id="rId13"/>
    <sheet name="ConvFac Gas-2019 GRC" sheetId="25" r:id="rId14"/>
    <sheet name="Elec Sch 142 5-2021" sheetId="64" r:id="rId15"/>
    <sheet name="Gas Sch 142 05-2021" sheetId="65" r:id="rId16"/>
    <sheet name="LIHEAP Credit" sheetId="35" r:id="rId17"/>
    <sheet name="2020 PCORC Low-Income Funding" sheetId="56" r:id="rId18"/>
    <sheet name="2020 PCORC Electric" sheetId="68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0" localSheetId="5">[1]Jan!#REF!</definedName>
    <definedName name="\0" localSheetId="11">[1]Jan!#REF!</definedName>
    <definedName name="\0" localSheetId="18">[1]Jan!#REF!</definedName>
    <definedName name="\0" localSheetId="17">[1]Jan!#REF!</definedName>
    <definedName name="\0" localSheetId="3">[1]Jan!#REF!</definedName>
    <definedName name="\0" localSheetId="7">[1]Jan!#REF!</definedName>
    <definedName name="\0" localSheetId="1">[1]Jan!#REF!</definedName>
    <definedName name="\0" localSheetId="0">[1]Jan!#REF!</definedName>
    <definedName name="\0">[1]Jan!#REF!</definedName>
    <definedName name="\A" localSheetId="11">#REF!</definedName>
    <definedName name="\A" localSheetId="18">#REF!</definedName>
    <definedName name="\A" localSheetId="17">#REF!</definedName>
    <definedName name="\A" localSheetId="3">#REF!</definedName>
    <definedName name="\A" localSheetId="7">#REF!</definedName>
    <definedName name="\A" localSheetId="1">#REF!</definedName>
    <definedName name="\A" localSheetId="0">#REF!</definedName>
    <definedName name="\A">#REF!</definedName>
    <definedName name="\B" localSheetId="11">#REF!</definedName>
    <definedName name="\B" localSheetId="18">#REF!</definedName>
    <definedName name="\B" localSheetId="17">#REF!</definedName>
    <definedName name="\B" localSheetId="3">#REF!</definedName>
    <definedName name="\B" localSheetId="7">#REF!</definedName>
    <definedName name="\B" localSheetId="1">#REF!</definedName>
    <definedName name="\B" localSheetId="0">#REF!</definedName>
    <definedName name="\B">#REF!</definedName>
    <definedName name="\BACK1" localSheetId="11">#REF!</definedName>
    <definedName name="\BACK1" localSheetId="18">#REF!</definedName>
    <definedName name="\BACK1" localSheetId="17">#REF!</definedName>
    <definedName name="\BACK1" localSheetId="3">#REF!</definedName>
    <definedName name="\BACK1" localSheetId="7">#REF!</definedName>
    <definedName name="\BACK1" localSheetId="1">#REF!</definedName>
    <definedName name="\BACK1" localSheetId="0">#REF!</definedName>
    <definedName name="\BACK1">#REF!</definedName>
    <definedName name="\BLOCK" localSheetId="11">#REF!</definedName>
    <definedName name="\BLOCK" localSheetId="17">#REF!</definedName>
    <definedName name="\BLOCK" localSheetId="3">#REF!</definedName>
    <definedName name="\BLOCK" localSheetId="7">#REF!</definedName>
    <definedName name="\BLOCK" localSheetId="1">#REF!</definedName>
    <definedName name="\BLOCK" localSheetId="0">#REF!</definedName>
    <definedName name="\BLOCK">#REF!</definedName>
    <definedName name="\BLOCKT" localSheetId="11">#REF!</definedName>
    <definedName name="\BLOCKT" localSheetId="17">#REF!</definedName>
    <definedName name="\BLOCKT" localSheetId="3">#REF!</definedName>
    <definedName name="\BLOCKT" localSheetId="7">#REF!</definedName>
    <definedName name="\BLOCKT" localSheetId="1">#REF!</definedName>
    <definedName name="\BLOCKT" localSheetId="0">#REF!</definedName>
    <definedName name="\BLOCKT">#REF!</definedName>
    <definedName name="\C" localSheetId="5">'[2]Sched 46'!#REF!</definedName>
    <definedName name="\C" localSheetId="11">'[2]Sched 46'!#REF!</definedName>
    <definedName name="\C" localSheetId="18">#REF!</definedName>
    <definedName name="\C" localSheetId="17">'[2]Sched 46'!#REF!</definedName>
    <definedName name="\C" localSheetId="3">'[2]Sched 46'!#REF!</definedName>
    <definedName name="\C" localSheetId="7">'[2]Sched 46'!#REF!</definedName>
    <definedName name="\C" localSheetId="1">'[2]Sched 46'!#REF!</definedName>
    <definedName name="\C" localSheetId="0">'[2]Sched 46'!#REF!</definedName>
    <definedName name="\C">'[2]Sched 46'!#REF!</definedName>
    <definedName name="\COMP" localSheetId="11">#REF!</definedName>
    <definedName name="\COMP" localSheetId="18">#REF!</definedName>
    <definedName name="\COMP" localSheetId="17">#REF!</definedName>
    <definedName name="\COMP" localSheetId="3">#REF!</definedName>
    <definedName name="\COMP" localSheetId="7">#REF!</definedName>
    <definedName name="\COMP" localSheetId="1">#REF!</definedName>
    <definedName name="\COMP" localSheetId="0">#REF!</definedName>
    <definedName name="\COMP">#REF!</definedName>
    <definedName name="\COMPT" localSheetId="11">#REF!</definedName>
    <definedName name="\COMPT" localSheetId="17">#REF!</definedName>
    <definedName name="\COMPT" localSheetId="3">#REF!</definedName>
    <definedName name="\COMPT" localSheetId="7">#REF!</definedName>
    <definedName name="\COMPT" localSheetId="1">#REF!</definedName>
    <definedName name="\COMPT" localSheetId="0">#REF!</definedName>
    <definedName name="\COMPT">#REF!</definedName>
    <definedName name="\G" localSheetId="11">#REF!</definedName>
    <definedName name="\G" localSheetId="17">#REF!</definedName>
    <definedName name="\G" localSheetId="3">#REF!</definedName>
    <definedName name="\G" localSheetId="7">#REF!</definedName>
    <definedName name="\G" localSheetId="1">#REF!</definedName>
    <definedName name="\G" localSheetId="0">#REF!</definedName>
    <definedName name="\G">#REF!</definedName>
    <definedName name="\I" localSheetId="11">#REF!</definedName>
    <definedName name="\I" localSheetId="17">#REF!</definedName>
    <definedName name="\I" localSheetId="3">#REF!</definedName>
    <definedName name="\I" localSheetId="7">#REF!</definedName>
    <definedName name="\I" localSheetId="1">#REF!</definedName>
    <definedName name="\I" localSheetId="0">#REF!</definedName>
    <definedName name="\I">#REF!</definedName>
    <definedName name="\K" localSheetId="11">#REF!</definedName>
    <definedName name="\K" localSheetId="17">#REF!</definedName>
    <definedName name="\K" localSheetId="3">#REF!</definedName>
    <definedName name="\K" localSheetId="7">#REF!</definedName>
    <definedName name="\K" localSheetId="1">#REF!</definedName>
    <definedName name="\K" localSheetId="0">#REF!</definedName>
    <definedName name="\K">#REF!</definedName>
    <definedName name="\L" localSheetId="11">#REF!</definedName>
    <definedName name="\L" localSheetId="17">#REF!</definedName>
    <definedName name="\L" localSheetId="3">#REF!</definedName>
    <definedName name="\L" localSheetId="7">#REF!</definedName>
    <definedName name="\L" localSheetId="1">#REF!</definedName>
    <definedName name="\L" localSheetId="0">#REF!</definedName>
    <definedName name="\L">#REF!</definedName>
    <definedName name="\M" localSheetId="5">'[2]Sched 46'!#REF!</definedName>
    <definedName name="\M" localSheetId="11">'[2]Sched 46'!#REF!</definedName>
    <definedName name="\M" localSheetId="18">#REF!</definedName>
    <definedName name="\M" localSheetId="17">'[2]Sched 46'!#REF!</definedName>
    <definedName name="\M" localSheetId="3">'[2]Sched 46'!#REF!</definedName>
    <definedName name="\M" localSheetId="7">'[2]Sched 46'!#REF!</definedName>
    <definedName name="\M" localSheetId="1">'[2]Sched 46'!#REF!</definedName>
    <definedName name="\M" localSheetId="0">'[2]Sched 46'!#REF!</definedName>
    <definedName name="\M">'[2]Sched 46'!#REF!</definedName>
    <definedName name="\P" localSheetId="5">'[2]Sched 46'!#REF!</definedName>
    <definedName name="\P" localSheetId="11">'[2]Sched 46'!#REF!</definedName>
    <definedName name="\P" localSheetId="18">#REF!</definedName>
    <definedName name="\P" localSheetId="17">'[2]Sched 46'!#REF!</definedName>
    <definedName name="\P" localSheetId="3">'[2]Sched 46'!#REF!</definedName>
    <definedName name="\P" localSheetId="7">'[2]Sched 46'!#REF!</definedName>
    <definedName name="\P" localSheetId="1">'[2]Sched 46'!#REF!</definedName>
    <definedName name="\P" localSheetId="0">'[2]Sched 46'!#REF!</definedName>
    <definedName name="\P">'[2]Sched 46'!#REF!</definedName>
    <definedName name="\Q" localSheetId="11">[3]Actual!#REF!</definedName>
    <definedName name="\Q" localSheetId="18">[3]Actual!#REF!</definedName>
    <definedName name="\Q" localSheetId="17">[3]Actual!#REF!</definedName>
    <definedName name="\Q" localSheetId="3">[3]Actual!#REF!</definedName>
    <definedName name="\Q" localSheetId="7">[3]Actual!#REF!</definedName>
    <definedName name="\Q" localSheetId="1">[3]Actual!#REF!</definedName>
    <definedName name="\Q" localSheetId="0">[3]Actual!#REF!</definedName>
    <definedName name="\Q">[3]Actual!#REF!</definedName>
    <definedName name="\R" localSheetId="11">#REF!</definedName>
    <definedName name="\R" localSheetId="18">#REF!</definedName>
    <definedName name="\R" localSheetId="17">#REF!</definedName>
    <definedName name="\R" localSheetId="3">#REF!</definedName>
    <definedName name="\R" localSheetId="7">#REF!</definedName>
    <definedName name="\R" localSheetId="1">#REF!</definedName>
    <definedName name="\R" localSheetId="0">#REF!</definedName>
    <definedName name="\R">#REF!</definedName>
    <definedName name="\S" localSheetId="11">#REF!</definedName>
    <definedName name="\S" localSheetId="18">#REF!</definedName>
    <definedName name="\S" localSheetId="17">#REF!</definedName>
    <definedName name="\S" localSheetId="3">#REF!</definedName>
    <definedName name="\S" localSheetId="7">#REF!</definedName>
    <definedName name="\S" localSheetId="1">#REF!</definedName>
    <definedName name="\S" localSheetId="0">#REF!</definedName>
    <definedName name="\S">#REF!</definedName>
    <definedName name="\TABLE1" localSheetId="11">#REF!</definedName>
    <definedName name="\TABLE1" localSheetId="18">#REF!</definedName>
    <definedName name="\TABLE1" localSheetId="17">#REF!</definedName>
    <definedName name="\TABLE1" localSheetId="3">#REF!</definedName>
    <definedName name="\TABLE1" localSheetId="7">#REF!</definedName>
    <definedName name="\TABLE1" localSheetId="1">#REF!</definedName>
    <definedName name="\TABLE1" localSheetId="0">#REF!</definedName>
    <definedName name="\TABLE1">#REF!</definedName>
    <definedName name="\TABLE2" localSheetId="11">#REF!</definedName>
    <definedName name="\TABLE2" localSheetId="17">#REF!</definedName>
    <definedName name="\TABLE2" localSheetId="3">#REF!</definedName>
    <definedName name="\TABLE2" localSheetId="7">#REF!</definedName>
    <definedName name="\TABLE2" localSheetId="1">#REF!</definedName>
    <definedName name="\TABLE2" localSheetId="0">#REF!</definedName>
    <definedName name="\TABLE2">#REF!</definedName>
    <definedName name="\TABLEA" localSheetId="11">#REF!</definedName>
    <definedName name="\TABLEA" localSheetId="17">#REF!</definedName>
    <definedName name="\TABLEA" localSheetId="3">#REF!</definedName>
    <definedName name="\TABLEA" localSheetId="7">#REF!</definedName>
    <definedName name="\TABLEA" localSheetId="1">#REF!</definedName>
    <definedName name="\TABLEA" localSheetId="0">#REF!</definedName>
    <definedName name="\TABLEA">#REF!</definedName>
    <definedName name="\TBL2" localSheetId="11">#REF!</definedName>
    <definedName name="\TBL2" localSheetId="17">#REF!</definedName>
    <definedName name="\TBL2" localSheetId="3">#REF!</definedName>
    <definedName name="\TBL2" localSheetId="7">#REF!</definedName>
    <definedName name="\TBL2" localSheetId="1">#REF!</definedName>
    <definedName name="\TBL2" localSheetId="0">#REF!</definedName>
    <definedName name="\TBL2">#REF!</definedName>
    <definedName name="\TBL3" localSheetId="11">#REF!</definedName>
    <definedName name="\TBL3" localSheetId="17">#REF!</definedName>
    <definedName name="\TBL3" localSheetId="3">#REF!</definedName>
    <definedName name="\TBL3" localSheetId="7">#REF!</definedName>
    <definedName name="\TBL3" localSheetId="1">#REF!</definedName>
    <definedName name="\TBL3" localSheetId="0">#REF!</definedName>
    <definedName name="\TBL3">#REF!</definedName>
    <definedName name="\TBL4" localSheetId="11">#REF!</definedName>
    <definedName name="\TBL4" localSheetId="17">#REF!</definedName>
    <definedName name="\TBL4" localSheetId="3">#REF!</definedName>
    <definedName name="\TBL4" localSheetId="7">#REF!</definedName>
    <definedName name="\TBL4" localSheetId="1">#REF!</definedName>
    <definedName name="\TBL4" localSheetId="0">#REF!</definedName>
    <definedName name="\TBL4">#REF!</definedName>
    <definedName name="\TBL5" localSheetId="11">#REF!</definedName>
    <definedName name="\TBL5" localSheetId="17">#REF!</definedName>
    <definedName name="\TBL5" localSheetId="3">#REF!</definedName>
    <definedName name="\TBL5" localSheetId="7">#REF!</definedName>
    <definedName name="\TBL5" localSheetId="1">#REF!</definedName>
    <definedName name="\TBL5" localSheetId="0">#REF!</definedName>
    <definedName name="\TBL5">#REF!</definedName>
    <definedName name="\W" localSheetId="11">#REF!</definedName>
    <definedName name="\W" localSheetId="17">#REF!</definedName>
    <definedName name="\W" localSheetId="3">#REF!</definedName>
    <definedName name="\W" localSheetId="7">#REF!</definedName>
    <definedName name="\W" localSheetId="1">#REF!</definedName>
    <definedName name="\W" localSheetId="0">#REF!</definedName>
    <definedName name="\W">#REF!</definedName>
    <definedName name="\WORK1" localSheetId="11">#REF!</definedName>
    <definedName name="\WORK1" localSheetId="17">#REF!</definedName>
    <definedName name="\WORK1" localSheetId="3">#REF!</definedName>
    <definedName name="\WORK1" localSheetId="7">#REF!</definedName>
    <definedName name="\WORK1" localSheetId="1">#REF!</definedName>
    <definedName name="\WORK1" localSheetId="0">#REF!</definedName>
    <definedName name="\WORK1">#REF!</definedName>
    <definedName name="\X" localSheetId="11">#REF!</definedName>
    <definedName name="\X" localSheetId="17">#REF!</definedName>
    <definedName name="\X" localSheetId="3">#REF!</definedName>
    <definedName name="\X" localSheetId="7">#REF!</definedName>
    <definedName name="\X" localSheetId="1">#REF!</definedName>
    <definedName name="\X" localSheetId="0">#REF!</definedName>
    <definedName name="\X">#REF!</definedName>
    <definedName name="\Z" localSheetId="11">#REF!</definedName>
    <definedName name="\Z" localSheetId="17">#REF!</definedName>
    <definedName name="\Z" localSheetId="3">#REF!</definedName>
    <definedName name="\Z" localSheetId="7">#REF!</definedName>
    <definedName name="\Z" localSheetId="1">#REF!</definedName>
    <definedName name="\Z" localSheetId="0">#REF!</definedName>
    <definedName name="\Z">#REF!</definedName>
    <definedName name="__________________six6" localSheetId="5" hidden="1">{#N/A,#N/A,FALSE,"CRPT";#N/A,#N/A,FALSE,"TREND";#N/A,#N/A,FALSE,"%Curve"}</definedName>
    <definedName name="__________________six6" localSheetId="18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5" hidden="1">{#N/A,#N/A,FALSE,"schA"}</definedName>
    <definedName name="__________________www1" localSheetId="18" hidden="1">{#N/A,#N/A,FALSE,"schA"}</definedName>
    <definedName name="__________________www1" hidden="1">{#N/A,#N/A,FALSE,"schA"}</definedName>
    <definedName name="_________________six6" localSheetId="5" hidden="1">{#N/A,#N/A,FALSE,"CRPT";#N/A,#N/A,FALSE,"TREND";#N/A,#N/A,FALSE,"%Curve"}</definedName>
    <definedName name="_________________six6" localSheetId="1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5" hidden="1">{#N/A,#N/A,FALSE,"schA"}</definedName>
    <definedName name="_________________www1" localSheetId="18" hidden="1">{#N/A,#N/A,FALSE,"schA"}</definedName>
    <definedName name="_________________www1" hidden="1">{#N/A,#N/A,FALSE,"schA"}</definedName>
    <definedName name="________________six6" localSheetId="5" hidden="1">{#N/A,#N/A,FALSE,"CRPT";#N/A,#N/A,FALSE,"TREND";#N/A,#N/A,FALSE,"%Curve"}</definedName>
    <definedName name="________________six6" localSheetId="1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5" hidden="1">{#N/A,#N/A,FALSE,"schA"}</definedName>
    <definedName name="________________www1" localSheetId="18" hidden="1">{#N/A,#N/A,FALSE,"schA"}</definedName>
    <definedName name="________________www1" hidden="1">{#N/A,#N/A,FALSE,"schA"}</definedName>
    <definedName name="_______________six6" localSheetId="5" hidden="1">{#N/A,#N/A,FALSE,"CRPT";#N/A,#N/A,FALSE,"TREND";#N/A,#N/A,FALSE,"%Curve"}</definedName>
    <definedName name="_______________six6" localSheetId="1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5" hidden="1">{#N/A,#N/A,FALSE,"schA"}</definedName>
    <definedName name="_______________www1" localSheetId="18" hidden="1">{#N/A,#N/A,FALSE,"schA"}</definedName>
    <definedName name="_______________www1" hidden="1">{#N/A,#N/A,FALSE,"schA"}</definedName>
    <definedName name="______________six6" localSheetId="5" hidden="1">{#N/A,#N/A,FALSE,"CRPT";#N/A,#N/A,FALSE,"TREND";#N/A,#N/A,FALSE,"%Curve"}</definedName>
    <definedName name="______________six6" localSheetId="1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5" hidden="1">{#N/A,#N/A,FALSE,"schA"}</definedName>
    <definedName name="______________www1" localSheetId="18" hidden="1">{#N/A,#N/A,FALSE,"schA"}</definedName>
    <definedName name="______________www1" hidden="1">{#N/A,#N/A,FALSE,"schA"}</definedName>
    <definedName name="_____________six6" localSheetId="5" hidden="1">{#N/A,#N/A,FALSE,"CRPT";#N/A,#N/A,FALSE,"TREND";#N/A,#N/A,FALSE,"%Curve"}</definedName>
    <definedName name="_____________six6" localSheetId="18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5" hidden="1">{#N/A,#N/A,FALSE,"schA"}</definedName>
    <definedName name="_____________www1" localSheetId="18" hidden="1">{#N/A,#N/A,FALSE,"schA"}</definedName>
    <definedName name="_____________www1" hidden="1">{#N/A,#N/A,FALSE,"schA"}</definedName>
    <definedName name="____________six6" localSheetId="5" hidden="1">{#N/A,#N/A,FALSE,"CRPT";#N/A,#N/A,FALSE,"TREND";#N/A,#N/A,FALSE,"%Curve"}</definedName>
    <definedName name="____________six6" localSheetId="18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5" hidden="1">{#N/A,#N/A,FALSE,"schA"}</definedName>
    <definedName name="____________www1" localSheetId="18" hidden="1">{#N/A,#N/A,FALSE,"schA"}</definedName>
    <definedName name="____________www1" hidden="1">{#N/A,#N/A,FALSE,"schA"}</definedName>
    <definedName name="___________six6" localSheetId="5" hidden="1">{#N/A,#N/A,FALSE,"CRPT";#N/A,#N/A,FALSE,"TREND";#N/A,#N/A,FALSE,"%Curve"}</definedName>
    <definedName name="___________six6" localSheetId="18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5" hidden="1">{#N/A,#N/A,FALSE,"schA"}</definedName>
    <definedName name="___________www1" localSheetId="18" hidden="1">{#N/A,#N/A,FALSE,"schA"}</definedName>
    <definedName name="___________www1" hidden="1">{#N/A,#N/A,FALSE,"schA"}</definedName>
    <definedName name="__________six6" localSheetId="5" hidden="1">{#N/A,#N/A,FALSE,"CRPT";#N/A,#N/A,FALSE,"TREND";#N/A,#N/A,FALSE,"%Curve"}</definedName>
    <definedName name="__________six6" localSheetId="18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5" hidden="1">{#N/A,#N/A,FALSE,"schA"}</definedName>
    <definedName name="__________www1" localSheetId="18" hidden="1">{#N/A,#N/A,FALSE,"schA"}</definedName>
    <definedName name="__________www1" hidden="1">{#N/A,#N/A,FALSE,"schA"}</definedName>
    <definedName name="_________six6" localSheetId="5" hidden="1">{#N/A,#N/A,FALSE,"CRPT";#N/A,#N/A,FALSE,"TREND";#N/A,#N/A,FALSE,"%Curve"}</definedName>
    <definedName name="_________six6" localSheetId="18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5" hidden="1">{#N/A,#N/A,FALSE,"schA"}</definedName>
    <definedName name="_________www1" localSheetId="18" hidden="1">{#N/A,#N/A,FALSE,"schA"}</definedName>
    <definedName name="_________www1" hidden="1">{#N/A,#N/A,FALSE,"schA"}</definedName>
    <definedName name="________six6" localSheetId="5" hidden="1">{#N/A,#N/A,FALSE,"CRPT";#N/A,#N/A,FALSE,"TREND";#N/A,#N/A,FALSE,"%Curve"}</definedName>
    <definedName name="________six6" localSheetId="18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5" hidden="1">{#N/A,#N/A,FALSE,"schA"}</definedName>
    <definedName name="________www1" localSheetId="18" hidden="1">{#N/A,#N/A,FALSE,"schA"}</definedName>
    <definedName name="________www1" hidden="1">{#N/A,#N/A,FALSE,"schA"}</definedName>
    <definedName name="_______six6" localSheetId="5" hidden="1">{#N/A,#N/A,FALSE,"CRPT";#N/A,#N/A,FALSE,"TREND";#N/A,#N/A,FALSE,"%Curve"}</definedName>
    <definedName name="_______six6" localSheetId="1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5" hidden="1">{#N/A,#N/A,FALSE,"schA"}</definedName>
    <definedName name="_______www1" localSheetId="18" hidden="1">{#N/A,#N/A,FALSE,"schA"}</definedName>
    <definedName name="_______www1" hidden="1">{#N/A,#N/A,FALSE,"schA"}</definedName>
    <definedName name="______Apr05" localSheetId="5">#REF!</definedName>
    <definedName name="______Apr05" localSheetId="11">#REF!</definedName>
    <definedName name="______Apr05" localSheetId="17">#REF!</definedName>
    <definedName name="______Apr05" localSheetId="3">#REF!</definedName>
    <definedName name="______Apr05" localSheetId="7">#REF!</definedName>
    <definedName name="______Apr05" localSheetId="1">#REF!</definedName>
    <definedName name="______Apr05" localSheetId="0">#REF!</definedName>
    <definedName name="______Apr05">#REF!</definedName>
    <definedName name="______Aug05" localSheetId="11">#REF!</definedName>
    <definedName name="______Aug05" localSheetId="17">#REF!</definedName>
    <definedName name="______Aug05" localSheetId="3">#REF!</definedName>
    <definedName name="______Aug05" localSheetId="7">#REF!</definedName>
    <definedName name="______Aug05" localSheetId="1">#REF!</definedName>
    <definedName name="______Aug05" localSheetId="0">#REF!</definedName>
    <definedName name="______Aug05">#REF!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Feb05" localSheetId="5">#REF!</definedName>
    <definedName name="______Feb05" localSheetId="11">#REF!</definedName>
    <definedName name="______Feb05" localSheetId="17">#REF!</definedName>
    <definedName name="______Feb05" localSheetId="3">#REF!</definedName>
    <definedName name="______Feb05" localSheetId="7">#REF!</definedName>
    <definedName name="______Feb05" localSheetId="1">#REF!</definedName>
    <definedName name="______Feb05" localSheetId="0">#REF!</definedName>
    <definedName name="______Feb05">#REF!</definedName>
    <definedName name="______Jan05" localSheetId="11">#REF!</definedName>
    <definedName name="______Jan05" localSheetId="17">#REF!</definedName>
    <definedName name="______Jan05" localSheetId="3">#REF!</definedName>
    <definedName name="______Jan05" localSheetId="7">#REF!</definedName>
    <definedName name="______Jan05" localSheetId="1">#REF!</definedName>
    <definedName name="______Jan05" localSheetId="0">#REF!</definedName>
    <definedName name="______Jan05">#REF!</definedName>
    <definedName name="______Jul05" localSheetId="11">#REF!</definedName>
    <definedName name="______Jul05" localSheetId="17">#REF!</definedName>
    <definedName name="______Jul05" localSheetId="3">#REF!</definedName>
    <definedName name="______Jul05" localSheetId="7">#REF!</definedName>
    <definedName name="______Jul05" localSheetId="1">#REF!</definedName>
    <definedName name="______Jul05" localSheetId="0">#REF!</definedName>
    <definedName name="______Jul05">#REF!</definedName>
    <definedName name="______Jun05" localSheetId="11">#REF!</definedName>
    <definedName name="______Jun05" localSheetId="17">#REF!</definedName>
    <definedName name="______Jun05" localSheetId="3">#REF!</definedName>
    <definedName name="______Jun05" localSheetId="7">#REF!</definedName>
    <definedName name="______Jun05" localSheetId="1">#REF!</definedName>
    <definedName name="______Jun05" localSheetId="0">#REF!</definedName>
    <definedName name="______Jun05">#REF!</definedName>
    <definedName name="______Jun09">" BS!$AI$7:$AI$1643"</definedName>
    <definedName name="______Mar05" localSheetId="5">#REF!</definedName>
    <definedName name="______Mar05" localSheetId="11">#REF!</definedName>
    <definedName name="______Mar05" localSheetId="17">#REF!</definedName>
    <definedName name="______Mar05" localSheetId="3">#REF!</definedName>
    <definedName name="______Mar05" localSheetId="7">#REF!</definedName>
    <definedName name="______Mar05" localSheetId="1">#REF!</definedName>
    <definedName name="______Mar05" localSheetId="0">#REF!</definedName>
    <definedName name="______Mar05">#REF!</definedName>
    <definedName name="______May05" localSheetId="11">#REF!</definedName>
    <definedName name="______May05" localSheetId="17">#REF!</definedName>
    <definedName name="______May05" localSheetId="3">#REF!</definedName>
    <definedName name="______May05" localSheetId="7">#REF!</definedName>
    <definedName name="______May05" localSheetId="1">#REF!</definedName>
    <definedName name="______May05" localSheetId="0">#REF!</definedName>
    <definedName name="______May05">#REF!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Sep05" localSheetId="5">#REF!</definedName>
    <definedName name="______Sep05" localSheetId="11">#REF!</definedName>
    <definedName name="______Sep05" localSheetId="17">#REF!</definedName>
    <definedName name="______Sep05" localSheetId="3">#REF!</definedName>
    <definedName name="______Sep05" localSheetId="7">#REF!</definedName>
    <definedName name="______Sep05" localSheetId="1">#REF!</definedName>
    <definedName name="______Sep05" localSheetId="0">#REF!</definedName>
    <definedName name="______Sep05">#REF!</definedName>
    <definedName name="______six6" localSheetId="5" hidden="1">{#N/A,#N/A,FALSE,"CRPT";#N/A,#N/A,FALSE,"TREND";#N/A,#N/A,FALSE,"%Curve"}</definedName>
    <definedName name="______six6" localSheetId="1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5" hidden="1">{#N/A,#N/A,FALSE,"schA"}</definedName>
    <definedName name="______www1" localSheetId="18" hidden="1">{#N/A,#N/A,FALSE,"schA"}</definedName>
    <definedName name="______www1" hidden="1">{#N/A,#N/A,FALSE,"schA"}</definedName>
    <definedName name="_____Apr04">[4]BS!$U$7:$U$3582</definedName>
    <definedName name="_____Apr05" localSheetId="5">[5]BS!#REF!</definedName>
    <definedName name="_____Apr05" localSheetId="11">[5]BS!#REF!</definedName>
    <definedName name="_____Apr05" localSheetId="17">[5]BS!#REF!</definedName>
    <definedName name="_____Apr05" localSheetId="3">[5]BS!#REF!</definedName>
    <definedName name="_____Apr05" localSheetId="7">[5]BS!#REF!</definedName>
    <definedName name="_____Apr05" localSheetId="1">[5]BS!#REF!</definedName>
    <definedName name="_____Apr05" localSheetId="0">[5]BS!#REF!</definedName>
    <definedName name="_____Apr05">[5]BS!#REF!</definedName>
    <definedName name="_____Aug04">[4]BS!$Y$7:$Y$3582</definedName>
    <definedName name="_____Aug05" localSheetId="5">[5]BS!#REF!</definedName>
    <definedName name="_____Aug05" localSheetId="11">[5]BS!#REF!</definedName>
    <definedName name="_____Aug05" localSheetId="17">[5]BS!#REF!</definedName>
    <definedName name="_____Aug05" localSheetId="3">[5]BS!#REF!</definedName>
    <definedName name="_____Aug05" localSheetId="7">[5]BS!#REF!</definedName>
    <definedName name="_____Aug05" localSheetId="1">[5]BS!#REF!</definedName>
    <definedName name="_____Aug05" localSheetId="0">[5]BS!#REF!</definedName>
    <definedName name="_____Aug05">[5]BS!#REF!</definedName>
    <definedName name="_____Aug09" xml:space="preserve"> [6]BS!$Y$7:$Y$1726</definedName>
    <definedName name="_____DAT1" localSheetId="5">#REF!</definedName>
    <definedName name="_____DAT1" localSheetId="11">#REF!</definedName>
    <definedName name="_____DAT1" localSheetId="17">#REF!</definedName>
    <definedName name="_____DAT1" localSheetId="3">#REF!</definedName>
    <definedName name="_____DAT1" localSheetId="7">#REF!</definedName>
    <definedName name="_____DAT1" localSheetId="1">#REF!</definedName>
    <definedName name="_____DAT1" localSheetId="0">#REF!</definedName>
    <definedName name="_____DAT1">#REF!</definedName>
    <definedName name="_____DAT10" localSheetId="11">#REF!</definedName>
    <definedName name="_____DAT10" localSheetId="17">#REF!</definedName>
    <definedName name="_____DAT10" localSheetId="3">#REF!</definedName>
    <definedName name="_____DAT10" localSheetId="7">#REF!</definedName>
    <definedName name="_____DAT10" localSheetId="1">#REF!</definedName>
    <definedName name="_____DAT10" localSheetId="0">#REF!</definedName>
    <definedName name="_____DAT10">#REF!</definedName>
    <definedName name="_____DAT11" localSheetId="11">#REF!</definedName>
    <definedName name="_____DAT11" localSheetId="17">#REF!</definedName>
    <definedName name="_____DAT11" localSheetId="3">#REF!</definedName>
    <definedName name="_____DAT11" localSheetId="7">#REF!</definedName>
    <definedName name="_____DAT11" localSheetId="1">#REF!</definedName>
    <definedName name="_____DAT11" localSheetId="0">#REF!</definedName>
    <definedName name="_____DAT11">#REF!</definedName>
    <definedName name="_____DAT12" localSheetId="11">#REF!</definedName>
    <definedName name="_____DAT12" localSheetId="17">#REF!</definedName>
    <definedName name="_____DAT12" localSheetId="3">#REF!</definedName>
    <definedName name="_____DAT12" localSheetId="7">#REF!</definedName>
    <definedName name="_____DAT12" localSheetId="1">#REF!</definedName>
    <definedName name="_____DAT12" localSheetId="0">#REF!</definedName>
    <definedName name="_____DAT12">#REF!</definedName>
    <definedName name="_____DAT13" localSheetId="11">#REF!</definedName>
    <definedName name="_____DAT13" localSheetId="17">#REF!</definedName>
    <definedName name="_____DAT13" localSheetId="3">#REF!</definedName>
    <definedName name="_____DAT13" localSheetId="7">#REF!</definedName>
    <definedName name="_____DAT13" localSheetId="1">#REF!</definedName>
    <definedName name="_____DAT13" localSheetId="0">#REF!</definedName>
    <definedName name="_____DAT13">#REF!</definedName>
    <definedName name="_____DAT2" localSheetId="11">#REF!</definedName>
    <definedName name="_____DAT2" localSheetId="17">#REF!</definedName>
    <definedName name="_____DAT2" localSheetId="3">#REF!</definedName>
    <definedName name="_____DAT2" localSheetId="7">#REF!</definedName>
    <definedName name="_____DAT2" localSheetId="1">#REF!</definedName>
    <definedName name="_____DAT2" localSheetId="0">#REF!</definedName>
    <definedName name="_____DAT2">#REF!</definedName>
    <definedName name="_____DAT3" localSheetId="5">'[7]23600471-WA Utility Tax (Elect)'!#REF!</definedName>
    <definedName name="_____DAT3" localSheetId="11">'[7]23600471-WA Utility Tax (Elect)'!#REF!</definedName>
    <definedName name="_____DAT3" localSheetId="17">'[7]23600471-WA Utility Tax (Elect)'!#REF!</definedName>
    <definedName name="_____DAT3" localSheetId="3">'[7]23600471-WA Utility Tax (Elect)'!#REF!</definedName>
    <definedName name="_____DAT3" localSheetId="7">'[7]23600471-WA Utility Tax (Elect)'!#REF!</definedName>
    <definedName name="_____DAT3" localSheetId="1">'[7]23600471-WA Utility Tax (Elect)'!#REF!</definedName>
    <definedName name="_____DAT3" localSheetId="0">'[7]23600471-WA Utility Tax (Elect)'!#REF!</definedName>
    <definedName name="_____DAT3">'[7]23600471-WA Utility Tax (Elect)'!#REF!</definedName>
    <definedName name="_____DAT4" localSheetId="5">#REF!</definedName>
    <definedName name="_____DAT4" localSheetId="11">#REF!</definedName>
    <definedName name="_____DAT4" localSheetId="17">#REF!</definedName>
    <definedName name="_____DAT4" localSheetId="3">#REF!</definedName>
    <definedName name="_____DAT4" localSheetId="7">#REF!</definedName>
    <definedName name="_____DAT4" localSheetId="1">#REF!</definedName>
    <definedName name="_____DAT4" localSheetId="0">#REF!</definedName>
    <definedName name="_____DAT4">#REF!</definedName>
    <definedName name="_____DAT5" localSheetId="11">#REF!</definedName>
    <definedName name="_____DAT5" localSheetId="17">#REF!</definedName>
    <definedName name="_____DAT5" localSheetId="3">#REF!</definedName>
    <definedName name="_____DAT5" localSheetId="7">#REF!</definedName>
    <definedName name="_____DAT5" localSheetId="1">#REF!</definedName>
    <definedName name="_____DAT5" localSheetId="0">#REF!</definedName>
    <definedName name="_____DAT5">#REF!</definedName>
    <definedName name="_____DAT6" localSheetId="11">#REF!</definedName>
    <definedName name="_____DAT6" localSheetId="17">#REF!</definedName>
    <definedName name="_____DAT6" localSheetId="3">#REF!</definedName>
    <definedName name="_____DAT6" localSheetId="7">#REF!</definedName>
    <definedName name="_____DAT6" localSheetId="1">#REF!</definedName>
    <definedName name="_____DAT6" localSheetId="0">#REF!</definedName>
    <definedName name="_____DAT6">#REF!</definedName>
    <definedName name="_____DAT7" localSheetId="11">#REF!</definedName>
    <definedName name="_____DAT7" localSheetId="17">#REF!</definedName>
    <definedName name="_____DAT7" localSheetId="3">#REF!</definedName>
    <definedName name="_____DAT7" localSheetId="7">#REF!</definedName>
    <definedName name="_____DAT7" localSheetId="1">#REF!</definedName>
    <definedName name="_____DAT7" localSheetId="0">#REF!</definedName>
    <definedName name="_____DAT7">#REF!</definedName>
    <definedName name="_____DAT8" localSheetId="11">#REF!</definedName>
    <definedName name="_____DAT8" localSheetId="17">#REF!</definedName>
    <definedName name="_____DAT8" localSheetId="3">#REF!</definedName>
    <definedName name="_____DAT8" localSheetId="7">#REF!</definedName>
    <definedName name="_____DAT8" localSheetId="1">#REF!</definedName>
    <definedName name="_____DAT8" localSheetId="0">#REF!</definedName>
    <definedName name="_____DAT8">#REF!</definedName>
    <definedName name="_____DAT9" localSheetId="11">#REF!</definedName>
    <definedName name="_____DAT9" localSheetId="17">#REF!</definedName>
    <definedName name="_____DAT9" localSheetId="3">#REF!</definedName>
    <definedName name="_____DAT9" localSheetId="7">#REF!</definedName>
    <definedName name="_____DAT9" localSheetId="1">#REF!</definedName>
    <definedName name="_____DAT9" localSheetId="0">#REF!</definedName>
    <definedName name="_____DAT9">#REF!</definedName>
    <definedName name="_____Dec03">[8]BS!$T$7:$T$3582</definedName>
    <definedName name="_____Dec04">[4]BS!$AC$7:$AC$3580</definedName>
    <definedName name="_____ex1" localSheetId="5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5">[5]BS!#REF!</definedName>
    <definedName name="_____Feb05" localSheetId="11">[5]BS!#REF!</definedName>
    <definedName name="_____Feb05" localSheetId="17">[5]BS!#REF!</definedName>
    <definedName name="_____Feb05" localSheetId="3">[5]BS!#REF!</definedName>
    <definedName name="_____Feb05" localSheetId="7">[5]BS!#REF!</definedName>
    <definedName name="_____Feb05" localSheetId="1">[5]BS!#REF!</definedName>
    <definedName name="_____Feb05" localSheetId="0">[5]BS!#REF!</definedName>
    <definedName name="_____Feb05">[5]BS!#REF!</definedName>
    <definedName name="_____Jan04">[4]BS!$R$7:$R$3582</definedName>
    <definedName name="_____Jan05" localSheetId="5">[5]BS!#REF!</definedName>
    <definedName name="_____Jan05" localSheetId="11">[5]BS!#REF!</definedName>
    <definedName name="_____Jan05" localSheetId="17">[5]BS!#REF!</definedName>
    <definedName name="_____Jan05" localSheetId="3">[5]BS!#REF!</definedName>
    <definedName name="_____Jan05" localSheetId="7">[5]BS!#REF!</definedName>
    <definedName name="_____Jan05" localSheetId="1">[5]BS!#REF!</definedName>
    <definedName name="_____Jan05" localSheetId="0">[5]BS!#REF!</definedName>
    <definedName name="_____Jan05">[5]BS!#REF!</definedName>
    <definedName name="_____Jul04">[4]BS!$X$7:$X$3582</definedName>
    <definedName name="_____Jul05" localSheetId="5">[5]BS!#REF!</definedName>
    <definedName name="_____Jul05" localSheetId="11">[5]BS!#REF!</definedName>
    <definedName name="_____Jul05" localSheetId="17">[5]BS!#REF!</definedName>
    <definedName name="_____Jul05" localSheetId="3">[5]BS!#REF!</definedName>
    <definedName name="_____Jul05" localSheetId="7">[5]BS!#REF!</definedName>
    <definedName name="_____Jul05" localSheetId="1">[5]BS!#REF!</definedName>
    <definedName name="_____Jul05" localSheetId="0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5">[5]BS!#REF!</definedName>
    <definedName name="_____Jun05" localSheetId="11">[5]BS!#REF!</definedName>
    <definedName name="_____Jun05" localSheetId="17">[5]BS!#REF!</definedName>
    <definedName name="_____Jun05" localSheetId="3">[5]BS!#REF!</definedName>
    <definedName name="_____Jun05" localSheetId="7">[5]BS!#REF!</definedName>
    <definedName name="_____Jun05" localSheetId="1">[5]BS!#REF!</definedName>
    <definedName name="_____Jun05" localSheetId="0">[5]BS!#REF!</definedName>
    <definedName name="_____Jun05">[5]BS!#REF!</definedName>
    <definedName name="_____Jun09">" BS!$AI$7:$AI$1643"</definedName>
    <definedName name="_____Mar04">[4]BS!$T$7:$T$3582</definedName>
    <definedName name="_____Mar05" localSheetId="5">[5]BS!#REF!</definedName>
    <definedName name="_____Mar05" localSheetId="11">[5]BS!#REF!</definedName>
    <definedName name="_____Mar05" localSheetId="17">[5]BS!#REF!</definedName>
    <definedName name="_____Mar05" localSheetId="3">[5]BS!#REF!</definedName>
    <definedName name="_____Mar05" localSheetId="7">[5]BS!#REF!</definedName>
    <definedName name="_____Mar05" localSheetId="1">[5]BS!#REF!</definedName>
    <definedName name="_____Mar05" localSheetId="0">[5]BS!#REF!</definedName>
    <definedName name="_____Mar05">[5]BS!#REF!</definedName>
    <definedName name="_____May04">[4]BS!$V$7:$V$3582</definedName>
    <definedName name="_____May05" localSheetId="5">[5]BS!#REF!</definedName>
    <definedName name="_____May05" localSheetId="11">[5]BS!#REF!</definedName>
    <definedName name="_____May05" localSheetId="17">[5]BS!#REF!</definedName>
    <definedName name="_____May05" localSheetId="3">[5]BS!#REF!</definedName>
    <definedName name="_____May05" localSheetId="7">[5]BS!#REF!</definedName>
    <definedName name="_____May05" localSheetId="1">[5]BS!#REF!</definedName>
    <definedName name="_____May05" localSheetId="0">[5]BS!#REF!</definedName>
    <definedName name="_____May05">[5]BS!#REF!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5">[5]BS!#REF!</definedName>
    <definedName name="_____Sep05" localSheetId="11">[5]BS!#REF!</definedName>
    <definedName name="_____Sep05" localSheetId="17">[5]BS!#REF!</definedName>
    <definedName name="_____Sep05" localSheetId="3">[5]BS!#REF!</definedName>
    <definedName name="_____Sep05" localSheetId="7">[5]BS!#REF!</definedName>
    <definedName name="_____Sep05" localSheetId="1">[5]BS!#REF!</definedName>
    <definedName name="_____Sep05" localSheetId="0">[5]BS!#REF!</definedName>
    <definedName name="_____Sep05">[5]BS!#REF!</definedName>
    <definedName name="_____six6" localSheetId="5" hidden="1">{#N/A,#N/A,FALSE,"CRPT";#N/A,#N/A,FALSE,"TREND";#N/A,#N/A,FALSE,"%Curve"}</definedName>
    <definedName name="_____six6" localSheetId="1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5" hidden="1">{#N/A,#N/A,FALSE,"schA"}</definedName>
    <definedName name="_____www1" localSheetId="18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5">#REF!</definedName>
    <definedName name="____DAT1" localSheetId="11">#REF!</definedName>
    <definedName name="____DAT1" localSheetId="17">#REF!</definedName>
    <definedName name="____DAT1" localSheetId="3">#REF!</definedName>
    <definedName name="____DAT1" localSheetId="7">#REF!</definedName>
    <definedName name="____DAT1" localSheetId="1">#REF!</definedName>
    <definedName name="____DAT1" localSheetId="0">#REF!</definedName>
    <definedName name="____DAT1">#REF!</definedName>
    <definedName name="____DAT10" localSheetId="11">#REF!</definedName>
    <definedName name="____DAT10" localSheetId="17">#REF!</definedName>
    <definedName name="____DAT10" localSheetId="3">#REF!</definedName>
    <definedName name="____DAT10" localSheetId="7">#REF!</definedName>
    <definedName name="____DAT10" localSheetId="1">#REF!</definedName>
    <definedName name="____DAT10" localSheetId="0">#REF!</definedName>
    <definedName name="____DAT10">#REF!</definedName>
    <definedName name="____DAT11" localSheetId="11">#REF!</definedName>
    <definedName name="____DAT11" localSheetId="17">#REF!</definedName>
    <definedName name="____DAT11" localSheetId="3">#REF!</definedName>
    <definedName name="____DAT11" localSheetId="7">#REF!</definedName>
    <definedName name="____DAT11" localSheetId="1">#REF!</definedName>
    <definedName name="____DAT11" localSheetId="0">#REF!</definedName>
    <definedName name="____DAT11">#REF!</definedName>
    <definedName name="____DAT12" localSheetId="11">#REF!</definedName>
    <definedName name="____DAT12" localSheetId="17">#REF!</definedName>
    <definedName name="____DAT12" localSheetId="3">#REF!</definedName>
    <definedName name="____DAT12" localSheetId="7">#REF!</definedName>
    <definedName name="____DAT12" localSheetId="1">#REF!</definedName>
    <definedName name="____DAT12" localSheetId="0">#REF!</definedName>
    <definedName name="____DAT12">#REF!</definedName>
    <definedName name="____DAT13" localSheetId="11">#REF!</definedName>
    <definedName name="____DAT13" localSheetId="17">#REF!</definedName>
    <definedName name="____DAT13" localSheetId="3">#REF!</definedName>
    <definedName name="____DAT13" localSheetId="7">#REF!</definedName>
    <definedName name="____DAT13" localSheetId="1">#REF!</definedName>
    <definedName name="____DAT13" localSheetId="0">#REF!</definedName>
    <definedName name="____DAT13">#REF!</definedName>
    <definedName name="____DAT2" localSheetId="11">#REF!</definedName>
    <definedName name="____DAT2" localSheetId="17">#REF!</definedName>
    <definedName name="____DAT2" localSheetId="3">#REF!</definedName>
    <definedName name="____DAT2" localSheetId="7">#REF!</definedName>
    <definedName name="____DAT2" localSheetId="1">#REF!</definedName>
    <definedName name="____DAT2" localSheetId="0">#REF!</definedName>
    <definedName name="____DAT2">#REF!</definedName>
    <definedName name="____DAT3" localSheetId="11">#REF!</definedName>
    <definedName name="____DAT3" localSheetId="17">#REF!</definedName>
    <definedName name="____DAT3" localSheetId="3">#REF!</definedName>
    <definedName name="____DAT3" localSheetId="7">#REF!</definedName>
    <definedName name="____DAT3" localSheetId="1">#REF!</definedName>
    <definedName name="____DAT3" localSheetId="0">#REF!</definedName>
    <definedName name="____DAT3">#REF!</definedName>
    <definedName name="____DAT4" localSheetId="11">#REF!</definedName>
    <definedName name="____DAT4" localSheetId="17">#REF!</definedName>
    <definedName name="____DAT4" localSheetId="3">#REF!</definedName>
    <definedName name="____DAT4" localSheetId="7">#REF!</definedName>
    <definedName name="____DAT4" localSheetId="1">#REF!</definedName>
    <definedName name="____DAT4" localSheetId="0">#REF!</definedName>
    <definedName name="____DAT4">#REF!</definedName>
    <definedName name="____DAT5" localSheetId="11">#REF!</definedName>
    <definedName name="____DAT5" localSheetId="17">#REF!</definedName>
    <definedName name="____DAT5" localSheetId="3">#REF!</definedName>
    <definedName name="____DAT5" localSheetId="7">#REF!</definedName>
    <definedName name="____DAT5" localSheetId="1">#REF!</definedName>
    <definedName name="____DAT5" localSheetId="0">#REF!</definedName>
    <definedName name="____DAT5">#REF!</definedName>
    <definedName name="____DAT6" localSheetId="11">#REF!</definedName>
    <definedName name="____DAT6" localSheetId="17">#REF!</definedName>
    <definedName name="____DAT6" localSheetId="3">#REF!</definedName>
    <definedName name="____DAT6" localSheetId="7">#REF!</definedName>
    <definedName name="____DAT6" localSheetId="1">#REF!</definedName>
    <definedName name="____DAT6" localSheetId="0">#REF!</definedName>
    <definedName name="____DAT6">#REF!</definedName>
    <definedName name="____DAT7" localSheetId="11">#REF!</definedName>
    <definedName name="____DAT7" localSheetId="17">#REF!</definedName>
    <definedName name="____DAT7" localSheetId="3">#REF!</definedName>
    <definedName name="____DAT7" localSheetId="7">#REF!</definedName>
    <definedName name="____DAT7" localSheetId="1">#REF!</definedName>
    <definedName name="____DAT7" localSheetId="0">#REF!</definedName>
    <definedName name="____DAT7">#REF!</definedName>
    <definedName name="____DAT8" localSheetId="11">#REF!</definedName>
    <definedName name="____DAT8" localSheetId="17">#REF!</definedName>
    <definedName name="____DAT8" localSheetId="3">#REF!</definedName>
    <definedName name="____DAT8" localSheetId="7">#REF!</definedName>
    <definedName name="____DAT8" localSheetId="1">#REF!</definedName>
    <definedName name="____DAT8" localSheetId="0">#REF!</definedName>
    <definedName name="____DAT8">#REF!</definedName>
    <definedName name="____DAT9" localSheetId="11">#REF!</definedName>
    <definedName name="____DAT9" localSheetId="17">#REF!</definedName>
    <definedName name="____DAT9" localSheetId="3">#REF!</definedName>
    <definedName name="____DAT9" localSheetId="7">#REF!</definedName>
    <definedName name="____DAT9" localSheetId="1">#REF!</definedName>
    <definedName name="____DAT9" localSheetId="0">#REF!</definedName>
    <definedName name="____DAT9">#REF!</definedName>
    <definedName name="____Dec03">[8]BS!$T$7:$T$3582</definedName>
    <definedName name="____Dec04">[4]BS!$AC$7:$AC$3580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5" hidden="1">{#N/A,#N/A,FALSE,"CRPT";#N/A,#N/A,FALSE,"TREND";#N/A,#N/A,FALSE,"%Curve"}</definedName>
    <definedName name="____six6" localSheetId="1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5" hidden="1">{#N/A,#N/A,FALSE,"schA"}</definedName>
    <definedName name="____www1" localSheetId="18" hidden="1">{#N/A,#N/A,FALSE,"schA"}</definedName>
    <definedName name="____www1" hidden="1">{#N/A,#N/A,FALSE,"schA"}</definedName>
    <definedName name="___Apr04">[4]BS!$U$7:$U$3582</definedName>
    <definedName name="___Apr05" localSheetId="5">[5]BS!#REF!</definedName>
    <definedName name="___Apr05" localSheetId="11">[5]BS!#REF!</definedName>
    <definedName name="___Apr05" localSheetId="17">[5]BS!#REF!</definedName>
    <definedName name="___Apr05" localSheetId="3">[5]BS!#REF!</definedName>
    <definedName name="___Apr05" localSheetId="7">[5]BS!#REF!</definedName>
    <definedName name="___Apr05" localSheetId="1">[5]BS!#REF!</definedName>
    <definedName name="___Apr05" localSheetId="0">[5]BS!#REF!</definedName>
    <definedName name="___Apr05">[5]BS!#REF!</definedName>
    <definedName name="___Aug04">[4]BS!$Y$7:$Y$3582</definedName>
    <definedName name="___Aug05" localSheetId="5">[5]BS!#REF!</definedName>
    <definedName name="___Aug05" localSheetId="11">[5]BS!#REF!</definedName>
    <definedName name="___Aug05" localSheetId="17">[5]BS!#REF!</definedName>
    <definedName name="___Aug05" localSheetId="3">[5]BS!#REF!</definedName>
    <definedName name="___Aug05" localSheetId="7">[5]BS!#REF!</definedName>
    <definedName name="___Aug05" localSheetId="1">[5]BS!#REF!</definedName>
    <definedName name="___Aug05" localSheetId="0">[5]BS!#REF!</definedName>
    <definedName name="___Aug05">[5]BS!#REF!</definedName>
    <definedName name="___Aug09" xml:space="preserve"> [6]BS!$Y$7:$Y$1726</definedName>
    <definedName name="___DAT1" localSheetId="5">#REF!</definedName>
    <definedName name="___DAT1" localSheetId="11">#REF!</definedName>
    <definedName name="___DAT1" localSheetId="17">#REF!</definedName>
    <definedName name="___DAT1" localSheetId="3">#REF!</definedName>
    <definedName name="___DAT1" localSheetId="7">#REF!</definedName>
    <definedName name="___DAT1" localSheetId="1">#REF!</definedName>
    <definedName name="___DAT1" localSheetId="0">#REF!</definedName>
    <definedName name="___DAT1">#REF!</definedName>
    <definedName name="___DAT10" localSheetId="11">#REF!</definedName>
    <definedName name="___DAT10" localSheetId="17">#REF!</definedName>
    <definedName name="___DAT10" localSheetId="3">#REF!</definedName>
    <definedName name="___DAT10" localSheetId="7">#REF!</definedName>
    <definedName name="___DAT10" localSheetId="1">#REF!</definedName>
    <definedName name="___DAT10" localSheetId="0">#REF!</definedName>
    <definedName name="___DAT10">#REF!</definedName>
    <definedName name="___DAT11" localSheetId="11">#REF!</definedName>
    <definedName name="___DAT11" localSheetId="17">#REF!</definedName>
    <definedName name="___DAT11" localSheetId="3">#REF!</definedName>
    <definedName name="___DAT11" localSheetId="7">#REF!</definedName>
    <definedName name="___DAT11" localSheetId="1">#REF!</definedName>
    <definedName name="___DAT11" localSheetId="0">#REF!</definedName>
    <definedName name="___DAT11">#REF!</definedName>
    <definedName name="___DAT12" localSheetId="11">#REF!</definedName>
    <definedName name="___DAT12" localSheetId="17">#REF!</definedName>
    <definedName name="___DAT12" localSheetId="3">#REF!</definedName>
    <definedName name="___DAT12" localSheetId="7">#REF!</definedName>
    <definedName name="___DAT12" localSheetId="1">#REF!</definedName>
    <definedName name="___DAT12" localSheetId="0">#REF!</definedName>
    <definedName name="___DAT12">#REF!</definedName>
    <definedName name="___DAT13" localSheetId="11">#REF!</definedName>
    <definedName name="___DAT13" localSheetId="17">#REF!</definedName>
    <definedName name="___DAT13" localSheetId="3">#REF!</definedName>
    <definedName name="___DAT13" localSheetId="7">#REF!</definedName>
    <definedName name="___DAT13" localSheetId="1">#REF!</definedName>
    <definedName name="___DAT13" localSheetId="0">#REF!</definedName>
    <definedName name="___DAT13">#REF!</definedName>
    <definedName name="___DAT2" localSheetId="11">#REF!</definedName>
    <definedName name="___DAT2" localSheetId="17">#REF!</definedName>
    <definedName name="___DAT2" localSheetId="3">#REF!</definedName>
    <definedName name="___DAT2" localSheetId="7">#REF!</definedName>
    <definedName name="___DAT2" localSheetId="1">#REF!</definedName>
    <definedName name="___DAT2" localSheetId="0">#REF!</definedName>
    <definedName name="___DAT2">#REF!</definedName>
    <definedName name="___DAT3" localSheetId="11">#REF!</definedName>
    <definedName name="___DAT3" localSheetId="17">#REF!</definedName>
    <definedName name="___DAT3" localSheetId="3">#REF!</definedName>
    <definedName name="___DAT3" localSheetId="7">#REF!</definedName>
    <definedName name="___DAT3" localSheetId="1">#REF!</definedName>
    <definedName name="___DAT3" localSheetId="0">#REF!</definedName>
    <definedName name="___DAT3">#REF!</definedName>
    <definedName name="___DAT4" localSheetId="11">#REF!</definedName>
    <definedName name="___DAT4" localSheetId="17">#REF!</definedName>
    <definedName name="___DAT4" localSheetId="3">#REF!</definedName>
    <definedName name="___DAT4" localSheetId="7">#REF!</definedName>
    <definedName name="___DAT4" localSheetId="1">#REF!</definedName>
    <definedName name="___DAT4" localSheetId="0">#REF!</definedName>
    <definedName name="___DAT4">#REF!</definedName>
    <definedName name="___DAT5" localSheetId="11">#REF!</definedName>
    <definedName name="___DAT5" localSheetId="17">#REF!</definedName>
    <definedName name="___DAT5" localSheetId="3">#REF!</definedName>
    <definedName name="___DAT5" localSheetId="7">#REF!</definedName>
    <definedName name="___DAT5" localSheetId="1">#REF!</definedName>
    <definedName name="___DAT5" localSheetId="0">#REF!</definedName>
    <definedName name="___DAT5">#REF!</definedName>
    <definedName name="___DAT6" localSheetId="11">#REF!</definedName>
    <definedName name="___DAT6" localSheetId="17">#REF!</definedName>
    <definedName name="___DAT6" localSheetId="3">#REF!</definedName>
    <definedName name="___DAT6" localSheetId="7">#REF!</definedName>
    <definedName name="___DAT6" localSheetId="1">#REF!</definedName>
    <definedName name="___DAT6" localSheetId="0">#REF!</definedName>
    <definedName name="___DAT6">#REF!</definedName>
    <definedName name="___DAT7" localSheetId="11">#REF!</definedName>
    <definedName name="___DAT7" localSheetId="17">#REF!</definedName>
    <definedName name="___DAT7" localSheetId="3">#REF!</definedName>
    <definedName name="___DAT7" localSheetId="7">#REF!</definedName>
    <definedName name="___DAT7" localSheetId="1">#REF!</definedName>
    <definedName name="___DAT7" localSheetId="0">#REF!</definedName>
    <definedName name="___DAT7">#REF!</definedName>
    <definedName name="___DAT8" localSheetId="11">#REF!</definedName>
    <definedName name="___DAT8" localSheetId="17">#REF!</definedName>
    <definedName name="___DAT8" localSheetId="3">#REF!</definedName>
    <definedName name="___DAT8" localSheetId="7">#REF!</definedName>
    <definedName name="___DAT8" localSheetId="1">#REF!</definedName>
    <definedName name="___DAT8" localSheetId="0">#REF!</definedName>
    <definedName name="___DAT8">#REF!</definedName>
    <definedName name="___DAT9" localSheetId="11">#REF!</definedName>
    <definedName name="___DAT9" localSheetId="17">#REF!</definedName>
    <definedName name="___DAT9" localSheetId="3">#REF!</definedName>
    <definedName name="___DAT9" localSheetId="7">#REF!</definedName>
    <definedName name="___DAT9" localSheetId="1">#REF!</definedName>
    <definedName name="___DAT9" localSheetId="0">#REF!</definedName>
    <definedName name="___DAT9">#REF!</definedName>
    <definedName name="___Dec03">[8]BS!$T$7:$T$3582</definedName>
    <definedName name="___Dec04">[4]BS!$AC$7:$AC$3580</definedName>
    <definedName name="___Dec05" localSheetId="5">#REF!</definedName>
    <definedName name="___Dec05" localSheetId="11">#REF!</definedName>
    <definedName name="___Dec05" localSheetId="17">#REF!</definedName>
    <definedName name="___Dec05" localSheetId="3">#REF!</definedName>
    <definedName name="___Dec05" localSheetId="7">#REF!</definedName>
    <definedName name="___Dec05" localSheetId="1">#REF!</definedName>
    <definedName name="___Dec05" localSheetId="0">#REF!</definedName>
    <definedName name="___Dec05">#REF!</definedName>
    <definedName name="___ex1" localSheetId="5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5">[5]BS!#REF!</definedName>
    <definedName name="___Feb05" localSheetId="11">[5]BS!#REF!</definedName>
    <definedName name="___Feb05" localSheetId="17">[5]BS!#REF!</definedName>
    <definedName name="___Feb05" localSheetId="3">[5]BS!#REF!</definedName>
    <definedName name="___Feb05" localSheetId="7">[5]BS!#REF!</definedName>
    <definedName name="___Feb05" localSheetId="1">[5]BS!#REF!</definedName>
    <definedName name="___Feb05" localSheetId="0">[5]BS!#REF!</definedName>
    <definedName name="___Feb05">[5]BS!#REF!</definedName>
    <definedName name="___Jan04">[4]BS!$R$7:$R$3582</definedName>
    <definedName name="___Jan05" localSheetId="5">[5]BS!#REF!</definedName>
    <definedName name="___Jan05" localSheetId="11">[5]BS!#REF!</definedName>
    <definedName name="___Jan05" localSheetId="17">[5]BS!#REF!</definedName>
    <definedName name="___Jan05" localSheetId="3">[5]BS!#REF!</definedName>
    <definedName name="___Jan05" localSheetId="7">[5]BS!#REF!</definedName>
    <definedName name="___Jan05" localSheetId="1">[5]BS!#REF!</definedName>
    <definedName name="___Jan05" localSheetId="0">[5]BS!#REF!</definedName>
    <definedName name="___Jan05">[5]BS!#REF!</definedName>
    <definedName name="___Jan06" localSheetId="5">[9]BS!#REF!</definedName>
    <definedName name="___Jan06" localSheetId="11">[9]BS!#REF!</definedName>
    <definedName name="___Jan06" localSheetId="17">[9]BS!#REF!</definedName>
    <definedName name="___Jan06" localSheetId="3">[9]BS!#REF!</definedName>
    <definedName name="___Jan06" localSheetId="7">[9]BS!#REF!</definedName>
    <definedName name="___Jan06" localSheetId="1">[9]BS!#REF!</definedName>
    <definedName name="___Jan06" localSheetId="0">[9]BS!#REF!</definedName>
    <definedName name="___Jan06">[9]BS!#REF!</definedName>
    <definedName name="___Jul04">[4]BS!$X$7:$X$3582</definedName>
    <definedName name="___Jul05" localSheetId="5">[5]BS!#REF!</definedName>
    <definedName name="___Jul05" localSheetId="11">[5]BS!#REF!</definedName>
    <definedName name="___Jul05" localSheetId="17">[5]BS!#REF!</definedName>
    <definedName name="___Jul05" localSheetId="3">[5]BS!#REF!</definedName>
    <definedName name="___Jul05" localSheetId="7">[5]BS!#REF!</definedName>
    <definedName name="___Jul05" localSheetId="1">[5]BS!#REF!</definedName>
    <definedName name="___Jul05" localSheetId="0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5">[5]BS!#REF!</definedName>
    <definedName name="___Jun05" localSheetId="11">[5]BS!#REF!</definedName>
    <definedName name="___Jun05" localSheetId="17">[5]BS!#REF!</definedName>
    <definedName name="___Jun05" localSheetId="3">[5]BS!#REF!</definedName>
    <definedName name="___Jun05" localSheetId="7">[5]BS!#REF!</definedName>
    <definedName name="___Jun05" localSheetId="1">[5]BS!#REF!</definedName>
    <definedName name="___Jun05" localSheetId="0">[5]BS!#REF!</definedName>
    <definedName name="___Jun05">[5]BS!#REF!</definedName>
    <definedName name="___Jun09">" BS!$AI$7:$AI$1643"</definedName>
    <definedName name="___Mar04">[4]BS!$T$7:$T$3582</definedName>
    <definedName name="___Mar05" localSheetId="5">[5]BS!#REF!</definedName>
    <definedName name="___Mar05" localSheetId="11">[5]BS!#REF!</definedName>
    <definedName name="___Mar05" localSheetId="17">[5]BS!#REF!</definedName>
    <definedName name="___Mar05" localSheetId="3">[5]BS!#REF!</definedName>
    <definedName name="___Mar05" localSheetId="7">[5]BS!#REF!</definedName>
    <definedName name="___Mar05" localSheetId="1">[5]BS!#REF!</definedName>
    <definedName name="___Mar05" localSheetId="0">[5]BS!#REF!</definedName>
    <definedName name="___Mar05">[5]BS!#REF!</definedName>
    <definedName name="___May04">[4]BS!$V$7:$V$3582</definedName>
    <definedName name="___May05" localSheetId="5">[5]BS!#REF!</definedName>
    <definedName name="___May05" localSheetId="11">[5]BS!#REF!</definedName>
    <definedName name="___May05" localSheetId="17">[5]BS!#REF!</definedName>
    <definedName name="___May05" localSheetId="3">[5]BS!#REF!</definedName>
    <definedName name="___May05" localSheetId="7">[5]BS!#REF!</definedName>
    <definedName name="___May05" localSheetId="1">[5]BS!#REF!</definedName>
    <definedName name="___May05" localSheetId="0">[5]BS!#REF!</definedName>
    <definedName name="___May05">[5]BS!#REF!</definedName>
    <definedName name="___mwh2" localSheetId="5">#REF!</definedName>
    <definedName name="___mwh2" localSheetId="11">#REF!</definedName>
    <definedName name="___mwh2" localSheetId="17">#REF!</definedName>
    <definedName name="___mwh2" localSheetId="3">#REF!</definedName>
    <definedName name="___mwh2" localSheetId="7">#REF!</definedName>
    <definedName name="___mwh2" localSheetId="1">#REF!</definedName>
    <definedName name="___mwh2" localSheetId="0">#REF!</definedName>
    <definedName name="___mwh2">#REF!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5">#REF!</definedName>
    <definedName name="___Nov05" localSheetId="11">#REF!</definedName>
    <definedName name="___Nov05" localSheetId="17">#REF!</definedName>
    <definedName name="___Nov05" localSheetId="3">#REF!</definedName>
    <definedName name="___Nov05" localSheetId="7">#REF!</definedName>
    <definedName name="___Nov05" localSheetId="1">#REF!</definedName>
    <definedName name="___Nov05" localSheetId="0">#REF!</definedName>
    <definedName name="___Nov05">#REF!</definedName>
    <definedName name="___Oct03">[8]BS!$R$7:$R$3582</definedName>
    <definedName name="___Oct04">[4]BS!$AA$7:$AA$3582</definedName>
    <definedName name="___Oct05" localSheetId="5">#REF!</definedName>
    <definedName name="___Oct05" localSheetId="11">#REF!</definedName>
    <definedName name="___Oct05" localSheetId="17">#REF!</definedName>
    <definedName name="___Oct05" localSheetId="3">#REF!</definedName>
    <definedName name="___Oct05" localSheetId="7">#REF!</definedName>
    <definedName name="___Oct05" localSheetId="1">#REF!</definedName>
    <definedName name="___Oct05" localSheetId="0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5">#REF!</definedName>
    <definedName name="___RES2005" localSheetId="11">#REF!</definedName>
    <definedName name="___RES2005" localSheetId="17">#REF!</definedName>
    <definedName name="___RES2005" localSheetId="3">#REF!</definedName>
    <definedName name="___RES2005" localSheetId="7">#REF!</definedName>
    <definedName name="___RES2005" localSheetId="1">#REF!</definedName>
    <definedName name="___RES2005" localSheetId="0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5">[5]BS!#REF!</definedName>
    <definedName name="___Sep05" localSheetId="11">[5]BS!#REF!</definedName>
    <definedName name="___Sep05" localSheetId="17">[5]BS!#REF!</definedName>
    <definedName name="___Sep05" localSheetId="3">[5]BS!#REF!</definedName>
    <definedName name="___Sep05" localSheetId="7">[5]BS!#REF!</definedName>
    <definedName name="___Sep05" localSheetId="1">[5]BS!#REF!</definedName>
    <definedName name="___Sep05" localSheetId="0">[5]BS!#REF!</definedName>
    <definedName name="___Sep05">[5]BS!#REF!</definedName>
    <definedName name="___six6" localSheetId="5" hidden="1">{#N/A,#N/A,FALSE,"CRPT";#N/A,#N/A,FALSE,"TREND";#N/A,#N/A,FALSE,"%Curve"}</definedName>
    <definedName name="___six6" localSheetId="18" hidden="1">{#N/A,#N/A,FALSE,"CRPT";#N/A,#N/A,FALSE,"TREND";#N/A,#N/A,FALSE,"%Curve"}</definedName>
    <definedName name="___six6" hidden="1">{#N/A,#N/A,FALSE,"CRPT";#N/A,#N/A,FALSE,"TREND";#N/A,#N/A,FALSE,"%Curve"}</definedName>
    <definedName name="___www1" localSheetId="5" hidden="1">{#N/A,#N/A,FALSE,"schA"}</definedName>
    <definedName name="___www1" localSheetId="18" hidden="1">{#N/A,#N/A,FALSE,"schA"}</definedName>
    <definedName name="___www1" hidden="1">{#N/A,#N/A,FALSE,"schA"}</definedName>
    <definedName name="__123Graph_A" localSheetId="18" hidden="1">[11]Inputs!#REF!</definedName>
    <definedName name="__123Graph_A">[12]Quant!$D$71:$O$71</definedName>
    <definedName name="__123Graph_ABUDG6_DSCRPR">[12]Quant!$D$71:$O$71</definedName>
    <definedName name="__123Graph_ABUDG6_ESCRPR1">[12]Quant!$D$100:$O$100</definedName>
    <definedName name="__123Graph_B" localSheetId="18" hidden="1">[11]Inputs!#REF!</definedName>
    <definedName name="__123Graph_B">[12]Quant!$D$72:$O$72</definedName>
    <definedName name="__123Graph_BBUDG6_DSCRPR">[12]Quant!$D$72:$O$72</definedName>
    <definedName name="__123Graph_BBUDG6_ESCRPR1">[12]Quant!$D$88:$O$88</definedName>
    <definedName name="__123Graph_D" localSheetId="5" hidden="1">#REF!</definedName>
    <definedName name="__123Graph_D" localSheetId="11" hidden="1">#REF!</definedName>
    <definedName name="__123Graph_D" localSheetId="18" hidden="1">#REF!</definedName>
    <definedName name="__123Graph_D" localSheetId="17" hidden="1">#REF!</definedName>
    <definedName name="__123Graph_D" localSheetId="3" hidden="1">#REF!</definedName>
    <definedName name="__123Graph_D" localSheetId="7" hidden="1">#REF!</definedName>
    <definedName name="__123Graph_D" localSheetId="12" hidden="1">#REF!</definedName>
    <definedName name="__123Graph_D" localSheetId="13" hidden="1">#REF!</definedName>
    <definedName name="__123Graph_D" localSheetId="1" hidden="1">#REF!</definedName>
    <definedName name="__123Graph_D" localSheetId="0" hidden="1">#REF!</definedName>
    <definedName name="__123Graph_D" hidden="1">#REF!</definedName>
    <definedName name="__123Graph_ECURRENT" localSheetId="5" hidden="1">[13]ConsolidatingPL!#REF!</definedName>
    <definedName name="__123Graph_ECURRENT" localSheetId="11" hidden="1">[13]ConsolidatingPL!#REF!</definedName>
    <definedName name="__123Graph_ECURRENT" localSheetId="18" hidden="1">[13]ConsolidatingPL!#REF!</definedName>
    <definedName name="__123Graph_ECURRENT" localSheetId="17" hidden="1">[13]ConsolidatingPL!#REF!</definedName>
    <definedName name="__123Graph_ECURRENT" localSheetId="3" hidden="1">[13]ConsolidatingPL!#REF!</definedName>
    <definedName name="__123Graph_ECURRENT" localSheetId="7" hidden="1">[13]ConsolidatingPL!#REF!</definedName>
    <definedName name="__123Graph_ECURRENT" localSheetId="12" hidden="1">[13]ConsolidatingPL!#REF!</definedName>
    <definedName name="__123Graph_ECURRENT" localSheetId="13" hidden="1">[13]ConsolidatingPL!#REF!</definedName>
    <definedName name="__123Graph_ECURRENT" localSheetId="1" hidden="1">[13]ConsolidatingPL!#REF!</definedName>
    <definedName name="__123Graph_ECURRENT" localSheetId="0" hidden="1">[13]ConsolidatingPL!#REF!</definedName>
    <definedName name="__123Graph_ECURRENT" hidden="1">[13]ConsolidatingPL!#REF!</definedName>
    <definedName name="__123Graph_X">[12]Quant!$D$5:$O$5</definedName>
    <definedName name="__123Graph_XBUDG6_DSCRPR">[12]Quant!$D$5:$O$5</definedName>
    <definedName name="__123Graph_XBUDG6_ESCRPR1">[12]Quant!$D$5:$O$5</definedName>
    <definedName name="__Apr04">[4]BS!$U$7:$U$3582</definedName>
    <definedName name="__Apr05" localSheetId="5">#REF!</definedName>
    <definedName name="__Apr05" localSheetId="11">#REF!</definedName>
    <definedName name="__Apr05" localSheetId="17">#REF!</definedName>
    <definedName name="__Apr05" localSheetId="3">#REF!</definedName>
    <definedName name="__Apr05" localSheetId="7">#REF!</definedName>
    <definedName name="__Apr05" localSheetId="1">#REF!</definedName>
    <definedName name="__Apr05" localSheetId="0">#REF!</definedName>
    <definedName name="__Apr05">#REF!</definedName>
    <definedName name="__Aug04">[4]BS!$Y$7:$Y$3582</definedName>
    <definedName name="__Aug05" localSheetId="5">#REF!</definedName>
    <definedName name="__Aug05" localSheetId="11">#REF!</definedName>
    <definedName name="__Aug05" localSheetId="17">#REF!</definedName>
    <definedName name="__Aug05" localSheetId="3">#REF!</definedName>
    <definedName name="__Aug05" localSheetId="7">#REF!</definedName>
    <definedName name="__Aug05" localSheetId="1">#REF!</definedName>
    <definedName name="__Aug05" localSheetId="0">#REF!</definedName>
    <definedName name="__Aug05">#REF!</definedName>
    <definedName name="__Aug09" xml:space="preserve"> [6]BS!$Y$7:$Y$1726</definedName>
    <definedName name="__DAT1" localSheetId="5">#REF!</definedName>
    <definedName name="__DAT1" localSheetId="11">#REF!</definedName>
    <definedName name="__DAT1" localSheetId="17">#REF!</definedName>
    <definedName name="__DAT1" localSheetId="3">#REF!</definedName>
    <definedName name="__DAT1" localSheetId="7">#REF!</definedName>
    <definedName name="__DAT1" localSheetId="1">#REF!</definedName>
    <definedName name="__DAT1" localSheetId="0">#REF!</definedName>
    <definedName name="__DAT1">#REF!</definedName>
    <definedName name="__DAT10" localSheetId="11">#REF!</definedName>
    <definedName name="__DAT10" localSheetId="17">#REF!</definedName>
    <definedName name="__DAT10" localSheetId="3">#REF!</definedName>
    <definedName name="__DAT10" localSheetId="7">#REF!</definedName>
    <definedName name="__DAT10" localSheetId="1">#REF!</definedName>
    <definedName name="__DAT10" localSheetId="0">#REF!</definedName>
    <definedName name="__DAT10">#REF!</definedName>
    <definedName name="__DAT11" localSheetId="11">#REF!</definedName>
    <definedName name="__DAT11" localSheetId="17">#REF!</definedName>
    <definedName name="__DAT11" localSheetId="3">#REF!</definedName>
    <definedName name="__DAT11" localSheetId="7">#REF!</definedName>
    <definedName name="__DAT11" localSheetId="1">#REF!</definedName>
    <definedName name="__DAT11" localSheetId="0">#REF!</definedName>
    <definedName name="__DAT11">#REF!</definedName>
    <definedName name="__DAT12" localSheetId="11">#REF!</definedName>
    <definedName name="__DAT12" localSheetId="17">#REF!</definedName>
    <definedName name="__DAT12" localSheetId="3">#REF!</definedName>
    <definedName name="__DAT12" localSheetId="7">#REF!</definedName>
    <definedName name="__DAT12" localSheetId="1">#REF!</definedName>
    <definedName name="__DAT12" localSheetId="0">#REF!</definedName>
    <definedName name="__DAT12">#REF!</definedName>
    <definedName name="__DAT13" localSheetId="11">#REF!</definedName>
    <definedName name="__DAT13" localSheetId="17">#REF!</definedName>
    <definedName name="__DAT13" localSheetId="3">#REF!</definedName>
    <definedName name="__DAT13" localSheetId="7">#REF!</definedName>
    <definedName name="__DAT13" localSheetId="1">#REF!</definedName>
    <definedName name="__DAT13" localSheetId="0">#REF!</definedName>
    <definedName name="__DAT13">#REF!</definedName>
    <definedName name="__DAT2" localSheetId="11">#REF!</definedName>
    <definedName name="__DAT2" localSheetId="17">#REF!</definedName>
    <definedName name="__DAT2" localSheetId="3">#REF!</definedName>
    <definedName name="__DAT2" localSheetId="7">#REF!</definedName>
    <definedName name="__DAT2" localSheetId="1">#REF!</definedName>
    <definedName name="__DAT2" localSheetId="0">#REF!</definedName>
    <definedName name="__DAT2">#REF!</definedName>
    <definedName name="__DAT3" localSheetId="5">'[7]23600471-WA Utility Tax (Elect)'!#REF!</definedName>
    <definedName name="__DAT3" localSheetId="11">'[7]23600471-WA Utility Tax (Elect)'!#REF!</definedName>
    <definedName name="__DAT3" localSheetId="17">'[7]23600471-WA Utility Tax (Elect)'!#REF!</definedName>
    <definedName name="__DAT3" localSheetId="3">'[7]23600471-WA Utility Tax (Elect)'!#REF!</definedName>
    <definedName name="__DAT3" localSheetId="7">'[7]23600471-WA Utility Tax (Elect)'!#REF!</definedName>
    <definedName name="__DAT3" localSheetId="1">'[7]23600471-WA Utility Tax (Elect)'!#REF!</definedName>
    <definedName name="__DAT3" localSheetId="0">'[7]23600471-WA Utility Tax (Elect)'!#REF!</definedName>
    <definedName name="__DAT3">'[7]23600471-WA Utility Tax (Elect)'!#REF!</definedName>
    <definedName name="__DAT4" localSheetId="5">#REF!</definedName>
    <definedName name="__DAT4" localSheetId="11">#REF!</definedName>
    <definedName name="__DAT4" localSheetId="17">#REF!</definedName>
    <definedName name="__DAT4" localSheetId="3">#REF!</definedName>
    <definedName name="__DAT4" localSheetId="7">#REF!</definedName>
    <definedName name="__DAT4" localSheetId="1">#REF!</definedName>
    <definedName name="__DAT4" localSheetId="0">#REF!</definedName>
    <definedName name="__DAT4">#REF!</definedName>
    <definedName name="__DAT5" localSheetId="11">#REF!</definedName>
    <definedName name="__DAT5" localSheetId="17">#REF!</definedName>
    <definedName name="__DAT5" localSheetId="3">#REF!</definedName>
    <definedName name="__DAT5" localSheetId="7">#REF!</definedName>
    <definedName name="__DAT5" localSheetId="1">#REF!</definedName>
    <definedName name="__DAT5" localSheetId="0">#REF!</definedName>
    <definedName name="__DAT5">#REF!</definedName>
    <definedName name="__DAT6" localSheetId="11">#REF!</definedName>
    <definedName name="__DAT6" localSheetId="17">#REF!</definedName>
    <definedName name="__DAT6" localSheetId="3">#REF!</definedName>
    <definedName name="__DAT6" localSheetId="7">#REF!</definedName>
    <definedName name="__DAT6" localSheetId="1">#REF!</definedName>
    <definedName name="__DAT6" localSheetId="0">#REF!</definedName>
    <definedName name="__DAT6">#REF!</definedName>
    <definedName name="__DAT7" localSheetId="11">#REF!</definedName>
    <definedName name="__DAT7" localSheetId="17">#REF!</definedName>
    <definedName name="__DAT7" localSheetId="3">#REF!</definedName>
    <definedName name="__DAT7" localSheetId="7">#REF!</definedName>
    <definedName name="__DAT7" localSheetId="1">#REF!</definedName>
    <definedName name="__DAT7" localSheetId="0">#REF!</definedName>
    <definedName name="__DAT7">#REF!</definedName>
    <definedName name="__DAT8" localSheetId="11">#REF!</definedName>
    <definedName name="__DAT8" localSheetId="17">#REF!</definedName>
    <definedName name="__DAT8" localSheetId="3">#REF!</definedName>
    <definedName name="__DAT8" localSheetId="7">#REF!</definedName>
    <definedName name="__DAT8" localSheetId="1">#REF!</definedName>
    <definedName name="__DAT8" localSheetId="0">#REF!</definedName>
    <definedName name="__DAT8">#REF!</definedName>
    <definedName name="__DAT9" localSheetId="11">#REF!</definedName>
    <definedName name="__DAT9" localSheetId="17">#REF!</definedName>
    <definedName name="__DAT9" localSheetId="3">#REF!</definedName>
    <definedName name="__DAT9" localSheetId="7">#REF!</definedName>
    <definedName name="__DAT9" localSheetId="1">#REF!</definedName>
    <definedName name="__DAT9" localSheetId="0">#REF!</definedName>
    <definedName name="__DAT9">#REF!</definedName>
    <definedName name="__Dec03">[8]BS!$T$7:$T$3582</definedName>
    <definedName name="__Dec04">[4]BS!$AC$7:$AC$3580</definedName>
    <definedName name="__Dec05" localSheetId="5">#REF!</definedName>
    <definedName name="__Dec05" localSheetId="11">#REF!</definedName>
    <definedName name="__Dec05" localSheetId="17">#REF!</definedName>
    <definedName name="__Dec05" localSheetId="3">#REF!</definedName>
    <definedName name="__Dec05" localSheetId="7">#REF!</definedName>
    <definedName name="__Dec05" localSheetId="1">#REF!</definedName>
    <definedName name="__Dec05" localSheetId="0">#REF!</definedName>
    <definedName name="__Dec05">#REF!</definedName>
    <definedName name="__ex1" localSheetId="5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5">#REF!</definedName>
    <definedName name="__Feb05" localSheetId="11">#REF!</definedName>
    <definedName name="__Feb05" localSheetId="17">#REF!</definedName>
    <definedName name="__Feb05" localSheetId="3">#REF!</definedName>
    <definedName name="__Feb05" localSheetId="7">#REF!</definedName>
    <definedName name="__Feb05" localSheetId="1">#REF!</definedName>
    <definedName name="__Feb05" localSheetId="0">#REF!</definedName>
    <definedName name="__Feb05">#REF!</definedName>
    <definedName name="__Jan04">[4]BS!$R$7:$R$3582</definedName>
    <definedName name="__Jan05" localSheetId="5">#REF!</definedName>
    <definedName name="__Jan05" localSheetId="11">#REF!</definedName>
    <definedName name="__Jan05" localSheetId="17">#REF!</definedName>
    <definedName name="__Jan05" localSheetId="3">#REF!</definedName>
    <definedName name="__Jan05" localSheetId="7">#REF!</definedName>
    <definedName name="__Jan05" localSheetId="1">#REF!</definedName>
    <definedName name="__Jan05" localSheetId="0">#REF!</definedName>
    <definedName name="__Jan05">#REF!</definedName>
    <definedName name="__Jan06" localSheetId="5">[9]BS!#REF!</definedName>
    <definedName name="__Jan06" localSheetId="11">[9]BS!#REF!</definedName>
    <definedName name="__Jan06" localSheetId="17">[9]BS!#REF!</definedName>
    <definedName name="__Jan06" localSheetId="3">[9]BS!#REF!</definedName>
    <definedName name="__Jan06" localSheetId="7">[9]BS!#REF!</definedName>
    <definedName name="__Jan06" localSheetId="1">[9]BS!#REF!</definedName>
    <definedName name="__Jan06" localSheetId="0">[9]BS!#REF!</definedName>
    <definedName name="__Jan06">[9]BS!#REF!</definedName>
    <definedName name="__Jul04">[4]BS!$X$7:$X$3582</definedName>
    <definedName name="__Jul05" localSheetId="5">#REF!</definedName>
    <definedName name="__Jul05" localSheetId="11">#REF!</definedName>
    <definedName name="__Jul05" localSheetId="17">#REF!</definedName>
    <definedName name="__Jul05" localSheetId="3">#REF!</definedName>
    <definedName name="__Jul05" localSheetId="7">#REF!</definedName>
    <definedName name="__Jul05" localSheetId="1">#REF!</definedName>
    <definedName name="__Jul05" localSheetId="0">#REF!</definedName>
    <definedName name="__Jul05">#REF!</definedName>
    <definedName name="__Jul09" xml:space="preserve"> [6]BS!$X$7:$X$1726</definedName>
    <definedName name="__Jun04">[4]BS!$W$7:$W$3582</definedName>
    <definedName name="__Jun05" localSheetId="5">#REF!</definedName>
    <definedName name="__Jun05" localSheetId="11">#REF!</definedName>
    <definedName name="__Jun05" localSheetId="17">#REF!</definedName>
    <definedName name="__Jun05" localSheetId="3">#REF!</definedName>
    <definedName name="__Jun05" localSheetId="7">#REF!</definedName>
    <definedName name="__Jun05" localSheetId="1">#REF!</definedName>
    <definedName name="__Jun05" localSheetId="0">#REF!</definedName>
    <definedName name="__Jun05">#REF!</definedName>
    <definedName name="__Jun09">" BS!$AI$7:$AI$1643"</definedName>
    <definedName name="__Mar04">[4]BS!$T$7:$T$3582</definedName>
    <definedName name="__Mar05" localSheetId="5">#REF!</definedName>
    <definedName name="__Mar05" localSheetId="11">#REF!</definedName>
    <definedName name="__Mar05" localSheetId="17">#REF!</definedName>
    <definedName name="__Mar05" localSheetId="3">#REF!</definedName>
    <definedName name="__Mar05" localSheetId="7">#REF!</definedName>
    <definedName name="__Mar05" localSheetId="1">#REF!</definedName>
    <definedName name="__Mar05" localSheetId="0">#REF!</definedName>
    <definedName name="__Mar05">#REF!</definedName>
    <definedName name="__May04">[4]BS!$V$7:$V$3582</definedName>
    <definedName name="__May05" localSheetId="5">#REF!</definedName>
    <definedName name="__May05" localSheetId="11">#REF!</definedName>
    <definedName name="__May05" localSheetId="17">#REF!</definedName>
    <definedName name="__May05" localSheetId="3">#REF!</definedName>
    <definedName name="__May05" localSheetId="7">#REF!</definedName>
    <definedName name="__May05" localSheetId="1">#REF!</definedName>
    <definedName name="__May05" localSheetId="0">#REF!</definedName>
    <definedName name="__May05">#REF!</definedName>
    <definedName name="__mwh2" localSheetId="11">#REF!</definedName>
    <definedName name="__mwh2" localSheetId="17">#REF!</definedName>
    <definedName name="__mwh2" localSheetId="3">#REF!</definedName>
    <definedName name="__mwh2" localSheetId="7">#REF!</definedName>
    <definedName name="__mwh2" localSheetId="1">#REF!</definedName>
    <definedName name="__mwh2" localSheetId="0">#REF!</definedName>
    <definedName name="__mwh2">#REF!</definedName>
    <definedName name="__new1" localSheetId="5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5">#REF!</definedName>
    <definedName name="__Nov05" localSheetId="11">#REF!</definedName>
    <definedName name="__Nov05" localSheetId="17">#REF!</definedName>
    <definedName name="__Nov05" localSheetId="3">#REF!</definedName>
    <definedName name="__Nov05" localSheetId="7">#REF!</definedName>
    <definedName name="__Nov05" localSheetId="1">#REF!</definedName>
    <definedName name="__Nov05" localSheetId="0">#REF!</definedName>
    <definedName name="__Nov05">#REF!</definedName>
    <definedName name="__Oct03">[8]BS!$R$7:$R$3582</definedName>
    <definedName name="__Oct04">[4]BS!$AA$7:$AA$3582</definedName>
    <definedName name="__Oct05" localSheetId="5">#REF!</definedName>
    <definedName name="__Oct05" localSheetId="11">#REF!</definedName>
    <definedName name="__Oct05" localSheetId="17">#REF!</definedName>
    <definedName name="__Oct05" localSheetId="3">#REF!</definedName>
    <definedName name="__Oct05" localSheetId="7">#REF!</definedName>
    <definedName name="__Oct05" localSheetId="1">#REF!</definedName>
    <definedName name="__Oct05" localSheetId="0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5">#REF!</definedName>
    <definedName name="__RES2005" localSheetId="11">#REF!</definedName>
    <definedName name="__RES2005" localSheetId="17">#REF!</definedName>
    <definedName name="__RES2005" localSheetId="3">#REF!</definedName>
    <definedName name="__RES2005" localSheetId="7">#REF!</definedName>
    <definedName name="__RES2005" localSheetId="1">#REF!</definedName>
    <definedName name="__RES2005" localSheetId="0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5">#REF!</definedName>
    <definedName name="__Sep05" localSheetId="11">#REF!</definedName>
    <definedName name="__Sep05" localSheetId="17">#REF!</definedName>
    <definedName name="__Sep05" localSheetId="3">#REF!</definedName>
    <definedName name="__Sep05" localSheetId="7">#REF!</definedName>
    <definedName name="__Sep05" localSheetId="1">#REF!</definedName>
    <definedName name="__Sep05" localSheetId="0">#REF!</definedName>
    <definedName name="__Sep05">#REF!</definedName>
    <definedName name="__six6" localSheetId="5" hidden="1">{#N/A,#N/A,FALSE,"CRPT";#N/A,#N/A,FALSE,"TREND";#N/A,#N/A,FALSE,"%Curve"}</definedName>
    <definedName name="__six6" localSheetId="18" hidden="1">{#N/A,#N/A,FALSE,"CRPT";#N/A,#N/A,FALSE,"TREND";#N/A,#N/A,FALSE,"%Curve"}</definedName>
    <definedName name="__six6" hidden="1">{#N/A,#N/A,FALSE,"CRPT";#N/A,#N/A,FALSE,"TREND";#N/A,#N/A,FALSE,"%Curve"}</definedName>
    <definedName name="__www1" localSheetId="5" hidden="1">{#N/A,#N/A,FALSE,"schA"}</definedName>
    <definedName name="__www1" localSheetId="18" hidden="1">{#N/A,#N/A,FALSE,"schA"}</definedName>
    <definedName name="__www1" hidden="1">{#N/A,#N/A,FALSE,"schA"}</definedName>
    <definedName name="_1__123Graph_ABUDG6_D_ESCRPR">[12]Quant!$D$71:$O$71</definedName>
    <definedName name="_1_94_12_94" localSheetId="5">[14]DT_A_DOL93!#REF!</definedName>
    <definedName name="_1_94_12_94" localSheetId="11">[14]DT_A_DOL93!#REF!</definedName>
    <definedName name="_1_94_12_94" localSheetId="17">[14]DT_A_DOL93!#REF!</definedName>
    <definedName name="_1_94_12_94" localSheetId="3">[14]DT_A_DOL93!#REF!</definedName>
    <definedName name="_1_94_12_94" localSheetId="7">[14]DT_A_DOL93!#REF!</definedName>
    <definedName name="_1_94_12_94" localSheetId="1">[14]DT_A_DOL93!#REF!</definedName>
    <definedName name="_1_94_12_94" localSheetId="0">[14]DT_A_DOL93!#REF!</definedName>
    <definedName name="_1_94_12_94">[14]DT_A_DOL93!#REF!</definedName>
    <definedName name="_1_95_12_95" localSheetId="5">[14]DT_A_DOL93!#REF!</definedName>
    <definedName name="_1_95_12_95" localSheetId="11">[14]DT_A_DOL93!#REF!</definedName>
    <definedName name="_1_95_12_95" localSheetId="17">[14]DT_A_DOL93!#REF!</definedName>
    <definedName name="_1_95_12_95" localSheetId="3">[14]DT_A_DOL93!#REF!</definedName>
    <definedName name="_1_95_12_95" localSheetId="7">[14]DT_A_DOL93!#REF!</definedName>
    <definedName name="_1_95_12_95" localSheetId="1">[14]DT_A_DOL93!#REF!</definedName>
    <definedName name="_1_95_12_95" localSheetId="0">[14]DT_A_DOL93!#REF!</definedName>
    <definedName name="_1_95_12_95">[14]DT_A_DOL93!#REF!</definedName>
    <definedName name="_1_96_12_96" localSheetId="11">[14]DT_A_DOL93!#REF!</definedName>
    <definedName name="_1_96_12_96" localSheetId="17">[14]DT_A_DOL93!#REF!</definedName>
    <definedName name="_1_96_12_96" localSheetId="3">[14]DT_A_DOL93!#REF!</definedName>
    <definedName name="_1_96_12_96" localSheetId="7">[14]DT_A_DOL93!#REF!</definedName>
    <definedName name="_1_96_12_96" localSheetId="1">[14]DT_A_DOL93!#REF!</definedName>
    <definedName name="_1_96_12_96" localSheetId="0">[14]DT_A_DOL93!#REF!</definedName>
    <definedName name="_1_96_12_96">[14]DT_A_DOL93!#REF!</definedName>
    <definedName name="_1_97_12_97" localSheetId="11">[14]DT_A_DOL93!#REF!</definedName>
    <definedName name="_1_97_12_97" localSheetId="17">[14]DT_A_DOL93!#REF!</definedName>
    <definedName name="_1_97_12_97" localSheetId="3">[14]DT_A_DOL93!#REF!</definedName>
    <definedName name="_1_97_12_97" localSheetId="7">[14]DT_A_DOL93!#REF!</definedName>
    <definedName name="_1_97_12_97" localSheetId="1">[14]DT_A_DOL93!#REF!</definedName>
    <definedName name="_1_97_12_97" localSheetId="0">[14]DT_A_DOL93!#REF!</definedName>
    <definedName name="_1_97_12_97">[14]DT_A_DOL93!#REF!</definedName>
    <definedName name="_1_98_12_98" localSheetId="11">[14]DT_A_DOL93!#REF!</definedName>
    <definedName name="_1_98_12_98" localSheetId="17">[14]DT_A_DOL93!#REF!</definedName>
    <definedName name="_1_98_12_98" localSheetId="3">[14]DT_A_DOL93!#REF!</definedName>
    <definedName name="_1_98_12_98" localSheetId="7">[14]DT_A_DOL93!#REF!</definedName>
    <definedName name="_1_98_12_98" localSheetId="1">[14]DT_A_DOL93!#REF!</definedName>
    <definedName name="_1_98_12_98" localSheetId="0">[14]DT_A_DOL93!#REF!</definedName>
    <definedName name="_1_98_12_98">[14]DT_A_DOL93!#REF!</definedName>
    <definedName name="_11" localSheetId="5">#REF!</definedName>
    <definedName name="_11" localSheetId="11">#REF!</definedName>
    <definedName name="_11" localSheetId="17">#REF!</definedName>
    <definedName name="_11" localSheetId="3">#REF!</definedName>
    <definedName name="_11" localSheetId="7">#REF!</definedName>
    <definedName name="_11" localSheetId="1">#REF!</definedName>
    <definedName name="_11" localSheetId="0">#REF!</definedName>
    <definedName name="_11">#REF!</definedName>
    <definedName name="_1Price_Ta" localSheetId="11">#REF!</definedName>
    <definedName name="_1Price_Ta" localSheetId="18">#REF!</definedName>
    <definedName name="_1Price_Ta" localSheetId="17">#REF!</definedName>
    <definedName name="_1Price_Ta" localSheetId="3">#REF!</definedName>
    <definedName name="_1Price_Ta" localSheetId="7">#REF!</definedName>
    <definedName name="_1Price_Ta" localSheetId="1">#REF!</definedName>
    <definedName name="_1Price_Ta" localSheetId="0">#REF!</definedName>
    <definedName name="_1Price_Ta">#REF!</definedName>
    <definedName name="_2__123Graph_ABUDG6_Dtons_inv" hidden="1">[15]Quant!#REF!</definedName>
    <definedName name="_2Price_Ta" localSheetId="11">#REF!</definedName>
    <definedName name="_2Price_Ta" localSheetId="18">#REF!</definedName>
    <definedName name="_2Price_Ta" localSheetId="17">#REF!</definedName>
    <definedName name="_2Price_Ta" localSheetId="3">#REF!</definedName>
    <definedName name="_2Price_Ta" localSheetId="7">#REF!</definedName>
    <definedName name="_2Price_Ta" localSheetId="1">#REF!</definedName>
    <definedName name="_2Price_Ta" localSheetId="0">#REF!</definedName>
    <definedName name="_2Price_Ta">#REF!</definedName>
    <definedName name="_3__123Graph_ABUDG6_Dtons_inv" hidden="1">[16]Quant!#REF!</definedName>
    <definedName name="_3__123Graph_BBUDG6_D_ESCRPR">[12]Quant!$D$72:$O$72</definedName>
    <definedName name="_31" localSheetId="5">#REF!</definedName>
    <definedName name="_31" localSheetId="11">#REF!</definedName>
    <definedName name="_31" localSheetId="17">#REF!</definedName>
    <definedName name="_31" localSheetId="3">#REF!</definedName>
    <definedName name="_31" localSheetId="7">#REF!</definedName>
    <definedName name="_31" localSheetId="1">#REF!</definedName>
    <definedName name="_31" localSheetId="0">#REF!</definedName>
    <definedName name="_31">#REF!</definedName>
    <definedName name="_36" localSheetId="11">#REF!</definedName>
    <definedName name="_36" localSheetId="17">#REF!</definedName>
    <definedName name="_36" localSheetId="3">#REF!</definedName>
    <definedName name="_36" localSheetId="7">#REF!</definedName>
    <definedName name="_36" localSheetId="1">#REF!</definedName>
    <definedName name="_36" localSheetId="0">#REF!</definedName>
    <definedName name="_36">#REF!</definedName>
    <definedName name="_4__123Graph_ABUDG6_Dtons_inv" hidden="1">'[17]Area D 2011'!#REF!</definedName>
    <definedName name="_4__123Graph_BBUDG6_Dtons_inv">[12]Quant!$D$9:$O$9</definedName>
    <definedName name="_41" localSheetId="5">#REF!</definedName>
    <definedName name="_41" localSheetId="11">#REF!</definedName>
    <definedName name="_41" localSheetId="17">#REF!</definedName>
    <definedName name="_41" localSheetId="3">#REF!</definedName>
    <definedName name="_41" localSheetId="7">#REF!</definedName>
    <definedName name="_41" localSheetId="1">#REF!</definedName>
    <definedName name="_41" localSheetId="0">#REF!</definedName>
    <definedName name="_41">#REF!</definedName>
    <definedName name="_43" localSheetId="11">#REF!</definedName>
    <definedName name="_43" localSheetId="17">#REF!</definedName>
    <definedName name="_43" localSheetId="3">#REF!</definedName>
    <definedName name="_43" localSheetId="7">#REF!</definedName>
    <definedName name="_43" localSheetId="1">#REF!</definedName>
    <definedName name="_43" localSheetId="0">#REF!</definedName>
    <definedName name="_43">#REF!</definedName>
    <definedName name="_5__123Graph_CBUDG6_D_ESCRPR">[12]Quant!$D$100:$O$100</definedName>
    <definedName name="_50" localSheetId="5">#REF!</definedName>
    <definedName name="_50" localSheetId="11">#REF!</definedName>
    <definedName name="_50" localSheetId="17">#REF!</definedName>
    <definedName name="_50" localSheetId="3">#REF!</definedName>
    <definedName name="_50" localSheetId="7">#REF!</definedName>
    <definedName name="_50" localSheetId="1">#REF!</definedName>
    <definedName name="_50" localSheetId="0">#REF!</definedName>
    <definedName name="_50">#REF!</definedName>
    <definedName name="_51" localSheetId="11">#REF!</definedName>
    <definedName name="_51" localSheetId="17">#REF!</definedName>
    <definedName name="_51" localSheetId="3">#REF!</definedName>
    <definedName name="_51" localSheetId="7">#REF!</definedName>
    <definedName name="_51" localSheetId="1">#REF!</definedName>
    <definedName name="_51" localSheetId="0">#REF!</definedName>
    <definedName name="_51">#REF!</definedName>
    <definedName name="_57" localSheetId="11">#REF!</definedName>
    <definedName name="_57" localSheetId="17">#REF!</definedName>
    <definedName name="_57" localSheetId="3">#REF!</definedName>
    <definedName name="_57" localSheetId="7">#REF!</definedName>
    <definedName name="_57" localSheetId="1">#REF!</definedName>
    <definedName name="_57" localSheetId="0">#REF!</definedName>
    <definedName name="_57">#REF!</definedName>
    <definedName name="_6__123Graph_CBUDG6_D_ESCRPR" hidden="1">'[18]2012 Area AB BudgetSummary'!#REF!</definedName>
    <definedName name="_6__123Graph_DBUDG6_D_ESCRPR">[12]Quant!$D$88:$O$88</definedName>
    <definedName name="_7__123Graph_CBUDG6_D_ESCRPR" hidden="1">'[17]Area D 2011'!#REF!</definedName>
    <definedName name="_7__123Graph_DBUDG6_D_ESCRPR" hidden="1">'[18]2012 Area AB BudgetSummary'!#REF!</definedName>
    <definedName name="_7__123Graph_XBUDG6_D_ESCRPR">[12]Quant!$D$5:$O$5</definedName>
    <definedName name="_8__123Graph_DBUDG6_D_ESCRPR" hidden="1">'[17]Area D 2011'!#REF!</definedName>
    <definedName name="_8__123Graph_XBUDG6_Dtons_inv">[12]Quant!$D$5:$O$5</definedName>
    <definedName name="_85" localSheetId="5">#REF!</definedName>
    <definedName name="_85" localSheetId="11">#REF!</definedName>
    <definedName name="_85" localSheetId="17">#REF!</definedName>
    <definedName name="_85" localSheetId="3">#REF!</definedName>
    <definedName name="_85" localSheetId="7">#REF!</definedName>
    <definedName name="_85" localSheetId="1">#REF!</definedName>
    <definedName name="_85" localSheetId="0">#REF!</definedName>
    <definedName name="_85">#REF!</definedName>
    <definedName name="_85_86" localSheetId="11">#REF!</definedName>
    <definedName name="_85_86" localSheetId="17">#REF!</definedName>
    <definedName name="_85_86" localSheetId="3">#REF!</definedName>
    <definedName name="_85_86" localSheetId="7">#REF!</definedName>
    <definedName name="_85_86" localSheetId="1">#REF!</definedName>
    <definedName name="_85_86" localSheetId="0">#REF!</definedName>
    <definedName name="_85_86">#REF!</definedName>
    <definedName name="_86" localSheetId="11">#REF!</definedName>
    <definedName name="_86" localSheetId="17">#REF!</definedName>
    <definedName name="_86" localSheetId="3">#REF!</definedName>
    <definedName name="_86" localSheetId="7">#REF!</definedName>
    <definedName name="_86" localSheetId="1">#REF!</definedName>
    <definedName name="_86" localSheetId="0">#REF!</definedName>
    <definedName name="_86">#REF!</definedName>
    <definedName name="_87" localSheetId="11">#REF!</definedName>
    <definedName name="_87" localSheetId="17">#REF!</definedName>
    <definedName name="_87" localSheetId="3">#REF!</definedName>
    <definedName name="_87" localSheetId="7">#REF!</definedName>
    <definedName name="_87" localSheetId="1">#REF!</definedName>
    <definedName name="_87" localSheetId="0">#REF!</definedName>
    <definedName name="_87">#REF!</definedName>
    <definedName name="_ALL_RATES" localSheetId="11">#REF!</definedName>
    <definedName name="_ALL_RATES" localSheetId="17">#REF!</definedName>
    <definedName name="_ALL_RATES" localSheetId="3">#REF!</definedName>
    <definedName name="_ALL_RATES" localSheetId="7">#REF!</definedName>
    <definedName name="_ALL_RATES" localSheetId="1">#REF!</definedName>
    <definedName name="_ALL_RATES" localSheetId="0">#REF!</definedName>
    <definedName name="_ALL_RATES">#REF!</definedName>
    <definedName name="_Apr04">[4]BS!$U$7:$U$3582</definedName>
    <definedName name="_Apr05" localSheetId="5">#REF!</definedName>
    <definedName name="_Apr05" localSheetId="11">#REF!</definedName>
    <definedName name="_Apr05" localSheetId="17">#REF!</definedName>
    <definedName name="_Apr05" localSheetId="3">#REF!</definedName>
    <definedName name="_Apr05" localSheetId="7">#REF!</definedName>
    <definedName name="_Apr05" localSheetId="1">#REF!</definedName>
    <definedName name="_Apr05" localSheetId="0">#REF!</definedName>
    <definedName name="_Apr05">#REF!</definedName>
    <definedName name="_Apr09" xml:space="preserve"> [6]BS!$U$7:$U$1726</definedName>
    <definedName name="_Apr17">[19]BS!$U$8:$U$2552</definedName>
    <definedName name="_Aug04">[4]BS!$Y$7:$Y$3582</definedName>
    <definedName name="_Aug05" localSheetId="5">#REF!</definedName>
    <definedName name="_Aug05" localSheetId="11">#REF!</definedName>
    <definedName name="_Aug05" localSheetId="17">#REF!</definedName>
    <definedName name="_Aug05" localSheetId="3">#REF!</definedName>
    <definedName name="_Aug05" localSheetId="7">#REF!</definedName>
    <definedName name="_Aug05" localSheetId="1">#REF!</definedName>
    <definedName name="_Aug05" localSheetId="0">#REF!</definedName>
    <definedName name="_Aug05">#REF!</definedName>
    <definedName name="_Aug09" xml:space="preserve"> [6]BS!$Y$7:$Y$1726</definedName>
    <definedName name="_Aug16">[19]BS!$M$8:$M$2551</definedName>
    <definedName name="_Aug17">[19]BS!$Y$8:$Y$2552</definedName>
    <definedName name="_B" localSheetId="11">'[20]Rate Design'!#REF!</definedName>
    <definedName name="_B" localSheetId="18">'[20]Rate Design'!#REF!</definedName>
    <definedName name="_B" localSheetId="17">'[20]Rate Design'!#REF!</definedName>
    <definedName name="_B" localSheetId="3">'[20]Rate Design'!#REF!</definedName>
    <definedName name="_B" localSheetId="7">'[20]Rate Design'!#REF!</definedName>
    <definedName name="_B" localSheetId="1">'[20]Rate Design'!#REF!</definedName>
    <definedName name="_B" localSheetId="0">'[20]Rate Design'!#REF!</definedName>
    <definedName name="_B">'[20]Rate Design'!#REF!</definedName>
    <definedName name="_DAT1" localSheetId="11">'[21]SAP 18230021'!#REF!</definedName>
    <definedName name="_DAT1" localSheetId="17">'[21]SAP 18230021'!#REF!</definedName>
    <definedName name="_DAT1" localSheetId="3">'[21]SAP 18230021'!#REF!</definedName>
    <definedName name="_DAT1" localSheetId="7">'[21]SAP 18230021'!#REF!</definedName>
    <definedName name="_DAT1" localSheetId="1">'[21]SAP 18230021'!#REF!</definedName>
    <definedName name="_DAT1" localSheetId="0">'[21]SAP 18230021'!#REF!</definedName>
    <definedName name="_DAT1">'[21]SAP 18230021'!#REF!</definedName>
    <definedName name="_DAT10" localSheetId="5">#REF!</definedName>
    <definedName name="_DAT10" localSheetId="11">#REF!</definedName>
    <definedName name="_DAT10" localSheetId="17">#REF!</definedName>
    <definedName name="_DAT10" localSheetId="3">#REF!</definedName>
    <definedName name="_DAT10" localSheetId="7">#REF!</definedName>
    <definedName name="_DAT10" localSheetId="1">#REF!</definedName>
    <definedName name="_DAT10" localSheetId="0">#REF!</definedName>
    <definedName name="_DAT10">#REF!</definedName>
    <definedName name="_DAT11" localSheetId="11">#REF!</definedName>
    <definedName name="_DAT11" localSheetId="17">#REF!</definedName>
    <definedName name="_DAT11" localSheetId="3">#REF!</definedName>
    <definedName name="_DAT11" localSheetId="7">#REF!</definedName>
    <definedName name="_DAT11" localSheetId="1">#REF!</definedName>
    <definedName name="_DAT11" localSheetId="0">#REF!</definedName>
    <definedName name="_DAT11">#REF!</definedName>
    <definedName name="_DAT12" localSheetId="11">#REF!</definedName>
    <definedName name="_DAT12" localSheetId="17">#REF!</definedName>
    <definedName name="_DAT12" localSheetId="3">#REF!</definedName>
    <definedName name="_DAT12" localSheetId="7">#REF!</definedName>
    <definedName name="_DAT12" localSheetId="1">#REF!</definedName>
    <definedName name="_DAT12" localSheetId="0">#REF!</definedName>
    <definedName name="_DAT12">#REF!</definedName>
    <definedName name="_DAT13" localSheetId="11">#REF!</definedName>
    <definedName name="_DAT13" localSheetId="17">#REF!</definedName>
    <definedName name="_DAT13" localSheetId="3">#REF!</definedName>
    <definedName name="_DAT13" localSheetId="7">#REF!</definedName>
    <definedName name="_DAT13" localSheetId="1">#REF!</definedName>
    <definedName name="_DAT13" localSheetId="0">#REF!</definedName>
    <definedName name="_DAT13">#REF!</definedName>
    <definedName name="_DAT2" localSheetId="11">#REF!</definedName>
    <definedName name="_DAT2" localSheetId="17">#REF!</definedName>
    <definedName name="_DAT2" localSheetId="3">#REF!</definedName>
    <definedName name="_DAT2" localSheetId="7">#REF!</definedName>
    <definedName name="_DAT2" localSheetId="1">#REF!</definedName>
    <definedName name="_DAT2" localSheetId="0">#REF!</definedName>
    <definedName name="_DAT2">#REF!</definedName>
    <definedName name="_DAT3" localSheetId="5">#REF!</definedName>
    <definedName name="_DAT3" localSheetId="11">#REF!</definedName>
    <definedName name="_DAT3" localSheetId="17">#REF!</definedName>
    <definedName name="_DAT3" localSheetId="3">#REF!</definedName>
    <definedName name="_DAT3" localSheetId="7">#REF!</definedName>
    <definedName name="_DAT3" localSheetId="1">#REF!</definedName>
    <definedName name="_DAT3" localSheetId="0">#REF!</definedName>
    <definedName name="_DAT3">#REF!</definedName>
    <definedName name="_DAT4" localSheetId="11">#REF!</definedName>
    <definedName name="_DAT4" localSheetId="17">#REF!</definedName>
    <definedName name="_DAT4" localSheetId="3">#REF!</definedName>
    <definedName name="_DAT4" localSheetId="7">#REF!</definedName>
    <definedName name="_DAT4" localSheetId="1">#REF!</definedName>
    <definedName name="_DAT4" localSheetId="0">#REF!</definedName>
    <definedName name="_DAT4">#REF!</definedName>
    <definedName name="_DAT5" localSheetId="11">#REF!</definedName>
    <definedName name="_DAT5" localSheetId="17">#REF!</definedName>
    <definedName name="_DAT5" localSheetId="3">#REF!</definedName>
    <definedName name="_DAT5" localSheetId="7">#REF!</definedName>
    <definedName name="_DAT5" localSheetId="1">#REF!</definedName>
    <definedName name="_DAT5" localSheetId="0">#REF!</definedName>
    <definedName name="_DAT5">#REF!</definedName>
    <definedName name="_DAT6" localSheetId="11">#REF!</definedName>
    <definedName name="_DAT6" localSheetId="17">#REF!</definedName>
    <definedName name="_DAT6" localSheetId="3">#REF!</definedName>
    <definedName name="_DAT6" localSheetId="7">#REF!</definedName>
    <definedName name="_DAT6" localSheetId="1">#REF!</definedName>
    <definedName name="_DAT6" localSheetId="0">#REF!</definedName>
    <definedName name="_DAT6">#REF!</definedName>
    <definedName name="_DAT7" localSheetId="11">#REF!</definedName>
    <definedName name="_DAT7" localSheetId="17">#REF!</definedName>
    <definedName name="_DAT7" localSheetId="3">#REF!</definedName>
    <definedName name="_DAT7" localSheetId="7">#REF!</definedName>
    <definedName name="_DAT7" localSheetId="1">#REF!</definedName>
    <definedName name="_DAT7" localSheetId="0">#REF!</definedName>
    <definedName name="_DAT7">#REF!</definedName>
    <definedName name="_DAT8" localSheetId="11">#REF!</definedName>
    <definedName name="_DAT8" localSheetId="17">#REF!</definedName>
    <definedName name="_DAT8" localSheetId="3">#REF!</definedName>
    <definedName name="_DAT8" localSheetId="7">#REF!</definedName>
    <definedName name="_DAT8" localSheetId="1">#REF!</definedName>
    <definedName name="_DAT8" localSheetId="0">#REF!</definedName>
    <definedName name="_DAT8">#REF!</definedName>
    <definedName name="_DAT9" localSheetId="5">'[21]SAP 18230021'!#REF!</definedName>
    <definedName name="_DAT9" localSheetId="11">'[21]SAP 18230021'!#REF!</definedName>
    <definedName name="_DAT9" localSheetId="17">'[21]SAP 18230021'!#REF!</definedName>
    <definedName name="_DAT9" localSheetId="3">'[21]SAP 18230021'!#REF!</definedName>
    <definedName name="_DAT9" localSheetId="7">'[21]SAP 18230021'!#REF!</definedName>
    <definedName name="_DAT9" localSheetId="1">'[21]SAP 18230021'!#REF!</definedName>
    <definedName name="_DAT9" localSheetId="0">'[21]SAP 18230021'!#REF!</definedName>
    <definedName name="_DAT9">'[21]SAP 18230021'!#REF!</definedName>
    <definedName name="_Dec03">[8]BS!$T$7:$T$3582</definedName>
    <definedName name="_Dec04">[4]BS!$AC$7:$AC$3580</definedName>
    <definedName name="_Dec05" localSheetId="5">#REF!</definedName>
    <definedName name="_Dec05" localSheetId="11">#REF!</definedName>
    <definedName name="_Dec05" localSheetId="17">#REF!</definedName>
    <definedName name="_Dec05" localSheetId="3">#REF!</definedName>
    <definedName name="_Dec05" localSheetId="7">#REF!</definedName>
    <definedName name="_Dec05" localSheetId="1">#REF!</definedName>
    <definedName name="_Dec05" localSheetId="0">#REF!</definedName>
    <definedName name="_Dec05">#REF!</definedName>
    <definedName name="_Dec08" xml:space="preserve"> [6]BS!$Q$7:$Q$1726</definedName>
    <definedName name="_Dec16">[19]BS!$Q$8:$Q$2553</definedName>
    <definedName name="_End" localSheetId="5">#REF!</definedName>
    <definedName name="_End" localSheetId="11">#REF!</definedName>
    <definedName name="_End" localSheetId="17">#REF!</definedName>
    <definedName name="_End" localSheetId="3">#REF!</definedName>
    <definedName name="_End" localSheetId="7">#REF!</definedName>
    <definedName name="_End" localSheetId="1">#REF!</definedName>
    <definedName name="_End" localSheetId="0">#REF!</definedName>
    <definedName name="_End">#REF!</definedName>
    <definedName name="_ex1" localSheetId="5" hidden="1">{#N/A,#N/A,FALSE,"Summ";#N/A,#N/A,FALSE,"General"}</definedName>
    <definedName name="_ex1" localSheetId="18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5">#REF!</definedName>
    <definedName name="_Feb05" localSheetId="11">#REF!</definedName>
    <definedName name="_Feb05" localSheetId="17">#REF!</definedName>
    <definedName name="_Feb05" localSheetId="3">#REF!</definedName>
    <definedName name="_Feb05" localSheetId="7">#REF!</definedName>
    <definedName name="_Feb05" localSheetId="1">#REF!</definedName>
    <definedName name="_Feb05" localSheetId="0">#REF!</definedName>
    <definedName name="_Feb05">#REF!</definedName>
    <definedName name="_FEB09" xml:space="preserve"> [6]BS!$S$7:$S$1726</definedName>
    <definedName name="_Feb17">[19]BS!$S$8:$S$2552</definedName>
    <definedName name="_FEDERAL_INCOME_TAX" localSheetId="5">'[22]MJS-7'!$N$21</definedName>
    <definedName name="_FEDERAL_INCOME_TAX">'[23]MJS-7'!$N$21</definedName>
    <definedName name="_Fill" localSheetId="11">[24]model!#REF!</definedName>
    <definedName name="_Fill" localSheetId="18" hidden="1">#REF!</definedName>
    <definedName name="_Fill" localSheetId="17">[24]model!#REF!</definedName>
    <definedName name="_Fill" localSheetId="3">[24]model!#REF!</definedName>
    <definedName name="_Fill" localSheetId="7">[24]model!#REF!</definedName>
    <definedName name="_Fill" localSheetId="1">[24]model!#REF!</definedName>
    <definedName name="_Fill" localSheetId="0">[24]model!#REF!</definedName>
    <definedName name="_Fill">[24]model!#REF!</definedName>
    <definedName name="_Filter" localSheetId="5">#REF!</definedName>
    <definedName name="_Filter" localSheetId="11">#REF!</definedName>
    <definedName name="_Filter" localSheetId="17">#REF!</definedName>
    <definedName name="_Filter" localSheetId="3">#REF!</definedName>
    <definedName name="_Filter" localSheetId="7">#REF!</definedName>
    <definedName name="_Filter" localSheetId="1">#REF!</definedName>
    <definedName name="_Filter" localSheetId="0">#REF!</definedName>
    <definedName name="_Filter">#REF!</definedName>
    <definedName name="_Jan04">[4]BS!$R$7:$R$3582</definedName>
    <definedName name="_Jan05" localSheetId="5">#REF!</definedName>
    <definedName name="_Jan05" localSheetId="11">#REF!</definedName>
    <definedName name="_Jan05" localSheetId="17">#REF!</definedName>
    <definedName name="_Jan05" localSheetId="3">#REF!</definedName>
    <definedName name="_Jan05" localSheetId="7">#REF!</definedName>
    <definedName name="_Jan05" localSheetId="1">#REF!</definedName>
    <definedName name="_Jan05" localSheetId="0">#REF!</definedName>
    <definedName name="_Jan05">#REF!</definedName>
    <definedName name="_Jan06" localSheetId="5">[9]BS!#REF!</definedName>
    <definedName name="_Jan06" localSheetId="11">[9]BS!#REF!</definedName>
    <definedName name="_Jan06" localSheetId="17">[9]BS!#REF!</definedName>
    <definedName name="_Jan06" localSheetId="3">[9]BS!#REF!</definedName>
    <definedName name="_Jan06" localSheetId="7">[9]BS!#REF!</definedName>
    <definedName name="_Jan06" localSheetId="1">[9]BS!#REF!</definedName>
    <definedName name="_Jan06" localSheetId="0">[9]BS!#REF!</definedName>
    <definedName name="_Jan06">[9]BS!#REF!</definedName>
    <definedName name="_Jan17">[19]BS!$R$8:$R$2553</definedName>
    <definedName name="_Jul04">[4]BS!$X$7:$X$3582</definedName>
    <definedName name="_Jul05" localSheetId="5">#REF!</definedName>
    <definedName name="_Jul05" localSheetId="11">#REF!</definedName>
    <definedName name="_Jul05" localSheetId="17">#REF!</definedName>
    <definedName name="_Jul05" localSheetId="3">#REF!</definedName>
    <definedName name="_Jul05" localSheetId="7">#REF!</definedName>
    <definedName name="_Jul05" localSheetId="1">#REF!</definedName>
    <definedName name="_Jul05" localSheetId="0">#REF!</definedName>
    <definedName name="_Jul05">#REF!</definedName>
    <definedName name="_Jul09" xml:space="preserve"> [6]BS!$X$7:$X$1726</definedName>
    <definedName name="_July16">[19]BS!$L$8:$L$2551</definedName>
    <definedName name="_July17">[19]BS!$X$8:$X$2553</definedName>
    <definedName name="_Jun04">[4]BS!$W$7:$W$3582</definedName>
    <definedName name="_Jun05" localSheetId="5">#REF!</definedName>
    <definedName name="_Jun05" localSheetId="11">#REF!</definedName>
    <definedName name="_Jun05" localSheetId="17">#REF!</definedName>
    <definedName name="_Jun05" localSheetId="3">#REF!</definedName>
    <definedName name="_Jun05" localSheetId="7">#REF!</definedName>
    <definedName name="_Jun05" localSheetId="1">#REF!</definedName>
    <definedName name="_Jun05" localSheetId="0">#REF!</definedName>
    <definedName name="_Jun05">#REF!</definedName>
    <definedName name="_Jun09" localSheetId="18">" BS!$AI$7:$AI$1643"</definedName>
    <definedName name="_Jun09" xml:space="preserve"> [6]BS!$W$7:$W$1726</definedName>
    <definedName name="_Jun16">[19]BS!$K$8:$K$2553</definedName>
    <definedName name="_Jun17">[19]BS!$W$8:$W$2553</definedName>
    <definedName name="_Key1" localSheetId="5" hidden="1">#REF!</definedName>
    <definedName name="_Key1" localSheetId="11" hidden="1">#REF!</definedName>
    <definedName name="_Key1" localSheetId="18" hidden="1">#REF!</definedName>
    <definedName name="_Key1" localSheetId="17" hidden="1">#REF!</definedName>
    <definedName name="_Key1" localSheetId="3" hidden="1">#REF!</definedName>
    <definedName name="_Key1" localSheetId="7" hidden="1">#REF!</definedName>
    <definedName name="_Key1" localSheetId="12" hidden="1">#REF!</definedName>
    <definedName name="_Key1" localSheetId="13" hidden="1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11" hidden="1">#REF!</definedName>
    <definedName name="_Key2" localSheetId="18" hidden="1">#REF!</definedName>
    <definedName name="_Key2" localSheetId="17" hidden="1">#REF!</definedName>
    <definedName name="_Key2" localSheetId="3" hidden="1">#REF!</definedName>
    <definedName name="_Key2" localSheetId="7" hidden="1">#REF!</definedName>
    <definedName name="_Key2" localSheetId="12" hidden="1">#REF!</definedName>
    <definedName name="_Key2" localSheetId="13" hidden="1">#REF!</definedName>
    <definedName name="_Key2" localSheetId="1" hidden="1">#REF!</definedName>
    <definedName name="_Key2" localSheetId="0" hidden="1">#REF!</definedName>
    <definedName name="_Key2" hidden="1">#REF!</definedName>
    <definedName name="_Mar04">[4]BS!$T$7:$T$3582</definedName>
    <definedName name="_Mar05" localSheetId="5">#REF!</definedName>
    <definedName name="_Mar05" localSheetId="11">#REF!</definedName>
    <definedName name="_Mar05" localSheetId="17">#REF!</definedName>
    <definedName name="_Mar05" localSheetId="3">#REF!</definedName>
    <definedName name="_Mar05" localSheetId="7">#REF!</definedName>
    <definedName name="_Mar05" localSheetId="1">#REF!</definedName>
    <definedName name="_Mar05" localSheetId="0">#REF!</definedName>
    <definedName name="_Mar05">#REF!</definedName>
    <definedName name="_Mar17">[19]BS!$T$8:$T$2552</definedName>
    <definedName name="_May04">[4]BS!$V$7:$V$3582</definedName>
    <definedName name="_May05" localSheetId="5">#REF!</definedName>
    <definedName name="_May05" localSheetId="11">#REF!</definedName>
    <definedName name="_May05" localSheetId="17">#REF!</definedName>
    <definedName name="_May05" localSheetId="3">#REF!</definedName>
    <definedName name="_May05" localSheetId="7">#REF!</definedName>
    <definedName name="_May05" localSheetId="1">#REF!</definedName>
    <definedName name="_May05" localSheetId="0">#REF!</definedName>
    <definedName name="_May05">#REF!</definedName>
    <definedName name="_May09" xml:space="preserve"> [6]BS!$V$7:$V$1726</definedName>
    <definedName name="_May16">[19]BS!$J$8:$J$2551</definedName>
    <definedName name="_May17">[19]BS!$V$8:$V$2552</definedName>
    <definedName name="_MEN2" localSheetId="11">[1]Jan!#REF!</definedName>
    <definedName name="_MEN2" localSheetId="18">[1]Jan!#REF!</definedName>
    <definedName name="_MEN2" localSheetId="17">[1]Jan!#REF!</definedName>
    <definedName name="_MEN2" localSheetId="3">[1]Jan!#REF!</definedName>
    <definedName name="_MEN2" localSheetId="7">[1]Jan!#REF!</definedName>
    <definedName name="_MEN2" localSheetId="1">[1]Jan!#REF!</definedName>
    <definedName name="_MEN2" localSheetId="0">[1]Jan!#REF!</definedName>
    <definedName name="_MEN2">[1]Jan!#REF!</definedName>
    <definedName name="_MEN3" localSheetId="11">[1]Jan!#REF!</definedName>
    <definedName name="_MEN3" localSheetId="18">[1]Jan!#REF!</definedName>
    <definedName name="_MEN3" localSheetId="17">[1]Jan!#REF!</definedName>
    <definedName name="_MEN3" localSheetId="3">[1]Jan!#REF!</definedName>
    <definedName name="_MEN3" localSheetId="7">[1]Jan!#REF!</definedName>
    <definedName name="_MEN3" localSheetId="1">[1]Jan!#REF!</definedName>
    <definedName name="_MEN3" localSheetId="0">[1]Jan!#REF!</definedName>
    <definedName name="_MEN3">[1]Jan!#REF!</definedName>
    <definedName name="_mwh2" localSheetId="5">#REF!</definedName>
    <definedName name="_mwh2" localSheetId="11">#REF!</definedName>
    <definedName name="_mwh2" localSheetId="17">#REF!</definedName>
    <definedName name="_mwh2" localSheetId="3">#REF!</definedName>
    <definedName name="_mwh2" localSheetId="7">#REF!</definedName>
    <definedName name="_mwh2" localSheetId="1">#REF!</definedName>
    <definedName name="_mwh2" localSheetId="0">#REF!</definedName>
    <definedName name="_mwh2">#REF!</definedName>
    <definedName name="_new1" localSheetId="5" hidden="1">{#N/A,#N/A,FALSE,"Summ";#N/A,#N/A,FALSE,"General"}</definedName>
    <definedName name="_new1" localSheetId="18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5">#REF!</definedName>
    <definedName name="_Nov05" localSheetId="11">#REF!</definedName>
    <definedName name="_Nov05" localSheetId="17">#REF!</definedName>
    <definedName name="_Nov05" localSheetId="3">#REF!</definedName>
    <definedName name="_Nov05" localSheetId="7">#REF!</definedName>
    <definedName name="_Nov05" localSheetId="1">#REF!</definedName>
    <definedName name="_Nov05" localSheetId="0">#REF!</definedName>
    <definedName name="_Nov05">#REF!</definedName>
    <definedName name="_Nov16">[19]BS!$P$8:$P$2556</definedName>
    <definedName name="_Oct03">[8]BS!$R$7:$R$3582</definedName>
    <definedName name="_Oct04">[4]BS!$AA$7:$AA$3582</definedName>
    <definedName name="_Oct05" localSheetId="5">#REF!</definedName>
    <definedName name="_Oct05" localSheetId="11">#REF!</definedName>
    <definedName name="_Oct05" localSheetId="17">#REF!</definedName>
    <definedName name="_Oct05" localSheetId="3">#REF!</definedName>
    <definedName name="_Oct05" localSheetId="7">#REF!</definedName>
    <definedName name="_Oct05" localSheetId="1">#REF!</definedName>
    <definedName name="_Oct05" localSheetId="0">#REF!</definedName>
    <definedName name="_Oct05">#REF!</definedName>
    <definedName name="_Oct09" xml:space="preserve"> [6]BS!$AA$7:$AA$1726</definedName>
    <definedName name="_Oct16">[19]BS!$O$8:$O$2553</definedName>
    <definedName name="_Oct17">[19]BS!$AA$8:$AA$2552</definedName>
    <definedName name="_Order1">255</definedName>
    <definedName name="_Order2">255</definedName>
    <definedName name="_P" localSheetId="11">#REF!</definedName>
    <definedName name="_P" localSheetId="18">#REF!</definedName>
    <definedName name="_P" localSheetId="17">#REF!</definedName>
    <definedName name="_P" localSheetId="3">#REF!</definedName>
    <definedName name="_P" localSheetId="7">#REF!</definedName>
    <definedName name="_P" localSheetId="1">#REF!</definedName>
    <definedName name="_P" localSheetId="0">#REF!</definedName>
    <definedName name="_P">#REF!</definedName>
    <definedName name="_P_RD" localSheetId="11">#REF!</definedName>
    <definedName name="_P_RD" localSheetId="17">#REF!</definedName>
    <definedName name="_P_RD" localSheetId="3">#REF!</definedName>
    <definedName name="_P_RD" localSheetId="7">#REF!</definedName>
    <definedName name="_P_RD" localSheetId="1">#REF!</definedName>
    <definedName name="_P_RD" localSheetId="0">#REF!</definedName>
    <definedName name="_P_RD">#REF!</definedName>
    <definedName name="_Parse_In" hidden="1">#REF!</definedName>
    <definedName name="_PC1" localSheetId="18">[25]CLASSIFIERS!$A$7:$IV$7</definedName>
    <definedName name="_PC1">[10]CLASSIFIERS!$A$7:$IV$7</definedName>
    <definedName name="_PC2" localSheetId="18">[25]CLASSIFIERS!$A$10:$IV$10</definedName>
    <definedName name="_PC2">[10]CLASSIFIERS!$A$10:$IV$10</definedName>
    <definedName name="_PC3" localSheetId="18">[25]CLASSIFIERS!$A$12:$IV$12</definedName>
    <definedName name="_PC3">[10]CLASSIFIERS!$A$12:$IV$12</definedName>
    <definedName name="_PC4" localSheetId="18">[25]CLASSIFIERS!$A$13:$IV$13</definedName>
    <definedName name="_PC4">[10]CLASSIFIERS!$A$13:$IV$13</definedName>
    <definedName name="_PRINT_23_36" localSheetId="5">#REF!</definedName>
    <definedName name="_PRINT_23_36" localSheetId="11">#REF!</definedName>
    <definedName name="_PRINT_23_36" localSheetId="17">#REF!</definedName>
    <definedName name="_PRINT_23_36" localSheetId="3">#REF!</definedName>
    <definedName name="_PRINT_23_36" localSheetId="7">#REF!</definedName>
    <definedName name="_PRINT_23_36" localSheetId="1">#REF!</definedName>
    <definedName name="_PRINT_23_36" localSheetId="0">#REF!</definedName>
    <definedName name="_PRINT_23_36">#REF!</definedName>
    <definedName name="_PRINT_85_58" localSheetId="11">#REF!</definedName>
    <definedName name="_PRINT_85_58" localSheetId="17">#REF!</definedName>
    <definedName name="_PRINT_85_58" localSheetId="3">#REF!</definedName>
    <definedName name="_PRINT_85_58" localSheetId="7">#REF!</definedName>
    <definedName name="_PRINT_85_58" localSheetId="1">#REF!</definedName>
    <definedName name="_PRINT_85_58" localSheetId="0">#REF!</definedName>
    <definedName name="_PRINT_85_58">#REF!</definedName>
    <definedName name="_RATE_DESIGN" localSheetId="11">#REF!</definedName>
    <definedName name="_RATE_DESIGN" localSheetId="17">#REF!</definedName>
    <definedName name="_RATE_DESIGN" localSheetId="3">#REF!</definedName>
    <definedName name="_RATE_DESIGN" localSheetId="7">#REF!</definedName>
    <definedName name="_RATE_DESIGN" localSheetId="1">#REF!</definedName>
    <definedName name="_RATE_DESIGN" localSheetId="0">#REF!</definedName>
    <definedName name="_RATE_DESIGN">#REF!</definedName>
    <definedName name="_Regression_Int">1</definedName>
    <definedName name="_RES" localSheetId="11">#REF!</definedName>
    <definedName name="_RES" localSheetId="17">#REF!</definedName>
    <definedName name="_RES" localSheetId="3">#REF!</definedName>
    <definedName name="_RES" localSheetId="7">#REF!</definedName>
    <definedName name="_RES" localSheetId="1">#REF!</definedName>
    <definedName name="_RES" localSheetId="0">#REF!</definedName>
    <definedName name="_RES">#REF!</definedName>
    <definedName name="_RES2005" localSheetId="11">#REF!</definedName>
    <definedName name="_RES2005" localSheetId="17">#REF!</definedName>
    <definedName name="_RES2005" localSheetId="3">#REF!</definedName>
    <definedName name="_RES2005" localSheetId="7">#REF!</definedName>
    <definedName name="_RES2005" localSheetId="1">#REF!</definedName>
    <definedName name="_RES2005" localSheetId="0">#REF!</definedName>
    <definedName name="_RES2005">#REF!</definedName>
    <definedName name="_SEC24" localSheetId="18">[25]EXTERNAL!$A$112:$IV$114</definedName>
    <definedName name="_SEC24">[10]EXTERNAL!$A$112:$IV$114</definedName>
    <definedName name="_Sep03" localSheetId="18">[26]BS!$AB$7:$AB$3420</definedName>
    <definedName name="_Sep03">[27]BS!$AB$7:$AB$3420</definedName>
    <definedName name="_Sep04">[4]BS!$Z$7:$Z$3582</definedName>
    <definedName name="_Sep05" localSheetId="5">#REF!</definedName>
    <definedName name="_Sep05" localSheetId="11">#REF!</definedName>
    <definedName name="_Sep05" localSheetId="17">#REF!</definedName>
    <definedName name="_Sep05" localSheetId="3">#REF!</definedName>
    <definedName name="_Sep05" localSheetId="7">#REF!</definedName>
    <definedName name="_Sep05" localSheetId="1">#REF!</definedName>
    <definedName name="_Sep05" localSheetId="0">#REF!</definedName>
    <definedName name="_Sep05">#REF!</definedName>
    <definedName name="_Sept16">[19]BS!$N$8:$N$2556</definedName>
    <definedName name="_Sept17">[19]BS!$Z$8:$Z$2552</definedName>
    <definedName name="_six6" localSheetId="5" hidden="1">{#N/A,#N/A,FALSE,"CRPT";#N/A,#N/A,FALSE,"TREND";#N/A,#N/A,FALSE,"%Curve"}</definedName>
    <definedName name="_six6" localSheetId="18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localSheetId="11" hidden="1">#REF!</definedName>
    <definedName name="_Sort" localSheetId="18" hidden="1">#REF!</definedName>
    <definedName name="_Sort" localSheetId="17" hidden="1">#REF!</definedName>
    <definedName name="_Sort" localSheetId="3" hidden="1">#REF!</definedName>
    <definedName name="_Sort" localSheetId="7" hidden="1">#REF!</definedName>
    <definedName name="_Sort" localSheetId="12" hidden="1">#REF!</definedName>
    <definedName name="_Sort" localSheetId="13" hidden="1">#REF!</definedName>
    <definedName name="_Sort" localSheetId="1" hidden="1">#REF!</definedName>
    <definedName name="_Sort" localSheetId="0" hidden="1">#REF!</definedName>
    <definedName name="_Sort" hidden="1">#REF!</definedName>
    <definedName name="_Testyear">'[28]KJB-6,13 Cmn Adj'!$B$7</definedName>
    <definedName name="_TOP1" localSheetId="11">[1]Jan!#REF!</definedName>
    <definedName name="_TOP1" localSheetId="18">[1]Jan!#REF!</definedName>
    <definedName name="_TOP1" localSheetId="17">[1]Jan!#REF!</definedName>
    <definedName name="_TOP1" localSheetId="3">[1]Jan!#REF!</definedName>
    <definedName name="_TOP1" localSheetId="7">[1]Jan!#REF!</definedName>
    <definedName name="_TOP1" localSheetId="1">[1]Jan!#REF!</definedName>
    <definedName name="_TOP1" localSheetId="0">[1]Jan!#REF!</definedName>
    <definedName name="_TOP1">[1]Jan!#REF!</definedName>
    <definedName name="_www1" localSheetId="5" hidden="1">{#N/A,#N/A,FALSE,"schA"}</definedName>
    <definedName name="_www1" localSheetId="18" hidden="1">{#N/A,#N/A,FALSE,"schA"}</definedName>
    <definedName name="_www1" hidden="1">{#N/A,#N/A,FALSE,"schA"}</definedName>
    <definedName name="a" localSheetId="18" hidden="1">{#N/A,#N/A,FALSE,"Coversheet";#N/A,#N/A,FALSE,"QA"}</definedName>
    <definedName name="a">[29]model!$A$6</definedName>
    <definedName name="AAAAAAAAAAAAAA" localSheetId="5" hidden="1">{#N/A,#N/A,FALSE,"Coversheet";#N/A,#N/A,FALSE,"QA"}</definedName>
    <definedName name="AAAAAAAAAAAAAA" localSheetId="18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5">[30]Sheet2!#REF!</definedName>
    <definedName name="accrual" localSheetId="11">[30]Sheet2!#REF!</definedName>
    <definedName name="accrual" localSheetId="17">[30]Sheet2!#REF!</definedName>
    <definedName name="accrual" localSheetId="3">[30]Sheet2!#REF!</definedName>
    <definedName name="accrual" localSheetId="7">[30]Sheet2!#REF!</definedName>
    <definedName name="accrual" localSheetId="1">[30]Sheet2!#REF!</definedName>
    <definedName name="accrual" localSheetId="0">[30]Sheet2!#REF!</definedName>
    <definedName name="accrual">[30]Sheet2!#REF!</definedName>
    <definedName name="accrual2" localSheetId="5">[30]Sheet2!#REF!</definedName>
    <definedName name="accrual2" localSheetId="11">[30]Sheet2!#REF!</definedName>
    <definedName name="accrual2" localSheetId="17">[30]Sheet2!#REF!</definedName>
    <definedName name="accrual2" localSheetId="3">[30]Sheet2!#REF!</definedName>
    <definedName name="accrual2" localSheetId="7">[30]Sheet2!#REF!</definedName>
    <definedName name="accrual2" localSheetId="1">[30]Sheet2!#REF!</definedName>
    <definedName name="accrual2" localSheetId="0">[30]Sheet2!#REF!</definedName>
    <definedName name="accrual2">[30]Sheet2!#REF!</definedName>
    <definedName name="accrual3" localSheetId="11">[30]Sheet2!#REF!</definedName>
    <definedName name="accrual3" localSheetId="17">[30]Sheet2!#REF!</definedName>
    <definedName name="accrual3" localSheetId="3">[30]Sheet2!#REF!</definedName>
    <definedName name="accrual3" localSheetId="7">[30]Sheet2!#REF!</definedName>
    <definedName name="accrual3" localSheetId="1">[30]Sheet2!#REF!</definedName>
    <definedName name="accrual3" localSheetId="0">[30]Sheet2!#REF!</definedName>
    <definedName name="accrual3">[30]Sheet2!#REF!</definedName>
    <definedName name="Acct108364" localSheetId="11">'[31]Func Study'!#REF!</definedName>
    <definedName name="Acct108364" localSheetId="18">'[31]Func Study'!#REF!</definedName>
    <definedName name="Acct108364" localSheetId="17">'[31]Func Study'!#REF!</definedName>
    <definedName name="Acct108364" localSheetId="3">'[31]Func Study'!#REF!</definedName>
    <definedName name="Acct108364" localSheetId="7">'[31]Func Study'!#REF!</definedName>
    <definedName name="Acct108364" localSheetId="1">'[31]Func Study'!#REF!</definedName>
    <definedName name="Acct108364" localSheetId="0">'[31]Func Study'!#REF!</definedName>
    <definedName name="Acct108364">'[31]Func Study'!#REF!</definedName>
    <definedName name="Acct108364S" localSheetId="11">'[31]Func Study'!#REF!</definedName>
    <definedName name="Acct108364S" localSheetId="18">'[31]Func Study'!#REF!</definedName>
    <definedName name="Acct108364S" localSheetId="17">'[31]Func Study'!#REF!</definedName>
    <definedName name="Acct108364S" localSheetId="3">'[31]Func Study'!#REF!</definedName>
    <definedName name="Acct108364S" localSheetId="7">'[31]Func Study'!#REF!</definedName>
    <definedName name="Acct108364S" localSheetId="1">'[31]Func Study'!#REF!</definedName>
    <definedName name="Acct108364S" localSheetId="0">'[31]Func Study'!#REF!</definedName>
    <definedName name="Acct108364S">'[31]Func Study'!#REF!</definedName>
    <definedName name="Acct228.42TROJD" localSheetId="11">'[32]Func Study'!#REF!</definedName>
    <definedName name="Acct228.42TROJD" localSheetId="18">'[32]Func Study'!#REF!</definedName>
    <definedName name="Acct228.42TROJD" localSheetId="17">'[32]Func Study'!#REF!</definedName>
    <definedName name="Acct228.42TROJD" localSheetId="3">'[32]Func Study'!#REF!</definedName>
    <definedName name="Acct228.42TROJD" localSheetId="7">'[32]Func Study'!#REF!</definedName>
    <definedName name="Acct228.42TROJD" localSheetId="1">'[32]Func Study'!#REF!</definedName>
    <definedName name="Acct228.42TROJD" localSheetId="0">'[32]Func Study'!#REF!</definedName>
    <definedName name="Acct228.42TROJD">'[32]Func Study'!#REF!</definedName>
    <definedName name="Acct2281SO">'[33]Func Study'!$H$2190</definedName>
    <definedName name="Acct2283SO">'[33]Func Study'!$H$2198</definedName>
    <definedName name="Acct22842TROJD" localSheetId="11">'[32]Func Study'!#REF!</definedName>
    <definedName name="Acct22842TROJD" localSheetId="18">'[32]Func Study'!#REF!</definedName>
    <definedName name="Acct22842TROJD" localSheetId="17">'[32]Func Study'!#REF!</definedName>
    <definedName name="Acct22842TROJD" localSheetId="3">'[32]Func Study'!#REF!</definedName>
    <definedName name="Acct22842TROJD" localSheetId="7">'[32]Func Study'!#REF!</definedName>
    <definedName name="Acct22842TROJD" localSheetId="1">'[32]Func Study'!#REF!</definedName>
    <definedName name="Acct22842TROJD" localSheetId="0">'[32]Func Study'!#REF!</definedName>
    <definedName name="Acct22842TROJD">'[32]Func Study'!#REF!</definedName>
    <definedName name="Acct228SO">'[33]Func Study'!$H$2194</definedName>
    <definedName name="Acct350">'[33]Func Study'!$H$1628</definedName>
    <definedName name="Acct352">'[33]Func Study'!$H$1635</definedName>
    <definedName name="Acct353">'[33]Func Study'!$H$1641</definedName>
    <definedName name="Acct354">'[33]Func Study'!$H$1647</definedName>
    <definedName name="Acct355">'[33]Func Study'!$H$1654</definedName>
    <definedName name="Acct356">'[33]Func Study'!$H$1660</definedName>
    <definedName name="Acct357">'[33]Func Study'!$H$1666</definedName>
    <definedName name="Acct358">'[33]Func Study'!$H$1672</definedName>
    <definedName name="Acct359">'[33]Func Study'!$H$1678</definedName>
    <definedName name="Acct360">'[33]Func Study'!$H$1698</definedName>
    <definedName name="Acct361">'[33]Func Study'!$H$1704</definedName>
    <definedName name="Acct362">'[33]Func Study'!$H$1710</definedName>
    <definedName name="Acct364">'[33]Func Study'!$H$1717</definedName>
    <definedName name="Acct365">'[33]Func Study'!$H$1724</definedName>
    <definedName name="Acct366">'[33]Func Study'!$H$1731</definedName>
    <definedName name="Acct367">'[33]Func Study'!$H$1738</definedName>
    <definedName name="Acct368">'[33]Func Study'!$H$1744</definedName>
    <definedName name="Acct369">'[33]Func Study'!$H$1751</definedName>
    <definedName name="Acct370">'[33]Func Study'!$H$1762</definedName>
    <definedName name="Acct371">'[33]Func Study'!$H$1769</definedName>
    <definedName name="Acct372">'[33]Func Study'!$H$1776</definedName>
    <definedName name="Acct372A">'[33]Func Study'!$H$1775</definedName>
    <definedName name="Acct372DP">'[33]Func Study'!$H$1773</definedName>
    <definedName name="Acct372DS">'[33]Func Study'!$H$1774</definedName>
    <definedName name="Acct373">'[33]Func Study'!$H$1782</definedName>
    <definedName name="Acct41011" localSheetId="11">'[34]Functional Study'!#REF!</definedName>
    <definedName name="Acct41011" localSheetId="18">'[34]Functional Study'!#REF!</definedName>
    <definedName name="Acct41011" localSheetId="17">'[34]Functional Study'!#REF!</definedName>
    <definedName name="Acct41011" localSheetId="3">'[34]Functional Study'!#REF!</definedName>
    <definedName name="Acct41011" localSheetId="7">'[34]Functional Study'!#REF!</definedName>
    <definedName name="Acct41011" localSheetId="1">'[34]Functional Study'!#REF!</definedName>
    <definedName name="Acct41011" localSheetId="0">'[34]Functional Study'!#REF!</definedName>
    <definedName name="Acct41011">'[34]Functional Study'!#REF!</definedName>
    <definedName name="Acct41011BADDEBT" localSheetId="11">'[34]Functional Study'!#REF!</definedName>
    <definedName name="Acct41011BADDEBT" localSheetId="18">'[34]Functional Study'!#REF!</definedName>
    <definedName name="Acct41011BADDEBT" localSheetId="17">'[34]Functional Study'!#REF!</definedName>
    <definedName name="Acct41011BADDEBT" localSheetId="3">'[34]Functional Study'!#REF!</definedName>
    <definedName name="Acct41011BADDEBT" localSheetId="7">'[34]Functional Study'!#REF!</definedName>
    <definedName name="Acct41011BADDEBT" localSheetId="1">'[34]Functional Study'!#REF!</definedName>
    <definedName name="Acct41011BADDEBT" localSheetId="0">'[34]Functional Study'!#REF!</definedName>
    <definedName name="Acct41011BADDEBT">'[34]Functional Study'!#REF!</definedName>
    <definedName name="Acct41011DITEXP" localSheetId="11">'[34]Functional Study'!#REF!</definedName>
    <definedName name="Acct41011DITEXP" localSheetId="18">'[34]Functional Study'!#REF!</definedName>
    <definedName name="Acct41011DITEXP" localSheetId="17">'[34]Functional Study'!#REF!</definedName>
    <definedName name="Acct41011DITEXP" localSheetId="3">'[34]Functional Study'!#REF!</definedName>
    <definedName name="Acct41011DITEXP" localSheetId="7">'[34]Functional Study'!#REF!</definedName>
    <definedName name="Acct41011DITEXP" localSheetId="1">'[34]Functional Study'!#REF!</definedName>
    <definedName name="Acct41011DITEXP" localSheetId="0">'[34]Functional Study'!#REF!</definedName>
    <definedName name="Acct41011DITEXP">'[34]Functional Study'!#REF!</definedName>
    <definedName name="Acct41011S" localSheetId="11">'[34]Functional Study'!#REF!</definedName>
    <definedName name="Acct41011S" localSheetId="18">'[34]Functional Study'!#REF!</definedName>
    <definedName name="Acct41011S" localSheetId="17">'[34]Functional Study'!#REF!</definedName>
    <definedName name="Acct41011S" localSheetId="3">'[34]Functional Study'!#REF!</definedName>
    <definedName name="Acct41011S" localSheetId="7">'[34]Functional Study'!#REF!</definedName>
    <definedName name="Acct41011S" localSheetId="1">'[34]Functional Study'!#REF!</definedName>
    <definedName name="Acct41011S" localSheetId="0">'[34]Functional Study'!#REF!</definedName>
    <definedName name="Acct41011S">'[34]Functional Study'!#REF!</definedName>
    <definedName name="Acct41011SE" localSheetId="11">'[34]Functional Study'!#REF!</definedName>
    <definedName name="Acct41011SE" localSheetId="17">'[34]Functional Study'!#REF!</definedName>
    <definedName name="Acct41011SE" localSheetId="3">'[34]Functional Study'!#REF!</definedName>
    <definedName name="Acct41011SE" localSheetId="7">'[34]Functional Study'!#REF!</definedName>
    <definedName name="Acct41011SE" localSheetId="1">'[34]Functional Study'!#REF!</definedName>
    <definedName name="Acct41011SE" localSheetId="0">'[34]Functional Study'!#REF!</definedName>
    <definedName name="Acct41011SE">'[34]Functional Study'!#REF!</definedName>
    <definedName name="Acct41011SG1" localSheetId="11">'[34]Functional Study'!#REF!</definedName>
    <definedName name="Acct41011SG1" localSheetId="17">'[34]Functional Study'!#REF!</definedName>
    <definedName name="Acct41011SG1" localSheetId="3">'[34]Functional Study'!#REF!</definedName>
    <definedName name="Acct41011SG1" localSheetId="7">'[34]Functional Study'!#REF!</definedName>
    <definedName name="Acct41011SG1" localSheetId="1">'[34]Functional Study'!#REF!</definedName>
    <definedName name="Acct41011SG1" localSheetId="0">'[34]Functional Study'!#REF!</definedName>
    <definedName name="Acct41011SG1">'[34]Functional Study'!#REF!</definedName>
    <definedName name="Acct41011SG2" localSheetId="11">'[34]Functional Study'!#REF!</definedName>
    <definedName name="Acct41011SG2" localSheetId="17">'[34]Functional Study'!#REF!</definedName>
    <definedName name="Acct41011SG2" localSheetId="3">'[34]Functional Study'!#REF!</definedName>
    <definedName name="Acct41011SG2" localSheetId="7">'[34]Functional Study'!#REF!</definedName>
    <definedName name="Acct41011SG2" localSheetId="1">'[34]Functional Study'!#REF!</definedName>
    <definedName name="Acct41011SG2" localSheetId="0">'[34]Functional Study'!#REF!</definedName>
    <definedName name="Acct41011SG2">'[34]Functional Study'!#REF!</definedName>
    <definedName name="ACCT41011SGCT" localSheetId="11">'[34]Functional Study'!#REF!</definedName>
    <definedName name="ACCT41011SGCT" localSheetId="17">'[34]Functional Study'!#REF!</definedName>
    <definedName name="ACCT41011SGCT" localSheetId="3">'[34]Functional Study'!#REF!</definedName>
    <definedName name="ACCT41011SGCT" localSheetId="7">'[34]Functional Study'!#REF!</definedName>
    <definedName name="ACCT41011SGCT" localSheetId="1">'[34]Functional Study'!#REF!</definedName>
    <definedName name="ACCT41011SGCT" localSheetId="0">'[34]Functional Study'!#REF!</definedName>
    <definedName name="ACCT41011SGCT">'[34]Functional Study'!#REF!</definedName>
    <definedName name="Acct41011SGPP" localSheetId="11">'[34]Functional Study'!#REF!</definedName>
    <definedName name="Acct41011SGPP" localSheetId="17">'[34]Functional Study'!#REF!</definedName>
    <definedName name="Acct41011SGPP" localSheetId="3">'[34]Functional Study'!#REF!</definedName>
    <definedName name="Acct41011SGPP" localSheetId="7">'[34]Functional Study'!#REF!</definedName>
    <definedName name="Acct41011SGPP" localSheetId="1">'[34]Functional Study'!#REF!</definedName>
    <definedName name="Acct41011SGPP" localSheetId="0">'[34]Functional Study'!#REF!</definedName>
    <definedName name="Acct41011SGPP">'[34]Functional Study'!#REF!</definedName>
    <definedName name="Acct41011SNP" localSheetId="11">'[34]Functional Study'!#REF!</definedName>
    <definedName name="Acct41011SNP" localSheetId="17">'[34]Functional Study'!#REF!</definedName>
    <definedName name="Acct41011SNP" localSheetId="3">'[34]Functional Study'!#REF!</definedName>
    <definedName name="Acct41011SNP" localSheetId="7">'[34]Functional Study'!#REF!</definedName>
    <definedName name="Acct41011SNP" localSheetId="1">'[34]Functional Study'!#REF!</definedName>
    <definedName name="Acct41011SNP" localSheetId="0">'[34]Functional Study'!#REF!</definedName>
    <definedName name="Acct41011SNP">'[34]Functional Study'!#REF!</definedName>
    <definedName name="ACCT41011SNPD" localSheetId="11">'[34]Functional Study'!#REF!</definedName>
    <definedName name="ACCT41011SNPD" localSheetId="17">'[34]Functional Study'!#REF!</definedName>
    <definedName name="ACCT41011SNPD" localSheetId="3">'[34]Functional Study'!#REF!</definedName>
    <definedName name="ACCT41011SNPD" localSheetId="7">'[34]Functional Study'!#REF!</definedName>
    <definedName name="ACCT41011SNPD" localSheetId="1">'[34]Functional Study'!#REF!</definedName>
    <definedName name="ACCT41011SNPD" localSheetId="0">'[34]Functional Study'!#REF!</definedName>
    <definedName name="ACCT41011SNPD">'[34]Functional Study'!#REF!</definedName>
    <definedName name="Acct41011SO" localSheetId="11">'[34]Functional Study'!#REF!</definedName>
    <definedName name="Acct41011SO" localSheetId="17">'[34]Functional Study'!#REF!</definedName>
    <definedName name="Acct41011SO" localSheetId="3">'[34]Functional Study'!#REF!</definedName>
    <definedName name="Acct41011SO" localSheetId="7">'[34]Functional Study'!#REF!</definedName>
    <definedName name="Acct41011SO" localSheetId="1">'[34]Functional Study'!#REF!</definedName>
    <definedName name="Acct41011SO" localSheetId="0">'[34]Functional Study'!#REF!</definedName>
    <definedName name="Acct41011SO">'[34]Functional Study'!#REF!</definedName>
    <definedName name="Acct41011TROJP" localSheetId="11">'[34]Functional Study'!#REF!</definedName>
    <definedName name="Acct41011TROJP" localSheetId="17">'[34]Functional Study'!#REF!</definedName>
    <definedName name="Acct41011TROJP" localSheetId="3">'[34]Functional Study'!#REF!</definedName>
    <definedName name="Acct41011TROJP" localSheetId="7">'[34]Functional Study'!#REF!</definedName>
    <definedName name="Acct41011TROJP" localSheetId="1">'[34]Functional Study'!#REF!</definedName>
    <definedName name="Acct41011TROJP" localSheetId="0">'[34]Functional Study'!#REF!</definedName>
    <definedName name="Acct41011TROJP">'[34]Functional Study'!#REF!</definedName>
    <definedName name="Acct41111" localSheetId="11">'[34]Functional Study'!#REF!</definedName>
    <definedName name="Acct41111" localSheetId="17">'[34]Functional Study'!#REF!</definedName>
    <definedName name="Acct41111" localSheetId="3">'[34]Functional Study'!#REF!</definedName>
    <definedName name="Acct41111" localSheetId="7">'[34]Functional Study'!#REF!</definedName>
    <definedName name="Acct41111" localSheetId="1">'[34]Functional Study'!#REF!</definedName>
    <definedName name="Acct41111" localSheetId="0">'[34]Functional Study'!#REF!</definedName>
    <definedName name="Acct41111">'[34]Functional Study'!#REF!</definedName>
    <definedName name="Acct41111BADDEBT" localSheetId="11">'[34]Functional Study'!#REF!</definedName>
    <definedName name="Acct41111BADDEBT" localSheetId="17">'[34]Functional Study'!#REF!</definedName>
    <definedName name="Acct41111BADDEBT" localSheetId="3">'[34]Functional Study'!#REF!</definedName>
    <definedName name="Acct41111BADDEBT" localSheetId="7">'[34]Functional Study'!#REF!</definedName>
    <definedName name="Acct41111BADDEBT" localSheetId="1">'[34]Functional Study'!#REF!</definedName>
    <definedName name="Acct41111BADDEBT" localSheetId="0">'[34]Functional Study'!#REF!</definedName>
    <definedName name="Acct41111BADDEBT">'[34]Functional Study'!#REF!</definedName>
    <definedName name="Acct41111DITEXP" localSheetId="11">'[34]Functional Study'!#REF!</definedName>
    <definedName name="Acct41111DITEXP" localSheetId="17">'[34]Functional Study'!#REF!</definedName>
    <definedName name="Acct41111DITEXP" localSheetId="3">'[34]Functional Study'!#REF!</definedName>
    <definedName name="Acct41111DITEXP" localSheetId="7">'[34]Functional Study'!#REF!</definedName>
    <definedName name="Acct41111DITEXP" localSheetId="1">'[34]Functional Study'!#REF!</definedName>
    <definedName name="Acct41111DITEXP" localSheetId="0">'[34]Functional Study'!#REF!</definedName>
    <definedName name="Acct41111DITEXP">'[34]Functional Study'!#REF!</definedName>
    <definedName name="Acct41111S" localSheetId="11">'[34]Functional Study'!#REF!</definedName>
    <definedName name="Acct41111S" localSheetId="17">'[34]Functional Study'!#REF!</definedName>
    <definedName name="Acct41111S" localSheetId="3">'[34]Functional Study'!#REF!</definedName>
    <definedName name="Acct41111S" localSheetId="7">'[34]Functional Study'!#REF!</definedName>
    <definedName name="Acct41111S" localSheetId="1">'[34]Functional Study'!#REF!</definedName>
    <definedName name="Acct41111S" localSheetId="0">'[34]Functional Study'!#REF!</definedName>
    <definedName name="Acct41111S">'[34]Functional Study'!#REF!</definedName>
    <definedName name="Acct41111SE" localSheetId="11">'[34]Functional Study'!#REF!</definedName>
    <definedName name="Acct41111SE" localSheetId="17">'[34]Functional Study'!#REF!</definedName>
    <definedName name="Acct41111SE" localSheetId="3">'[34]Functional Study'!#REF!</definedName>
    <definedName name="Acct41111SE" localSheetId="7">'[34]Functional Study'!#REF!</definedName>
    <definedName name="Acct41111SE" localSheetId="1">'[34]Functional Study'!#REF!</definedName>
    <definedName name="Acct41111SE" localSheetId="0">'[34]Functional Study'!#REF!</definedName>
    <definedName name="Acct41111SE">'[34]Functional Study'!#REF!</definedName>
    <definedName name="Acct41111SG1" localSheetId="11">'[34]Functional Study'!#REF!</definedName>
    <definedName name="Acct41111SG1" localSheetId="17">'[34]Functional Study'!#REF!</definedName>
    <definedName name="Acct41111SG1" localSheetId="3">'[34]Functional Study'!#REF!</definedName>
    <definedName name="Acct41111SG1" localSheetId="7">'[34]Functional Study'!#REF!</definedName>
    <definedName name="Acct41111SG1" localSheetId="1">'[34]Functional Study'!#REF!</definedName>
    <definedName name="Acct41111SG1" localSheetId="0">'[34]Functional Study'!#REF!</definedName>
    <definedName name="Acct41111SG1">'[34]Functional Study'!#REF!</definedName>
    <definedName name="Acct41111SG2" localSheetId="11">'[34]Functional Study'!#REF!</definedName>
    <definedName name="Acct41111SG2" localSheetId="17">'[34]Functional Study'!#REF!</definedName>
    <definedName name="Acct41111SG2" localSheetId="3">'[34]Functional Study'!#REF!</definedName>
    <definedName name="Acct41111SG2" localSheetId="7">'[34]Functional Study'!#REF!</definedName>
    <definedName name="Acct41111SG2" localSheetId="1">'[34]Functional Study'!#REF!</definedName>
    <definedName name="Acct41111SG2" localSheetId="0">'[34]Functional Study'!#REF!</definedName>
    <definedName name="Acct41111SG2">'[34]Functional Study'!#REF!</definedName>
    <definedName name="Acct41111SG3" localSheetId="11">'[34]Functional Study'!#REF!</definedName>
    <definedName name="Acct41111SG3" localSheetId="17">'[34]Functional Study'!#REF!</definedName>
    <definedName name="Acct41111SG3" localSheetId="3">'[34]Functional Study'!#REF!</definedName>
    <definedName name="Acct41111SG3" localSheetId="7">'[34]Functional Study'!#REF!</definedName>
    <definedName name="Acct41111SG3" localSheetId="1">'[34]Functional Study'!#REF!</definedName>
    <definedName name="Acct41111SG3" localSheetId="0">'[34]Functional Study'!#REF!</definedName>
    <definedName name="Acct41111SG3">'[34]Functional Study'!#REF!</definedName>
    <definedName name="Acct41111SGPP" localSheetId="11">'[34]Functional Study'!#REF!</definedName>
    <definedName name="Acct41111SGPP" localSheetId="17">'[34]Functional Study'!#REF!</definedName>
    <definedName name="Acct41111SGPP" localSheetId="3">'[34]Functional Study'!#REF!</definedName>
    <definedName name="Acct41111SGPP" localSheetId="7">'[34]Functional Study'!#REF!</definedName>
    <definedName name="Acct41111SGPP" localSheetId="1">'[34]Functional Study'!#REF!</definedName>
    <definedName name="Acct41111SGPP" localSheetId="0">'[34]Functional Study'!#REF!</definedName>
    <definedName name="Acct41111SGPP">'[34]Functional Study'!#REF!</definedName>
    <definedName name="Acct41111SNP" localSheetId="11">'[34]Functional Study'!#REF!</definedName>
    <definedName name="Acct41111SNP" localSheetId="17">'[34]Functional Study'!#REF!</definedName>
    <definedName name="Acct41111SNP" localSheetId="3">'[34]Functional Study'!#REF!</definedName>
    <definedName name="Acct41111SNP" localSheetId="7">'[34]Functional Study'!#REF!</definedName>
    <definedName name="Acct41111SNP" localSheetId="1">'[34]Functional Study'!#REF!</definedName>
    <definedName name="Acct41111SNP" localSheetId="0">'[34]Functional Study'!#REF!</definedName>
    <definedName name="Acct41111SNP">'[34]Functional Study'!#REF!</definedName>
    <definedName name="Acct41111SNTP" localSheetId="11">'[34]Functional Study'!#REF!</definedName>
    <definedName name="Acct41111SNTP" localSheetId="17">'[34]Functional Study'!#REF!</definedName>
    <definedName name="Acct41111SNTP" localSheetId="3">'[34]Functional Study'!#REF!</definedName>
    <definedName name="Acct41111SNTP" localSheetId="7">'[34]Functional Study'!#REF!</definedName>
    <definedName name="Acct41111SNTP" localSheetId="1">'[34]Functional Study'!#REF!</definedName>
    <definedName name="Acct41111SNTP" localSheetId="0">'[34]Functional Study'!#REF!</definedName>
    <definedName name="Acct41111SNTP">'[34]Functional Study'!#REF!</definedName>
    <definedName name="Acct41111SO" localSheetId="11">'[34]Functional Study'!#REF!</definedName>
    <definedName name="Acct41111SO" localSheetId="17">'[34]Functional Study'!#REF!</definedName>
    <definedName name="Acct41111SO" localSheetId="3">'[34]Functional Study'!#REF!</definedName>
    <definedName name="Acct41111SO" localSheetId="7">'[34]Functional Study'!#REF!</definedName>
    <definedName name="Acct41111SO" localSheetId="1">'[34]Functional Study'!#REF!</definedName>
    <definedName name="Acct41111SO" localSheetId="0">'[34]Functional Study'!#REF!</definedName>
    <definedName name="Acct41111SO">'[34]Functional Study'!#REF!</definedName>
    <definedName name="Acct41111TROJP" localSheetId="11">'[34]Functional Study'!#REF!</definedName>
    <definedName name="Acct41111TROJP" localSheetId="17">'[34]Functional Study'!#REF!</definedName>
    <definedName name="Acct41111TROJP" localSheetId="3">'[34]Functional Study'!#REF!</definedName>
    <definedName name="Acct41111TROJP" localSheetId="7">'[34]Functional Study'!#REF!</definedName>
    <definedName name="Acct41111TROJP" localSheetId="1">'[34]Functional Study'!#REF!</definedName>
    <definedName name="Acct41111TROJP" localSheetId="0">'[34]Functional Study'!#REF!</definedName>
    <definedName name="Acct41111TROJP">'[34]Functional Study'!#REF!</definedName>
    <definedName name="Acct411BADDEBT" localSheetId="11">'[34]Functional Study'!#REF!</definedName>
    <definedName name="Acct411BADDEBT" localSheetId="17">'[34]Functional Study'!#REF!</definedName>
    <definedName name="Acct411BADDEBT" localSheetId="3">'[34]Functional Study'!#REF!</definedName>
    <definedName name="Acct411BADDEBT" localSheetId="7">'[34]Functional Study'!#REF!</definedName>
    <definedName name="Acct411BADDEBT" localSheetId="1">'[34]Functional Study'!#REF!</definedName>
    <definedName name="Acct411BADDEBT" localSheetId="0">'[34]Functional Study'!#REF!</definedName>
    <definedName name="Acct411BADDEBT">'[34]Functional Study'!#REF!</definedName>
    <definedName name="Acct411DGP" localSheetId="11">'[34]Functional Study'!#REF!</definedName>
    <definedName name="Acct411DGP" localSheetId="17">'[34]Functional Study'!#REF!</definedName>
    <definedName name="Acct411DGP" localSheetId="3">'[34]Functional Study'!#REF!</definedName>
    <definedName name="Acct411DGP" localSheetId="7">'[34]Functional Study'!#REF!</definedName>
    <definedName name="Acct411DGP" localSheetId="1">'[34]Functional Study'!#REF!</definedName>
    <definedName name="Acct411DGP" localSheetId="0">'[34]Functional Study'!#REF!</definedName>
    <definedName name="Acct411DGP">'[34]Functional Study'!#REF!</definedName>
    <definedName name="Acct411DGU" localSheetId="11">'[34]Functional Study'!#REF!</definedName>
    <definedName name="Acct411DGU" localSheetId="17">'[34]Functional Study'!#REF!</definedName>
    <definedName name="Acct411DGU" localSheetId="3">'[34]Functional Study'!#REF!</definedName>
    <definedName name="Acct411DGU" localSheetId="7">'[34]Functional Study'!#REF!</definedName>
    <definedName name="Acct411DGU" localSheetId="1">'[34]Functional Study'!#REF!</definedName>
    <definedName name="Acct411DGU" localSheetId="0">'[34]Functional Study'!#REF!</definedName>
    <definedName name="Acct411DGU">'[34]Functional Study'!#REF!</definedName>
    <definedName name="Acct411DITEXP" localSheetId="11">'[34]Functional Study'!#REF!</definedName>
    <definedName name="Acct411DITEXP" localSheetId="17">'[34]Functional Study'!#REF!</definedName>
    <definedName name="Acct411DITEXP" localSheetId="3">'[34]Functional Study'!#REF!</definedName>
    <definedName name="Acct411DITEXP" localSheetId="7">'[34]Functional Study'!#REF!</definedName>
    <definedName name="Acct411DITEXP" localSheetId="1">'[34]Functional Study'!#REF!</definedName>
    <definedName name="Acct411DITEXP" localSheetId="0">'[34]Functional Study'!#REF!</definedName>
    <definedName name="Acct411DITEXP">'[34]Functional Study'!#REF!</definedName>
    <definedName name="Acct411DNPP" localSheetId="11">'[34]Functional Study'!#REF!</definedName>
    <definedName name="Acct411DNPP" localSheetId="17">'[34]Functional Study'!#REF!</definedName>
    <definedName name="Acct411DNPP" localSheetId="3">'[34]Functional Study'!#REF!</definedName>
    <definedName name="Acct411DNPP" localSheetId="7">'[34]Functional Study'!#REF!</definedName>
    <definedName name="Acct411DNPP" localSheetId="1">'[34]Functional Study'!#REF!</definedName>
    <definedName name="Acct411DNPP" localSheetId="0">'[34]Functional Study'!#REF!</definedName>
    <definedName name="Acct411DNPP">'[34]Functional Study'!#REF!</definedName>
    <definedName name="Acct411DNPTP" localSheetId="11">'[34]Functional Study'!#REF!</definedName>
    <definedName name="Acct411DNPTP" localSheetId="17">'[34]Functional Study'!#REF!</definedName>
    <definedName name="Acct411DNPTP" localSheetId="3">'[34]Functional Study'!#REF!</definedName>
    <definedName name="Acct411DNPTP" localSheetId="7">'[34]Functional Study'!#REF!</definedName>
    <definedName name="Acct411DNPTP" localSheetId="1">'[34]Functional Study'!#REF!</definedName>
    <definedName name="Acct411DNPTP" localSheetId="0">'[34]Functional Study'!#REF!</definedName>
    <definedName name="Acct411DNPTP">'[34]Functional Study'!#REF!</definedName>
    <definedName name="Acct411S" localSheetId="11">'[34]Functional Study'!#REF!</definedName>
    <definedName name="Acct411S" localSheetId="17">'[34]Functional Study'!#REF!</definedName>
    <definedName name="Acct411S" localSheetId="3">'[34]Functional Study'!#REF!</definedName>
    <definedName name="Acct411S" localSheetId="7">'[34]Functional Study'!#REF!</definedName>
    <definedName name="Acct411S" localSheetId="1">'[34]Functional Study'!#REF!</definedName>
    <definedName name="Acct411S" localSheetId="0">'[34]Functional Study'!#REF!</definedName>
    <definedName name="Acct411S">'[34]Functional Study'!#REF!</definedName>
    <definedName name="Acct411SE" localSheetId="11">'[34]Functional Study'!#REF!</definedName>
    <definedName name="Acct411SE" localSheetId="17">'[34]Functional Study'!#REF!</definedName>
    <definedName name="Acct411SE" localSheetId="3">'[34]Functional Study'!#REF!</definedName>
    <definedName name="Acct411SE" localSheetId="7">'[34]Functional Study'!#REF!</definedName>
    <definedName name="Acct411SE" localSheetId="1">'[34]Functional Study'!#REF!</definedName>
    <definedName name="Acct411SE" localSheetId="0">'[34]Functional Study'!#REF!</definedName>
    <definedName name="Acct411SE">'[34]Functional Study'!#REF!</definedName>
    <definedName name="Acct411SG" localSheetId="11">'[34]Functional Study'!#REF!</definedName>
    <definedName name="Acct411SG" localSheetId="17">'[34]Functional Study'!#REF!</definedName>
    <definedName name="Acct411SG" localSheetId="3">'[34]Functional Study'!#REF!</definedName>
    <definedName name="Acct411SG" localSheetId="7">'[34]Functional Study'!#REF!</definedName>
    <definedName name="Acct411SG" localSheetId="1">'[34]Functional Study'!#REF!</definedName>
    <definedName name="Acct411SG" localSheetId="0">'[34]Functional Study'!#REF!</definedName>
    <definedName name="Acct411SG">'[34]Functional Study'!#REF!</definedName>
    <definedName name="Acct411SGPP" localSheetId="11">'[34]Functional Study'!#REF!</definedName>
    <definedName name="Acct411SGPP" localSheetId="17">'[34]Functional Study'!#REF!</definedName>
    <definedName name="Acct411SGPP" localSheetId="3">'[34]Functional Study'!#REF!</definedName>
    <definedName name="Acct411SGPP" localSheetId="7">'[34]Functional Study'!#REF!</definedName>
    <definedName name="Acct411SGPP" localSheetId="1">'[34]Functional Study'!#REF!</definedName>
    <definedName name="Acct411SGPP" localSheetId="0">'[34]Functional Study'!#REF!</definedName>
    <definedName name="Acct411SGPP">'[34]Functional Study'!#REF!</definedName>
    <definedName name="Acct411SO" localSheetId="11">'[34]Functional Study'!#REF!</definedName>
    <definedName name="Acct411SO" localSheetId="17">'[34]Functional Study'!#REF!</definedName>
    <definedName name="Acct411SO" localSheetId="3">'[34]Functional Study'!#REF!</definedName>
    <definedName name="Acct411SO" localSheetId="7">'[34]Functional Study'!#REF!</definedName>
    <definedName name="Acct411SO" localSheetId="1">'[34]Functional Study'!#REF!</definedName>
    <definedName name="Acct411SO" localSheetId="0">'[34]Functional Study'!#REF!</definedName>
    <definedName name="Acct411SO">'[34]Functional Study'!#REF!</definedName>
    <definedName name="Acct411TROJP" localSheetId="11">'[34]Functional Study'!#REF!</definedName>
    <definedName name="Acct411TROJP" localSheetId="17">'[34]Functional Study'!#REF!</definedName>
    <definedName name="Acct411TROJP" localSheetId="3">'[34]Functional Study'!#REF!</definedName>
    <definedName name="Acct411TROJP" localSheetId="7">'[34]Functional Study'!#REF!</definedName>
    <definedName name="Acct411TROJP" localSheetId="1">'[34]Functional Study'!#REF!</definedName>
    <definedName name="Acct411TROJP" localSheetId="0">'[34]Functional Study'!#REF!</definedName>
    <definedName name="Acct411TROJP">'[34]Functional Study'!#REF!</definedName>
    <definedName name="Acct447DGU" localSheetId="11">'[32]Func Study'!#REF!</definedName>
    <definedName name="Acct447DGU" localSheetId="17">'[32]Func Study'!#REF!</definedName>
    <definedName name="Acct447DGU" localSheetId="3">'[32]Func Study'!#REF!</definedName>
    <definedName name="Acct447DGU" localSheetId="7">'[32]Func Study'!#REF!</definedName>
    <definedName name="Acct447DGU" localSheetId="1">'[32]Func Study'!#REF!</definedName>
    <definedName name="Acct447DGU" localSheetId="0">'[32]Func Study'!#REF!</definedName>
    <definedName name="Acct447DGU">'[32]Func Study'!#REF!</definedName>
    <definedName name="Acct448S">'[33]Func Study'!$H$274</definedName>
    <definedName name="Acct450S">'[33]Func Study'!$H$302</definedName>
    <definedName name="Acct451S">'[33]Func Study'!$H$307</definedName>
    <definedName name="Acct454S">'[33]Func Study'!$H$318</definedName>
    <definedName name="Acct456S">'[33]Func Study'!$H$325</definedName>
    <definedName name="Acct510" localSheetId="11">'[33]Func Study'!#REF!</definedName>
    <definedName name="Acct510" localSheetId="18">'[33]Func Study'!#REF!</definedName>
    <definedName name="Acct510" localSheetId="17">'[33]Func Study'!#REF!</definedName>
    <definedName name="Acct510" localSheetId="3">'[33]Func Study'!#REF!</definedName>
    <definedName name="Acct510" localSheetId="7">'[33]Func Study'!#REF!</definedName>
    <definedName name="Acct510" localSheetId="1">'[33]Func Study'!#REF!</definedName>
    <definedName name="Acct510" localSheetId="0">'[33]Func Study'!#REF!</definedName>
    <definedName name="Acct510">'[33]Func Study'!#REF!</definedName>
    <definedName name="Acct510DNPPSU" localSheetId="11">'[33]Func Study'!#REF!</definedName>
    <definedName name="Acct510DNPPSU" localSheetId="18">'[33]Func Study'!#REF!</definedName>
    <definedName name="Acct510DNPPSU" localSheetId="17">'[33]Func Study'!#REF!</definedName>
    <definedName name="Acct510DNPPSU" localSheetId="3">'[33]Func Study'!#REF!</definedName>
    <definedName name="Acct510DNPPSU" localSheetId="7">'[33]Func Study'!#REF!</definedName>
    <definedName name="Acct510DNPPSU" localSheetId="1">'[33]Func Study'!#REF!</definedName>
    <definedName name="Acct510DNPPSU" localSheetId="0">'[33]Func Study'!#REF!</definedName>
    <definedName name="Acct510DNPPSU">'[33]Func Study'!#REF!</definedName>
    <definedName name="ACCT510JBG" localSheetId="11">'[33]Func Study'!#REF!</definedName>
    <definedName name="ACCT510JBG" localSheetId="18">'[33]Func Study'!#REF!</definedName>
    <definedName name="ACCT510JBG" localSheetId="17">'[33]Func Study'!#REF!</definedName>
    <definedName name="ACCT510JBG" localSheetId="3">'[33]Func Study'!#REF!</definedName>
    <definedName name="ACCT510JBG" localSheetId="7">'[33]Func Study'!#REF!</definedName>
    <definedName name="ACCT510JBG" localSheetId="1">'[33]Func Study'!#REF!</definedName>
    <definedName name="ACCT510JBG" localSheetId="0">'[33]Func Study'!#REF!</definedName>
    <definedName name="ACCT510JBG">'[33]Func Study'!#REF!</definedName>
    <definedName name="ACCT510SSGCH" localSheetId="11">'[33]Func Study'!#REF!</definedName>
    <definedName name="ACCT510SSGCH" localSheetId="18">'[33]Func Study'!#REF!</definedName>
    <definedName name="ACCT510SSGCH" localSheetId="17">'[33]Func Study'!#REF!</definedName>
    <definedName name="ACCT510SSGCH" localSheetId="3">'[33]Func Study'!#REF!</definedName>
    <definedName name="ACCT510SSGCH" localSheetId="7">'[33]Func Study'!#REF!</definedName>
    <definedName name="ACCT510SSGCH" localSheetId="1">'[33]Func Study'!#REF!</definedName>
    <definedName name="ACCT510SSGCH" localSheetId="0">'[33]Func Study'!#REF!</definedName>
    <definedName name="ACCT510SSGCH">'[33]Func Study'!#REF!</definedName>
    <definedName name="ACCT557CAGE">'[33]Func Study'!$H$683</definedName>
    <definedName name="Acct557CT">'[33]Func Study'!$H$681</definedName>
    <definedName name="Acct580">'[33]Func Study'!$H$791</definedName>
    <definedName name="Acct581">'[33]Func Study'!$H$796</definedName>
    <definedName name="Acct582">'[33]Func Study'!$H$801</definedName>
    <definedName name="Acct583">'[33]Func Study'!$H$806</definedName>
    <definedName name="Acct584">'[33]Func Study'!$H$811</definedName>
    <definedName name="Acct585">'[33]Func Study'!$H$816</definedName>
    <definedName name="Acct586">'[33]Func Study'!$H$821</definedName>
    <definedName name="Acct587">'[33]Func Study'!$H$826</definedName>
    <definedName name="Acct588">'[33]Func Study'!$H$831</definedName>
    <definedName name="Acct589">'[33]Func Study'!$H$836</definedName>
    <definedName name="Acct590">'[33]Func Study'!$H$841</definedName>
    <definedName name="Acct591">'[33]Func Study'!$H$846</definedName>
    <definedName name="Acct592">'[33]Func Study'!$H$851</definedName>
    <definedName name="Acct593">'[33]Func Study'!$H$856</definedName>
    <definedName name="Acct594">'[33]Func Study'!$H$861</definedName>
    <definedName name="Acct595">'[33]Func Study'!$H$866</definedName>
    <definedName name="Acct596">'[33]Func Study'!$H$876</definedName>
    <definedName name="Acct597">'[33]Func Study'!$H$881</definedName>
    <definedName name="Acct598">'[33]Func Study'!$H$886</definedName>
    <definedName name="ACCT904SG" localSheetId="11">'[35]Functional Study'!#REF!</definedName>
    <definedName name="ACCT904SG" localSheetId="18">'[35]Functional Study'!#REF!</definedName>
    <definedName name="ACCT904SG" localSheetId="17">'[35]Functional Study'!#REF!</definedName>
    <definedName name="ACCT904SG" localSheetId="3">'[35]Functional Study'!#REF!</definedName>
    <definedName name="ACCT904SG" localSheetId="7">'[35]Functional Study'!#REF!</definedName>
    <definedName name="ACCT904SG" localSheetId="1">'[35]Functional Study'!#REF!</definedName>
    <definedName name="ACCT904SG" localSheetId="0">'[35]Functional Study'!#REF!</definedName>
    <definedName name="ACCT904SG">'[35]Functional Study'!#REF!</definedName>
    <definedName name="AcctAGA">'[33]Func Study'!$H$296</definedName>
    <definedName name="AcctDFAD" localSheetId="11">'[33]Func Study'!#REF!</definedName>
    <definedName name="AcctDFAD" localSheetId="18">'[33]Func Study'!#REF!</definedName>
    <definedName name="AcctDFAD" localSheetId="17">'[33]Func Study'!#REF!</definedName>
    <definedName name="AcctDFAD" localSheetId="3">'[33]Func Study'!#REF!</definedName>
    <definedName name="AcctDFAD" localSheetId="7">'[33]Func Study'!#REF!</definedName>
    <definedName name="AcctDFAD" localSheetId="1">'[33]Func Study'!#REF!</definedName>
    <definedName name="AcctDFAD" localSheetId="0">'[33]Func Study'!#REF!</definedName>
    <definedName name="AcctDFAD">'[33]Func Study'!#REF!</definedName>
    <definedName name="AcctDFAP" localSheetId="11">'[33]Func Study'!#REF!</definedName>
    <definedName name="AcctDFAP" localSheetId="18">'[33]Func Study'!#REF!</definedName>
    <definedName name="AcctDFAP" localSheetId="17">'[33]Func Study'!#REF!</definedName>
    <definedName name="AcctDFAP" localSheetId="3">'[33]Func Study'!#REF!</definedName>
    <definedName name="AcctDFAP" localSheetId="7">'[33]Func Study'!#REF!</definedName>
    <definedName name="AcctDFAP" localSheetId="1">'[33]Func Study'!#REF!</definedName>
    <definedName name="AcctDFAP" localSheetId="0">'[33]Func Study'!#REF!</definedName>
    <definedName name="AcctDFAP">'[33]Func Study'!#REF!</definedName>
    <definedName name="AcctDFAT" localSheetId="11">'[33]Func Study'!#REF!</definedName>
    <definedName name="AcctDFAT" localSheetId="18">'[33]Func Study'!#REF!</definedName>
    <definedName name="AcctDFAT" localSheetId="17">'[33]Func Study'!#REF!</definedName>
    <definedName name="AcctDFAT" localSheetId="3">'[33]Func Study'!#REF!</definedName>
    <definedName name="AcctDFAT" localSheetId="7">'[33]Func Study'!#REF!</definedName>
    <definedName name="AcctDFAT" localSheetId="1">'[33]Func Study'!#REF!</definedName>
    <definedName name="AcctDFAT" localSheetId="0">'[33]Func Study'!#REF!</definedName>
    <definedName name="AcctDFAT">'[33]Func Study'!#REF!</definedName>
    <definedName name="AcctTable">[36]Variables!$AK$42:$AK$396</definedName>
    <definedName name="AcctTS0">'[33]Func Study'!$H$1686</definedName>
    <definedName name="Acq1Plant" localSheetId="18">'[37]Acquisition Inputs'!$C$8</definedName>
    <definedName name="Acq1Plant">'[38]Acquisition Inputs'!$C$8</definedName>
    <definedName name="Acq2Plant" localSheetId="18">'[37]Acquisition Inputs'!$C$70</definedName>
    <definedName name="Acq2Plant">'[38]Acquisition Inputs'!$C$70</definedName>
    <definedName name="ActualROR">'[32]G+T+D+R+M'!$H$61</definedName>
    <definedName name="Adj_AC_8" localSheetId="5">[39]Cover!#REF!</definedName>
    <definedName name="Adj_AC_8" localSheetId="11">[39]Cover!#REF!</definedName>
    <definedName name="Adj_AC_8" localSheetId="17">[39]Cover!#REF!</definedName>
    <definedName name="Adj_AC_8" localSheetId="3">[39]Cover!#REF!</definedName>
    <definedName name="Adj_AC_8" localSheetId="7">[39]Cover!#REF!</definedName>
    <definedName name="Adj_AC_8" localSheetId="1">[39]Cover!#REF!</definedName>
    <definedName name="Adj_AC_8" localSheetId="0">[39]Cover!#REF!</definedName>
    <definedName name="Adj_AC_8">[39]Cover!#REF!</definedName>
    <definedName name="Adj_Amt_8" localSheetId="5">[39]Cover!#REF!</definedName>
    <definedName name="Adj_Amt_8" localSheetId="11">[39]Cover!#REF!</definedName>
    <definedName name="Adj_Amt_8" localSheetId="17">[39]Cover!#REF!</definedName>
    <definedName name="Adj_Amt_8" localSheetId="3">[39]Cover!#REF!</definedName>
    <definedName name="Adj_Amt_8" localSheetId="7">[39]Cover!#REF!</definedName>
    <definedName name="Adj_Amt_8" localSheetId="1">[39]Cover!#REF!</definedName>
    <definedName name="Adj_Amt_8" localSheetId="0">[39]Cover!#REF!</definedName>
    <definedName name="Adj_Amt_8">[39]Cover!#REF!</definedName>
    <definedName name="Adj_Typ_8" localSheetId="11">[39]Cover!#REF!</definedName>
    <definedName name="Adj_Typ_8" localSheetId="17">[39]Cover!#REF!</definedName>
    <definedName name="Adj_Typ_8" localSheetId="3">[39]Cover!#REF!</definedName>
    <definedName name="Adj_Typ_8" localSheetId="7">[39]Cover!#REF!</definedName>
    <definedName name="Adj_Typ_8" localSheetId="1">[39]Cover!#REF!</definedName>
    <definedName name="Adj_Typ_8" localSheetId="0">[39]Cover!#REF!</definedName>
    <definedName name="Adj_Typ_8">[39]Cover!#REF!</definedName>
    <definedName name="ADJPTDCE.T" localSheetId="18">[25]INTERNAL!$A$31:$IV$33</definedName>
    <definedName name="ADJPTDCE.T">[10]INTERNAL!$A$31:$IV$33</definedName>
    <definedName name="Adjs2avg">[40]Inputs!$L$255:'[40]Inputs'!$T$505</definedName>
    <definedName name="After_Tax_Cash_Discount">'[41]Assumptions (Input)'!$D$37</definedName>
    <definedName name="afudc_flag">'[41]Assumptions (Input)'!$B$13</definedName>
    <definedName name="afudcrate" localSheetId="5">#REF!</definedName>
    <definedName name="afudcrate" localSheetId="11">#REF!</definedName>
    <definedName name="afudcrate" localSheetId="17">#REF!</definedName>
    <definedName name="afudcrate" localSheetId="3">#REF!</definedName>
    <definedName name="afudcrate" localSheetId="7">#REF!</definedName>
    <definedName name="afudcrate" localSheetId="1">#REF!</definedName>
    <definedName name="afudcrate" localSheetId="0">#REF!</definedName>
    <definedName name="afudcrate">#REF!</definedName>
    <definedName name="afudctaxbasis" localSheetId="11">#REF!</definedName>
    <definedName name="afudctaxbasis" localSheetId="17">#REF!</definedName>
    <definedName name="afudctaxbasis" localSheetId="3">#REF!</definedName>
    <definedName name="afudctaxbasis" localSheetId="7">#REF!</definedName>
    <definedName name="afudctaxbasis" localSheetId="1">#REF!</definedName>
    <definedName name="afudctaxbasis" localSheetId="0">#REF!</definedName>
    <definedName name="afudctaxbasis">#REF!</definedName>
    <definedName name="all_total" localSheetId="5">'[2]Sched 46'!#REF!</definedName>
    <definedName name="all_total" localSheetId="11">'[2]Sched 46'!#REF!</definedName>
    <definedName name="all_total" localSheetId="17">'[2]Sched 46'!#REF!</definedName>
    <definedName name="all_total" localSheetId="3">'[2]Sched 46'!#REF!</definedName>
    <definedName name="all_total" localSheetId="7">'[2]Sched 46'!#REF!</definedName>
    <definedName name="all_total" localSheetId="1">'[2]Sched 46'!#REF!</definedName>
    <definedName name="all_total" localSheetId="0">'[2]Sched 46'!#REF!</definedName>
    <definedName name="all_total">'[2]Sched 46'!#REF!</definedName>
    <definedName name="ANCIL" localSheetId="18">[25]EXTERNAL!$A$163:$IV$165</definedName>
    <definedName name="ANCIL">[10]EXTERNAL!$A$163:$IV$165</definedName>
    <definedName name="apeek" localSheetId="5">#REF!</definedName>
    <definedName name="apeek" localSheetId="11">#REF!</definedName>
    <definedName name="apeek" localSheetId="17">#REF!</definedName>
    <definedName name="apeek" localSheetId="3">#REF!</definedName>
    <definedName name="apeek" localSheetId="7">#REF!</definedName>
    <definedName name="apeek" localSheetId="1">#REF!</definedName>
    <definedName name="apeek" localSheetId="0">#REF!</definedName>
    <definedName name="apeek">#REF!</definedName>
    <definedName name="APR" localSheetId="5">[42]Backup!#REF!</definedName>
    <definedName name="APR" localSheetId="11">[42]Backup!#REF!</definedName>
    <definedName name="APR" localSheetId="18">[42]Backup!#REF!</definedName>
    <definedName name="APR" localSheetId="17">[42]Backup!#REF!</definedName>
    <definedName name="APR" localSheetId="3">[42]Backup!#REF!</definedName>
    <definedName name="APR" localSheetId="7">[42]Backup!#REF!</definedName>
    <definedName name="APR" localSheetId="1">[42]Backup!#REF!</definedName>
    <definedName name="APR" localSheetId="0">[42]Backup!#REF!</definedName>
    <definedName name="APR">[42]Backup!#REF!</definedName>
    <definedName name="Apr03AMA" localSheetId="5">'[43]BS C&amp;L'!#REF!</definedName>
    <definedName name="Apr03AMA" localSheetId="11">'[43]BS C&amp;L'!#REF!</definedName>
    <definedName name="Apr03AMA" localSheetId="17">'[43]BS C&amp;L'!#REF!</definedName>
    <definedName name="Apr03AMA" localSheetId="3">'[43]BS C&amp;L'!#REF!</definedName>
    <definedName name="Apr03AMA" localSheetId="7">'[43]BS C&amp;L'!#REF!</definedName>
    <definedName name="Apr03AMA" localSheetId="1">'[43]BS C&amp;L'!#REF!</definedName>
    <definedName name="Apr03AMA" localSheetId="0">'[43]BS C&amp;L'!#REF!</definedName>
    <definedName name="Apr03AMA">'[43]BS C&amp;L'!#REF!</definedName>
    <definedName name="Apr04AMA">[4]BS!$AG$7:$AG$3582</definedName>
    <definedName name="Apr05AMA" localSheetId="5">#REF!</definedName>
    <definedName name="Apr05AMA" localSheetId="11">#REF!</definedName>
    <definedName name="Apr05AMA" localSheetId="17">#REF!</definedName>
    <definedName name="Apr05AMA" localSheetId="3">#REF!</definedName>
    <definedName name="Apr05AMA" localSheetId="7">#REF!</definedName>
    <definedName name="Apr05AMA" localSheetId="1">#REF!</definedName>
    <definedName name="Apr05AMA" localSheetId="0">#REF!</definedName>
    <definedName name="Apr05AMA">#REF!</definedName>
    <definedName name="APR09AMA">[6]BS!$AN$7:$AN$1725</definedName>
    <definedName name="Apr10AMA">[6]BS!$AZ$7:$AZ$1726</definedName>
    <definedName name="Apr17AMA">[19]BS!$AH$8:$AH$2554</definedName>
    <definedName name="APRT" localSheetId="11">#REF!</definedName>
    <definedName name="APRT" localSheetId="18">#REF!</definedName>
    <definedName name="APRT" localSheetId="17">#REF!</definedName>
    <definedName name="APRT" localSheetId="3">#REF!</definedName>
    <definedName name="APRT" localSheetId="7">#REF!</definedName>
    <definedName name="APRT" localSheetId="1">#REF!</definedName>
    <definedName name="APRT" localSheetId="0">#REF!</definedName>
    <definedName name="APRT">#REF!</definedName>
    <definedName name="aquila_lookup">'[44]Cabot Gas Replacement'!$B$8:$F$16</definedName>
    <definedName name="AS2DocOpenMode">"AS2DocumentEdit"</definedName>
    <definedName name="Assessment_Rate">'[41]Assumptions (Input)'!$B$7</definedName>
    <definedName name="Asset_Class_Switch">[45]Assumptions!$D$5</definedName>
    <definedName name="Assume_Percent_Change" localSheetId="5">#REF!</definedName>
    <definedName name="Assume_Percent_Change" localSheetId="11">#REF!</definedName>
    <definedName name="Assume_Percent_Change" localSheetId="17">#REF!</definedName>
    <definedName name="Assume_Percent_Change" localSheetId="3">#REF!</definedName>
    <definedName name="Assume_Percent_Change" localSheetId="7">#REF!</definedName>
    <definedName name="Assume_Percent_Change" localSheetId="1">#REF!</definedName>
    <definedName name="Assume_Percent_Change" localSheetId="0">#REF!</definedName>
    <definedName name="Assume_Percent_Change">#REF!</definedName>
    <definedName name="AUG" localSheetId="5">[42]Backup!#REF!</definedName>
    <definedName name="AUG" localSheetId="11">[42]Backup!#REF!</definedName>
    <definedName name="AUG" localSheetId="18">[42]Backup!#REF!</definedName>
    <definedName name="AUG" localSheetId="17">[42]Backup!#REF!</definedName>
    <definedName name="AUG" localSheetId="3">[42]Backup!#REF!</definedName>
    <definedName name="AUG" localSheetId="7">[42]Backup!#REF!</definedName>
    <definedName name="AUG" localSheetId="1">[42]Backup!#REF!</definedName>
    <definedName name="AUG" localSheetId="0">[42]Backup!#REF!</definedName>
    <definedName name="AUG">[42]Backup!#REF!</definedName>
    <definedName name="Aug03AMA" localSheetId="5">'[43]BS C&amp;L'!#REF!</definedName>
    <definedName name="Aug03AMA" localSheetId="11">'[43]BS C&amp;L'!#REF!</definedName>
    <definedName name="Aug03AMA" localSheetId="17">'[43]BS C&amp;L'!#REF!</definedName>
    <definedName name="Aug03AMA" localSheetId="3">'[43]BS C&amp;L'!#REF!</definedName>
    <definedName name="Aug03AMA" localSheetId="7">'[43]BS C&amp;L'!#REF!</definedName>
    <definedName name="Aug03AMA" localSheetId="1">'[43]BS C&amp;L'!#REF!</definedName>
    <definedName name="Aug03AMA" localSheetId="0">'[43]BS C&amp;L'!#REF!</definedName>
    <definedName name="Aug03AMA">'[43]BS C&amp;L'!#REF!</definedName>
    <definedName name="Aug04AMA">[4]BS!$AK$7:$AK$3582</definedName>
    <definedName name="Aug05AMA" localSheetId="5">#REF!</definedName>
    <definedName name="Aug05AMA" localSheetId="11">#REF!</definedName>
    <definedName name="Aug05AMA" localSheetId="17">#REF!</definedName>
    <definedName name="Aug05AMA" localSheetId="3">#REF!</definedName>
    <definedName name="Aug05AMA" localSheetId="7">#REF!</definedName>
    <definedName name="Aug05AMA" localSheetId="1">#REF!</definedName>
    <definedName name="Aug05AMA" localSheetId="0">#REF!</definedName>
    <definedName name="Aug05AMA">#REF!</definedName>
    <definedName name="Aug09AMA">[6]BS!$AR$7:$AR$1726</definedName>
    <definedName name="Aug17AMA">[19]BS!$AL$8:$AL$2553</definedName>
    <definedName name="augcf" localSheetId="5">#REF!</definedName>
    <definedName name="augcf" localSheetId="11">#REF!</definedName>
    <definedName name="augcf" localSheetId="17">#REF!</definedName>
    <definedName name="augcf" localSheetId="3">#REF!</definedName>
    <definedName name="augcf" localSheetId="7">#REF!</definedName>
    <definedName name="augcf" localSheetId="1">#REF!</definedName>
    <definedName name="augcf" localSheetId="0">#REF!</definedName>
    <definedName name="augcf">#REF!</definedName>
    <definedName name="augcost" localSheetId="11">#REF!</definedName>
    <definedName name="augcost" localSheetId="17">#REF!</definedName>
    <definedName name="augcost" localSheetId="3">#REF!</definedName>
    <definedName name="augcost" localSheetId="7">#REF!</definedName>
    <definedName name="augcost" localSheetId="1">#REF!</definedName>
    <definedName name="augcost" localSheetId="0">#REF!</definedName>
    <definedName name="augcost">#REF!</definedName>
    <definedName name="AUGT" localSheetId="11">#REF!</definedName>
    <definedName name="AUGT" localSheetId="18">#REF!</definedName>
    <definedName name="AUGT" localSheetId="17">#REF!</definedName>
    <definedName name="AUGT" localSheetId="3">#REF!</definedName>
    <definedName name="AUGT" localSheetId="7">#REF!</definedName>
    <definedName name="AUGT" localSheetId="1">#REF!</definedName>
    <definedName name="AUGT" localSheetId="0">#REF!</definedName>
    <definedName name="AUGT">#REF!</definedName>
    <definedName name="Aurora_Prices">"Monthly Price Summary'!$C$4:$H$63"</definedName>
    <definedName name="AvgFactors">[36]Factors!$B$3:$P$99</definedName>
    <definedName name="b" localSheetId="5" hidden="1">{#N/A,#N/A,FALSE,"Coversheet";#N/A,#N/A,FALSE,"QA"}</definedName>
    <definedName name="b" localSheetId="18" hidden="1">{#N/A,#N/A,FALSE,"Coversheet";#N/A,#N/A,FALSE,"QA"}</definedName>
    <definedName name="b" localSheetId="12" hidden="1">{#N/A,#N/A,FALSE,"Coversheet";#N/A,#N/A,FALSE,"QA"}</definedName>
    <definedName name="b" localSheetId="13" hidden="1">{#N/A,#N/A,FALSE,"Coversheet";#N/A,#N/A,FALSE,"QA"}</definedName>
    <definedName name="b" hidden="1">{#N/A,#N/A,FALSE,"Coversheet";#N/A,#N/A,FALSE,"QA"}</definedName>
    <definedName name="BACK1" localSheetId="11">#REF!</definedName>
    <definedName name="BACK1" localSheetId="18">#REF!</definedName>
    <definedName name="BACK1" localSheetId="17">#REF!</definedName>
    <definedName name="BACK1" localSheetId="3">#REF!</definedName>
    <definedName name="BACK1" localSheetId="7">#REF!</definedName>
    <definedName name="BACK1" localSheetId="1">#REF!</definedName>
    <definedName name="BACK1" localSheetId="0">#REF!</definedName>
    <definedName name="BACK1">#REF!</definedName>
    <definedName name="BACK2" localSheetId="11">#REF!</definedName>
    <definedName name="BACK2" localSheetId="18">#REF!</definedName>
    <definedName name="BACK2" localSheetId="17">#REF!</definedName>
    <definedName name="BACK2" localSheetId="3">#REF!</definedName>
    <definedName name="BACK2" localSheetId="7">#REF!</definedName>
    <definedName name="BACK2" localSheetId="1">#REF!</definedName>
    <definedName name="BACK2" localSheetId="0">#REF!</definedName>
    <definedName name="BACK2">#REF!</definedName>
    <definedName name="BACK3" localSheetId="11">#REF!</definedName>
    <definedName name="BACK3" localSheetId="18">#REF!</definedName>
    <definedName name="BACK3" localSheetId="17">#REF!</definedName>
    <definedName name="BACK3" localSheetId="3">#REF!</definedName>
    <definedName name="BACK3" localSheetId="7">#REF!</definedName>
    <definedName name="BACK3" localSheetId="1">#REF!</definedName>
    <definedName name="BACK3" localSheetId="0">#REF!</definedName>
    <definedName name="BACK3">#REF!</definedName>
    <definedName name="BACKUP1" localSheetId="11">#REF!</definedName>
    <definedName name="BACKUP1" localSheetId="17">#REF!</definedName>
    <definedName name="BACKUP1" localSheetId="3">#REF!</definedName>
    <definedName name="BACKUP1" localSheetId="7">#REF!</definedName>
    <definedName name="BACKUP1" localSheetId="1">#REF!</definedName>
    <definedName name="BACKUP1" localSheetId="0">#REF!</definedName>
    <definedName name="BACKUP1">#REF!</definedName>
    <definedName name="BADDEBT" localSheetId="5">[24]model!#REF!</definedName>
    <definedName name="BADDEBT" localSheetId="11">[24]model!#REF!</definedName>
    <definedName name="BADDEBT" localSheetId="17">[24]model!#REF!</definedName>
    <definedName name="BADDEBT" localSheetId="3">[24]model!#REF!</definedName>
    <definedName name="BADDEBT" localSheetId="7">[24]model!#REF!</definedName>
    <definedName name="BADDEBT" localSheetId="1">[24]model!#REF!</definedName>
    <definedName name="BADDEBT" localSheetId="0">[24]model!#REF!</definedName>
    <definedName name="BADDEBT">[24]model!#REF!</definedName>
    <definedName name="bal" localSheetId="5">[30]Sheet2!#REF!</definedName>
    <definedName name="bal" localSheetId="11">[30]Sheet2!#REF!</definedName>
    <definedName name="bal" localSheetId="17">[30]Sheet2!#REF!</definedName>
    <definedName name="bal" localSheetId="3">[30]Sheet2!#REF!</definedName>
    <definedName name="bal" localSheetId="7">[30]Sheet2!#REF!</definedName>
    <definedName name="bal" localSheetId="1">[30]Sheet2!#REF!</definedName>
    <definedName name="bal" localSheetId="0">[30]Sheet2!#REF!</definedName>
    <definedName name="bal">[30]Sheet2!#REF!</definedName>
    <definedName name="balance" localSheetId="11">[30]Sheet2!#REF!</definedName>
    <definedName name="balance" localSheetId="17">[30]Sheet2!#REF!</definedName>
    <definedName name="balance" localSheetId="3">[30]Sheet2!#REF!</definedName>
    <definedName name="balance" localSheetId="7">[30]Sheet2!#REF!</definedName>
    <definedName name="balance" localSheetId="1">[30]Sheet2!#REF!</definedName>
    <definedName name="balance" localSheetId="0">[30]Sheet2!#REF!</definedName>
    <definedName name="balance">[30]Sheet2!#REF!</definedName>
    <definedName name="BD" localSheetId="5">#REF!</definedName>
    <definedName name="BD" localSheetId="11">#REF!</definedName>
    <definedName name="BD" localSheetId="17">#REF!</definedName>
    <definedName name="BD" localSheetId="3">#REF!</definedName>
    <definedName name="BD" localSheetId="7">#REF!</definedName>
    <definedName name="BD" localSheetId="1">#REF!</definedName>
    <definedName name="BD" localSheetId="0">#REF!</definedName>
    <definedName name="BD">#REF!</definedName>
    <definedName name="Beg_Unb_KWHs" localSheetId="18">[46]LeadSht!$L$10</definedName>
    <definedName name="Beg_Unb_KWHs">[47]LeadSht!$L$10</definedName>
    <definedName name="BEm" localSheetId="5" hidden="1">#REF!</definedName>
    <definedName name="BEm" localSheetId="11" hidden="1">#REF!</definedName>
    <definedName name="BEm" localSheetId="18" hidden="1">#REF!</definedName>
    <definedName name="BEm" localSheetId="17" hidden="1">#REF!</definedName>
    <definedName name="BEm" localSheetId="3" hidden="1">#REF!</definedName>
    <definedName name="BEm" localSheetId="7" hidden="1">#REF!</definedName>
    <definedName name="BEm" localSheetId="1" hidden="1">#REF!</definedName>
    <definedName name="BEm" localSheetId="0" hidden="1">#REF!</definedName>
    <definedName name="BEm" hidden="1">#REF!</definedName>
    <definedName name="BEP" localSheetId="11">#REF!</definedName>
    <definedName name="BEP" localSheetId="17">#REF!</definedName>
    <definedName name="BEP" localSheetId="3">#REF!</definedName>
    <definedName name="BEP" localSheetId="7">#REF!</definedName>
    <definedName name="BEP" localSheetId="1">#REF!</definedName>
    <definedName name="BEP" localSheetId="0">#REF!</definedName>
    <definedName name="BEP">#REF!</definedName>
    <definedName name="BEx0017DGUEDPCFJUPUZOOLJCS2B" localSheetId="11" hidden="1">#REF!</definedName>
    <definedName name="BEx0017DGUEDPCFJUPUZOOLJCS2B" localSheetId="18" hidden="1">#REF!</definedName>
    <definedName name="BEx0017DGUEDPCFJUPUZOOLJCS2B" localSheetId="17" hidden="1">#REF!</definedName>
    <definedName name="BEx0017DGUEDPCFJUPUZOOLJCS2B" localSheetId="3" hidden="1">#REF!</definedName>
    <definedName name="BEx0017DGUEDPCFJUPUZOOLJCS2B" localSheetId="7" hidden="1">#REF!</definedName>
    <definedName name="BEx0017DGUEDPCFJUPUZOOLJCS2B" localSheetId="12" hidden="1">#REF!</definedName>
    <definedName name="BEx0017DGUEDPCFJUPUZOOLJCS2B" localSheetId="13" hidden="1">#REF!</definedName>
    <definedName name="BEx0017DGUEDPCFJUPUZOOLJCS2B" localSheetId="1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11" hidden="1">#REF!</definedName>
    <definedName name="BEx001CNWHJ5RULCSFM36ZCGJ1UH" localSheetId="18" hidden="1">#REF!</definedName>
    <definedName name="BEx001CNWHJ5RULCSFM36ZCGJ1UH" localSheetId="17" hidden="1">#REF!</definedName>
    <definedName name="BEx001CNWHJ5RULCSFM36ZCGJ1UH" localSheetId="3" hidden="1">#REF!</definedName>
    <definedName name="BEx001CNWHJ5RULCSFM36ZCGJ1UH" localSheetId="7" hidden="1">#REF!</definedName>
    <definedName name="BEx001CNWHJ5RULCSFM36ZCGJ1UH" localSheetId="12" hidden="1">#REF!</definedName>
    <definedName name="BEx001CNWHJ5RULCSFM36ZCGJ1UH" localSheetId="13" hidden="1">#REF!</definedName>
    <definedName name="BEx001CNWHJ5RULCSFM36ZCGJ1UH" localSheetId="1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11" hidden="1">#REF!</definedName>
    <definedName name="BEx004791UAJIJSN57OT7YBLNP82" localSheetId="17" hidden="1">#REF!</definedName>
    <definedName name="BEx004791UAJIJSN57OT7YBLNP82" localSheetId="3" hidden="1">#REF!</definedName>
    <definedName name="BEx004791UAJIJSN57OT7YBLNP82" localSheetId="7" hidden="1">#REF!</definedName>
    <definedName name="BEx004791UAJIJSN57OT7YBLNP82" localSheetId="12" hidden="1">#REF!</definedName>
    <definedName name="BEx004791UAJIJSN57OT7YBLNP82" localSheetId="13" hidden="1">#REF!</definedName>
    <definedName name="BEx004791UAJIJSN57OT7YBLNP82" localSheetId="1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11" hidden="1">#REF!</definedName>
    <definedName name="BEx008P2NVFDLBHL7IZ5WTMVOQ1F" localSheetId="17" hidden="1">#REF!</definedName>
    <definedName name="BEx008P2NVFDLBHL7IZ5WTMVOQ1F" localSheetId="3" hidden="1">#REF!</definedName>
    <definedName name="BEx008P2NVFDLBHL7IZ5WTMVOQ1F" localSheetId="7" hidden="1">#REF!</definedName>
    <definedName name="BEx008P2NVFDLBHL7IZ5WTMVOQ1F" localSheetId="12" hidden="1">#REF!</definedName>
    <definedName name="BEx008P2NVFDLBHL7IZ5WTMVOQ1F" localSheetId="13" hidden="1">#REF!</definedName>
    <definedName name="BEx008P2NVFDLBHL7IZ5WTMVOQ1F" localSheetId="1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11" hidden="1">#REF!</definedName>
    <definedName name="BEx009G00IN0JUIAQ4WE9NHTMQE2" localSheetId="17" hidden="1">#REF!</definedName>
    <definedName name="BEx009G00IN0JUIAQ4WE9NHTMQE2" localSheetId="3" hidden="1">#REF!</definedName>
    <definedName name="BEx009G00IN0JUIAQ4WE9NHTMQE2" localSheetId="7" hidden="1">#REF!</definedName>
    <definedName name="BEx009G00IN0JUIAQ4WE9NHTMQE2" localSheetId="12" hidden="1">#REF!</definedName>
    <definedName name="BEx009G00IN0JUIAQ4WE9NHTMQE2" localSheetId="13" hidden="1">#REF!</definedName>
    <definedName name="BEx009G00IN0JUIAQ4WE9NHTMQE2" localSheetId="1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11" hidden="1">#REF!</definedName>
    <definedName name="BEx00DXTY2JDVGWQKV8H7FG4SV30" localSheetId="17" hidden="1">#REF!</definedName>
    <definedName name="BEx00DXTY2JDVGWQKV8H7FG4SV30" localSheetId="3" hidden="1">#REF!</definedName>
    <definedName name="BEx00DXTY2JDVGWQKV8H7FG4SV30" localSheetId="7" hidden="1">#REF!</definedName>
    <definedName name="BEx00DXTY2JDVGWQKV8H7FG4SV30" localSheetId="12" hidden="1">#REF!</definedName>
    <definedName name="BEx00DXTY2JDVGWQKV8H7FG4SV30" localSheetId="13" hidden="1">#REF!</definedName>
    <definedName name="BEx00DXTY2JDVGWQKV8H7FG4SV30" localSheetId="1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11" hidden="1">#REF!</definedName>
    <definedName name="BEx00GHLTYRH5N2S6P78YW1CD30N" localSheetId="17" hidden="1">#REF!</definedName>
    <definedName name="BEx00GHLTYRH5N2S6P78YW1CD30N" localSheetId="3" hidden="1">#REF!</definedName>
    <definedName name="BEx00GHLTYRH5N2S6P78YW1CD30N" localSheetId="7" hidden="1">#REF!</definedName>
    <definedName name="BEx00GHLTYRH5N2S6P78YW1CD30N" localSheetId="12" hidden="1">#REF!</definedName>
    <definedName name="BEx00GHLTYRH5N2S6P78YW1CD30N" localSheetId="13" hidden="1">#REF!</definedName>
    <definedName name="BEx00GHLTYRH5N2S6P78YW1CD30N" localSheetId="1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11" hidden="1">#REF!</definedName>
    <definedName name="BEx00JC31DY11L45SEU4B10BIN6W" localSheetId="17" hidden="1">#REF!</definedName>
    <definedName name="BEx00JC31DY11L45SEU4B10BIN6W" localSheetId="3" hidden="1">#REF!</definedName>
    <definedName name="BEx00JC31DY11L45SEU4B10BIN6W" localSheetId="7" hidden="1">#REF!</definedName>
    <definedName name="BEx00JC31DY11L45SEU4B10BIN6W" localSheetId="12" hidden="1">#REF!</definedName>
    <definedName name="BEx00JC31DY11L45SEU4B10BIN6W" localSheetId="13" hidden="1">#REF!</definedName>
    <definedName name="BEx00JC31DY11L45SEU4B10BIN6W" localSheetId="1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11" hidden="1">#REF!</definedName>
    <definedName name="BEx00KZHZBHP3TDV1YMX4B19B95O" localSheetId="17" hidden="1">#REF!</definedName>
    <definedName name="BEx00KZHZBHP3TDV1YMX4B19B95O" localSheetId="3" hidden="1">#REF!</definedName>
    <definedName name="BEx00KZHZBHP3TDV1YMX4B19B95O" localSheetId="7" hidden="1">#REF!</definedName>
    <definedName name="BEx00KZHZBHP3TDV1YMX4B19B95O" localSheetId="12" hidden="1">#REF!</definedName>
    <definedName name="BEx00KZHZBHP3TDV1YMX4B19B95O" localSheetId="13" hidden="1">#REF!</definedName>
    <definedName name="BEx00KZHZBHP3TDV1YMX4B19B95O" localSheetId="1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11" hidden="1">#REF!</definedName>
    <definedName name="BEx00P11V7HA4MS6XYY3P4BPVXML" localSheetId="17" hidden="1">#REF!</definedName>
    <definedName name="BEx00P11V7HA4MS6XYY3P4BPVXML" localSheetId="3" hidden="1">#REF!</definedName>
    <definedName name="BEx00P11V7HA4MS6XYY3P4BPVXML" localSheetId="7" hidden="1">#REF!</definedName>
    <definedName name="BEx00P11V7HA4MS6XYY3P4BPVXML" localSheetId="12" hidden="1">#REF!</definedName>
    <definedName name="BEx00P11V7HA4MS6XYY3P4BPVXML" localSheetId="13" hidden="1">#REF!</definedName>
    <definedName name="BEx00P11V7HA4MS6XYY3P4BPVXML" localSheetId="1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11" hidden="1">#REF!</definedName>
    <definedName name="BEx00PBV7V99V7M3LDYUTF31MUFJ" localSheetId="17" hidden="1">#REF!</definedName>
    <definedName name="BEx00PBV7V99V7M3LDYUTF31MUFJ" localSheetId="3" hidden="1">#REF!</definedName>
    <definedName name="BEx00PBV7V99V7M3LDYUTF31MUFJ" localSheetId="7" hidden="1">#REF!</definedName>
    <definedName name="BEx00PBV7V99V7M3LDYUTF31MUFJ" localSheetId="12" hidden="1">#REF!</definedName>
    <definedName name="BEx00PBV7V99V7M3LDYUTF31MUFJ" localSheetId="13" hidden="1">#REF!</definedName>
    <definedName name="BEx00PBV7V99V7M3LDYUTF31MUFJ" localSheetId="1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11" hidden="1">#REF!</definedName>
    <definedName name="BEx00SMIQJ55EVB7T24CORX0JWQO" localSheetId="17" hidden="1">#REF!</definedName>
    <definedName name="BEx00SMIQJ55EVB7T24CORX0JWQO" localSheetId="3" hidden="1">#REF!</definedName>
    <definedName name="BEx00SMIQJ55EVB7T24CORX0JWQO" localSheetId="7" hidden="1">#REF!</definedName>
    <definedName name="BEx00SMIQJ55EVB7T24CORX0JWQO" localSheetId="12" hidden="1">#REF!</definedName>
    <definedName name="BEx00SMIQJ55EVB7T24CORX0JWQO" localSheetId="13" hidden="1">#REF!</definedName>
    <definedName name="BEx00SMIQJ55EVB7T24CORX0JWQO" localSheetId="1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11" hidden="1">#REF!</definedName>
    <definedName name="BEx010V7DB7O7Z9NHSX27HZK4H76" localSheetId="17" hidden="1">#REF!</definedName>
    <definedName name="BEx010V7DB7O7Z9NHSX27HZK4H76" localSheetId="3" hidden="1">#REF!</definedName>
    <definedName name="BEx010V7DB7O7Z9NHSX27HZK4H76" localSheetId="7" hidden="1">#REF!</definedName>
    <definedName name="BEx010V7DB7O7Z9NHSX27HZK4H76" localSheetId="12" hidden="1">#REF!</definedName>
    <definedName name="BEx010V7DB7O7Z9NHSX27HZK4H76" localSheetId="13" hidden="1">#REF!</definedName>
    <definedName name="BEx010V7DB7O7Z9NHSX27HZK4H76" localSheetId="1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11" hidden="1">#REF!</definedName>
    <definedName name="BEx012IKS6YVHG9KTG2FAKRSMYLU" localSheetId="17" hidden="1">#REF!</definedName>
    <definedName name="BEx012IKS6YVHG9KTG2FAKRSMYLU" localSheetId="3" hidden="1">#REF!</definedName>
    <definedName name="BEx012IKS6YVHG9KTG2FAKRSMYLU" localSheetId="7" hidden="1">#REF!</definedName>
    <definedName name="BEx012IKS6YVHG9KTG2FAKRSMYLU" localSheetId="12" hidden="1">#REF!</definedName>
    <definedName name="BEx012IKS6YVHG9KTG2FAKRSMYLU" localSheetId="13" hidden="1">#REF!</definedName>
    <definedName name="BEx012IKS6YVHG9KTG2FAKRSMYLU" localSheetId="1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11" hidden="1">#REF!</definedName>
    <definedName name="BEx01HY6E3GJ66ABU5ABN26V6Q13" localSheetId="17" hidden="1">#REF!</definedName>
    <definedName name="BEx01HY6E3GJ66ABU5ABN26V6Q13" localSheetId="3" hidden="1">#REF!</definedName>
    <definedName name="BEx01HY6E3GJ66ABU5ABN26V6Q13" localSheetId="7" hidden="1">#REF!</definedName>
    <definedName name="BEx01HY6E3GJ66ABU5ABN26V6Q13" localSheetId="12" hidden="1">#REF!</definedName>
    <definedName name="BEx01HY6E3GJ66ABU5ABN26V6Q13" localSheetId="13" hidden="1">#REF!</definedName>
    <definedName name="BEx01HY6E3GJ66ABU5ABN26V6Q13" localSheetId="1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11" hidden="1">#REF!</definedName>
    <definedName name="BEx01PW5YQKEGAR8JDDI5OARYXDF" localSheetId="17" hidden="1">#REF!</definedName>
    <definedName name="BEx01PW5YQKEGAR8JDDI5OARYXDF" localSheetId="3" hidden="1">#REF!</definedName>
    <definedName name="BEx01PW5YQKEGAR8JDDI5OARYXDF" localSheetId="7" hidden="1">#REF!</definedName>
    <definedName name="BEx01PW5YQKEGAR8JDDI5OARYXDF" localSheetId="12" hidden="1">#REF!</definedName>
    <definedName name="BEx01PW5YQKEGAR8JDDI5OARYXDF" localSheetId="13" hidden="1">#REF!</definedName>
    <definedName name="BEx01PW5YQKEGAR8JDDI5OARYXDF" localSheetId="1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11" hidden="1">#REF!</definedName>
    <definedName name="BEx01QCB2ERCAYYOFDP3OQRWUU60" localSheetId="17" hidden="1">#REF!</definedName>
    <definedName name="BEx01QCB2ERCAYYOFDP3OQRWUU60" localSheetId="3" hidden="1">#REF!</definedName>
    <definedName name="BEx01QCB2ERCAYYOFDP3OQRWUU60" localSheetId="7" hidden="1">#REF!</definedName>
    <definedName name="BEx01QCB2ERCAYYOFDP3OQRWUU60" localSheetId="12" hidden="1">#REF!</definedName>
    <definedName name="BEx01QCB2ERCAYYOFDP3OQRWUU60" localSheetId="13" hidden="1">#REF!</definedName>
    <definedName name="BEx01QCB2ERCAYYOFDP3OQRWUU60" localSheetId="1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11" hidden="1">#REF!</definedName>
    <definedName name="BEx01U37NQSMTGJRU8EGTJORBJ6H" localSheetId="17" hidden="1">#REF!</definedName>
    <definedName name="BEx01U37NQSMTGJRU8EGTJORBJ6H" localSheetId="3" hidden="1">#REF!</definedName>
    <definedName name="BEx01U37NQSMTGJRU8EGTJORBJ6H" localSheetId="7" hidden="1">#REF!</definedName>
    <definedName name="BEx01U37NQSMTGJRU8EGTJORBJ6H" localSheetId="12" hidden="1">#REF!</definedName>
    <definedName name="BEx01U37NQSMTGJRU8EGTJORBJ6H" localSheetId="13" hidden="1">#REF!</definedName>
    <definedName name="BEx01U37NQSMTGJRU8EGTJORBJ6H" localSheetId="1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11" hidden="1">#REF!</definedName>
    <definedName name="BEx01XJ94SHJ1YQ7ORPW0RQGKI2H" localSheetId="17" hidden="1">#REF!</definedName>
    <definedName name="BEx01XJ94SHJ1YQ7ORPW0RQGKI2H" localSheetId="3" hidden="1">#REF!</definedName>
    <definedName name="BEx01XJ94SHJ1YQ7ORPW0RQGKI2H" localSheetId="7" hidden="1">#REF!</definedName>
    <definedName name="BEx01XJ94SHJ1YQ7ORPW0RQGKI2H" localSheetId="12" hidden="1">#REF!</definedName>
    <definedName name="BEx01XJ94SHJ1YQ7ORPW0RQGKI2H" localSheetId="13" hidden="1">#REF!</definedName>
    <definedName name="BEx01XJ94SHJ1YQ7ORPW0RQGKI2H" localSheetId="1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11" hidden="1">#REF!</definedName>
    <definedName name="BEx028BOZCS2MQO9MODVS6F7NCA3" localSheetId="17" hidden="1">#REF!</definedName>
    <definedName name="BEx028BOZCS2MQO9MODVS6F7NCA3" localSheetId="3" hidden="1">#REF!</definedName>
    <definedName name="BEx028BOZCS2MQO9MODVS6F7NCA3" localSheetId="7" hidden="1">#REF!</definedName>
    <definedName name="BEx028BOZCS2MQO9MODVS6F7NCA3" localSheetId="12" hidden="1">#REF!</definedName>
    <definedName name="BEx028BOZCS2MQO9MODVS6F7NCA3" localSheetId="13" hidden="1">#REF!</definedName>
    <definedName name="BEx028BOZCS2MQO9MODVS6F7NCA3" localSheetId="1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11" hidden="1">#REF!</definedName>
    <definedName name="BEx02DPUYNH76938V8GVORY8LRY1" localSheetId="17" hidden="1">#REF!</definedName>
    <definedName name="BEx02DPUYNH76938V8GVORY8LRY1" localSheetId="3" hidden="1">#REF!</definedName>
    <definedName name="BEx02DPUYNH76938V8GVORY8LRY1" localSheetId="7" hidden="1">#REF!</definedName>
    <definedName name="BEx02DPUYNH76938V8GVORY8LRY1" localSheetId="12" hidden="1">#REF!</definedName>
    <definedName name="BEx02DPUYNH76938V8GVORY8LRY1" localSheetId="13" hidden="1">#REF!</definedName>
    <definedName name="BEx02DPUYNH76938V8GVORY8LRY1" localSheetId="1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11" hidden="1">#REF!</definedName>
    <definedName name="BEx02PEP6DY4K1JGB0HHS3B6QOGZ" localSheetId="17" hidden="1">#REF!</definedName>
    <definedName name="BEx02PEP6DY4K1JGB0HHS3B6QOGZ" localSheetId="3" hidden="1">#REF!</definedName>
    <definedName name="BEx02PEP6DY4K1JGB0HHS3B6QOGZ" localSheetId="7" hidden="1">#REF!</definedName>
    <definedName name="BEx02PEP6DY4K1JGB0HHS3B6QOGZ" localSheetId="12" hidden="1">#REF!</definedName>
    <definedName name="BEx02PEP6DY4K1JGB0HHS3B6QOGZ" localSheetId="13" hidden="1">#REF!</definedName>
    <definedName name="BEx02PEP6DY4K1JGB0HHS3B6QOGZ" localSheetId="1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11" hidden="1">#REF!</definedName>
    <definedName name="BEx02Q08R9G839Q4RFGG9026C7PX" localSheetId="17" hidden="1">#REF!</definedName>
    <definedName name="BEx02Q08R9G839Q4RFGG9026C7PX" localSheetId="3" hidden="1">#REF!</definedName>
    <definedName name="BEx02Q08R9G839Q4RFGG9026C7PX" localSheetId="7" hidden="1">#REF!</definedName>
    <definedName name="BEx02Q08R9G839Q4RFGG9026C7PX" localSheetId="12" hidden="1">#REF!</definedName>
    <definedName name="BEx02Q08R9G839Q4RFGG9026C7PX" localSheetId="13" hidden="1">#REF!</definedName>
    <definedName name="BEx02Q08R9G839Q4RFGG9026C7PX" localSheetId="1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11" hidden="1">#REF!</definedName>
    <definedName name="BEx02SEL3Z1QWGAHXDPUA9WLTTPS" localSheetId="17" hidden="1">#REF!</definedName>
    <definedName name="BEx02SEL3Z1QWGAHXDPUA9WLTTPS" localSheetId="3" hidden="1">#REF!</definedName>
    <definedName name="BEx02SEL3Z1QWGAHXDPUA9WLTTPS" localSheetId="7" hidden="1">#REF!</definedName>
    <definedName name="BEx02SEL3Z1QWGAHXDPUA9WLTTPS" localSheetId="12" hidden="1">#REF!</definedName>
    <definedName name="BEx02SEL3Z1QWGAHXDPUA9WLTTPS" localSheetId="13" hidden="1">#REF!</definedName>
    <definedName name="BEx02SEL3Z1QWGAHXDPUA9WLTTPS" localSheetId="1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11" hidden="1">#REF!</definedName>
    <definedName name="BEx02Y3KJZH5BGDM9QEZ1PVVI114" localSheetId="17" hidden="1">#REF!</definedName>
    <definedName name="BEx02Y3KJZH5BGDM9QEZ1PVVI114" localSheetId="3" hidden="1">#REF!</definedName>
    <definedName name="BEx02Y3KJZH5BGDM9QEZ1PVVI114" localSheetId="7" hidden="1">#REF!</definedName>
    <definedName name="BEx02Y3KJZH5BGDM9QEZ1PVVI114" localSheetId="12" hidden="1">#REF!</definedName>
    <definedName name="BEx02Y3KJZH5BGDM9QEZ1PVVI114" localSheetId="13" hidden="1">#REF!</definedName>
    <definedName name="BEx02Y3KJZH5BGDM9QEZ1PVVI114" localSheetId="1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11" hidden="1">#REF!</definedName>
    <definedName name="BEx0313GRLLASDTVPW5DHTXHE74M" localSheetId="17" hidden="1">#REF!</definedName>
    <definedName name="BEx0313GRLLASDTVPW5DHTXHE74M" localSheetId="3" hidden="1">#REF!</definedName>
    <definedName name="BEx0313GRLLASDTVPW5DHTXHE74M" localSheetId="7" hidden="1">#REF!</definedName>
    <definedName name="BEx0313GRLLASDTVPW5DHTXHE74M" localSheetId="12" hidden="1">#REF!</definedName>
    <definedName name="BEx0313GRLLASDTVPW5DHTXHE74M" localSheetId="13" hidden="1">#REF!</definedName>
    <definedName name="BEx0313GRLLASDTVPW5DHTXHE74M" localSheetId="1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11" hidden="1">#REF!</definedName>
    <definedName name="BEx1F0SOZ3H5XUHXD7O01TCR8T6J" localSheetId="17" hidden="1">#REF!</definedName>
    <definedName name="BEx1F0SOZ3H5XUHXD7O01TCR8T6J" localSheetId="3" hidden="1">#REF!</definedName>
    <definedName name="BEx1F0SOZ3H5XUHXD7O01TCR8T6J" localSheetId="7" hidden="1">#REF!</definedName>
    <definedName name="BEx1F0SOZ3H5XUHXD7O01TCR8T6J" localSheetId="12" hidden="1">#REF!</definedName>
    <definedName name="BEx1F0SOZ3H5XUHXD7O01TCR8T6J" localSheetId="13" hidden="1">#REF!</definedName>
    <definedName name="BEx1F0SOZ3H5XUHXD7O01TCR8T6J" localSheetId="1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11" hidden="1">#REF!</definedName>
    <definedName name="BEx1F9HL824UCNCVZ2U62J4KZCX8" localSheetId="17" hidden="1">#REF!</definedName>
    <definedName name="BEx1F9HL824UCNCVZ2U62J4KZCX8" localSheetId="3" hidden="1">#REF!</definedName>
    <definedName name="BEx1F9HL824UCNCVZ2U62J4KZCX8" localSheetId="7" hidden="1">#REF!</definedName>
    <definedName name="BEx1F9HL824UCNCVZ2U62J4KZCX8" localSheetId="12" hidden="1">#REF!</definedName>
    <definedName name="BEx1F9HL824UCNCVZ2U62J4KZCX8" localSheetId="13" hidden="1">#REF!</definedName>
    <definedName name="BEx1F9HL824UCNCVZ2U62J4KZCX8" localSheetId="1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11" hidden="1">#REF!</definedName>
    <definedName name="BEx1FEVSJKTI1Q1Z874QZVFSJSVA" localSheetId="17" hidden="1">#REF!</definedName>
    <definedName name="BEx1FEVSJKTI1Q1Z874QZVFSJSVA" localSheetId="3" hidden="1">#REF!</definedName>
    <definedName name="BEx1FEVSJKTI1Q1Z874QZVFSJSVA" localSheetId="7" hidden="1">#REF!</definedName>
    <definedName name="BEx1FEVSJKTI1Q1Z874QZVFSJSVA" localSheetId="12" hidden="1">#REF!</definedName>
    <definedName name="BEx1FEVSJKTI1Q1Z874QZVFSJSVA" localSheetId="13" hidden="1">#REF!</definedName>
    <definedName name="BEx1FEVSJKTI1Q1Z874QZVFSJSVA" localSheetId="1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11" hidden="1">#REF!</definedName>
    <definedName name="BEx1FGDRUHHLI1GBHELT4PK0LY4V" localSheetId="17" hidden="1">#REF!</definedName>
    <definedName name="BEx1FGDRUHHLI1GBHELT4PK0LY4V" localSheetId="3" hidden="1">#REF!</definedName>
    <definedName name="BEx1FGDRUHHLI1GBHELT4PK0LY4V" localSheetId="7" hidden="1">#REF!</definedName>
    <definedName name="BEx1FGDRUHHLI1GBHELT4PK0LY4V" localSheetId="12" hidden="1">#REF!</definedName>
    <definedName name="BEx1FGDRUHHLI1GBHELT4PK0LY4V" localSheetId="13" hidden="1">#REF!</definedName>
    <definedName name="BEx1FGDRUHHLI1GBHELT4PK0LY4V" localSheetId="1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11" hidden="1">#REF!</definedName>
    <definedName name="BEx1FJZ7GKO99IYTP6GGGF7EUL3Z" localSheetId="17" hidden="1">#REF!</definedName>
    <definedName name="BEx1FJZ7GKO99IYTP6GGGF7EUL3Z" localSheetId="3" hidden="1">#REF!</definedName>
    <definedName name="BEx1FJZ7GKO99IYTP6GGGF7EUL3Z" localSheetId="7" hidden="1">#REF!</definedName>
    <definedName name="BEx1FJZ7GKO99IYTP6GGGF7EUL3Z" localSheetId="12" hidden="1">#REF!</definedName>
    <definedName name="BEx1FJZ7GKO99IYTP6GGGF7EUL3Z" localSheetId="13" hidden="1">#REF!</definedName>
    <definedName name="BEx1FJZ7GKO99IYTP6GGGF7EUL3Z" localSheetId="1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11" hidden="1">#REF!</definedName>
    <definedName name="BEx1FPDH0YKYQXDHUTFIQLIF34J8" localSheetId="17" hidden="1">#REF!</definedName>
    <definedName name="BEx1FPDH0YKYQXDHUTFIQLIF34J8" localSheetId="3" hidden="1">#REF!</definedName>
    <definedName name="BEx1FPDH0YKYQXDHUTFIQLIF34J8" localSheetId="7" hidden="1">#REF!</definedName>
    <definedName name="BEx1FPDH0YKYQXDHUTFIQLIF34J8" localSheetId="12" hidden="1">#REF!</definedName>
    <definedName name="BEx1FPDH0YKYQXDHUTFIQLIF34J8" localSheetId="13" hidden="1">#REF!</definedName>
    <definedName name="BEx1FPDH0YKYQXDHUTFIQLIF34J8" localSheetId="1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11" hidden="1">#REF!</definedName>
    <definedName name="BEx1FQ9SZAGL2HEKRB046EOQDWOX" localSheetId="17" hidden="1">#REF!</definedName>
    <definedName name="BEx1FQ9SZAGL2HEKRB046EOQDWOX" localSheetId="3" hidden="1">#REF!</definedName>
    <definedName name="BEx1FQ9SZAGL2HEKRB046EOQDWOX" localSheetId="7" hidden="1">#REF!</definedName>
    <definedName name="BEx1FQ9SZAGL2HEKRB046EOQDWOX" localSheetId="12" hidden="1">#REF!</definedName>
    <definedName name="BEx1FQ9SZAGL2HEKRB046EOQDWOX" localSheetId="13" hidden="1">#REF!</definedName>
    <definedName name="BEx1FQ9SZAGL2HEKRB046EOQDWOX" localSheetId="1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11" hidden="1">#REF!</definedName>
    <definedName name="BEx1FZV2CM77TBH1R6YYV9P06KA2" localSheetId="17" hidden="1">#REF!</definedName>
    <definedName name="BEx1FZV2CM77TBH1R6YYV9P06KA2" localSheetId="3" hidden="1">#REF!</definedName>
    <definedName name="BEx1FZV2CM77TBH1R6YYV9P06KA2" localSheetId="7" hidden="1">#REF!</definedName>
    <definedName name="BEx1FZV2CM77TBH1R6YYV9P06KA2" localSheetId="12" hidden="1">#REF!</definedName>
    <definedName name="BEx1FZV2CM77TBH1R6YYV9P06KA2" localSheetId="13" hidden="1">#REF!</definedName>
    <definedName name="BEx1FZV2CM77TBH1R6YYV9P06KA2" localSheetId="1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11" hidden="1">#REF!</definedName>
    <definedName name="BEx1G59AY8195JTUM6P18VXUFJ3E" localSheetId="17" hidden="1">#REF!</definedName>
    <definedName name="BEx1G59AY8195JTUM6P18VXUFJ3E" localSheetId="3" hidden="1">#REF!</definedName>
    <definedName name="BEx1G59AY8195JTUM6P18VXUFJ3E" localSheetId="7" hidden="1">#REF!</definedName>
    <definedName name="BEx1G59AY8195JTUM6P18VXUFJ3E" localSheetId="12" hidden="1">#REF!</definedName>
    <definedName name="BEx1G59AY8195JTUM6P18VXUFJ3E" localSheetId="13" hidden="1">#REF!</definedName>
    <definedName name="BEx1G59AY8195JTUM6P18VXUFJ3E" localSheetId="1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11" hidden="1">#REF!</definedName>
    <definedName name="BEx1GKUDMCV60BOZT0SENCT0MD8L" localSheetId="17" hidden="1">#REF!</definedName>
    <definedName name="BEx1GKUDMCV60BOZT0SENCT0MD8L" localSheetId="3" hidden="1">#REF!</definedName>
    <definedName name="BEx1GKUDMCV60BOZT0SENCT0MD8L" localSheetId="7" hidden="1">#REF!</definedName>
    <definedName name="BEx1GKUDMCV60BOZT0SENCT0MD8L" localSheetId="12" hidden="1">#REF!</definedName>
    <definedName name="BEx1GKUDMCV60BOZT0SENCT0MD8L" localSheetId="13" hidden="1">#REF!</definedName>
    <definedName name="BEx1GKUDMCV60BOZT0SENCT0MD8L" localSheetId="1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11" hidden="1">#REF!</definedName>
    <definedName name="BEx1GUVQ5L0JCX3E4SROI4WBYVTO" localSheetId="17" hidden="1">#REF!</definedName>
    <definedName name="BEx1GUVQ5L0JCX3E4SROI4WBYVTO" localSheetId="3" hidden="1">#REF!</definedName>
    <definedName name="BEx1GUVQ5L0JCX3E4SROI4WBYVTO" localSheetId="7" hidden="1">#REF!</definedName>
    <definedName name="BEx1GUVQ5L0JCX3E4SROI4WBYVTO" localSheetId="12" hidden="1">#REF!</definedName>
    <definedName name="BEx1GUVQ5L0JCX3E4SROI4WBYVTO" localSheetId="13" hidden="1">#REF!</definedName>
    <definedName name="BEx1GUVQ5L0JCX3E4SROI4WBYVTO" localSheetId="1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11" hidden="1">#REF!</definedName>
    <definedName name="BEx1GVMRHFXUP6XYYY9NR12PV5TF" localSheetId="17" hidden="1">#REF!</definedName>
    <definedName name="BEx1GVMRHFXUP6XYYY9NR12PV5TF" localSheetId="3" hidden="1">#REF!</definedName>
    <definedName name="BEx1GVMRHFXUP6XYYY9NR12PV5TF" localSheetId="7" hidden="1">#REF!</definedName>
    <definedName name="BEx1GVMRHFXUP6XYYY9NR12PV5TF" localSheetId="12" hidden="1">#REF!</definedName>
    <definedName name="BEx1GVMRHFXUP6XYYY9NR12PV5TF" localSheetId="13" hidden="1">#REF!</definedName>
    <definedName name="BEx1GVMRHFXUP6XYYY9NR12PV5TF" localSheetId="1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11" hidden="1">#REF!</definedName>
    <definedName name="BEx1H6KIT7BHUH6MDDWC935V9N47" localSheetId="17" hidden="1">#REF!</definedName>
    <definedName name="BEx1H6KIT7BHUH6MDDWC935V9N47" localSheetId="3" hidden="1">#REF!</definedName>
    <definedName name="BEx1H6KIT7BHUH6MDDWC935V9N47" localSheetId="7" hidden="1">#REF!</definedName>
    <definedName name="BEx1H6KIT7BHUH6MDDWC935V9N47" localSheetId="12" hidden="1">#REF!</definedName>
    <definedName name="BEx1H6KIT7BHUH6MDDWC935V9N47" localSheetId="13" hidden="1">#REF!</definedName>
    <definedName name="BEx1H6KIT7BHUH6MDDWC935V9N47" localSheetId="1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11" hidden="1">#REF!</definedName>
    <definedName name="BEx1HA60AI3STEJQZAQ0RA3Q3AZV" localSheetId="17" hidden="1">#REF!</definedName>
    <definedName name="BEx1HA60AI3STEJQZAQ0RA3Q3AZV" localSheetId="3" hidden="1">#REF!</definedName>
    <definedName name="BEx1HA60AI3STEJQZAQ0RA3Q3AZV" localSheetId="7" hidden="1">#REF!</definedName>
    <definedName name="BEx1HA60AI3STEJQZAQ0RA3Q3AZV" localSheetId="12" hidden="1">#REF!</definedName>
    <definedName name="BEx1HA60AI3STEJQZAQ0RA3Q3AZV" localSheetId="13" hidden="1">#REF!</definedName>
    <definedName name="BEx1HA60AI3STEJQZAQ0RA3Q3AZV" localSheetId="1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11" hidden="1">#REF!</definedName>
    <definedName name="BEx1HB2DBVO5N6V2WX7BEHUFYTFU" localSheetId="17" hidden="1">#REF!</definedName>
    <definedName name="BEx1HB2DBVO5N6V2WX7BEHUFYTFU" localSheetId="3" hidden="1">#REF!</definedName>
    <definedName name="BEx1HB2DBVO5N6V2WX7BEHUFYTFU" localSheetId="7" hidden="1">#REF!</definedName>
    <definedName name="BEx1HB2DBVO5N6V2WX7BEHUFYTFU" localSheetId="12" hidden="1">#REF!</definedName>
    <definedName name="BEx1HB2DBVO5N6V2WX7BEHUFYTFU" localSheetId="13" hidden="1">#REF!</definedName>
    <definedName name="BEx1HB2DBVO5N6V2WX7BEHUFYTFU" localSheetId="1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11" hidden="1">#REF!</definedName>
    <definedName name="BEx1HDGOOJ3SKHYMWUZJ1P0RQZ9N" localSheetId="17" hidden="1">#REF!</definedName>
    <definedName name="BEx1HDGOOJ3SKHYMWUZJ1P0RQZ9N" localSheetId="3" hidden="1">#REF!</definedName>
    <definedName name="BEx1HDGOOJ3SKHYMWUZJ1P0RQZ9N" localSheetId="7" hidden="1">#REF!</definedName>
    <definedName name="BEx1HDGOOJ3SKHYMWUZJ1P0RQZ9N" localSheetId="12" hidden="1">#REF!</definedName>
    <definedName name="BEx1HDGOOJ3SKHYMWUZJ1P0RQZ9N" localSheetId="13" hidden="1">#REF!</definedName>
    <definedName name="BEx1HDGOOJ3SKHYMWUZJ1P0RQZ9N" localSheetId="1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11" hidden="1">#REF!</definedName>
    <definedName name="BEx1HDM5ZXSJG6JQEMSFV52PZ10V" localSheetId="17" hidden="1">#REF!</definedName>
    <definedName name="BEx1HDM5ZXSJG6JQEMSFV52PZ10V" localSheetId="3" hidden="1">#REF!</definedName>
    <definedName name="BEx1HDM5ZXSJG6JQEMSFV52PZ10V" localSheetId="7" hidden="1">#REF!</definedName>
    <definedName name="BEx1HDM5ZXSJG6JQEMSFV52PZ10V" localSheetId="12" hidden="1">#REF!</definedName>
    <definedName name="BEx1HDM5ZXSJG6JQEMSFV52PZ10V" localSheetId="13" hidden="1">#REF!</definedName>
    <definedName name="BEx1HDM5ZXSJG6JQEMSFV52PZ10V" localSheetId="1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11" hidden="1">#REF!</definedName>
    <definedName name="BEx1HETBBZVN5F43LKOFMC4QB0CR" localSheetId="17" hidden="1">#REF!</definedName>
    <definedName name="BEx1HETBBZVN5F43LKOFMC4QB0CR" localSheetId="3" hidden="1">#REF!</definedName>
    <definedName name="BEx1HETBBZVN5F43LKOFMC4QB0CR" localSheetId="7" hidden="1">#REF!</definedName>
    <definedName name="BEx1HETBBZVN5F43LKOFMC4QB0CR" localSheetId="12" hidden="1">#REF!</definedName>
    <definedName name="BEx1HETBBZVN5F43LKOFMC4QB0CR" localSheetId="13" hidden="1">#REF!</definedName>
    <definedName name="BEx1HETBBZVN5F43LKOFMC4QB0CR" localSheetId="1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11" hidden="1">#REF!</definedName>
    <definedName name="BEx1HGWNWPLNXICOTP90TKQVVE4E" localSheetId="17" hidden="1">#REF!</definedName>
    <definedName name="BEx1HGWNWPLNXICOTP90TKQVVE4E" localSheetId="3" hidden="1">#REF!</definedName>
    <definedName name="BEx1HGWNWPLNXICOTP90TKQVVE4E" localSheetId="7" hidden="1">#REF!</definedName>
    <definedName name="BEx1HGWNWPLNXICOTP90TKQVVE4E" localSheetId="12" hidden="1">#REF!</definedName>
    <definedName name="BEx1HGWNWPLNXICOTP90TKQVVE4E" localSheetId="13" hidden="1">#REF!</definedName>
    <definedName name="BEx1HGWNWPLNXICOTP90TKQVVE4E" localSheetId="1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11" hidden="1">#REF!</definedName>
    <definedName name="BEx1HIPLJZABY0EMUOTZN0EQMDPU" localSheetId="17" hidden="1">#REF!</definedName>
    <definedName name="BEx1HIPLJZABY0EMUOTZN0EQMDPU" localSheetId="3" hidden="1">#REF!</definedName>
    <definedName name="BEx1HIPLJZABY0EMUOTZN0EQMDPU" localSheetId="7" hidden="1">#REF!</definedName>
    <definedName name="BEx1HIPLJZABY0EMUOTZN0EQMDPU" localSheetId="12" hidden="1">#REF!</definedName>
    <definedName name="BEx1HIPLJZABY0EMUOTZN0EQMDPU" localSheetId="13" hidden="1">#REF!</definedName>
    <definedName name="BEx1HIPLJZABY0EMUOTZN0EQMDPU" localSheetId="1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11" hidden="1">#REF!</definedName>
    <definedName name="BEx1HO94JIRX219MPWMB5E5XZ04X" localSheetId="17" hidden="1">#REF!</definedName>
    <definedName name="BEx1HO94JIRX219MPWMB5E5XZ04X" localSheetId="3" hidden="1">#REF!</definedName>
    <definedName name="BEx1HO94JIRX219MPWMB5E5XZ04X" localSheetId="7" hidden="1">#REF!</definedName>
    <definedName name="BEx1HO94JIRX219MPWMB5E5XZ04X" localSheetId="12" hidden="1">#REF!</definedName>
    <definedName name="BEx1HO94JIRX219MPWMB5E5XZ04X" localSheetId="13" hidden="1">#REF!</definedName>
    <definedName name="BEx1HO94JIRX219MPWMB5E5XZ04X" localSheetId="1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11" hidden="1">#REF!</definedName>
    <definedName name="BEx1HQNF6KHM21E3XLW0NMSSEI9S" localSheetId="17" hidden="1">#REF!</definedName>
    <definedName name="BEx1HQNF6KHM21E3XLW0NMSSEI9S" localSheetId="3" hidden="1">#REF!</definedName>
    <definedName name="BEx1HQNF6KHM21E3XLW0NMSSEI9S" localSheetId="7" hidden="1">#REF!</definedName>
    <definedName name="BEx1HQNF6KHM21E3XLW0NMSSEI9S" localSheetId="12" hidden="1">#REF!</definedName>
    <definedName name="BEx1HQNF6KHM21E3XLW0NMSSEI9S" localSheetId="13" hidden="1">#REF!</definedName>
    <definedName name="BEx1HQNF6KHM21E3XLW0NMSSEI9S" localSheetId="1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11" hidden="1">#REF!</definedName>
    <definedName name="BEx1HSLNWIW4S97ZBYY7I7M5YVH4" localSheetId="17" hidden="1">#REF!</definedName>
    <definedName name="BEx1HSLNWIW4S97ZBYY7I7M5YVH4" localSheetId="3" hidden="1">#REF!</definedName>
    <definedName name="BEx1HSLNWIW4S97ZBYY7I7M5YVH4" localSheetId="7" hidden="1">#REF!</definedName>
    <definedName name="BEx1HSLNWIW4S97ZBYY7I7M5YVH4" localSheetId="12" hidden="1">#REF!</definedName>
    <definedName name="BEx1HSLNWIW4S97ZBYY7I7M5YVH4" localSheetId="13" hidden="1">#REF!</definedName>
    <definedName name="BEx1HSLNWIW4S97ZBYY7I7M5YVH4" localSheetId="1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11" hidden="1">#REF!</definedName>
    <definedName name="BEx1HZCBBWLB2BTNOXP319ZDEVOJ" localSheetId="17" hidden="1">#REF!</definedName>
    <definedName name="BEx1HZCBBWLB2BTNOXP319ZDEVOJ" localSheetId="3" hidden="1">#REF!</definedName>
    <definedName name="BEx1HZCBBWLB2BTNOXP319ZDEVOJ" localSheetId="7" hidden="1">#REF!</definedName>
    <definedName name="BEx1HZCBBWLB2BTNOXP319ZDEVOJ" localSheetId="12" hidden="1">#REF!</definedName>
    <definedName name="BEx1HZCBBWLB2BTNOXP319ZDEVOJ" localSheetId="13" hidden="1">#REF!</definedName>
    <definedName name="BEx1HZCBBWLB2BTNOXP319ZDEVOJ" localSheetId="1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11" hidden="1">#REF!</definedName>
    <definedName name="BEx1I4QKTILCKZUSOJCVZN7SNHL5" localSheetId="17" hidden="1">#REF!</definedName>
    <definedName name="BEx1I4QKTILCKZUSOJCVZN7SNHL5" localSheetId="3" hidden="1">#REF!</definedName>
    <definedName name="BEx1I4QKTILCKZUSOJCVZN7SNHL5" localSheetId="7" hidden="1">#REF!</definedName>
    <definedName name="BEx1I4QKTILCKZUSOJCVZN7SNHL5" localSheetId="12" hidden="1">#REF!</definedName>
    <definedName name="BEx1I4QKTILCKZUSOJCVZN7SNHL5" localSheetId="13" hidden="1">#REF!</definedName>
    <definedName name="BEx1I4QKTILCKZUSOJCVZN7SNHL5" localSheetId="1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11" hidden="1">#REF!</definedName>
    <definedName name="BEx1IE0ZP7RIFM9FI24S9I6AAJ14" localSheetId="17" hidden="1">#REF!</definedName>
    <definedName name="BEx1IE0ZP7RIFM9FI24S9I6AAJ14" localSheetId="3" hidden="1">#REF!</definedName>
    <definedName name="BEx1IE0ZP7RIFM9FI24S9I6AAJ14" localSheetId="7" hidden="1">#REF!</definedName>
    <definedName name="BEx1IE0ZP7RIFM9FI24S9I6AAJ14" localSheetId="12" hidden="1">#REF!</definedName>
    <definedName name="BEx1IE0ZP7RIFM9FI24S9I6AAJ14" localSheetId="13" hidden="1">#REF!</definedName>
    <definedName name="BEx1IE0ZP7RIFM9FI24S9I6AAJ14" localSheetId="1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11" hidden="1">#REF!</definedName>
    <definedName name="BEx1IGQ5B697MNDOE06MVSR0H58E" localSheetId="17" hidden="1">#REF!</definedName>
    <definedName name="BEx1IGQ5B697MNDOE06MVSR0H58E" localSheetId="3" hidden="1">#REF!</definedName>
    <definedName name="BEx1IGQ5B697MNDOE06MVSR0H58E" localSheetId="7" hidden="1">#REF!</definedName>
    <definedName name="BEx1IGQ5B697MNDOE06MVSR0H58E" localSheetId="12" hidden="1">#REF!</definedName>
    <definedName name="BEx1IGQ5B697MNDOE06MVSR0H58E" localSheetId="13" hidden="1">#REF!</definedName>
    <definedName name="BEx1IGQ5B697MNDOE06MVSR0H58E" localSheetId="1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11" hidden="1">#REF!</definedName>
    <definedName name="BEx1IKRPW8MLB9Y485M1TL2IT9SH" localSheetId="17" hidden="1">#REF!</definedName>
    <definedName name="BEx1IKRPW8MLB9Y485M1TL2IT9SH" localSheetId="3" hidden="1">#REF!</definedName>
    <definedName name="BEx1IKRPW8MLB9Y485M1TL2IT9SH" localSheetId="7" hidden="1">#REF!</definedName>
    <definedName name="BEx1IKRPW8MLB9Y485M1TL2IT9SH" localSheetId="12" hidden="1">#REF!</definedName>
    <definedName name="BEx1IKRPW8MLB9Y485M1TL2IT9SH" localSheetId="13" hidden="1">#REF!</definedName>
    <definedName name="BEx1IKRPW8MLB9Y485M1TL2IT9SH" localSheetId="1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11" hidden="1">#REF!</definedName>
    <definedName name="BEx1IPKCFCT3TL9MSO1LSYJ2VJ2X" localSheetId="17" hidden="1">#REF!</definedName>
    <definedName name="BEx1IPKCFCT3TL9MSO1LSYJ2VJ2X" localSheetId="3" hidden="1">#REF!</definedName>
    <definedName name="BEx1IPKCFCT3TL9MSO1LSYJ2VJ2X" localSheetId="7" hidden="1">#REF!</definedName>
    <definedName name="BEx1IPKCFCT3TL9MSO1LSYJ2VJ2X" localSheetId="12" hidden="1">#REF!</definedName>
    <definedName name="BEx1IPKCFCT3TL9MSO1LSYJ2VJ2X" localSheetId="13" hidden="1">#REF!</definedName>
    <definedName name="BEx1IPKCFCT3TL9MSO1LSYJ2VJ2X" localSheetId="1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11" hidden="1">#REF!</definedName>
    <definedName name="BEx1IW5PQTTMD62XZ287XF2O3FBQ" localSheetId="17" hidden="1">#REF!</definedName>
    <definedName name="BEx1IW5PQTTMD62XZ287XF2O3FBQ" localSheetId="3" hidden="1">#REF!</definedName>
    <definedName name="BEx1IW5PQTTMD62XZ287XF2O3FBQ" localSheetId="7" hidden="1">#REF!</definedName>
    <definedName name="BEx1IW5PQTTMD62XZ287XF2O3FBQ" localSheetId="12" hidden="1">#REF!</definedName>
    <definedName name="BEx1IW5PQTTMD62XZ287XF2O3FBQ" localSheetId="13" hidden="1">#REF!</definedName>
    <definedName name="BEx1IW5PQTTMD62XZ287XF2O3FBQ" localSheetId="1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11" hidden="1">#REF!</definedName>
    <definedName name="BEx1J0CSSHDJGBJUHVOEMCF2P4DL" localSheetId="17" hidden="1">#REF!</definedName>
    <definedName name="BEx1J0CSSHDJGBJUHVOEMCF2P4DL" localSheetId="3" hidden="1">#REF!</definedName>
    <definedName name="BEx1J0CSSHDJGBJUHVOEMCF2P4DL" localSheetId="7" hidden="1">#REF!</definedName>
    <definedName name="BEx1J0CSSHDJGBJUHVOEMCF2P4DL" localSheetId="12" hidden="1">#REF!</definedName>
    <definedName name="BEx1J0CSSHDJGBJUHVOEMCF2P4DL" localSheetId="13" hidden="1">#REF!</definedName>
    <definedName name="BEx1J0CSSHDJGBJUHVOEMCF2P4DL" localSheetId="1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11" hidden="1">#REF!</definedName>
    <definedName name="BEx1J0NL6D3ILC18B48AL0VNEN9A" localSheetId="17" hidden="1">#REF!</definedName>
    <definedName name="BEx1J0NL6D3ILC18B48AL0VNEN9A" localSheetId="3" hidden="1">#REF!</definedName>
    <definedName name="BEx1J0NL6D3ILC18B48AL0VNEN9A" localSheetId="7" hidden="1">#REF!</definedName>
    <definedName name="BEx1J0NL6D3ILC18B48AL0VNEN9A" localSheetId="12" hidden="1">#REF!</definedName>
    <definedName name="BEx1J0NL6D3ILC18B48AL0VNEN9A" localSheetId="13" hidden="1">#REF!</definedName>
    <definedName name="BEx1J0NL6D3ILC18B48AL0VNEN9A" localSheetId="1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11" hidden="1">#REF!</definedName>
    <definedName name="BEx1J7E8VCGLPYU82QXVUG5N3ZAI" localSheetId="17" hidden="1">#REF!</definedName>
    <definedName name="BEx1J7E8VCGLPYU82QXVUG5N3ZAI" localSheetId="3" hidden="1">#REF!</definedName>
    <definedName name="BEx1J7E8VCGLPYU82QXVUG5N3ZAI" localSheetId="7" hidden="1">#REF!</definedName>
    <definedName name="BEx1J7E8VCGLPYU82QXVUG5N3ZAI" localSheetId="12" hidden="1">#REF!</definedName>
    <definedName name="BEx1J7E8VCGLPYU82QXVUG5N3ZAI" localSheetId="13" hidden="1">#REF!</definedName>
    <definedName name="BEx1J7E8VCGLPYU82QXVUG5N3ZAI" localSheetId="1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11" hidden="1">#REF!</definedName>
    <definedName name="BEx1JGE2YQWH8S25USOY08XVGO0D" localSheetId="17" hidden="1">#REF!</definedName>
    <definedName name="BEx1JGE2YQWH8S25USOY08XVGO0D" localSheetId="3" hidden="1">#REF!</definedName>
    <definedName name="BEx1JGE2YQWH8S25USOY08XVGO0D" localSheetId="7" hidden="1">#REF!</definedName>
    <definedName name="BEx1JGE2YQWH8S25USOY08XVGO0D" localSheetId="12" hidden="1">#REF!</definedName>
    <definedName name="BEx1JGE2YQWH8S25USOY08XVGO0D" localSheetId="13" hidden="1">#REF!</definedName>
    <definedName name="BEx1JGE2YQWH8S25USOY08XVGO0D" localSheetId="1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11" hidden="1">#REF!</definedName>
    <definedName name="BEx1JJJC9T1W7HY4V7HP1S1W4JO1" localSheetId="17" hidden="1">#REF!</definedName>
    <definedName name="BEx1JJJC9T1W7HY4V7HP1S1W4JO1" localSheetId="3" hidden="1">#REF!</definedName>
    <definedName name="BEx1JJJC9T1W7HY4V7HP1S1W4JO1" localSheetId="7" hidden="1">#REF!</definedName>
    <definedName name="BEx1JJJC9T1W7HY4V7HP1S1W4JO1" localSheetId="12" hidden="1">#REF!</definedName>
    <definedName name="BEx1JJJC9T1W7HY4V7HP1S1W4JO1" localSheetId="13" hidden="1">#REF!</definedName>
    <definedName name="BEx1JJJC9T1W7HY4V7HP1S1W4JO1" localSheetId="1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11" hidden="1">#REF!</definedName>
    <definedName name="BEx1JKKZSJ7DI4PTFVI9VVFMB1X2" localSheetId="17" hidden="1">#REF!</definedName>
    <definedName name="BEx1JKKZSJ7DI4PTFVI9VVFMB1X2" localSheetId="3" hidden="1">#REF!</definedName>
    <definedName name="BEx1JKKZSJ7DI4PTFVI9VVFMB1X2" localSheetId="7" hidden="1">#REF!</definedName>
    <definedName name="BEx1JKKZSJ7DI4PTFVI9VVFMB1X2" localSheetId="12" hidden="1">#REF!</definedName>
    <definedName name="BEx1JKKZSJ7DI4PTFVI9VVFMB1X2" localSheetId="13" hidden="1">#REF!</definedName>
    <definedName name="BEx1JKKZSJ7DI4PTFVI9VVFMB1X2" localSheetId="1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11" hidden="1">#REF!</definedName>
    <definedName name="BEx1JUBQFRVMASSFK4B3V0AD7YP9" localSheetId="17" hidden="1">#REF!</definedName>
    <definedName name="BEx1JUBQFRVMASSFK4B3V0AD7YP9" localSheetId="3" hidden="1">#REF!</definedName>
    <definedName name="BEx1JUBQFRVMASSFK4B3V0AD7YP9" localSheetId="7" hidden="1">#REF!</definedName>
    <definedName name="BEx1JUBQFRVMASSFK4B3V0AD7YP9" localSheetId="12" hidden="1">#REF!</definedName>
    <definedName name="BEx1JUBQFRVMASSFK4B3V0AD7YP9" localSheetId="13" hidden="1">#REF!</definedName>
    <definedName name="BEx1JUBQFRVMASSFK4B3V0AD7YP9" localSheetId="1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11" hidden="1">#REF!</definedName>
    <definedName name="BEx1JVTOATZGRJFXGXPJJLC4DOBE" localSheetId="17" hidden="1">#REF!</definedName>
    <definedName name="BEx1JVTOATZGRJFXGXPJJLC4DOBE" localSheetId="3" hidden="1">#REF!</definedName>
    <definedName name="BEx1JVTOATZGRJFXGXPJJLC4DOBE" localSheetId="7" hidden="1">#REF!</definedName>
    <definedName name="BEx1JVTOATZGRJFXGXPJJLC4DOBE" localSheetId="12" hidden="1">#REF!</definedName>
    <definedName name="BEx1JVTOATZGRJFXGXPJJLC4DOBE" localSheetId="13" hidden="1">#REF!</definedName>
    <definedName name="BEx1JVTOATZGRJFXGXPJJLC4DOBE" localSheetId="1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11" hidden="1">#REF!</definedName>
    <definedName name="BEx1JXBM5W4YRWNQ0P95QQS6JWD6" localSheetId="17" hidden="1">#REF!</definedName>
    <definedName name="BEx1JXBM5W4YRWNQ0P95QQS6JWD6" localSheetId="3" hidden="1">#REF!</definedName>
    <definedName name="BEx1JXBM5W4YRWNQ0P95QQS6JWD6" localSheetId="7" hidden="1">#REF!</definedName>
    <definedName name="BEx1JXBM5W4YRWNQ0P95QQS6JWD6" localSheetId="12" hidden="1">#REF!</definedName>
    <definedName name="BEx1JXBM5W4YRWNQ0P95QQS6JWD6" localSheetId="13" hidden="1">#REF!</definedName>
    <definedName name="BEx1JXBM5W4YRWNQ0P95QQS6JWD6" localSheetId="1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11" hidden="1">#REF!</definedName>
    <definedName name="BEx1KGY9QEHZ9QSARMQUTQKRK4UX" localSheetId="17" hidden="1">#REF!</definedName>
    <definedName name="BEx1KGY9QEHZ9QSARMQUTQKRK4UX" localSheetId="3" hidden="1">#REF!</definedName>
    <definedName name="BEx1KGY9QEHZ9QSARMQUTQKRK4UX" localSheetId="7" hidden="1">#REF!</definedName>
    <definedName name="BEx1KGY9QEHZ9QSARMQUTQKRK4UX" localSheetId="12" hidden="1">#REF!</definedName>
    <definedName name="BEx1KGY9QEHZ9QSARMQUTQKRK4UX" localSheetId="13" hidden="1">#REF!</definedName>
    <definedName name="BEx1KGY9QEHZ9QSARMQUTQKRK4UX" localSheetId="1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11" hidden="1">#REF!</definedName>
    <definedName name="BEx1KIWH5MOLR00SBECT39NS3AJ1" localSheetId="17" hidden="1">#REF!</definedName>
    <definedName name="BEx1KIWH5MOLR00SBECT39NS3AJ1" localSheetId="3" hidden="1">#REF!</definedName>
    <definedName name="BEx1KIWH5MOLR00SBECT39NS3AJ1" localSheetId="7" hidden="1">#REF!</definedName>
    <definedName name="BEx1KIWH5MOLR00SBECT39NS3AJ1" localSheetId="12" hidden="1">#REF!</definedName>
    <definedName name="BEx1KIWH5MOLR00SBECT39NS3AJ1" localSheetId="13" hidden="1">#REF!</definedName>
    <definedName name="BEx1KIWH5MOLR00SBECT39NS3AJ1" localSheetId="1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11" hidden="1">#REF!</definedName>
    <definedName name="BEx1KKP1ELIF2UII2FWVGL7M1X7J" localSheetId="17" hidden="1">#REF!</definedName>
    <definedName name="BEx1KKP1ELIF2UII2FWVGL7M1X7J" localSheetId="3" hidden="1">#REF!</definedName>
    <definedName name="BEx1KKP1ELIF2UII2FWVGL7M1X7J" localSheetId="7" hidden="1">#REF!</definedName>
    <definedName name="BEx1KKP1ELIF2UII2FWVGL7M1X7J" localSheetId="12" hidden="1">#REF!</definedName>
    <definedName name="BEx1KKP1ELIF2UII2FWVGL7M1X7J" localSheetId="13" hidden="1">#REF!</definedName>
    <definedName name="BEx1KKP1ELIF2UII2FWVGL7M1X7J" localSheetId="1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11" hidden="1">#REF!</definedName>
    <definedName name="BEx1KQJKIAPZKE9YDYH5HKXX52FM" localSheetId="17" hidden="1">#REF!</definedName>
    <definedName name="BEx1KQJKIAPZKE9YDYH5HKXX52FM" localSheetId="3" hidden="1">#REF!</definedName>
    <definedName name="BEx1KQJKIAPZKE9YDYH5HKXX52FM" localSheetId="7" hidden="1">#REF!</definedName>
    <definedName name="BEx1KQJKIAPZKE9YDYH5HKXX52FM" localSheetId="12" hidden="1">#REF!</definedName>
    <definedName name="BEx1KQJKIAPZKE9YDYH5HKXX52FM" localSheetId="13" hidden="1">#REF!</definedName>
    <definedName name="BEx1KQJKIAPZKE9YDYH5HKXX52FM" localSheetId="1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11" hidden="1">#REF!</definedName>
    <definedName name="BEx1KUVWMB0QCWA3RBE4CADFVRIS" localSheetId="17" hidden="1">#REF!</definedName>
    <definedName name="BEx1KUVWMB0QCWA3RBE4CADFVRIS" localSheetId="3" hidden="1">#REF!</definedName>
    <definedName name="BEx1KUVWMB0QCWA3RBE4CADFVRIS" localSheetId="7" hidden="1">#REF!</definedName>
    <definedName name="BEx1KUVWMB0QCWA3RBE4CADFVRIS" localSheetId="12" hidden="1">#REF!</definedName>
    <definedName name="BEx1KUVWMB0QCWA3RBE4CADFVRIS" localSheetId="13" hidden="1">#REF!</definedName>
    <definedName name="BEx1KUVWMB0QCWA3RBE4CADFVRIS" localSheetId="1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11" hidden="1">#REF!</definedName>
    <definedName name="BEx1L0AAH7PV8PPQQDBP5AI4TLYP" localSheetId="17" hidden="1">#REF!</definedName>
    <definedName name="BEx1L0AAH7PV8PPQQDBP5AI4TLYP" localSheetId="3" hidden="1">#REF!</definedName>
    <definedName name="BEx1L0AAH7PV8PPQQDBP5AI4TLYP" localSheetId="7" hidden="1">#REF!</definedName>
    <definedName name="BEx1L0AAH7PV8PPQQDBP5AI4TLYP" localSheetId="12" hidden="1">#REF!</definedName>
    <definedName name="BEx1L0AAH7PV8PPQQDBP5AI4TLYP" localSheetId="13" hidden="1">#REF!</definedName>
    <definedName name="BEx1L0AAH7PV8PPQQDBP5AI4TLYP" localSheetId="1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11" hidden="1">#REF!</definedName>
    <definedName name="BEx1L2OG1SDFK2TPXELJ77YP4NI2" localSheetId="17" hidden="1">#REF!</definedName>
    <definedName name="BEx1L2OG1SDFK2TPXELJ77YP4NI2" localSheetId="3" hidden="1">#REF!</definedName>
    <definedName name="BEx1L2OG1SDFK2TPXELJ77YP4NI2" localSheetId="7" hidden="1">#REF!</definedName>
    <definedName name="BEx1L2OG1SDFK2TPXELJ77YP4NI2" localSheetId="12" hidden="1">#REF!</definedName>
    <definedName name="BEx1L2OG1SDFK2TPXELJ77YP4NI2" localSheetId="13" hidden="1">#REF!</definedName>
    <definedName name="BEx1L2OG1SDFK2TPXELJ77YP4NI2" localSheetId="1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11" hidden="1">#REF!</definedName>
    <definedName name="BEx1L6Q60MWRDJB4L20LK0XPA0Z2" localSheetId="17" hidden="1">#REF!</definedName>
    <definedName name="BEx1L6Q60MWRDJB4L20LK0XPA0Z2" localSheetId="3" hidden="1">#REF!</definedName>
    <definedName name="BEx1L6Q60MWRDJB4L20LK0XPA0Z2" localSheetId="7" hidden="1">#REF!</definedName>
    <definedName name="BEx1L6Q60MWRDJB4L20LK0XPA0Z2" localSheetId="12" hidden="1">#REF!</definedName>
    <definedName name="BEx1L6Q60MWRDJB4L20LK0XPA0Z2" localSheetId="13" hidden="1">#REF!</definedName>
    <definedName name="BEx1L6Q60MWRDJB4L20LK0XPA0Z2" localSheetId="1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11" hidden="1">#REF!</definedName>
    <definedName name="BEx1L7BSEFOLQDNZWMLUNBRO08T4" localSheetId="17" hidden="1">#REF!</definedName>
    <definedName name="BEx1L7BSEFOLQDNZWMLUNBRO08T4" localSheetId="3" hidden="1">#REF!</definedName>
    <definedName name="BEx1L7BSEFOLQDNZWMLUNBRO08T4" localSheetId="7" hidden="1">#REF!</definedName>
    <definedName name="BEx1L7BSEFOLQDNZWMLUNBRO08T4" localSheetId="12" hidden="1">#REF!</definedName>
    <definedName name="BEx1L7BSEFOLQDNZWMLUNBRO08T4" localSheetId="13" hidden="1">#REF!</definedName>
    <definedName name="BEx1L7BSEFOLQDNZWMLUNBRO08T4" localSheetId="1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11" hidden="1">#REF!</definedName>
    <definedName name="BEx1LD63FP2Z4BR9TKSHOZW9KKZ5" localSheetId="17" hidden="1">#REF!</definedName>
    <definedName name="BEx1LD63FP2Z4BR9TKSHOZW9KKZ5" localSheetId="3" hidden="1">#REF!</definedName>
    <definedName name="BEx1LD63FP2Z4BR9TKSHOZW9KKZ5" localSheetId="7" hidden="1">#REF!</definedName>
    <definedName name="BEx1LD63FP2Z4BR9TKSHOZW9KKZ5" localSheetId="12" hidden="1">#REF!</definedName>
    <definedName name="BEx1LD63FP2Z4BR9TKSHOZW9KKZ5" localSheetId="13" hidden="1">#REF!</definedName>
    <definedName name="BEx1LD63FP2Z4BR9TKSHOZW9KKZ5" localSheetId="1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11" hidden="1">#REF!</definedName>
    <definedName name="BEx1LDMB9RW982DUILM2WPT5VWQ3" localSheetId="17" hidden="1">#REF!</definedName>
    <definedName name="BEx1LDMB9RW982DUILM2WPT5VWQ3" localSheetId="3" hidden="1">#REF!</definedName>
    <definedName name="BEx1LDMB9RW982DUILM2WPT5VWQ3" localSheetId="7" hidden="1">#REF!</definedName>
    <definedName name="BEx1LDMB9RW982DUILM2WPT5VWQ3" localSheetId="12" hidden="1">#REF!</definedName>
    <definedName name="BEx1LDMB9RW982DUILM2WPT5VWQ3" localSheetId="13" hidden="1">#REF!</definedName>
    <definedName name="BEx1LDMB9RW982DUILM2WPT5VWQ3" localSheetId="1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11" hidden="1">#REF!</definedName>
    <definedName name="BEx1LFF2UQ13XL4X1I2WBD73NZ21" localSheetId="17" hidden="1">#REF!</definedName>
    <definedName name="BEx1LFF2UQ13XL4X1I2WBD73NZ21" localSheetId="3" hidden="1">#REF!</definedName>
    <definedName name="BEx1LFF2UQ13XL4X1I2WBD73NZ21" localSheetId="7" hidden="1">#REF!</definedName>
    <definedName name="BEx1LFF2UQ13XL4X1I2WBD73NZ21" localSheetId="12" hidden="1">#REF!</definedName>
    <definedName name="BEx1LFF2UQ13XL4X1I2WBD73NZ21" localSheetId="13" hidden="1">#REF!</definedName>
    <definedName name="BEx1LFF2UQ13XL4X1I2WBD73NZ21" localSheetId="1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11" hidden="1">#REF!</definedName>
    <definedName name="BEx1LKTB33LO23ACTADIVRY7ZNFC" localSheetId="17" hidden="1">#REF!</definedName>
    <definedName name="BEx1LKTB33LO23ACTADIVRY7ZNFC" localSheetId="3" hidden="1">#REF!</definedName>
    <definedName name="BEx1LKTB33LO23ACTADIVRY7ZNFC" localSheetId="7" hidden="1">#REF!</definedName>
    <definedName name="BEx1LKTB33LO23ACTADIVRY7ZNFC" localSheetId="12" hidden="1">#REF!</definedName>
    <definedName name="BEx1LKTB33LO23ACTADIVRY7ZNFC" localSheetId="13" hidden="1">#REF!</definedName>
    <definedName name="BEx1LKTB33LO23ACTADIVRY7ZNFC" localSheetId="1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11" hidden="1">#REF!</definedName>
    <definedName name="BEx1LQNKVZAXGSEPDAM8AWU2FHHJ" localSheetId="17" hidden="1">#REF!</definedName>
    <definedName name="BEx1LQNKVZAXGSEPDAM8AWU2FHHJ" localSheetId="3" hidden="1">#REF!</definedName>
    <definedName name="BEx1LQNKVZAXGSEPDAM8AWU2FHHJ" localSheetId="7" hidden="1">#REF!</definedName>
    <definedName name="BEx1LQNKVZAXGSEPDAM8AWU2FHHJ" localSheetId="12" hidden="1">#REF!</definedName>
    <definedName name="BEx1LQNKVZAXGSEPDAM8AWU2FHHJ" localSheetId="13" hidden="1">#REF!</definedName>
    <definedName name="BEx1LQNKVZAXGSEPDAM8AWU2FHHJ" localSheetId="1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11" hidden="1">#REF!</definedName>
    <definedName name="BEx1LRPGDQCOEMW8YT80J1XCDCIV" localSheetId="17" hidden="1">#REF!</definedName>
    <definedName name="BEx1LRPGDQCOEMW8YT80J1XCDCIV" localSheetId="3" hidden="1">#REF!</definedName>
    <definedName name="BEx1LRPGDQCOEMW8YT80J1XCDCIV" localSheetId="7" hidden="1">#REF!</definedName>
    <definedName name="BEx1LRPGDQCOEMW8YT80J1XCDCIV" localSheetId="12" hidden="1">#REF!</definedName>
    <definedName name="BEx1LRPGDQCOEMW8YT80J1XCDCIV" localSheetId="13" hidden="1">#REF!</definedName>
    <definedName name="BEx1LRPGDQCOEMW8YT80J1XCDCIV" localSheetId="1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11" hidden="1">#REF!</definedName>
    <definedName name="BEx1LRUSJW4JG54X07QWD9R27WV9" localSheetId="17" hidden="1">#REF!</definedName>
    <definedName name="BEx1LRUSJW4JG54X07QWD9R27WV9" localSheetId="3" hidden="1">#REF!</definedName>
    <definedName name="BEx1LRUSJW4JG54X07QWD9R27WV9" localSheetId="7" hidden="1">#REF!</definedName>
    <definedName name="BEx1LRUSJW4JG54X07QWD9R27WV9" localSheetId="12" hidden="1">#REF!</definedName>
    <definedName name="BEx1LRUSJW4JG54X07QWD9R27WV9" localSheetId="13" hidden="1">#REF!</definedName>
    <definedName name="BEx1LRUSJW4JG54X07QWD9R27WV9" localSheetId="1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11" hidden="1">#REF!</definedName>
    <definedName name="BEx1M1WBK5T0LP1AK2JYV6W87ID6" localSheetId="17" hidden="1">#REF!</definedName>
    <definedName name="BEx1M1WBK5T0LP1AK2JYV6W87ID6" localSheetId="3" hidden="1">#REF!</definedName>
    <definedName name="BEx1M1WBK5T0LP1AK2JYV6W87ID6" localSheetId="7" hidden="1">#REF!</definedName>
    <definedName name="BEx1M1WBK5T0LP1AK2JYV6W87ID6" localSheetId="12" hidden="1">#REF!</definedName>
    <definedName name="BEx1M1WBK5T0LP1AK2JYV6W87ID6" localSheetId="13" hidden="1">#REF!</definedName>
    <definedName name="BEx1M1WBK5T0LP1AK2JYV6W87ID6" localSheetId="1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11" hidden="1">#REF!</definedName>
    <definedName name="BEx1M51HHDYGIT8PON7U8ICL2S95" localSheetId="17" hidden="1">#REF!</definedName>
    <definedName name="BEx1M51HHDYGIT8PON7U8ICL2S95" localSheetId="3" hidden="1">#REF!</definedName>
    <definedName name="BEx1M51HHDYGIT8PON7U8ICL2S95" localSheetId="7" hidden="1">#REF!</definedName>
    <definedName name="BEx1M51HHDYGIT8PON7U8ICL2S95" localSheetId="12" hidden="1">#REF!</definedName>
    <definedName name="BEx1M51HHDYGIT8PON7U8ICL2S95" localSheetId="13" hidden="1">#REF!</definedName>
    <definedName name="BEx1M51HHDYGIT8PON7U8ICL2S95" localSheetId="1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11" hidden="1">#REF!</definedName>
    <definedName name="BEx1MP4FWKV0QYXE13PX9JSNA270" localSheetId="17" hidden="1">#REF!</definedName>
    <definedName name="BEx1MP4FWKV0QYXE13PX9JSNA270" localSheetId="3" hidden="1">#REF!</definedName>
    <definedName name="BEx1MP4FWKV0QYXE13PX9JSNA270" localSheetId="7" hidden="1">#REF!</definedName>
    <definedName name="BEx1MP4FWKV0QYXE13PX9JSNA270" localSheetId="12" hidden="1">#REF!</definedName>
    <definedName name="BEx1MP4FWKV0QYXE13PX9JSNA270" localSheetId="13" hidden="1">#REF!</definedName>
    <definedName name="BEx1MP4FWKV0QYXE13PX9JSNA270" localSheetId="1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11" hidden="1">#REF!</definedName>
    <definedName name="BEx1MSV791FSS4CZQKG04NHT3F79" localSheetId="17" hidden="1">#REF!</definedName>
    <definedName name="BEx1MSV791FSS4CZQKG04NHT3F79" localSheetId="3" hidden="1">#REF!</definedName>
    <definedName name="BEx1MSV791FSS4CZQKG04NHT3F79" localSheetId="7" hidden="1">#REF!</definedName>
    <definedName name="BEx1MSV791FSS4CZQKG04NHT3F79" localSheetId="12" hidden="1">#REF!</definedName>
    <definedName name="BEx1MSV791FSS4CZQKG04NHT3F79" localSheetId="13" hidden="1">#REF!</definedName>
    <definedName name="BEx1MSV791FSS4CZQKG04NHT3F79" localSheetId="1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11" hidden="1">#REF!</definedName>
    <definedName name="BEx1MTRKKVCHOZ0YGID6HZ49LJTO" localSheetId="17" hidden="1">#REF!</definedName>
    <definedName name="BEx1MTRKKVCHOZ0YGID6HZ49LJTO" localSheetId="3" hidden="1">#REF!</definedName>
    <definedName name="BEx1MTRKKVCHOZ0YGID6HZ49LJTO" localSheetId="7" hidden="1">#REF!</definedName>
    <definedName name="BEx1MTRKKVCHOZ0YGID6HZ49LJTO" localSheetId="12" hidden="1">#REF!</definedName>
    <definedName name="BEx1MTRKKVCHOZ0YGID6HZ49LJTO" localSheetId="13" hidden="1">#REF!</definedName>
    <definedName name="BEx1MTRKKVCHOZ0YGID6HZ49LJTO" localSheetId="1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11" hidden="1">#REF!</definedName>
    <definedName name="BEx1N3CUJ3UX61X38ZAJVPEN4KMC" localSheetId="17" hidden="1">#REF!</definedName>
    <definedName name="BEx1N3CUJ3UX61X38ZAJVPEN4KMC" localSheetId="3" hidden="1">#REF!</definedName>
    <definedName name="BEx1N3CUJ3UX61X38ZAJVPEN4KMC" localSheetId="7" hidden="1">#REF!</definedName>
    <definedName name="BEx1N3CUJ3UX61X38ZAJVPEN4KMC" localSheetId="12" hidden="1">#REF!</definedName>
    <definedName name="BEx1N3CUJ3UX61X38ZAJVPEN4KMC" localSheetId="13" hidden="1">#REF!</definedName>
    <definedName name="BEx1N3CUJ3UX61X38ZAJVPEN4KMC" localSheetId="1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11" hidden="1">#REF!</definedName>
    <definedName name="BEx1N5R5IJ3CG6CL344F5KWPINEO" localSheetId="17" hidden="1">#REF!</definedName>
    <definedName name="BEx1N5R5IJ3CG6CL344F5KWPINEO" localSheetId="3" hidden="1">#REF!</definedName>
    <definedName name="BEx1N5R5IJ3CG6CL344F5KWPINEO" localSheetId="7" hidden="1">#REF!</definedName>
    <definedName name="BEx1N5R5IJ3CG6CL344F5KWPINEO" localSheetId="12" hidden="1">#REF!</definedName>
    <definedName name="BEx1N5R5IJ3CG6CL344F5KWPINEO" localSheetId="13" hidden="1">#REF!</definedName>
    <definedName name="BEx1N5R5IJ3CG6CL344F5KWPINEO" localSheetId="1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11" hidden="1">#REF!</definedName>
    <definedName name="BEx1NFCFVPBS7XURQ8Y0BZEGPBVP" localSheetId="17" hidden="1">#REF!</definedName>
    <definedName name="BEx1NFCFVPBS7XURQ8Y0BZEGPBVP" localSheetId="3" hidden="1">#REF!</definedName>
    <definedName name="BEx1NFCFVPBS7XURQ8Y0BZEGPBVP" localSheetId="7" hidden="1">#REF!</definedName>
    <definedName name="BEx1NFCFVPBS7XURQ8Y0BZEGPBVP" localSheetId="12" hidden="1">#REF!</definedName>
    <definedName name="BEx1NFCFVPBS7XURQ8Y0BZEGPBVP" localSheetId="13" hidden="1">#REF!</definedName>
    <definedName name="BEx1NFCFVPBS7XURQ8Y0BZEGPBVP" localSheetId="1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11" hidden="1">#REF!</definedName>
    <definedName name="BEx1NM34KQTO1LDNSAFD1L82UZFG" localSheetId="17" hidden="1">#REF!</definedName>
    <definedName name="BEx1NM34KQTO1LDNSAFD1L82UZFG" localSheetId="3" hidden="1">#REF!</definedName>
    <definedName name="BEx1NM34KQTO1LDNSAFD1L82UZFG" localSheetId="7" hidden="1">#REF!</definedName>
    <definedName name="BEx1NM34KQTO1LDNSAFD1L82UZFG" localSheetId="12" hidden="1">#REF!</definedName>
    <definedName name="BEx1NM34KQTO1LDNSAFD1L82UZFG" localSheetId="13" hidden="1">#REF!</definedName>
    <definedName name="BEx1NM34KQTO1LDNSAFD1L82UZFG" localSheetId="1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11" hidden="1">#REF!</definedName>
    <definedName name="BEx1NO6TXZVOGCUWCCRTXRXWW0XL" localSheetId="17" hidden="1">#REF!</definedName>
    <definedName name="BEx1NO6TXZVOGCUWCCRTXRXWW0XL" localSheetId="3" hidden="1">#REF!</definedName>
    <definedName name="BEx1NO6TXZVOGCUWCCRTXRXWW0XL" localSheetId="7" hidden="1">#REF!</definedName>
    <definedName name="BEx1NO6TXZVOGCUWCCRTXRXWW0XL" localSheetId="12" hidden="1">#REF!</definedName>
    <definedName name="BEx1NO6TXZVOGCUWCCRTXRXWW0XL" localSheetId="13" hidden="1">#REF!</definedName>
    <definedName name="BEx1NO6TXZVOGCUWCCRTXRXWW0XL" localSheetId="1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11" hidden="1">#REF!</definedName>
    <definedName name="BEx1NS8EU5P9FQV3S0WRTXI5L361" localSheetId="17" hidden="1">#REF!</definedName>
    <definedName name="BEx1NS8EU5P9FQV3S0WRTXI5L361" localSheetId="3" hidden="1">#REF!</definedName>
    <definedName name="BEx1NS8EU5P9FQV3S0WRTXI5L361" localSheetId="7" hidden="1">#REF!</definedName>
    <definedName name="BEx1NS8EU5P9FQV3S0WRTXI5L361" localSheetId="12" hidden="1">#REF!</definedName>
    <definedName name="BEx1NS8EU5P9FQV3S0WRTXI5L361" localSheetId="13" hidden="1">#REF!</definedName>
    <definedName name="BEx1NS8EU5P9FQV3S0WRTXI5L361" localSheetId="1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11" hidden="1">#REF!</definedName>
    <definedName name="BEx1NUBX5VUYZFKQH69FN6BTLWCR" localSheetId="17" hidden="1">#REF!</definedName>
    <definedName name="BEx1NUBX5VUYZFKQH69FN6BTLWCR" localSheetId="3" hidden="1">#REF!</definedName>
    <definedName name="BEx1NUBX5VUYZFKQH69FN6BTLWCR" localSheetId="7" hidden="1">#REF!</definedName>
    <definedName name="BEx1NUBX5VUYZFKQH69FN6BTLWCR" localSheetId="12" hidden="1">#REF!</definedName>
    <definedName name="BEx1NUBX5VUYZFKQH69FN6BTLWCR" localSheetId="13" hidden="1">#REF!</definedName>
    <definedName name="BEx1NUBX5VUYZFKQH69FN6BTLWCR" localSheetId="1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11" hidden="1">#REF!</definedName>
    <definedName name="BEx1NZ4K1L8UON80Y2A4RASKWGNP" localSheetId="17" hidden="1">#REF!</definedName>
    <definedName name="BEx1NZ4K1L8UON80Y2A4RASKWGNP" localSheetId="3" hidden="1">#REF!</definedName>
    <definedName name="BEx1NZ4K1L8UON80Y2A4RASKWGNP" localSheetId="7" hidden="1">#REF!</definedName>
    <definedName name="BEx1NZ4K1L8UON80Y2A4RASKWGNP" localSheetId="12" hidden="1">#REF!</definedName>
    <definedName name="BEx1NZ4K1L8UON80Y2A4RASKWGNP" localSheetId="13" hidden="1">#REF!</definedName>
    <definedName name="BEx1NZ4K1L8UON80Y2A4RASKWGNP" localSheetId="1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11" hidden="1">#REF!</definedName>
    <definedName name="BEx1O24FB2CPATAGE3T7L1NBQQO1" localSheetId="17" hidden="1">#REF!</definedName>
    <definedName name="BEx1O24FB2CPATAGE3T7L1NBQQO1" localSheetId="3" hidden="1">#REF!</definedName>
    <definedName name="BEx1O24FB2CPATAGE3T7L1NBQQO1" localSheetId="7" hidden="1">#REF!</definedName>
    <definedName name="BEx1O24FB2CPATAGE3T7L1NBQQO1" localSheetId="12" hidden="1">#REF!</definedName>
    <definedName name="BEx1O24FB2CPATAGE3T7L1NBQQO1" localSheetId="13" hidden="1">#REF!</definedName>
    <definedName name="BEx1O24FB2CPATAGE3T7L1NBQQO1" localSheetId="1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11" hidden="1">#REF!</definedName>
    <definedName name="BEx1OLAZ915OGYWP0QP1QQWDLCRX" localSheetId="17" hidden="1">#REF!</definedName>
    <definedName name="BEx1OLAZ915OGYWP0QP1QQWDLCRX" localSheetId="3" hidden="1">#REF!</definedName>
    <definedName name="BEx1OLAZ915OGYWP0QP1QQWDLCRX" localSheetId="7" hidden="1">#REF!</definedName>
    <definedName name="BEx1OLAZ915OGYWP0QP1QQWDLCRX" localSheetId="12" hidden="1">#REF!</definedName>
    <definedName name="BEx1OLAZ915OGYWP0QP1QQWDLCRX" localSheetId="13" hidden="1">#REF!</definedName>
    <definedName name="BEx1OLAZ915OGYWP0QP1QQWDLCRX" localSheetId="1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11" hidden="1">#REF!</definedName>
    <definedName name="BEx1OO5ER042IS6IC4TLDI75JNVH" localSheetId="17" hidden="1">#REF!</definedName>
    <definedName name="BEx1OO5ER042IS6IC4TLDI75JNVH" localSheetId="3" hidden="1">#REF!</definedName>
    <definedName name="BEx1OO5ER042IS6IC4TLDI75JNVH" localSheetId="7" hidden="1">#REF!</definedName>
    <definedName name="BEx1OO5ER042IS6IC4TLDI75JNVH" localSheetId="12" hidden="1">#REF!</definedName>
    <definedName name="BEx1OO5ER042IS6IC4TLDI75JNVH" localSheetId="13" hidden="1">#REF!</definedName>
    <definedName name="BEx1OO5ER042IS6IC4TLDI75JNVH" localSheetId="1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11" hidden="1">#REF!</definedName>
    <definedName name="BEx1OTE54CBSUT8FWKRALEDCUWN4" localSheetId="17" hidden="1">#REF!</definedName>
    <definedName name="BEx1OTE54CBSUT8FWKRALEDCUWN4" localSheetId="3" hidden="1">#REF!</definedName>
    <definedName name="BEx1OTE54CBSUT8FWKRALEDCUWN4" localSheetId="7" hidden="1">#REF!</definedName>
    <definedName name="BEx1OTE54CBSUT8FWKRALEDCUWN4" localSheetId="12" hidden="1">#REF!</definedName>
    <definedName name="BEx1OTE54CBSUT8FWKRALEDCUWN4" localSheetId="13" hidden="1">#REF!</definedName>
    <definedName name="BEx1OTE54CBSUT8FWKRALEDCUWN4" localSheetId="1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11" hidden="1">#REF!</definedName>
    <definedName name="BEx1OVSMPADTX95QUOX34KZQ8EDY" localSheetId="17" hidden="1">#REF!</definedName>
    <definedName name="BEx1OVSMPADTX95QUOX34KZQ8EDY" localSheetId="3" hidden="1">#REF!</definedName>
    <definedName name="BEx1OVSMPADTX95QUOX34KZQ8EDY" localSheetId="7" hidden="1">#REF!</definedName>
    <definedName name="BEx1OVSMPADTX95QUOX34KZQ8EDY" localSheetId="12" hidden="1">#REF!</definedName>
    <definedName name="BEx1OVSMPADTX95QUOX34KZQ8EDY" localSheetId="13" hidden="1">#REF!</definedName>
    <definedName name="BEx1OVSMPADTX95QUOX34KZQ8EDY" localSheetId="1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11" hidden="1">#REF!</definedName>
    <definedName name="BEx1OWJJ0DP4628GCVVRQ9X0DRHQ" localSheetId="17" hidden="1">#REF!</definedName>
    <definedName name="BEx1OWJJ0DP4628GCVVRQ9X0DRHQ" localSheetId="3" hidden="1">#REF!</definedName>
    <definedName name="BEx1OWJJ0DP4628GCVVRQ9X0DRHQ" localSheetId="7" hidden="1">#REF!</definedName>
    <definedName name="BEx1OWJJ0DP4628GCVVRQ9X0DRHQ" localSheetId="12" hidden="1">#REF!</definedName>
    <definedName name="BEx1OWJJ0DP4628GCVVRQ9X0DRHQ" localSheetId="13" hidden="1">#REF!</definedName>
    <definedName name="BEx1OWJJ0DP4628GCVVRQ9X0DRHQ" localSheetId="1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11" hidden="1">#REF!</definedName>
    <definedName name="BEx1OX544IO9FQJI7YYQGZCEHB3O" localSheetId="17" hidden="1">#REF!</definedName>
    <definedName name="BEx1OX544IO9FQJI7YYQGZCEHB3O" localSheetId="3" hidden="1">#REF!</definedName>
    <definedName name="BEx1OX544IO9FQJI7YYQGZCEHB3O" localSheetId="7" hidden="1">#REF!</definedName>
    <definedName name="BEx1OX544IO9FQJI7YYQGZCEHB3O" localSheetId="12" hidden="1">#REF!</definedName>
    <definedName name="BEx1OX544IO9FQJI7YYQGZCEHB3O" localSheetId="13" hidden="1">#REF!</definedName>
    <definedName name="BEx1OX544IO9FQJI7YYQGZCEHB3O" localSheetId="1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11" hidden="1">#REF!</definedName>
    <definedName name="BEx1OY6SVEUT2EQ26P7EKEND342G" localSheetId="17" hidden="1">#REF!</definedName>
    <definedName name="BEx1OY6SVEUT2EQ26P7EKEND342G" localSheetId="3" hidden="1">#REF!</definedName>
    <definedName name="BEx1OY6SVEUT2EQ26P7EKEND342G" localSheetId="7" hidden="1">#REF!</definedName>
    <definedName name="BEx1OY6SVEUT2EQ26P7EKEND342G" localSheetId="12" hidden="1">#REF!</definedName>
    <definedName name="BEx1OY6SVEUT2EQ26P7EKEND342G" localSheetId="13" hidden="1">#REF!</definedName>
    <definedName name="BEx1OY6SVEUT2EQ26P7EKEND342G" localSheetId="1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11" hidden="1">#REF!</definedName>
    <definedName name="BEx1OYN1LPIPI12O9G6F7QAOS9T4" localSheetId="17" hidden="1">#REF!</definedName>
    <definedName name="BEx1OYN1LPIPI12O9G6F7QAOS9T4" localSheetId="3" hidden="1">#REF!</definedName>
    <definedName name="BEx1OYN1LPIPI12O9G6F7QAOS9T4" localSheetId="7" hidden="1">#REF!</definedName>
    <definedName name="BEx1OYN1LPIPI12O9G6F7QAOS9T4" localSheetId="12" hidden="1">#REF!</definedName>
    <definedName name="BEx1OYN1LPIPI12O9G6F7QAOS9T4" localSheetId="13" hidden="1">#REF!</definedName>
    <definedName name="BEx1OYN1LPIPI12O9G6F7QAOS9T4" localSheetId="1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11" hidden="1">#REF!</definedName>
    <definedName name="BEx1P1HHKJA799O3YZXQAX6KFH58" localSheetId="17" hidden="1">#REF!</definedName>
    <definedName name="BEx1P1HHKJA799O3YZXQAX6KFH58" localSheetId="3" hidden="1">#REF!</definedName>
    <definedName name="BEx1P1HHKJA799O3YZXQAX6KFH58" localSheetId="7" hidden="1">#REF!</definedName>
    <definedName name="BEx1P1HHKJA799O3YZXQAX6KFH58" localSheetId="12" hidden="1">#REF!</definedName>
    <definedName name="BEx1P1HHKJA799O3YZXQAX6KFH58" localSheetId="13" hidden="1">#REF!</definedName>
    <definedName name="BEx1P1HHKJA799O3YZXQAX6KFH58" localSheetId="1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11" hidden="1">#REF!</definedName>
    <definedName name="BEx1P34W467WGPOXPK292QFJIPHJ" localSheetId="17" hidden="1">#REF!</definedName>
    <definedName name="BEx1P34W467WGPOXPK292QFJIPHJ" localSheetId="3" hidden="1">#REF!</definedName>
    <definedName name="BEx1P34W467WGPOXPK292QFJIPHJ" localSheetId="7" hidden="1">#REF!</definedName>
    <definedName name="BEx1P34W467WGPOXPK292QFJIPHJ" localSheetId="12" hidden="1">#REF!</definedName>
    <definedName name="BEx1P34W467WGPOXPK292QFJIPHJ" localSheetId="13" hidden="1">#REF!</definedName>
    <definedName name="BEx1P34W467WGPOXPK292QFJIPHJ" localSheetId="1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11" hidden="1">#REF!</definedName>
    <definedName name="BEx1P76FRYAB1BWA5RJS4KOB3G9I" localSheetId="17" hidden="1">#REF!</definedName>
    <definedName name="BEx1P76FRYAB1BWA5RJS4KOB3G9I" localSheetId="3" hidden="1">#REF!</definedName>
    <definedName name="BEx1P76FRYAB1BWA5RJS4KOB3G9I" localSheetId="7" hidden="1">#REF!</definedName>
    <definedName name="BEx1P76FRYAB1BWA5RJS4KOB3G9I" localSheetId="12" hidden="1">#REF!</definedName>
    <definedName name="BEx1P76FRYAB1BWA5RJS4KOB3G9I" localSheetId="13" hidden="1">#REF!</definedName>
    <definedName name="BEx1P76FRYAB1BWA5RJS4KOB3G9I" localSheetId="1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11" hidden="1">#REF!</definedName>
    <definedName name="BEx1P7S1J4TKGVJ43C2Q2R3M9WRB" localSheetId="17" hidden="1">#REF!</definedName>
    <definedName name="BEx1P7S1J4TKGVJ43C2Q2R3M9WRB" localSheetId="3" hidden="1">#REF!</definedName>
    <definedName name="BEx1P7S1J4TKGVJ43C2Q2R3M9WRB" localSheetId="7" hidden="1">#REF!</definedName>
    <definedName name="BEx1P7S1J4TKGVJ43C2Q2R3M9WRB" localSheetId="12" hidden="1">#REF!</definedName>
    <definedName name="BEx1P7S1J4TKGVJ43C2Q2R3M9WRB" localSheetId="13" hidden="1">#REF!</definedName>
    <definedName name="BEx1P7S1J4TKGVJ43C2Q2R3M9WRB" localSheetId="1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11" hidden="1">#REF!</definedName>
    <definedName name="BEx1P8OF6WY3IH8SO71KQOU83V3Y" localSheetId="17" hidden="1">#REF!</definedName>
    <definedName name="BEx1P8OF6WY3IH8SO71KQOU83V3Y" localSheetId="3" hidden="1">#REF!</definedName>
    <definedName name="BEx1P8OF6WY3IH8SO71KQOU83V3Y" localSheetId="7" hidden="1">#REF!</definedName>
    <definedName name="BEx1P8OF6WY3IH8SO71KQOU83V3Y" localSheetId="12" hidden="1">#REF!</definedName>
    <definedName name="BEx1P8OF6WY3IH8SO71KQOU83V3Y" localSheetId="13" hidden="1">#REF!</definedName>
    <definedName name="BEx1P8OF6WY3IH8SO71KQOU83V3Y" localSheetId="1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11" hidden="1">#REF!</definedName>
    <definedName name="BEx1PA11BLPVZM8RC5BL46WX8YB5" localSheetId="17" hidden="1">#REF!</definedName>
    <definedName name="BEx1PA11BLPVZM8RC5BL46WX8YB5" localSheetId="3" hidden="1">#REF!</definedName>
    <definedName name="BEx1PA11BLPVZM8RC5BL46WX8YB5" localSheetId="7" hidden="1">#REF!</definedName>
    <definedName name="BEx1PA11BLPVZM8RC5BL46WX8YB5" localSheetId="12" hidden="1">#REF!</definedName>
    <definedName name="BEx1PA11BLPVZM8RC5BL46WX8YB5" localSheetId="13" hidden="1">#REF!</definedName>
    <definedName name="BEx1PA11BLPVZM8RC5BL46WX8YB5" localSheetId="1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11" hidden="1">#REF!</definedName>
    <definedName name="BEx1PAMMMZTO2BTR6YLZ9ASMPS4N" localSheetId="17" hidden="1">#REF!</definedName>
    <definedName name="BEx1PAMMMZTO2BTR6YLZ9ASMPS4N" localSheetId="3" hidden="1">#REF!</definedName>
    <definedName name="BEx1PAMMMZTO2BTR6YLZ9ASMPS4N" localSheetId="7" hidden="1">#REF!</definedName>
    <definedName name="BEx1PAMMMZTO2BTR6YLZ9ASMPS4N" localSheetId="12" hidden="1">#REF!</definedName>
    <definedName name="BEx1PAMMMZTO2BTR6YLZ9ASMPS4N" localSheetId="13" hidden="1">#REF!</definedName>
    <definedName name="BEx1PAMMMZTO2BTR6YLZ9ASMPS4N" localSheetId="1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11" hidden="1">#REF!</definedName>
    <definedName name="BEx1PBZ4BEFIPGMQXT9T8S4PZ2IM" localSheetId="17" hidden="1">#REF!</definedName>
    <definedName name="BEx1PBZ4BEFIPGMQXT9T8S4PZ2IM" localSheetId="3" hidden="1">#REF!</definedName>
    <definedName name="BEx1PBZ4BEFIPGMQXT9T8S4PZ2IM" localSheetId="7" hidden="1">#REF!</definedName>
    <definedName name="BEx1PBZ4BEFIPGMQXT9T8S4PZ2IM" localSheetId="12" hidden="1">#REF!</definedName>
    <definedName name="BEx1PBZ4BEFIPGMQXT9T8S4PZ2IM" localSheetId="13" hidden="1">#REF!</definedName>
    <definedName name="BEx1PBZ4BEFIPGMQXT9T8S4PZ2IM" localSheetId="1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11" hidden="1">#REF!</definedName>
    <definedName name="BEx1PJMAAUI73DAR3XUON2UMXTBS" localSheetId="17" hidden="1">#REF!</definedName>
    <definedName name="BEx1PJMAAUI73DAR3XUON2UMXTBS" localSheetId="3" hidden="1">#REF!</definedName>
    <definedName name="BEx1PJMAAUI73DAR3XUON2UMXTBS" localSheetId="7" hidden="1">#REF!</definedName>
    <definedName name="BEx1PJMAAUI73DAR3XUON2UMXTBS" localSheetId="12" hidden="1">#REF!</definedName>
    <definedName name="BEx1PJMAAUI73DAR3XUON2UMXTBS" localSheetId="13" hidden="1">#REF!</definedName>
    <definedName name="BEx1PJMAAUI73DAR3XUON2UMXTBS" localSheetId="1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11" hidden="1">#REF!</definedName>
    <definedName name="BEx1PLF2CFSXBZPVI6CJ534EIJDN" localSheetId="17" hidden="1">#REF!</definedName>
    <definedName name="BEx1PLF2CFSXBZPVI6CJ534EIJDN" localSheetId="3" hidden="1">#REF!</definedName>
    <definedName name="BEx1PLF2CFSXBZPVI6CJ534EIJDN" localSheetId="7" hidden="1">#REF!</definedName>
    <definedName name="BEx1PLF2CFSXBZPVI6CJ534EIJDN" localSheetId="12" hidden="1">#REF!</definedName>
    <definedName name="BEx1PLF2CFSXBZPVI6CJ534EIJDN" localSheetId="13" hidden="1">#REF!</definedName>
    <definedName name="BEx1PLF2CFSXBZPVI6CJ534EIJDN" localSheetId="1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11" hidden="1">#REF!</definedName>
    <definedName name="BEx1PMWZB2DO6EM9BKLUICZJ65HD" localSheetId="17" hidden="1">#REF!</definedName>
    <definedName name="BEx1PMWZB2DO6EM9BKLUICZJ65HD" localSheetId="3" hidden="1">#REF!</definedName>
    <definedName name="BEx1PMWZB2DO6EM9BKLUICZJ65HD" localSheetId="7" hidden="1">#REF!</definedName>
    <definedName name="BEx1PMWZB2DO6EM9BKLUICZJ65HD" localSheetId="12" hidden="1">#REF!</definedName>
    <definedName name="BEx1PMWZB2DO6EM9BKLUICZJ65HD" localSheetId="13" hidden="1">#REF!</definedName>
    <definedName name="BEx1PMWZB2DO6EM9BKLUICZJ65HD" localSheetId="1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11" hidden="1">#REF!</definedName>
    <definedName name="BEx1PU3X6U0EVLY9569KVBPAH7XU" localSheetId="17" hidden="1">#REF!</definedName>
    <definedName name="BEx1PU3X6U0EVLY9569KVBPAH7XU" localSheetId="3" hidden="1">#REF!</definedName>
    <definedName name="BEx1PU3X6U0EVLY9569KVBPAH7XU" localSheetId="7" hidden="1">#REF!</definedName>
    <definedName name="BEx1PU3X6U0EVLY9569KVBPAH7XU" localSheetId="12" hidden="1">#REF!</definedName>
    <definedName name="BEx1PU3X6U0EVLY9569KVBPAH7XU" localSheetId="13" hidden="1">#REF!</definedName>
    <definedName name="BEx1PU3X6U0EVLY9569KVBPAH7XU" localSheetId="1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11" hidden="1">#REF!</definedName>
    <definedName name="BEx1Q9OV5AOW28OUGRFCD3ZFVWC3" localSheetId="17" hidden="1">#REF!</definedName>
    <definedName name="BEx1Q9OV5AOW28OUGRFCD3ZFVWC3" localSheetId="3" hidden="1">#REF!</definedName>
    <definedName name="BEx1Q9OV5AOW28OUGRFCD3ZFVWC3" localSheetId="7" hidden="1">#REF!</definedName>
    <definedName name="BEx1Q9OV5AOW28OUGRFCD3ZFVWC3" localSheetId="12" hidden="1">#REF!</definedName>
    <definedName name="BEx1Q9OV5AOW28OUGRFCD3ZFVWC3" localSheetId="13" hidden="1">#REF!</definedName>
    <definedName name="BEx1Q9OV5AOW28OUGRFCD3ZFVWC3" localSheetId="1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11" hidden="1">#REF!</definedName>
    <definedName name="BEx1QA54J2A4I7IBQR19BTY28ZMR" localSheetId="17" hidden="1">#REF!</definedName>
    <definedName name="BEx1QA54J2A4I7IBQR19BTY28ZMR" localSheetId="3" hidden="1">#REF!</definedName>
    <definedName name="BEx1QA54J2A4I7IBQR19BTY28ZMR" localSheetId="7" hidden="1">#REF!</definedName>
    <definedName name="BEx1QA54J2A4I7IBQR19BTY28ZMR" localSheetId="12" hidden="1">#REF!</definedName>
    <definedName name="BEx1QA54J2A4I7IBQR19BTY28ZMR" localSheetId="13" hidden="1">#REF!</definedName>
    <definedName name="BEx1QA54J2A4I7IBQR19BTY28ZMR" localSheetId="1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11" hidden="1">#REF!</definedName>
    <definedName name="BEx1QD50TNYYZ6YO943BWHPB9UD9" localSheetId="17" hidden="1">#REF!</definedName>
    <definedName name="BEx1QD50TNYYZ6YO943BWHPB9UD9" localSheetId="3" hidden="1">#REF!</definedName>
    <definedName name="BEx1QD50TNYYZ6YO943BWHPB9UD9" localSheetId="7" hidden="1">#REF!</definedName>
    <definedName name="BEx1QD50TNYYZ6YO943BWHPB9UD9" localSheetId="12" hidden="1">#REF!</definedName>
    <definedName name="BEx1QD50TNYYZ6YO943BWHPB9UD9" localSheetId="13" hidden="1">#REF!</definedName>
    <definedName name="BEx1QD50TNYYZ6YO943BWHPB9UD9" localSheetId="1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11" hidden="1">#REF!</definedName>
    <definedName name="BEx1QMQAHG3KQUK59DVM68SWKZIZ" localSheetId="17" hidden="1">#REF!</definedName>
    <definedName name="BEx1QMQAHG3KQUK59DVM68SWKZIZ" localSheetId="3" hidden="1">#REF!</definedName>
    <definedName name="BEx1QMQAHG3KQUK59DVM68SWKZIZ" localSheetId="7" hidden="1">#REF!</definedName>
    <definedName name="BEx1QMQAHG3KQUK59DVM68SWKZIZ" localSheetId="12" hidden="1">#REF!</definedName>
    <definedName name="BEx1QMQAHG3KQUK59DVM68SWKZIZ" localSheetId="13" hidden="1">#REF!</definedName>
    <definedName name="BEx1QMQAHG3KQUK59DVM68SWKZIZ" localSheetId="1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11" hidden="1">#REF!</definedName>
    <definedName name="BEx1R9YFKJCMSEST8OVCAO5E47FO" localSheetId="17" hidden="1">#REF!</definedName>
    <definedName name="BEx1R9YFKJCMSEST8OVCAO5E47FO" localSheetId="3" hidden="1">#REF!</definedName>
    <definedName name="BEx1R9YFKJCMSEST8OVCAO5E47FO" localSheetId="7" hidden="1">#REF!</definedName>
    <definedName name="BEx1R9YFKJCMSEST8OVCAO5E47FO" localSheetId="12" hidden="1">#REF!</definedName>
    <definedName name="BEx1R9YFKJCMSEST8OVCAO5E47FO" localSheetId="13" hidden="1">#REF!</definedName>
    <definedName name="BEx1R9YFKJCMSEST8OVCAO5E47FO" localSheetId="1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11" hidden="1">#REF!</definedName>
    <definedName name="BEx1RBGC06B3T52OIC0EQ1KGVP1I" localSheetId="17" hidden="1">#REF!</definedName>
    <definedName name="BEx1RBGC06B3T52OIC0EQ1KGVP1I" localSheetId="3" hidden="1">#REF!</definedName>
    <definedName name="BEx1RBGC06B3T52OIC0EQ1KGVP1I" localSheetId="7" hidden="1">#REF!</definedName>
    <definedName name="BEx1RBGC06B3T52OIC0EQ1KGVP1I" localSheetId="12" hidden="1">#REF!</definedName>
    <definedName name="BEx1RBGC06B3T52OIC0EQ1KGVP1I" localSheetId="13" hidden="1">#REF!</definedName>
    <definedName name="BEx1RBGC06B3T52OIC0EQ1KGVP1I" localSheetId="1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11" hidden="1">#REF!</definedName>
    <definedName name="BEx1RRC7X4NI1CU4EO5XYE2GVARJ" localSheetId="17" hidden="1">#REF!</definedName>
    <definedName name="BEx1RRC7X4NI1CU4EO5XYE2GVARJ" localSheetId="3" hidden="1">#REF!</definedName>
    <definedName name="BEx1RRC7X4NI1CU4EO5XYE2GVARJ" localSheetId="7" hidden="1">#REF!</definedName>
    <definedName name="BEx1RRC7X4NI1CU4EO5XYE2GVARJ" localSheetId="12" hidden="1">#REF!</definedName>
    <definedName name="BEx1RRC7X4NI1CU4EO5XYE2GVARJ" localSheetId="13" hidden="1">#REF!</definedName>
    <definedName name="BEx1RRC7X4NI1CU4EO5XYE2GVARJ" localSheetId="1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11" hidden="1">#REF!</definedName>
    <definedName name="BEx1RZA1NCGT832L7EMR7GMF588W" localSheetId="17" hidden="1">#REF!</definedName>
    <definedName name="BEx1RZA1NCGT832L7EMR7GMF588W" localSheetId="3" hidden="1">#REF!</definedName>
    <definedName name="BEx1RZA1NCGT832L7EMR7GMF588W" localSheetId="7" hidden="1">#REF!</definedName>
    <definedName name="BEx1RZA1NCGT832L7EMR7GMF588W" localSheetId="12" hidden="1">#REF!</definedName>
    <definedName name="BEx1RZA1NCGT832L7EMR7GMF588W" localSheetId="13" hidden="1">#REF!</definedName>
    <definedName name="BEx1RZA1NCGT832L7EMR7GMF588W" localSheetId="1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11" hidden="1">#REF!</definedName>
    <definedName name="BEx1S0XGIPUSZQUCSGWSK10GKW7Y" localSheetId="17" hidden="1">#REF!</definedName>
    <definedName name="BEx1S0XGIPUSZQUCSGWSK10GKW7Y" localSheetId="3" hidden="1">#REF!</definedName>
    <definedName name="BEx1S0XGIPUSZQUCSGWSK10GKW7Y" localSheetId="7" hidden="1">#REF!</definedName>
    <definedName name="BEx1S0XGIPUSZQUCSGWSK10GKW7Y" localSheetId="12" hidden="1">#REF!</definedName>
    <definedName name="BEx1S0XGIPUSZQUCSGWSK10GKW7Y" localSheetId="13" hidden="1">#REF!</definedName>
    <definedName name="BEx1S0XGIPUSZQUCSGWSK10GKW7Y" localSheetId="1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11" hidden="1">#REF!</definedName>
    <definedName name="BEx1S5VFNKIXHTTCWSV60UC50EZ8" localSheetId="17" hidden="1">#REF!</definedName>
    <definedName name="BEx1S5VFNKIXHTTCWSV60UC50EZ8" localSheetId="3" hidden="1">#REF!</definedName>
    <definedName name="BEx1S5VFNKIXHTTCWSV60UC50EZ8" localSheetId="7" hidden="1">#REF!</definedName>
    <definedName name="BEx1S5VFNKIXHTTCWSV60UC50EZ8" localSheetId="12" hidden="1">#REF!</definedName>
    <definedName name="BEx1S5VFNKIXHTTCWSV60UC50EZ8" localSheetId="13" hidden="1">#REF!</definedName>
    <definedName name="BEx1S5VFNKIXHTTCWSV60UC50EZ8" localSheetId="1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11" hidden="1">#REF!</definedName>
    <definedName name="BEx1SK3U02H0RGKEYXW7ZMCEOF3V" localSheetId="17" hidden="1">#REF!</definedName>
    <definedName name="BEx1SK3U02H0RGKEYXW7ZMCEOF3V" localSheetId="3" hidden="1">#REF!</definedName>
    <definedName name="BEx1SK3U02H0RGKEYXW7ZMCEOF3V" localSheetId="7" hidden="1">#REF!</definedName>
    <definedName name="BEx1SK3U02H0RGKEYXW7ZMCEOF3V" localSheetId="12" hidden="1">#REF!</definedName>
    <definedName name="BEx1SK3U02H0RGKEYXW7ZMCEOF3V" localSheetId="13" hidden="1">#REF!</definedName>
    <definedName name="BEx1SK3U02H0RGKEYXW7ZMCEOF3V" localSheetId="1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11" hidden="1">#REF!</definedName>
    <definedName name="BEx1SSNEZINBJT29QVS62VS1THT4" localSheetId="17" hidden="1">#REF!</definedName>
    <definedName name="BEx1SSNEZINBJT29QVS62VS1THT4" localSheetId="3" hidden="1">#REF!</definedName>
    <definedName name="BEx1SSNEZINBJT29QVS62VS1THT4" localSheetId="7" hidden="1">#REF!</definedName>
    <definedName name="BEx1SSNEZINBJT29QVS62VS1THT4" localSheetId="12" hidden="1">#REF!</definedName>
    <definedName name="BEx1SSNEZINBJT29QVS62VS1THT4" localSheetId="13" hidden="1">#REF!</definedName>
    <definedName name="BEx1SSNEZINBJT29QVS62VS1THT4" localSheetId="1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11" hidden="1">#REF!</definedName>
    <definedName name="BEx1SVNCHNANBJIDIQVB8AFK4HAN" localSheetId="17" hidden="1">#REF!</definedName>
    <definedName name="BEx1SVNCHNANBJIDIQVB8AFK4HAN" localSheetId="3" hidden="1">#REF!</definedName>
    <definedName name="BEx1SVNCHNANBJIDIQVB8AFK4HAN" localSheetId="7" hidden="1">#REF!</definedName>
    <definedName name="BEx1SVNCHNANBJIDIQVB8AFK4HAN" localSheetId="12" hidden="1">#REF!</definedName>
    <definedName name="BEx1SVNCHNANBJIDIQVB8AFK4HAN" localSheetId="13" hidden="1">#REF!</definedName>
    <definedName name="BEx1SVNCHNANBJIDIQVB8AFK4HAN" localSheetId="1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11" hidden="1">#REF!</definedName>
    <definedName name="BEx1SY74DYVEPAQ9TGGGXKJA025O" localSheetId="17" hidden="1">#REF!</definedName>
    <definedName name="BEx1SY74DYVEPAQ9TGGGXKJA025O" localSheetId="3" hidden="1">#REF!</definedName>
    <definedName name="BEx1SY74DYVEPAQ9TGGGXKJA025O" localSheetId="7" hidden="1">#REF!</definedName>
    <definedName name="BEx1SY74DYVEPAQ9TGGGXKJA025O" localSheetId="12" hidden="1">#REF!</definedName>
    <definedName name="BEx1SY74DYVEPAQ9TGGGXKJA025O" localSheetId="13" hidden="1">#REF!</definedName>
    <definedName name="BEx1SY74DYVEPAQ9TGGGXKJA025O" localSheetId="1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11" hidden="1">#REF!</definedName>
    <definedName name="BEx1TJ0WLS9O7KNSGIPWTYHDYI1D" localSheetId="17" hidden="1">#REF!</definedName>
    <definedName name="BEx1TJ0WLS9O7KNSGIPWTYHDYI1D" localSheetId="3" hidden="1">#REF!</definedName>
    <definedName name="BEx1TJ0WLS9O7KNSGIPWTYHDYI1D" localSheetId="7" hidden="1">#REF!</definedName>
    <definedName name="BEx1TJ0WLS9O7KNSGIPWTYHDYI1D" localSheetId="12" hidden="1">#REF!</definedName>
    <definedName name="BEx1TJ0WLS9O7KNSGIPWTYHDYI1D" localSheetId="13" hidden="1">#REF!</definedName>
    <definedName name="BEx1TJ0WLS9O7KNSGIPWTYHDYI1D" localSheetId="1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11" hidden="1">#REF!</definedName>
    <definedName name="BEx1TUPQAYGAI13ZC7FU1FJXFAPM" localSheetId="17" hidden="1">#REF!</definedName>
    <definedName name="BEx1TUPQAYGAI13ZC7FU1FJXFAPM" localSheetId="3" hidden="1">#REF!</definedName>
    <definedName name="BEx1TUPQAYGAI13ZC7FU1FJXFAPM" localSheetId="7" hidden="1">#REF!</definedName>
    <definedName name="BEx1TUPQAYGAI13ZC7FU1FJXFAPM" localSheetId="12" hidden="1">#REF!</definedName>
    <definedName name="BEx1TUPQAYGAI13ZC7FU1FJXFAPM" localSheetId="13" hidden="1">#REF!</definedName>
    <definedName name="BEx1TUPQAYGAI13ZC7FU1FJXFAPM" localSheetId="1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11" hidden="1">#REF!</definedName>
    <definedName name="BEx1TY0F9W7EOF31FZXITWEYBSRT" localSheetId="17" hidden="1">#REF!</definedName>
    <definedName name="BEx1TY0F9W7EOF31FZXITWEYBSRT" localSheetId="3" hidden="1">#REF!</definedName>
    <definedName name="BEx1TY0F9W7EOF31FZXITWEYBSRT" localSheetId="7" hidden="1">#REF!</definedName>
    <definedName name="BEx1TY0F9W7EOF31FZXITWEYBSRT" localSheetId="12" hidden="1">#REF!</definedName>
    <definedName name="BEx1TY0F9W7EOF31FZXITWEYBSRT" localSheetId="13" hidden="1">#REF!</definedName>
    <definedName name="BEx1TY0F9W7EOF31FZXITWEYBSRT" localSheetId="1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11" hidden="1">#REF!</definedName>
    <definedName name="BEx1U7WFO8OZKB1EBF4H386JW91L" localSheetId="17" hidden="1">#REF!</definedName>
    <definedName name="BEx1U7WFO8OZKB1EBF4H386JW91L" localSheetId="3" hidden="1">#REF!</definedName>
    <definedName name="BEx1U7WFO8OZKB1EBF4H386JW91L" localSheetId="7" hidden="1">#REF!</definedName>
    <definedName name="BEx1U7WFO8OZKB1EBF4H386JW91L" localSheetId="12" hidden="1">#REF!</definedName>
    <definedName name="BEx1U7WFO8OZKB1EBF4H386JW91L" localSheetId="13" hidden="1">#REF!</definedName>
    <definedName name="BEx1U7WFO8OZKB1EBF4H386JW91L" localSheetId="1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11" hidden="1">#REF!</definedName>
    <definedName name="BEx1U87938YR9N6HYI24KVBKLOS3" localSheetId="17" hidden="1">#REF!</definedName>
    <definedName name="BEx1U87938YR9N6HYI24KVBKLOS3" localSheetId="3" hidden="1">#REF!</definedName>
    <definedName name="BEx1U87938YR9N6HYI24KVBKLOS3" localSheetId="7" hidden="1">#REF!</definedName>
    <definedName name="BEx1U87938YR9N6HYI24KVBKLOS3" localSheetId="12" hidden="1">#REF!</definedName>
    <definedName name="BEx1U87938YR9N6HYI24KVBKLOS3" localSheetId="13" hidden="1">#REF!</definedName>
    <definedName name="BEx1U87938YR9N6HYI24KVBKLOS3" localSheetId="1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11" hidden="1">#REF!</definedName>
    <definedName name="BEx1U9P6VQWSVRICLZR9DYRMN61U" localSheetId="17" hidden="1">#REF!</definedName>
    <definedName name="BEx1U9P6VQWSVRICLZR9DYRMN61U" localSheetId="3" hidden="1">#REF!</definedName>
    <definedName name="BEx1U9P6VQWSVRICLZR9DYRMN61U" localSheetId="7" hidden="1">#REF!</definedName>
    <definedName name="BEx1U9P6VQWSVRICLZR9DYRMN61U" localSheetId="12" hidden="1">#REF!</definedName>
    <definedName name="BEx1U9P6VQWSVRICLZR9DYRMN61U" localSheetId="13" hidden="1">#REF!</definedName>
    <definedName name="BEx1U9P6VQWSVRICLZR9DYRMN61U" localSheetId="1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11" hidden="1">#REF!</definedName>
    <definedName name="BEx1UESH4KDWHYESQU2IE55RS3LI" localSheetId="17" hidden="1">#REF!</definedName>
    <definedName name="BEx1UESH4KDWHYESQU2IE55RS3LI" localSheetId="3" hidden="1">#REF!</definedName>
    <definedName name="BEx1UESH4KDWHYESQU2IE55RS3LI" localSheetId="7" hidden="1">#REF!</definedName>
    <definedName name="BEx1UESH4KDWHYESQU2IE55RS3LI" localSheetId="12" hidden="1">#REF!</definedName>
    <definedName name="BEx1UESH4KDWHYESQU2IE55RS3LI" localSheetId="13" hidden="1">#REF!</definedName>
    <definedName name="BEx1UESH4KDWHYESQU2IE55RS3LI" localSheetId="1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11" hidden="1">#REF!</definedName>
    <definedName name="BEx1UI8N9KTCPSOJ7RDW0T8UEBNP" localSheetId="17" hidden="1">#REF!</definedName>
    <definedName name="BEx1UI8N9KTCPSOJ7RDW0T8UEBNP" localSheetId="3" hidden="1">#REF!</definedName>
    <definedName name="BEx1UI8N9KTCPSOJ7RDW0T8UEBNP" localSheetId="7" hidden="1">#REF!</definedName>
    <definedName name="BEx1UI8N9KTCPSOJ7RDW0T8UEBNP" localSheetId="12" hidden="1">#REF!</definedName>
    <definedName name="BEx1UI8N9KTCPSOJ7RDW0T8UEBNP" localSheetId="13" hidden="1">#REF!</definedName>
    <definedName name="BEx1UI8N9KTCPSOJ7RDW0T8UEBNP" localSheetId="1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11" hidden="1">#REF!</definedName>
    <definedName name="BEx1UML0HHJFHA5TBOYQ24I3RV1W" localSheetId="17" hidden="1">#REF!</definedName>
    <definedName name="BEx1UML0HHJFHA5TBOYQ24I3RV1W" localSheetId="3" hidden="1">#REF!</definedName>
    <definedName name="BEx1UML0HHJFHA5TBOYQ24I3RV1W" localSheetId="7" hidden="1">#REF!</definedName>
    <definedName name="BEx1UML0HHJFHA5TBOYQ24I3RV1W" localSheetId="12" hidden="1">#REF!</definedName>
    <definedName name="BEx1UML0HHJFHA5TBOYQ24I3RV1W" localSheetId="13" hidden="1">#REF!</definedName>
    <definedName name="BEx1UML0HHJFHA5TBOYQ24I3RV1W" localSheetId="1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11" hidden="1">#REF!</definedName>
    <definedName name="BEx1UO8ENOJNYCNX5Z95TBIJ3MKP" localSheetId="17" hidden="1">#REF!</definedName>
    <definedName name="BEx1UO8ENOJNYCNX5Z95TBIJ3MKP" localSheetId="3" hidden="1">#REF!</definedName>
    <definedName name="BEx1UO8ENOJNYCNX5Z95TBIJ3MKP" localSheetId="7" hidden="1">#REF!</definedName>
    <definedName name="BEx1UO8ENOJNYCNX5Z95TBIJ3MKP" localSheetId="12" hidden="1">#REF!</definedName>
    <definedName name="BEx1UO8ENOJNYCNX5Z95TBIJ3MKP" localSheetId="13" hidden="1">#REF!</definedName>
    <definedName name="BEx1UO8ENOJNYCNX5Z95TBIJ3MKP" localSheetId="1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11" hidden="1">#REF!</definedName>
    <definedName name="BEx1UUDIQPZ23XQ79GUL0RAWRSCK" localSheetId="17" hidden="1">#REF!</definedName>
    <definedName name="BEx1UUDIQPZ23XQ79GUL0RAWRSCK" localSheetId="3" hidden="1">#REF!</definedName>
    <definedName name="BEx1UUDIQPZ23XQ79GUL0RAWRSCK" localSheetId="7" hidden="1">#REF!</definedName>
    <definedName name="BEx1UUDIQPZ23XQ79GUL0RAWRSCK" localSheetId="12" hidden="1">#REF!</definedName>
    <definedName name="BEx1UUDIQPZ23XQ79GUL0RAWRSCK" localSheetId="13" hidden="1">#REF!</definedName>
    <definedName name="BEx1UUDIQPZ23XQ79GUL0RAWRSCK" localSheetId="1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11" hidden="1">#REF!</definedName>
    <definedName name="BEx1V67SEV778NVW68J8W5SND1J7" localSheetId="17" hidden="1">#REF!</definedName>
    <definedName name="BEx1V67SEV778NVW68J8W5SND1J7" localSheetId="3" hidden="1">#REF!</definedName>
    <definedName name="BEx1V67SEV778NVW68J8W5SND1J7" localSheetId="7" hidden="1">#REF!</definedName>
    <definedName name="BEx1V67SEV778NVW68J8W5SND1J7" localSheetId="12" hidden="1">#REF!</definedName>
    <definedName name="BEx1V67SEV778NVW68J8W5SND1J7" localSheetId="13" hidden="1">#REF!</definedName>
    <definedName name="BEx1V67SEV778NVW68J8W5SND1J7" localSheetId="1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11" hidden="1">#REF!</definedName>
    <definedName name="BEx1VIY9SQLRESD11CC4PHYT0XSG" localSheetId="17" hidden="1">#REF!</definedName>
    <definedName name="BEx1VIY9SQLRESD11CC4PHYT0XSG" localSheetId="3" hidden="1">#REF!</definedName>
    <definedName name="BEx1VIY9SQLRESD11CC4PHYT0XSG" localSheetId="7" hidden="1">#REF!</definedName>
    <definedName name="BEx1VIY9SQLRESD11CC4PHYT0XSG" localSheetId="12" hidden="1">#REF!</definedName>
    <definedName name="BEx1VIY9SQLRESD11CC4PHYT0XSG" localSheetId="13" hidden="1">#REF!</definedName>
    <definedName name="BEx1VIY9SQLRESD11CC4PHYT0XSG" localSheetId="1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11" hidden="1">#REF!</definedName>
    <definedName name="BEx1W3170EJU6QEJR4F8E2ULUU2U" localSheetId="17" hidden="1">#REF!</definedName>
    <definedName name="BEx1W3170EJU6QEJR4F8E2ULUU2U" localSheetId="3" hidden="1">#REF!</definedName>
    <definedName name="BEx1W3170EJU6QEJR4F8E2ULUU2U" localSheetId="7" hidden="1">#REF!</definedName>
    <definedName name="BEx1W3170EJU6QEJR4F8E2ULUU2U" localSheetId="12" hidden="1">#REF!</definedName>
    <definedName name="BEx1W3170EJU6QEJR4F8E2ULUU2U" localSheetId="13" hidden="1">#REF!</definedName>
    <definedName name="BEx1W3170EJU6QEJR4F8E2ULUU2U" localSheetId="1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11" hidden="1">#REF!</definedName>
    <definedName name="BEx1WC67EH10SC38QWX3WEA5KH3A" localSheetId="17" hidden="1">#REF!</definedName>
    <definedName name="BEx1WC67EH10SC38QWX3WEA5KH3A" localSheetId="3" hidden="1">#REF!</definedName>
    <definedName name="BEx1WC67EH10SC38QWX3WEA5KH3A" localSheetId="7" hidden="1">#REF!</definedName>
    <definedName name="BEx1WC67EH10SC38QWX3WEA5KH3A" localSheetId="12" hidden="1">#REF!</definedName>
    <definedName name="BEx1WC67EH10SC38QWX3WEA5KH3A" localSheetId="13" hidden="1">#REF!</definedName>
    <definedName name="BEx1WC67EH10SC38QWX3WEA5KH3A" localSheetId="1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11" hidden="1">#REF!</definedName>
    <definedName name="BEx1WDTMC6W73PJPTY0JYLKOA883" localSheetId="17" hidden="1">#REF!</definedName>
    <definedName name="BEx1WDTMC6W73PJPTY0JYLKOA883" localSheetId="3" hidden="1">#REF!</definedName>
    <definedName name="BEx1WDTMC6W73PJPTY0JYLKOA883" localSheetId="7" hidden="1">#REF!</definedName>
    <definedName name="BEx1WDTMC6W73PJPTY0JYLKOA883" localSheetId="12" hidden="1">#REF!</definedName>
    <definedName name="BEx1WDTMC6W73PJPTY0JYLKOA883" localSheetId="13" hidden="1">#REF!</definedName>
    <definedName name="BEx1WDTMC6W73PJPTY0JYLKOA883" localSheetId="1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11" hidden="1">#REF!</definedName>
    <definedName name="BEx1WGYTKZZIPM1577W5FEYKFH3V" localSheetId="17" hidden="1">#REF!</definedName>
    <definedName name="BEx1WGYTKZZIPM1577W5FEYKFH3V" localSheetId="3" hidden="1">#REF!</definedName>
    <definedName name="BEx1WGYTKZZIPM1577W5FEYKFH3V" localSheetId="7" hidden="1">#REF!</definedName>
    <definedName name="BEx1WGYTKZZIPM1577W5FEYKFH3V" localSheetId="12" hidden="1">#REF!</definedName>
    <definedName name="BEx1WGYTKZZIPM1577W5FEYKFH3V" localSheetId="13" hidden="1">#REF!</definedName>
    <definedName name="BEx1WGYTKZZIPM1577W5FEYKFH3V" localSheetId="1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11" hidden="1">#REF!</definedName>
    <definedName name="BEx1WHPURIV3D3PTJJ359H1OP7ZV" localSheetId="17" hidden="1">#REF!</definedName>
    <definedName name="BEx1WHPURIV3D3PTJJ359H1OP7ZV" localSheetId="3" hidden="1">#REF!</definedName>
    <definedName name="BEx1WHPURIV3D3PTJJ359H1OP7ZV" localSheetId="7" hidden="1">#REF!</definedName>
    <definedName name="BEx1WHPURIV3D3PTJJ359H1OP7ZV" localSheetId="12" hidden="1">#REF!</definedName>
    <definedName name="BEx1WHPURIV3D3PTJJ359H1OP7ZV" localSheetId="13" hidden="1">#REF!</definedName>
    <definedName name="BEx1WHPURIV3D3PTJJ359H1OP7ZV" localSheetId="1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11" hidden="1">#REF!</definedName>
    <definedName name="BEx1WLBBR45RLDQX9FCLJWUUQX5R" localSheetId="17" hidden="1">#REF!</definedName>
    <definedName name="BEx1WLBBR45RLDQX9FCLJWUUQX5R" localSheetId="3" hidden="1">#REF!</definedName>
    <definedName name="BEx1WLBBR45RLDQX9FCLJWUUQX5R" localSheetId="7" hidden="1">#REF!</definedName>
    <definedName name="BEx1WLBBR45RLDQX9FCLJWUUQX5R" localSheetId="12" hidden="1">#REF!</definedName>
    <definedName name="BEx1WLBBR45RLDQX9FCLJWUUQX5R" localSheetId="13" hidden="1">#REF!</definedName>
    <definedName name="BEx1WLBBR45RLDQX9FCLJWUUQX5R" localSheetId="1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11" hidden="1">#REF!</definedName>
    <definedName name="BEx1WLWY2CR1WRD694JJSWSDFAIR" localSheetId="17" hidden="1">#REF!</definedName>
    <definedName name="BEx1WLWY2CR1WRD694JJSWSDFAIR" localSheetId="3" hidden="1">#REF!</definedName>
    <definedName name="BEx1WLWY2CR1WRD694JJSWSDFAIR" localSheetId="7" hidden="1">#REF!</definedName>
    <definedName name="BEx1WLWY2CR1WRD694JJSWSDFAIR" localSheetId="12" hidden="1">#REF!</definedName>
    <definedName name="BEx1WLWY2CR1WRD694JJSWSDFAIR" localSheetId="13" hidden="1">#REF!</definedName>
    <definedName name="BEx1WLWY2CR1WRD694JJSWSDFAIR" localSheetId="1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11" hidden="1">#REF!</definedName>
    <definedName name="BEx1WMD1LWPWRIK6GGAJRJAHJM8I" localSheetId="17" hidden="1">#REF!</definedName>
    <definedName name="BEx1WMD1LWPWRIK6GGAJRJAHJM8I" localSheetId="3" hidden="1">#REF!</definedName>
    <definedName name="BEx1WMD1LWPWRIK6GGAJRJAHJM8I" localSheetId="7" hidden="1">#REF!</definedName>
    <definedName name="BEx1WMD1LWPWRIK6GGAJRJAHJM8I" localSheetId="12" hidden="1">#REF!</definedName>
    <definedName name="BEx1WMD1LWPWRIK6GGAJRJAHJM8I" localSheetId="13" hidden="1">#REF!</definedName>
    <definedName name="BEx1WMD1LWPWRIK6GGAJRJAHJM8I" localSheetId="1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11" hidden="1">#REF!</definedName>
    <definedName name="BEx1WR0D41MR174LBF3P9E3K0J51" localSheetId="17" hidden="1">#REF!</definedName>
    <definedName name="BEx1WR0D41MR174LBF3P9E3K0J51" localSheetId="3" hidden="1">#REF!</definedName>
    <definedName name="BEx1WR0D41MR174LBF3P9E3K0J51" localSheetId="7" hidden="1">#REF!</definedName>
    <definedName name="BEx1WR0D41MR174LBF3P9E3K0J51" localSheetId="12" hidden="1">#REF!</definedName>
    <definedName name="BEx1WR0D41MR174LBF3P9E3K0J51" localSheetId="13" hidden="1">#REF!</definedName>
    <definedName name="BEx1WR0D41MR174LBF3P9E3K0J51" localSheetId="1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11" hidden="1">#REF!</definedName>
    <definedName name="BEx1WT3VU2F7OSUQZHBIV4KTTFJ4" localSheetId="17" hidden="1">#REF!</definedName>
    <definedName name="BEx1WT3VU2F7OSUQZHBIV4KTTFJ4" localSheetId="3" hidden="1">#REF!</definedName>
    <definedName name="BEx1WT3VU2F7OSUQZHBIV4KTTFJ4" localSheetId="7" hidden="1">#REF!</definedName>
    <definedName name="BEx1WT3VU2F7OSUQZHBIV4KTTFJ4" localSheetId="12" hidden="1">#REF!</definedName>
    <definedName name="BEx1WT3VU2F7OSUQZHBIV4KTTFJ4" localSheetId="13" hidden="1">#REF!</definedName>
    <definedName name="BEx1WT3VU2F7OSUQZHBIV4KTTFJ4" localSheetId="1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11" hidden="1">#REF!</definedName>
    <definedName name="BEx1WUB1FAS5PHU33TJ60SUHR618" localSheetId="17" hidden="1">#REF!</definedName>
    <definedName name="BEx1WUB1FAS5PHU33TJ60SUHR618" localSheetId="3" hidden="1">#REF!</definedName>
    <definedName name="BEx1WUB1FAS5PHU33TJ60SUHR618" localSheetId="7" hidden="1">#REF!</definedName>
    <definedName name="BEx1WUB1FAS5PHU33TJ60SUHR618" localSheetId="12" hidden="1">#REF!</definedName>
    <definedName name="BEx1WUB1FAS5PHU33TJ60SUHR618" localSheetId="13" hidden="1">#REF!</definedName>
    <definedName name="BEx1WUB1FAS5PHU33TJ60SUHR618" localSheetId="1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11" hidden="1">#REF!</definedName>
    <definedName name="BEx1WX04G0INSPPG9NTNR3DYR6PZ" localSheetId="17" hidden="1">#REF!</definedName>
    <definedName name="BEx1WX04G0INSPPG9NTNR3DYR6PZ" localSheetId="3" hidden="1">#REF!</definedName>
    <definedName name="BEx1WX04G0INSPPG9NTNR3DYR6PZ" localSheetId="7" hidden="1">#REF!</definedName>
    <definedName name="BEx1WX04G0INSPPG9NTNR3DYR6PZ" localSheetId="12" hidden="1">#REF!</definedName>
    <definedName name="BEx1WX04G0INSPPG9NTNR3DYR6PZ" localSheetId="13" hidden="1">#REF!</definedName>
    <definedName name="BEx1WX04G0INSPPG9NTNR3DYR6PZ" localSheetId="1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11" hidden="1">#REF!</definedName>
    <definedName name="BEx1X3LHU9DPG01VWX2IF65TRATF" localSheetId="17" hidden="1">#REF!</definedName>
    <definedName name="BEx1X3LHU9DPG01VWX2IF65TRATF" localSheetId="3" hidden="1">#REF!</definedName>
    <definedName name="BEx1X3LHU9DPG01VWX2IF65TRATF" localSheetId="7" hidden="1">#REF!</definedName>
    <definedName name="BEx1X3LHU9DPG01VWX2IF65TRATF" localSheetId="12" hidden="1">#REF!</definedName>
    <definedName name="BEx1X3LHU9DPG01VWX2IF65TRATF" localSheetId="13" hidden="1">#REF!</definedName>
    <definedName name="BEx1X3LHU9DPG01VWX2IF65TRATF" localSheetId="1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11" hidden="1">#REF!</definedName>
    <definedName name="BEx1XFL3ISYW3FU1DQ3US0DYA8NQ" localSheetId="17" hidden="1">#REF!</definedName>
    <definedName name="BEx1XFL3ISYW3FU1DQ3US0DYA8NQ" localSheetId="3" hidden="1">#REF!</definedName>
    <definedName name="BEx1XFL3ISYW3FU1DQ3US0DYA8NQ" localSheetId="7" hidden="1">#REF!</definedName>
    <definedName name="BEx1XFL3ISYW3FU1DQ3US0DYA8NQ" localSheetId="12" hidden="1">#REF!</definedName>
    <definedName name="BEx1XFL3ISYW3FU1DQ3US0DYA8NQ" localSheetId="13" hidden="1">#REF!</definedName>
    <definedName name="BEx1XFL3ISYW3FU1DQ3US0DYA8NQ" localSheetId="1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11" hidden="1">#REF!</definedName>
    <definedName name="BEx1XK8AAMO0AH0Z1OUKW30CA7EQ" localSheetId="17" hidden="1">#REF!</definedName>
    <definedName name="BEx1XK8AAMO0AH0Z1OUKW30CA7EQ" localSheetId="3" hidden="1">#REF!</definedName>
    <definedName name="BEx1XK8AAMO0AH0Z1OUKW30CA7EQ" localSheetId="7" hidden="1">#REF!</definedName>
    <definedName name="BEx1XK8AAMO0AH0Z1OUKW30CA7EQ" localSheetId="12" hidden="1">#REF!</definedName>
    <definedName name="BEx1XK8AAMO0AH0Z1OUKW30CA7EQ" localSheetId="13" hidden="1">#REF!</definedName>
    <definedName name="BEx1XK8AAMO0AH0Z1OUKW30CA7EQ" localSheetId="1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11" hidden="1">#REF!</definedName>
    <definedName name="BEx1XL4MZ7C80495GHQRWOBS16PQ" localSheetId="17" hidden="1">#REF!</definedName>
    <definedName name="BEx1XL4MZ7C80495GHQRWOBS16PQ" localSheetId="3" hidden="1">#REF!</definedName>
    <definedName name="BEx1XL4MZ7C80495GHQRWOBS16PQ" localSheetId="7" hidden="1">#REF!</definedName>
    <definedName name="BEx1XL4MZ7C80495GHQRWOBS16PQ" localSheetId="12" hidden="1">#REF!</definedName>
    <definedName name="BEx1XL4MZ7C80495GHQRWOBS16PQ" localSheetId="13" hidden="1">#REF!</definedName>
    <definedName name="BEx1XL4MZ7C80495GHQRWOBS16PQ" localSheetId="1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11" hidden="1">#REF!</definedName>
    <definedName name="BEx1Y2IGS2K95E1M51PEF9KJZ0KB" localSheetId="17" hidden="1">#REF!</definedName>
    <definedName name="BEx1Y2IGS2K95E1M51PEF9KJZ0KB" localSheetId="3" hidden="1">#REF!</definedName>
    <definedName name="BEx1Y2IGS2K95E1M51PEF9KJZ0KB" localSheetId="7" hidden="1">#REF!</definedName>
    <definedName name="BEx1Y2IGS2K95E1M51PEF9KJZ0KB" localSheetId="12" hidden="1">#REF!</definedName>
    <definedName name="BEx1Y2IGS2K95E1M51PEF9KJZ0KB" localSheetId="13" hidden="1">#REF!</definedName>
    <definedName name="BEx1Y2IGS2K95E1M51PEF9KJZ0KB" localSheetId="1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11" hidden="1">#REF!</definedName>
    <definedName name="BEx1Y3PKK83X2FN9SAALFHOWKMRQ" localSheetId="17" hidden="1">#REF!</definedName>
    <definedName name="BEx1Y3PKK83X2FN9SAALFHOWKMRQ" localSheetId="3" hidden="1">#REF!</definedName>
    <definedName name="BEx1Y3PKK83X2FN9SAALFHOWKMRQ" localSheetId="7" hidden="1">#REF!</definedName>
    <definedName name="BEx1Y3PKK83X2FN9SAALFHOWKMRQ" localSheetId="12" hidden="1">#REF!</definedName>
    <definedName name="BEx1Y3PKK83X2FN9SAALFHOWKMRQ" localSheetId="13" hidden="1">#REF!</definedName>
    <definedName name="BEx1Y3PKK83X2FN9SAALFHOWKMRQ" localSheetId="1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11" hidden="1">#REF!</definedName>
    <definedName name="BEx1YL3DJ7Y4AZ01ERCOGW0FJ26T" localSheetId="17" hidden="1">#REF!</definedName>
    <definedName name="BEx1YL3DJ7Y4AZ01ERCOGW0FJ26T" localSheetId="3" hidden="1">#REF!</definedName>
    <definedName name="BEx1YL3DJ7Y4AZ01ERCOGW0FJ26T" localSheetId="7" hidden="1">#REF!</definedName>
    <definedName name="BEx1YL3DJ7Y4AZ01ERCOGW0FJ26T" localSheetId="12" hidden="1">#REF!</definedName>
    <definedName name="BEx1YL3DJ7Y4AZ01ERCOGW0FJ26T" localSheetId="13" hidden="1">#REF!</definedName>
    <definedName name="BEx1YL3DJ7Y4AZ01ERCOGW0FJ26T" localSheetId="1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11" hidden="1">#REF!</definedName>
    <definedName name="BEx1Z2RYHSVD1H37817SN93VMURZ" localSheetId="17" hidden="1">#REF!</definedName>
    <definedName name="BEx1Z2RYHSVD1H37817SN93VMURZ" localSheetId="3" hidden="1">#REF!</definedName>
    <definedName name="BEx1Z2RYHSVD1H37817SN93VMURZ" localSheetId="7" hidden="1">#REF!</definedName>
    <definedName name="BEx1Z2RYHSVD1H37817SN93VMURZ" localSheetId="12" hidden="1">#REF!</definedName>
    <definedName name="BEx1Z2RYHSVD1H37817SN93VMURZ" localSheetId="13" hidden="1">#REF!</definedName>
    <definedName name="BEx1Z2RYHSVD1H37817SN93VMURZ" localSheetId="1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11" hidden="1">#REF!</definedName>
    <definedName name="BEx3AMAKWI6458B67VKZO56MCNJW" localSheetId="17" hidden="1">#REF!</definedName>
    <definedName name="BEx3AMAKWI6458B67VKZO56MCNJW" localSheetId="3" hidden="1">#REF!</definedName>
    <definedName name="BEx3AMAKWI6458B67VKZO56MCNJW" localSheetId="7" hidden="1">#REF!</definedName>
    <definedName name="BEx3AMAKWI6458B67VKZO56MCNJW" localSheetId="12" hidden="1">#REF!</definedName>
    <definedName name="BEx3AMAKWI6458B67VKZO56MCNJW" localSheetId="13" hidden="1">#REF!</definedName>
    <definedName name="BEx3AMAKWI6458B67VKZO56MCNJW" localSheetId="1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11" hidden="1">#REF!</definedName>
    <definedName name="BEx3AOOVM42G82TNF53W0EKXLUSI" localSheetId="17" hidden="1">#REF!</definedName>
    <definedName name="BEx3AOOVM42G82TNF53W0EKXLUSI" localSheetId="3" hidden="1">#REF!</definedName>
    <definedName name="BEx3AOOVM42G82TNF53W0EKXLUSI" localSheetId="7" hidden="1">#REF!</definedName>
    <definedName name="BEx3AOOVM42G82TNF53W0EKXLUSI" localSheetId="12" hidden="1">#REF!</definedName>
    <definedName name="BEx3AOOVM42G82TNF53W0EKXLUSI" localSheetId="13" hidden="1">#REF!</definedName>
    <definedName name="BEx3AOOVM42G82TNF53W0EKXLUSI" localSheetId="1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11" hidden="1">#REF!</definedName>
    <definedName name="BEx3AZH9W4SUFCAHNDOQ728R9V4L" localSheetId="17" hidden="1">#REF!</definedName>
    <definedName name="BEx3AZH9W4SUFCAHNDOQ728R9V4L" localSheetId="3" hidden="1">#REF!</definedName>
    <definedName name="BEx3AZH9W4SUFCAHNDOQ728R9V4L" localSheetId="7" hidden="1">#REF!</definedName>
    <definedName name="BEx3AZH9W4SUFCAHNDOQ728R9V4L" localSheetId="12" hidden="1">#REF!</definedName>
    <definedName name="BEx3AZH9W4SUFCAHNDOQ728R9V4L" localSheetId="13" hidden="1">#REF!</definedName>
    <definedName name="BEx3AZH9W4SUFCAHNDOQ728R9V4L" localSheetId="1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11" hidden="1">#REF!</definedName>
    <definedName name="BEx3BNR9ES4KY7Q1DK83KC5NDGL8" localSheetId="17" hidden="1">#REF!</definedName>
    <definedName name="BEx3BNR9ES4KY7Q1DK83KC5NDGL8" localSheetId="3" hidden="1">#REF!</definedName>
    <definedName name="BEx3BNR9ES4KY7Q1DK83KC5NDGL8" localSheetId="7" hidden="1">#REF!</definedName>
    <definedName name="BEx3BNR9ES4KY7Q1DK83KC5NDGL8" localSheetId="12" hidden="1">#REF!</definedName>
    <definedName name="BEx3BNR9ES4KY7Q1DK83KC5NDGL8" localSheetId="13" hidden="1">#REF!</definedName>
    <definedName name="BEx3BNR9ES4KY7Q1DK83KC5NDGL8" localSheetId="1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11" hidden="1">#REF!</definedName>
    <definedName name="BEx3BQR5VZXNQ4H949ORM8ESU3B3" localSheetId="17" hidden="1">#REF!</definedName>
    <definedName name="BEx3BQR5VZXNQ4H949ORM8ESU3B3" localSheetId="3" hidden="1">#REF!</definedName>
    <definedName name="BEx3BQR5VZXNQ4H949ORM8ESU3B3" localSheetId="7" hidden="1">#REF!</definedName>
    <definedName name="BEx3BQR5VZXNQ4H949ORM8ESU3B3" localSheetId="12" hidden="1">#REF!</definedName>
    <definedName name="BEx3BQR5VZXNQ4H949ORM8ESU3B3" localSheetId="13" hidden="1">#REF!</definedName>
    <definedName name="BEx3BQR5VZXNQ4H949ORM8ESU3B3" localSheetId="1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11" hidden="1">#REF!</definedName>
    <definedName name="BEx3BTLL3ASJN134DLEQTQM70VZM" localSheetId="17" hidden="1">#REF!</definedName>
    <definedName name="BEx3BTLL3ASJN134DLEQTQM70VZM" localSheetId="3" hidden="1">#REF!</definedName>
    <definedName name="BEx3BTLL3ASJN134DLEQTQM70VZM" localSheetId="7" hidden="1">#REF!</definedName>
    <definedName name="BEx3BTLL3ASJN134DLEQTQM70VZM" localSheetId="12" hidden="1">#REF!</definedName>
    <definedName name="BEx3BTLL3ASJN134DLEQTQM70VZM" localSheetId="13" hidden="1">#REF!</definedName>
    <definedName name="BEx3BTLL3ASJN134DLEQTQM70VZM" localSheetId="1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11" hidden="1">#REF!</definedName>
    <definedName name="BEx3BW5CTV0DJU5AQS3ZQFK2VLF3" localSheetId="17" hidden="1">#REF!</definedName>
    <definedName name="BEx3BW5CTV0DJU5AQS3ZQFK2VLF3" localSheetId="3" hidden="1">#REF!</definedName>
    <definedName name="BEx3BW5CTV0DJU5AQS3ZQFK2VLF3" localSheetId="7" hidden="1">#REF!</definedName>
    <definedName name="BEx3BW5CTV0DJU5AQS3ZQFK2VLF3" localSheetId="12" hidden="1">#REF!</definedName>
    <definedName name="BEx3BW5CTV0DJU5AQS3ZQFK2VLF3" localSheetId="13" hidden="1">#REF!</definedName>
    <definedName name="BEx3BW5CTV0DJU5AQS3ZQFK2VLF3" localSheetId="1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11" hidden="1">#REF!</definedName>
    <definedName name="BEx3BYP0FG369M7G3JEFLMMXAKTS" localSheetId="17" hidden="1">#REF!</definedName>
    <definedName name="BEx3BYP0FG369M7G3JEFLMMXAKTS" localSheetId="3" hidden="1">#REF!</definedName>
    <definedName name="BEx3BYP0FG369M7G3JEFLMMXAKTS" localSheetId="7" hidden="1">#REF!</definedName>
    <definedName name="BEx3BYP0FG369M7G3JEFLMMXAKTS" localSheetId="12" hidden="1">#REF!</definedName>
    <definedName name="BEx3BYP0FG369M7G3JEFLMMXAKTS" localSheetId="13" hidden="1">#REF!</definedName>
    <definedName name="BEx3BYP0FG369M7G3JEFLMMXAKTS" localSheetId="1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11" hidden="1">#REF!</definedName>
    <definedName name="BEx3C2QR0WUD19QSVO8EMIPNQJKH" localSheetId="17" hidden="1">#REF!</definedName>
    <definedName name="BEx3C2QR0WUD19QSVO8EMIPNQJKH" localSheetId="3" hidden="1">#REF!</definedName>
    <definedName name="BEx3C2QR0WUD19QSVO8EMIPNQJKH" localSheetId="7" hidden="1">#REF!</definedName>
    <definedName name="BEx3C2QR0WUD19QSVO8EMIPNQJKH" localSheetId="12" hidden="1">#REF!</definedName>
    <definedName name="BEx3C2QR0WUD19QSVO8EMIPNQJKH" localSheetId="13" hidden="1">#REF!</definedName>
    <definedName name="BEx3C2QR0WUD19QSVO8EMIPNQJKH" localSheetId="1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11" hidden="1">#REF!</definedName>
    <definedName name="BEx3CKFCCPZZ6ROLAT5C1DZNIC1U" localSheetId="17" hidden="1">#REF!</definedName>
    <definedName name="BEx3CKFCCPZZ6ROLAT5C1DZNIC1U" localSheetId="3" hidden="1">#REF!</definedName>
    <definedName name="BEx3CKFCCPZZ6ROLAT5C1DZNIC1U" localSheetId="7" hidden="1">#REF!</definedName>
    <definedName name="BEx3CKFCCPZZ6ROLAT5C1DZNIC1U" localSheetId="12" hidden="1">#REF!</definedName>
    <definedName name="BEx3CKFCCPZZ6ROLAT5C1DZNIC1U" localSheetId="13" hidden="1">#REF!</definedName>
    <definedName name="BEx3CKFCCPZZ6ROLAT5C1DZNIC1U" localSheetId="1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11" hidden="1">#REF!</definedName>
    <definedName name="BEx3CO0SVO4WLH0DO43DCHYDTH1P" localSheetId="17" hidden="1">#REF!</definedName>
    <definedName name="BEx3CO0SVO4WLH0DO43DCHYDTH1P" localSheetId="3" hidden="1">#REF!</definedName>
    <definedName name="BEx3CO0SVO4WLH0DO43DCHYDTH1P" localSheetId="7" hidden="1">#REF!</definedName>
    <definedName name="BEx3CO0SVO4WLH0DO43DCHYDTH1P" localSheetId="12" hidden="1">#REF!</definedName>
    <definedName name="BEx3CO0SVO4WLH0DO43DCHYDTH1P" localSheetId="13" hidden="1">#REF!</definedName>
    <definedName name="BEx3CO0SVO4WLH0DO43DCHYDTH1P" localSheetId="1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11" hidden="1">#REF!</definedName>
    <definedName name="BEx3CPDAEBC12450MVHX6S78ILBS" localSheetId="17" hidden="1">#REF!</definedName>
    <definedName name="BEx3CPDAEBC12450MVHX6S78ILBS" localSheetId="3" hidden="1">#REF!</definedName>
    <definedName name="BEx3CPDAEBC12450MVHX6S78ILBS" localSheetId="7" hidden="1">#REF!</definedName>
    <definedName name="BEx3CPDAEBC12450MVHX6S78ILBS" localSheetId="12" hidden="1">#REF!</definedName>
    <definedName name="BEx3CPDAEBC12450MVHX6S78ILBS" localSheetId="13" hidden="1">#REF!</definedName>
    <definedName name="BEx3CPDAEBC12450MVHX6S78ILBS" localSheetId="1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11" hidden="1">#REF!</definedName>
    <definedName name="BEx3CQ9OQ7E1YH93NADGWWEH0HD5" localSheetId="17" hidden="1">#REF!</definedName>
    <definedName name="BEx3CQ9OQ7E1YH93NADGWWEH0HD5" localSheetId="3" hidden="1">#REF!</definedName>
    <definedName name="BEx3CQ9OQ7E1YH93NADGWWEH0HD5" localSheetId="7" hidden="1">#REF!</definedName>
    <definedName name="BEx3CQ9OQ7E1YH93NADGWWEH0HD5" localSheetId="12" hidden="1">#REF!</definedName>
    <definedName name="BEx3CQ9OQ7E1YH93NADGWWEH0HD5" localSheetId="13" hidden="1">#REF!</definedName>
    <definedName name="BEx3CQ9OQ7E1YH93NADGWWEH0HD5" localSheetId="1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11" hidden="1">#REF!</definedName>
    <definedName name="BEx3D9G6QTSPF9UYI4X0XY0VE896" localSheetId="17" hidden="1">#REF!</definedName>
    <definedName name="BEx3D9G6QTSPF9UYI4X0XY0VE896" localSheetId="3" hidden="1">#REF!</definedName>
    <definedName name="BEx3D9G6QTSPF9UYI4X0XY0VE896" localSheetId="7" hidden="1">#REF!</definedName>
    <definedName name="BEx3D9G6QTSPF9UYI4X0XY0VE896" localSheetId="12" hidden="1">#REF!</definedName>
    <definedName name="BEx3D9G6QTSPF9UYI4X0XY0VE896" localSheetId="13" hidden="1">#REF!</definedName>
    <definedName name="BEx3D9G6QTSPF9UYI4X0XY0VE896" localSheetId="1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11" hidden="1">#REF!</definedName>
    <definedName name="BEx3DCQU9PBRXIMLO62KS5RLH447" localSheetId="17" hidden="1">#REF!</definedName>
    <definedName name="BEx3DCQU9PBRXIMLO62KS5RLH447" localSheetId="3" hidden="1">#REF!</definedName>
    <definedName name="BEx3DCQU9PBRXIMLO62KS5RLH447" localSheetId="7" hidden="1">#REF!</definedName>
    <definedName name="BEx3DCQU9PBRXIMLO62KS5RLH447" localSheetId="12" hidden="1">#REF!</definedName>
    <definedName name="BEx3DCQU9PBRXIMLO62KS5RLH447" localSheetId="13" hidden="1">#REF!</definedName>
    <definedName name="BEx3DCQU9PBRXIMLO62KS5RLH447" localSheetId="1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11" hidden="1">#REF!</definedName>
    <definedName name="BEx3DQ8EH7C7L4XQAOL3NRRVRRT3" localSheetId="17" hidden="1">#REF!</definedName>
    <definedName name="BEx3DQ8EH7C7L4XQAOL3NRRVRRT3" localSheetId="3" hidden="1">#REF!</definedName>
    <definedName name="BEx3DQ8EH7C7L4XQAOL3NRRVRRT3" localSheetId="7" hidden="1">#REF!</definedName>
    <definedName name="BEx3DQ8EH7C7L4XQAOL3NRRVRRT3" localSheetId="12" hidden="1">#REF!</definedName>
    <definedName name="BEx3DQ8EH7C7L4XQAOL3NRRVRRT3" localSheetId="13" hidden="1">#REF!</definedName>
    <definedName name="BEx3DQ8EH7C7L4XQAOL3NRRVRRT3" localSheetId="1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11" hidden="1">#REF!</definedName>
    <definedName name="BEx3EF99FD6QNNCNOKDEE67JHTUJ" localSheetId="17" hidden="1">#REF!</definedName>
    <definedName name="BEx3EF99FD6QNNCNOKDEE67JHTUJ" localSheetId="3" hidden="1">#REF!</definedName>
    <definedName name="BEx3EF99FD6QNNCNOKDEE67JHTUJ" localSheetId="7" hidden="1">#REF!</definedName>
    <definedName name="BEx3EF99FD6QNNCNOKDEE67JHTUJ" localSheetId="12" hidden="1">#REF!</definedName>
    <definedName name="BEx3EF99FD6QNNCNOKDEE67JHTUJ" localSheetId="13" hidden="1">#REF!</definedName>
    <definedName name="BEx3EF99FD6QNNCNOKDEE67JHTUJ" localSheetId="1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11" hidden="1">#REF!</definedName>
    <definedName name="BEx3EGLXG4AU8GXIFP26DZ61E6EP" localSheetId="17" hidden="1">#REF!</definedName>
    <definedName name="BEx3EGLXG4AU8GXIFP26DZ61E6EP" localSheetId="3" hidden="1">#REF!</definedName>
    <definedName name="BEx3EGLXG4AU8GXIFP26DZ61E6EP" localSheetId="7" hidden="1">#REF!</definedName>
    <definedName name="BEx3EGLXG4AU8GXIFP26DZ61E6EP" localSheetId="12" hidden="1">#REF!</definedName>
    <definedName name="BEx3EGLXG4AU8GXIFP26DZ61E6EP" localSheetId="13" hidden="1">#REF!</definedName>
    <definedName name="BEx3EGLXG4AU8GXIFP26DZ61E6EP" localSheetId="1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11" hidden="1">#REF!</definedName>
    <definedName name="BEx3EHCSERZ2O2OAG8Y95UPG2IY9" localSheetId="17" hidden="1">#REF!</definedName>
    <definedName name="BEx3EHCSERZ2O2OAG8Y95UPG2IY9" localSheetId="3" hidden="1">#REF!</definedName>
    <definedName name="BEx3EHCSERZ2O2OAG8Y95UPG2IY9" localSheetId="7" hidden="1">#REF!</definedName>
    <definedName name="BEx3EHCSERZ2O2OAG8Y95UPG2IY9" localSheetId="12" hidden="1">#REF!</definedName>
    <definedName name="BEx3EHCSERZ2O2OAG8Y95UPG2IY9" localSheetId="13" hidden="1">#REF!</definedName>
    <definedName name="BEx3EHCSERZ2O2OAG8Y95UPG2IY9" localSheetId="1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11" hidden="1">#REF!</definedName>
    <definedName name="BEx3EJR3TCJDYS7ZXNDS5N9KTGIK" localSheetId="17" hidden="1">#REF!</definedName>
    <definedName name="BEx3EJR3TCJDYS7ZXNDS5N9KTGIK" localSheetId="3" hidden="1">#REF!</definedName>
    <definedName name="BEx3EJR3TCJDYS7ZXNDS5N9KTGIK" localSheetId="7" hidden="1">#REF!</definedName>
    <definedName name="BEx3EJR3TCJDYS7ZXNDS5N9KTGIK" localSheetId="12" hidden="1">#REF!</definedName>
    <definedName name="BEx3EJR3TCJDYS7ZXNDS5N9KTGIK" localSheetId="13" hidden="1">#REF!</definedName>
    <definedName name="BEx3EJR3TCJDYS7ZXNDS5N9KTGIK" localSheetId="1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11" hidden="1">#REF!</definedName>
    <definedName name="BEx3ELJTTBS6P05CNISMGOJOA60V" localSheetId="17" hidden="1">#REF!</definedName>
    <definedName name="BEx3ELJTTBS6P05CNISMGOJOA60V" localSheetId="3" hidden="1">#REF!</definedName>
    <definedName name="BEx3ELJTTBS6P05CNISMGOJOA60V" localSheetId="7" hidden="1">#REF!</definedName>
    <definedName name="BEx3ELJTTBS6P05CNISMGOJOA60V" localSheetId="12" hidden="1">#REF!</definedName>
    <definedName name="BEx3ELJTTBS6P05CNISMGOJOA60V" localSheetId="13" hidden="1">#REF!</definedName>
    <definedName name="BEx3ELJTTBS6P05CNISMGOJOA60V" localSheetId="1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11" hidden="1">#REF!</definedName>
    <definedName name="BEx3EQSLJBDDJRHNX19PBFCKNY2I" localSheetId="17" hidden="1">#REF!</definedName>
    <definedName name="BEx3EQSLJBDDJRHNX19PBFCKNY2I" localSheetId="3" hidden="1">#REF!</definedName>
    <definedName name="BEx3EQSLJBDDJRHNX19PBFCKNY2I" localSheetId="7" hidden="1">#REF!</definedName>
    <definedName name="BEx3EQSLJBDDJRHNX19PBFCKNY2I" localSheetId="12" hidden="1">#REF!</definedName>
    <definedName name="BEx3EQSLJBDDJRHNX19PBFCKNY2I" localSheetId="13" hidden="1">#REF!</definedName>
    <definedName name="BEx3EQSLJBDDJRHNX19PBFCKNY2I" localSheetId="1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11" hidden="1">#REF!</definedName>
    <definedName name="BEx3EUUAX947Q5N6MY6W0KSNY78Y" localSheetId="17" hidden="1">#REF!</definedName>
    <definedName name="BEx3EUUAX947Q5N6MY6W0KSNY78Y" localSheetId="3" hidden="1">#REF!</definedName>
    <definedName name="BEx3EUUAX947Q5N6MY6W0KSNY78Y" localSheetId="7" hidden="1">#REF!</definedName>
    <definedName name="BEx3EUUAX947Q5N6MY6W0KSNY78Y" localSheetId="12" hidden="1">#REF!</definedName>
    <definedName name="BEx3EUUAX947Q5N6MY6W0KSNY78Y" localSheetId="13" hidden="1">#REF!</definedName>
    <definedName name="BEx3EUUAX947Q5N6MY6W0KSNY78Y" localSheetId="1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11" hidden="1">#REF!</definedName>
    <definedName name="BEx3F3OJYKFH63TY4TBS69H5CI8M" localSheetId="17" hidden="1">#REF!</definedName>
    <definedName name="BEx3F3OJYKFH63TY4TBS69H5CI8M" localSheetId="3" hidden="1">#REF!</definedName>
    <definedName name="BEx3F3OJYKFH63TY4TBS69H5CI8M" localSheetId="7" hidden="1">#REF!</definedName>
    <definedName name="BEx3F3OJYKFH63TY4TBS69H5CI8M" localSheetId="12" hidden="1">#REF!</definedName>
    <definedName name="BEx3F3OJYKFH63TY4TBS69H5CI8M" localSheetId="13" hidden="1">#REF!</definedName>
    <definedName name="BEx3F3OJYKFH63TY4TBS69H5CI8M" localSheetId="1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11" hidden="1">#REF!</definedName>
    <definedName name="BEx3FHMD1P5XBCH23ZKIFO6ZTCNB" localSheetId="17" hidden="1">#REF!</definedName>
    <definedName name="BEx3FHMD1P5XBCH23ZKIFO6ZTCNB" localSheetId="3" hidden="1">#REF!</definedName>
    <definedName name="BEx3FHMD1P5XBCH23ZKIFO6ZTCNB" localSheetId="7" hidden="1">#REF!</definedName>
    <definedName name="BEx3FHMD1P5XBCH23ZKIFO6ZTCNB" localSheetId="12" hidden="1">#REF!</definedName>
    <definedName name="BEx3FHMD1P5XBCH23ZKIFO6ZTCNB" localSheetId="13" hidden="1">#REF!</definedName>
    <definedName name="BEx3FHMD1P5XBCH23ZKIFO6ZTCNB" localSheetId="1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11" hidden="1">#REF!</definedName>
    <definedName name="BEx3FI2G3YYIACQHXNXEA15M8ZK5" localSheetId="17" hidden="1">#REF!</definedName>
    <definedName name="BEx3FI2G3YYIACQHXNXEA15M8ZK5" localSheetId="3" hidden="1">#REF!</definedName>
    <definedName name="BEx3FI2G3YYIACQHXNXEA15M8ZK5" localSheetId="7" hidden="1">#REF!</definedName>
    <definedName name="BEx3FI2G3YYIACQHXNXEA15M8ZK5" localSheetId="12" hidden="1">#REF!</definedName>
    <definedName name="BEx3FI2G3YYIACQHXNXEA15M8ZK5" localSheetId="13" hidden="1">#REF!</definedName>
    <definedName name="BEx3FI2G3YYIACQHXNXEA15M8ZK5" localSheetId="1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11" hidden="1">#REF!</definedName>
    <definedName name="BEx3FJ9MHSLDK8W91GO85FX1GX57" localSheetId="17" hidden="1">#REF!</definedName>
    <definedName name="BEx3FJ9MHSLDK8W91GO85FX1GX57" localSheetId="3" hidden="1">#REF!</definedName>
    <definedName name="BEx3FJ9MHSLDK8W91GO85FX1GX57" localSheetId="7" hidden="1">#REF!</definedName>
    <definedName name="BEx3FJ9MHSLDK8W91GO85FX1GX57" localSheetId="12" hidden="1">#REF!</definedName>
    <definedName name="BEx3FJ9MHSLDK8W91GO85FX1GX57" localSheetId="13" hidden="1">#REF!</definedName>
    <definedName name="BEx3FJ9MHSLDK8W91GO85FX1GX57" localSheetId="1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11" hidden="1">#REF!</definedName>
    <definedName name="BEx3FR251HFU7A33PU01SJUENL2B" localSheetId="17" hidden="1">#REF!</definedName>
    <definedName name="BEx3FR251HFU7A33PU01SJUENL2B" localSheetId="3" hidden="1">#REF!</definedName>
    <definedName name="BEx3FR251HFU7A33PU01SJUENL2B" localSheetId="7" hidden="1">#REF!</definedName>
    <definedName name="BEx3FR251HFU7A33PU01SJUENL2B" localSheetId="12" hidden="1">#REF!</definedName>
    <definedName name="BEx3FR251HFU7A33PU01SJUENL2B" localSheetId="13" hidden="1">#REF!</definedName>
    <definedName name="BEx3FR251HFU7A33PU01SJUENL2B" localSheetId="1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11" hidden="1">#REF!</definedName>
    <definedName name="BEx3FX7EJL47JSLSWP3EOC265WAE" localSheetId="17" hidden="1">#REF!</definedName>
    <definedName name="BEx3FX7EJL47JSLSWP3EOC265WAE" localSheetId="3" hidden="1">#REF!</definedName>
    <definedName name="BEx3FX7EJL47JSLSWP3EOC265WAE" localSheetId="7" hidden="1">#REF!</definedName>
    <definedName name="BEx3FX7EJL47JSLSWP3EOC265WAE" localSheetId="12" hidden="1">#REF!</definedName>
    <definedName name="BEx3FX7EJL47JSLSWP3EOC265WAE" localSheetId="13" hidden="1">#REF!</definedName>
    <definedName name="BEx3FX7EJL47JSLSWP3EOC265WAE" localSheetId="1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11" hidden="1">#REF!</definedName>
    <definedName name="BEx3G201R8NLJ6FIHO2QS0SW9QVV" localSheetId="17" hidden="1">#REF!</definedName>
    <definedName name="BEx3G201R8NLJ6FIHO2QS0SW9QVV" localSheetId="3" hidden="1">#REF!</definedName>
    <definedName name="BEx3G201R8NLJ6FIHO2QS0SW9QVV" localSheetId="7" hidden="1">#REF!</definedName>
    <definedName name="BEx3G201R8NLJ6FIHO2QS0SW9QVV" localSheetId="12" hidden="1">#REF!</definedName>
    <definedName name="BEx3G201R8NLJ6FIHO2QS0SW9QVV" localSheetId="13" hidden="1">#REF!</definedName>
    <definedName name="BEx3G201R8NLJ6FIHO2QS0SW9QVV" localSheetId="1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11" hidden="1">#REF!</definedName>
    <definedName name="BEx3G2LL2II66XY5YCDPG4JE13A3" localSheetId="17" hidden="1">#REF!</definedName>
    <definedName name="BEx3G2LL2II66XY5YCDPG4JE13A3" localSheetId="3" hidden="1">#REF!</definedName>
    <definedName name="BEx3G2LL2II66XY5YCDPG4JE13A3" localSheetId="7" hidden="1">#REF!</definedName>
    <definedName name="BEx3G2LL2II66XY5YCDPG4JE13A3" localSheetId="12" hidden="1">#REF!</definedName>
    <definedName name="BEx3G2LL2II66XY5YCDPG4JE13A3" localSheetId="13" hidden="1">#REF!</definedName>
    <definedName name="BEx3G2LL2II66XY5YCDPG4JE13A3" localSheetId="1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11" hidden="1">#REF!</definedName>
    <definedName name="BEx3G2WA0DTYY9D8AGHHOBTPE2B2" localSheetId="17" hidden="1">#REF!</definedName>
    <definedName name="BEx3G2WA0DTYY9D8AGHHOBTPE2B2" localSheetId="3" hidden="1">#REF!</definedName>
    <definedName name="BEx3G2WA0DTYY9D8AGHHOBTPE2B2" localSheetId="7" hidden="1">#REF!</definedName>
    <definedName name="BEx3G2WA0DTYY9D8AGHHOBTPE2B2" localSheetId="12" hidden="1">#REF!</definedName>
    <definedName name="BEx3G2WA0DTYY9D8AGHHOBTPE2B2" localSheetId="13" hidden="1">#REF!</definedName>
    <definedName name="BEx3G2WA0DTYY9D8AGHHOBTPE2B2" localSheetId="1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11" hidden="1">#REF!</definedName>
    <definedName name="BEx3GCXR6IAS0B6WJ03GJVH7CO52" localSheetId="17" hidden="1">#REF!</definedName>
    <definedName name="BEx3GCXR6IAS0B6WJ03GJVH7CO52" localSheetId="3" hidden="1">#REF!</definedName>
    <definedName name="BEx3GCXR6IAS0B6WJ03GJVH7CO52" localSheetId="7" hidden="1">#REF!</definedName>
    <definedName name="BEx3GCXR6IAS0B6WJ03GJVH7CO52" localSheetId="12" hidden="1">#REF!</definedName>
    <definedName name="BEx3GCXR6IAS0B6WJ03GJVH7CO52" localSheetId="13" hidden="1">#REF!</definedName>
    <definedName name="BEx3GCXR6IAS0B6WJ03GJVH7CO52" localSheetId="1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11" hidden="1">#REF!</definedName>
    <definedName name="BEx3GEVV18SEQDI1JGY7EN6D1GT1" localSheetId="17" hidden="1">#REF!</definedName>
    <definedName name="BEx3GEVV18SEQDI1JGY7EN6D1GT1" localSheetId="3" hidden="1">#REF!</definedName>
    <definedName name="BEx3GEVV18SEQDI1JGY7EN6D1GT1" localSheetId="7" hidden="1">#REF!</definedName>
    <definedName name="BEx3GEVV18SEQDI1JGY7EN6D1GT1" localSheetId="12" hidden="1">#REF!</definedName>
    <definedName name="BEx3GEVV18SEQDI1JGY7EN6D1GT1" localSheetId="13" hidden="1">#REF!</definedName>
    <definedName name="BEx3GEVV18SEQDI1JGY7EN6D1GT1" localSheetId="1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11" hidden="1">#REF!</definedName>
    <definedName name="BEx3GKFH64MKQX61S7DYTZ15JCPY" localSheetId="17" hidden="1">#REF!</definedName>
    <definedName name="BEx3GKFH64MKQX61S7DYTZ15JCPY" localSheetId="3" hidden="1">#REF!</definedName>
    <definedName name="BEx3GKFH64MKQX61S7DYTZ15JCPY" localSheetId="7" hidden="1">#REF!</definedName>
    <definedName name="BEx3GKFH64MKQX61S7DYTZ15JCPY" localSheetId="12" hidden="1">#REF!</definedName>
    <definedName name="BEx3GKFH64MKQX61S7DYTZ15JCPY" localSheetId="13" hidden="1">#REF!</definedName>
    <definedName name="BEx3GKFH64MKQX61S7DYTZ15JCPY" localSheetId="1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11" hidden="1">#REF!</definedName>
    <definedName name="BEx3GMJ1Y6UU02DLRL0QXCEKDA6C" localSheetId="17" hidden="1">#REF!</definedName>
    <definedName name="BEx3GMJ1Y6UU02DLRL0QXCEKDA6C" localSheetId="3" hidden="1">#REF!</definedName>
    <definedName name="BEx3GMJ1Y6UU02DLRL0QXCEKDA6C" localSheetId="7" hidden="1">#REF!</definedName>
    <definedName name="BEx3GMJ1Y6UU02DLRL0QXCEKDA6C" localSheetId="12" hidden="1">#REF!</definedName>
    <definedName name="BEx3GMJ1Y6UU02DLRL0QXCEKDA6C" localSheetId="13" hidden="1">#REF!</definedName>
    <definedName name="BEx3GMJ1Y6UU02DLRL0QXCEKDA6C" localSheetId="1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11" hidden="1">#REF!</definedName>
    <definedName name="BEx3GN4LY0135CBDIN1TU2UEODGF" localSheetId="17" hidden="1">#REF!</definedName>
    <definedName name="BEx3GN4LY0135CBDIN1TU2UEODGF" localSheetId="3" hidden="1">#REF!</definedName>
    <definedName name="BEx3GN4LY0135CBDIN1TU2UEODGF" localSheetId="7" hidden="1">#REF!</definedName>
    <definedName name="BEx3GN4LY0135CBDIN1TU2UEODGF" localSheetId="12" hidden="1">#REF!</definedName>
    <definedName name="BEx3GN4LY0135CBDIN1TU2UEODGF" localSheetId="13" hidden="1">#REF!</definedName>
    <definedName name="BEx3GN4LY0135CBDIN1TU2UEODGF" localSheetId="1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11" hidden="1">#REF!</definedName>
    <definedName name="BEx3GPDH2AH4QKT4OOSN563XUHBD" localSheetId="17" hidden="1">#REF!</definedName>
    <definedName name="BEx3GPDH2AH4QKT4OOSN563XUHBD" localSheetId="3" hidden="1">#REF!</definedName>
    <definedName name="BEx3GPDH2AH4QKT4OOSN563XUHBD" localSheetId="7" hidden="1">#REF!</definedName>
    <definedName name="BEx3GPDH2AH4QKT4OOSN563XUHBD" localSheetId="12" hidden="1">#REF!</definedName>
    <definedName name="BEx3GPDH2AH4QKT4OOSN563XUHBD" localSheetId="13" hidden="1">#REF!</definedName>
    <definedName name="BEx3GPDH2AH4QKT4OOSN563XUHBD" localSheetId="1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11" hidden="1">#REF!</definedName>
    <definedName name="BEx3GRGZOH1A62SHC133FKNN9K23" localSheetId="17" hidden="1">#REF!</definedName>
    <definedName name="BEx3GRGZOH1A62SHC133FKNN9K23" localSheetId="3" hidden="1">#REF!</definedName>
    <definedName name="BEx3GRGZOH1A62SHC133FKNN9K23" localSheetId="7" hidden="1">#REF!</definedName>
    <definedName name="BEx3GRGZOH1A62SHC133FKNN9K23" localSheetId="12" hidden="1">#REF!</definedName>
    <definedName name="BEx3GRGZOH1A62SHC133FKNN9K23" localSheetId="13" hidden="1">#REF!</definedName>
    <definedName name="BEx3GRGZOH1A62SHC133FKNN9K23" localSheetId="1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11" hidden="1">#REF!</definedName>
    <definedName name="BEx3GS2LABKJSRV8GPZLJZVX7NMJ" localSheetId="17" hidden="1">#REF!</definedName>
    <definedName name="BEx3GS2LABKJSRV8GPZLJZVX7NMJ" localSheetId="3" hidden="1">#REF!</definedName>
    <definedName name="BEx3GS2LABKJSRV8GPZLJZVX7NMJ" localSheetId="7" hidden="1">#REF!</definedName>
    <definedName name="BEx3GS2LABKJSRV8GPZLJZVX7NMJ" localSheetId="12" hidden="1">#REF!</definedName>
    <definedName name="BEx3GS2LABKJSRV8GPZLJZVX7NMJ" localSheetId="13" hidden="1">#REF!</definedName>
    <definedName name="BEx3GS2LABKJSRV8GPZLJZVX7NMJ" localSheetId="1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11" hidden="1">#REF!</definedName>
    <definedName name="BEx3H05W7OEBR6W6YJKGD6W5M3I1" localSheetId="17" hidden="1">#REF!</definedName>
    <definedName name="BEx3H05W7OEBR6W6YJKGD6W5M3I1" localSheetId="3" hidden="1">#REF!</definedName>
    <definedName name="BEx3H05W7OEBR6W6YJKGD6W5M3I1" localSheetId="7" hidden="1">#REF!</definedName>
    <definedName name="BEx3H05W7OEBR6W6YJKGD6W5M3I1" localSheetId="12" hidden="1">#REF!</definedName>
    <definedName name="BEx3H05W7OEBR6W6YJKGD6W5M3I1" localSheetId="13" hidden="1">#REF!</definedName>
    <definedName name="BEx3H05W7OEBR6W6YJKGD6W5M3I1" localSheetId="1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11" hidden="1">#REF!</definedName>
    <definedName name="BEx3H244GCME7ZDNAXG6ZSJ64ZRE" localSheetId="17" hidden="1">#REF!</definedName>
    <definedName name="BEx3H244GCME7ZDNAXG6ZSJ64ZRE" localSheetId="3" hidden="1">#REF!</definedName>
    <definedName name="BEx3H244GCME7ZDNAXG6ZSJ64ZRE" localSheetId="7" hidden="1">#REF!</definedName>
    <definedName name="BEx3H244GCME7ZDNAXG6ZSJ64ZRE" localSheetId="12" hidden="1">#REF!</definedName>
    <definedName name="BEx3H244GCME7ZDNAXG6ZSJ64ZRE" localSheetId="13" hidden="1">#REF!</definedName>
    <definedName name="BEx3H244GCME7ZDNAXG6ZSJ64ZRE" localSheetId="1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11" hidden="1">#REF!</definedName>
    <definedName name="BEx3H5UX2GZFZZT657YR76RHW5I6" localSheetId="17" hidden="1">#REF!</definedName>
    <definedName name="BEx3H5UX2GZFZZT657YR76RHW5I6" localSheetId="3" hidden="1">#REF!</definedName>
    <definedName name="BEx3H5UX2GZFZZT657YR76RHW5I6" localSheetId="7" hidden="1">#REF!</definedName>
    <definedName name="BEx3H5UX2GZFZZT657YR76RHW5I6" localSheetId="12" hidden="1">#REF!</definedName>
    <definedName name="BEx3H5UX2GZFZZT657YR76RHW5I6" localSheetId="13" hidden="1">#REF!</definedName>
    <definedName name="BEx3H5UX2GZFZZT657YR76RHW5I6" localSheetId="1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11" hidden="1">#REF!</definedName>
    <definedName name="BEx3HACPKDZVUOS9WBDCCFJB46DK" localSheetId="17" hidden="1">#REF!</definedName>
    <definedName name="BEx3HACPKDZVUOS9WBDCCFJB46DK" localSheetId="3" hidden="1">#REF!</definedName>
    <definedName name="BEx3HACPKDZVUOS9WBDCCFJB46DK" localSheetId="7" hidden="1">#REF!</definedName>
    <definedName name="BEx3HACPKDZVUOS9WBDCCFJB46DK" localSheetId="12" hidden="1">#REF!</definedName>
    <definedName name="BEx3HACPKDZVUOS9WBDCCFJB46DK" localSheetId="13" hidden="1">#REF!</definedName>
    <definedName name="BEx3HACPKDZVUOS9WBDCCFJB46DK" localSheetId="1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11" hidden="1">#REF!</definedName>
    <definedName name="BEx3HMSEFOP6DBM4R97XA6B7NFG6" localSheetId="17" hidden="1">#REF!</definedName>
    <definedName name="BEx3HMSEFOP6DBM4R97XA6B7NFG6" localSheetId="3" hidden="1">#REF!</definedName>
    <definedName name="BEx3HMSEFOP6DBM4R97XA6B7NFG6" localSheetId="7" hidden="1">#REF!</definedName>
    <definedName name="BEx3HMSEFOP6DBM4R97XA6B7NFG6" localSheetId="12" hidden="1">#REF!</definedName>
    <definedName name="BEx3HMSEFOP6DBM4R97XA6B7NFG6" localSheetId="13" hidden="1">#REF!</definedName>
    <definedName name="BEx3HMSEFOP6DBM4R97XA6B7NFG6" localSheetId="1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11" hidden="1">#REF!</definedName>
    <definedName name="BEx3HWJ5SQSD2CVCQNR183X44FR8" localSheetId="17" hidden="1">#REF!</definedName>
    <definedName name="BEx3HWJ5SQSD2CVCQNR183X44FR8" localSheetId="3" hidden="1">#REF!</definedName>
    <definedName name="BEx3HWJ5SQSD2CVCQNR183X44FR8" localSheetId="7" hidden="1">#REF!</definedName>
    <definedName name="BEx3HWJ5SQSD2CVCQNR183X44FR8" localSheetId="12" hidden="1">#REF!</definedName>
    <definedName name="BEx3HWJ5SQSD2CVCQNR183X44FR8" localSheetId="13" hidden="1">#REF!</definedName>
    <definedName name="BEx3HWJ5SQSD2CVCQNR183X44FR8" localSheetId="1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11" hidden="1">#REF!</definedName>
    <definedName name="BEx3I09YVXO0G4X7KGSA4WGORM35" localSheetId="17" hidden="1">#REF!</definedName>
    <definedName name="BEx3I09YVXO0G4X7KGSA4WGORM35" localSheetId="3" hidden="1">#REF!</definedName>
    <definedName name="BEx3I09YVXO0G4X7KGSA4WGORM35" localSheetId="7" hidden="1">#REF!</definedName>
    <definedName name="BEx3I09YVXO0G4X7KGSA4WGORM35" localSheetId="12" hidden="1">#REF!</definedName>
    <definedName name="BEx3I09YVXO0G4X7KGSA4WGORM35" localSheetId="13" hidden="1">#REF!</definedName>
    <definedName name="BEx3I09YVXO0G4X7KGSA4WGORM35" localSheetId="1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11" hidden="1">#REF!</definedName>
    <definedName name="BEx3I3KN8WAL54AYYACGCUM43J9W" localSheetId="17" hidden="1">#REF!</definedName>
    <definedName name="BEx3I3KN8WAL54AYYACGCUM43J9W" localSheetId="3" hidden="1">#REF!</definedName>
    <definedName name="BEx3I3KN8WAL54AYYACGCUM43J9W" localSheetId="7" hidden="1">#REF!</definedName>
    <definedName name="BEx3I3KN8WAL54AYYACGCUM43J9W" localSheetId="12" hidden="1">#REF!</definedName>
    <definedName name="BEx3I3KN8WAL54AYYACGCUM43J9W" localSheetId="13" hidden="1">#REF!</definedName>
    <definedName name="BEx3I3KN8WAL54AYYACGCUM43J9W" localSheetId="1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11" hidden="1">#REF!</definedName>
    <definedName name="BEx3ICF1GY8HQEBIU9S43PDJ90BX" localSheetId="17" hidden="1">#REF!</definedName>
    <definedName name="BEx3ICF1GY8HQEBIU9S43PDJ90BX" localSheetId="3" hidden="1">#REF!</definedName>
    <definedName name="BEx3ICF1GY8HQEBIU9S43PDJ90BX" localSheetId="7" hidden="1">#REF!</definedName>
    <definedName name="BEx3ICF1GY8HQEBIU9S43PDJ90BX" localSheetId="12" hidden="1">#REF!</definedName>
    <definedName name="BEx3ICF1GY8HQEBIU9S43PDJ90BX" localSheetId="13" hidden="1">#REF!</definedName>
    <definedName name="BEx3ICF1GY8HQEBIU9S43PDJ90BX" localSheetId="1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11" hidden="1">#REF!</definedName>
    <definedName name="BEx3IYAH2DEBFWO8F94H4MXE3RLY" localSheetId="17" hidden="1">#REF!</definedName>
    <definedName name="BEx3IYAH2DEBFWO8F94H4MXE3RLY" localSheetId="3" hidden="1">#REF!</definedName>
    <definedName name="BEx3IYAH2DEBFWO8F94H4MXE3RLY" localSheetId="7" hidden="1">#REF!</definedName>
    <definedName name="BEx3IYAH2DEBFWO8F94H4MXE3RLY" localSheetId="12" hidden="1">#REF!</definedName>
    <definedName name="BEx3IYAH2DEBFWO8F94H4MXE3RLY" localSheetId="13" hidden="1">#REF!</definedName>
    <definedName name="BEx3IYAH2DEBFWO8F94H4MXE3RLY" localSheetId="1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11" hidden="1">#REF!</definedName>
    <definedName name="BEx3IZSG3932LSWHR5YV78IVRPCK" localSheetId="17" hidden="1">#REF!</definedName>
    <definedName name="BEx3IZSG3932LSWHR5YV78IVRPCK" localSheetId="3" hidden="1">#REF!</definedName>
    <definedName name="BEx3IZSG3932LSWHR5YV78IVRPCK" localSheetId="7" hidden="1">#REF!</definedName>
    <definedName name="BEx3IZSG3932LSWHR5YV78IVRPCK" localSheetId="12" hidden="1">#REF!</definedName>
    <definedName name="BEx3IZSG3932LSWHR5YV78IVRPCK" localSheetId="13" hidden="1">#REF!</definedName>
    <definedName name="BEx3IZSG3932LSWHR5YV78IVRPCK" localSheetId="1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11" hidden="1">#REF!</definedName>
    <definedName name="BEx3IZXXSYEW50379N2EAFWO8DZV" localSheetId="17" hidden="1">#REF!</definedName>
    <definedName name="BEx3IZXXSYEW50379N2EAFWO8DZV" localSheetId="3" hidden="1">#REF!</definedName>
    <definedName name="BEx3IZXXSYEW50379N2EAFWO8DZV" localSheetId="7" hidden="1">#REF!</definedName>
    <definedName name="BEx3IZXXSYEW50379N2EAFWO8DZV" localSheetId="12" hidden="1">#REF!</definedName>
    <definedName name="BEx3IZXXSYEW50379N2EAFWO8DZV" localSheetId="13" hidden="1">#REF!</definedName>
    <definedName name="BEx3IZXXSYEW50379N2EAFWO8DZV" localSheetId="1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11" hidden="1">#REF!</definedName>
    <definedName name="BEx3J1VZVGTKT4ATPO9O5JCSFTTR" localSheetId="17" hidden="1">#REF!</definedName>
    <definedName name="BEx3J1VZVGTKT4ATPO9O5JCSFTTR" localSheetId="3" hidden="1">#REF!</definedName>
    <definedName name="BEx3J1VZVGTKT4ATPO9O5JCSFTTR" localSheetId="7" hidden="1">#REF!</definedName>
    <definedName name="BEx3J1VZVGTKT4ATPO9O5JCSFTTR" localSheetId="12" hidden="1">#REF!</definedName>
    <definedName name="BEx3J1VZVGTKT4ATPO9O5JCSFTTR" localSheetId="13" hidden="1">#REF!</definedName>
    <definedName name="BEx3J1VZVGTKT4ATPO9O5JCSFTTR" localSheetId="1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11" hidden="1">#REF!</definedName>
    <definedName name="BEx3JC2TY7JNAAC3L7QHVPQXLGQ8" localSheetId="17" hidden="1">#REF!</definedName>
    <definedName name="BEx3JC2TY7JNAAC3L7QHVPQXLGQ8" localSheetId="3" hidden="1">#REF!</definedName>
    <definedName name="BEx3JC2TY7JNAAC3L7QHVPQXLGQ8" localSheetId="7" hidden="1">#REF!</definedName>
    <definedName name="BEx3JC2TY7JNAAC3L7QHVPQXLGQ8" localSheetId="12" hidden="1">#REF!</definedName>
    <definedName name="BEx3JC2TY7JNAAC3L7QHVPQXLGQ8" localSheetId="13" hidden="1">#REF!</definedName>
    <definedName name="BEx3JC2TY7JNAAC3L7QHVPQXLGQ8" localSheetId="1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11" hidden="1">#REF!</definedName>
    <definedName name="BEx3JMF5D7ODCJ7THAJTC1GFSG95" localSheetId="17" hidden="1">#REF!</definedName>
    <definedName name="BEx3JMF5D7ODCJ7THAJTC1GFSG95" localSheetId="3" hidden="1">#REF!</definedName>
    <definedName name="BEx3JMF5D7ODCJ7THAJTC1GFSG95" localSheetId="7" hidden="1">#REF!</definedName>
    <definedName name="BEx3JMF5D7ODCJ7THAJTC1GFSG95" localSheetId="12" hidden="1">#REF!</definedName>
    <definedName name="BEx3JMF5D7ODCJ7THAJTC1GFSG95" localSheetId="13" hidden="1">#REF!</definedName>
    <definedName name="BEx3JMF5D7ODCJ7THAJTC1GFSG95" localSheetId="1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11" hidden="1">#REF!</definedName>
    <definedName name="BEx3JX23SYDIGOGM4Y0CQFBW8ZBV" localSheetId="17" hidden="1">#REF!</definedName>
    <definedName name="BEx3JX23SYDIGOGM4Y0CQFBW8ZBV" localSheetId="3" hidden="1">#REF!</definedName>
    <definedName name="BEx3JX23SYDIGOGM4Y0CQFBW8ZBV" localSheetId="7" hidden="1">#REF!</definedName>
    <definedName name="BEx3JX23SYDIGOGM4Y0CQFBW8ZBV" localSheetId="12" hidden="1">#REF!</definedName>
    <definedName name="BEx3JX23SYDIGOGM4Y0CQFBW8ZBV" localSheetId="13" hidden="1">#REF!</definedName>
    <definedName name="BEx3JX23SYDIGOGM4Y0CQFBW8ZBV" localSheetId="1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11" hidden="1">#REF!</definedName>
    <definedName name="BEx3JXCXCVBZJGV5VEG9MJEI01AL" localSheetId="17" hidden="1">#REF!</definedName>
    <definedName name="BEx3JXCXCVBZJGV5VEG9MJEI01AL" localSheetId="3" hidden="1">#REF!</definedName>
    <definedName name="BEx3JXCXCVBZJGV5VEG9MJEI01AL" localSheetId="7" hidden="1">#REF!</definedName>
    <definedName name="BEx3JXCXCVBZJGV5VEG9MJEI01AL" localSheetId="12" hidden="1">#REF!</definedName>
    <definedName name="BEx3JXCXCVBZJGV5VEG9MJEI01AL" localSheetId="13" hidden="1">#REF!</definedName>
    <definedName name="BEx3JXCXCVBZJGV5VEG9MJEI01AL" localSheetId="1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11" hidden="1">#REF!</definedName>
    <definedName name="BEx3JYK2N7X59TPJSKYZ77ENY8SS" localSheetId="17" hidden="1">#REF!</definedName>
    <definedName name="BEx3JYK2N7X59TPJSKYZ77ENY8SS" localSheetId="3" hidden="1">#REF!</definedName>
    <definedName name="BEx3JYK2N7X59TPJSKYZ77ENY8SS" localSheetId="7" hidden="1">#REF!</definedName>
    <definedName name="BEx3JYK2N7X59TPJSKYZ77ENY8SS" localSheetId="12" hidden="1">#REF!</definedName>
    <definedName name="BEx3JYK2N7X59TPJSKYZ77ENY8SS" localSheetId="13" hidden="1">#REF!</definedName>
    <definedName name="BEx3JYK2N7X59TPJSKYZ77ENY8SS" localSheetId="1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11" hidden="1">#REF!</definedName>
    <definedName name="BEx3K13PSDK50JLCLD0GX8L4TWAH" localSheetId="17" hidden="1">#REF!</definedName>
    <definedName name="BEx3K13PSDK50JLCLD0GX8L4TWAH" localSheetId="3" hidden="1">#REF!</definedName>
    <definedName name="BEx3K13PSDK50JLCLD0GX8L4TWAH" localSheetId="7" hidden="1">#REF!</definedName>
    <definedName name="BEx3K13PSDK50JLCLD0GX8L4TWAH" localSheetId="12" hidden="1">#REF!</definedName>
    <definedName name="BEx3K13PSDK50JLCLD0GX8L4TWAH" localSheetId="13" hidden="1">#REF!</definedName>
    <definedName name="BEx3K13PSDK50JLCLD0GX8L4TWAH" localSheetId="1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11" hidden="1">#REF!</definedName>
    <definedName name="BEx3K4EII7GU1CG0BN7UL15M6J8Z" localSheetId="17" hidden="1">#REF!</definedName>
    <definedName name="BEx3K4EII7GU1CG0BN7UL15M6J8Z" localSheetId="3" hidden="1">#REF!</definedName>
    <definedName name="BEx3K4EII7GU1CG0BN7UL15M6J8Z" localSheetId="7" hidden="1">#REF!</definedName>
    <definedName name="BEx3K4EII7GU1CG0BN7UL15M6J8Z" localSheetId="12" hidden="1">#REF!</definedName>
    <definedName name="BEx3K4EII7GU1CG0BN7UL15M6J8Z" localSheetId="13" hidden="1">#REF!</definedName>
    <definedName name="BEx3K4EII7GU1CG0BN7UL15M6J8Z" localSheetId="1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11" hidden="1">#REF!</definedName>
    <definedName name="BEx3K4ZXQUQ2KYZF74B84SO48XMW" localSheetId="17" hidden="1">#REF!</definedName>
    <definedName name="BEx3K4ZXQUQ2KYZF74B84SO48XMW" localSheetId="3" hidden="1">#REF!</definedName>
    <definedName name="BEx3K4ZXQUQ2KYZF74B84SO48XMW" localSheetId="7" hidden="1">#REF!</definedName>
    <definedName name="BEx3K4ZXQUQ2KYZF74B84SO48XMW" localSheetId="12" hidden="1">#REF!</definedName>
    <definedName name="BEx3K4ZXQUQ2KYZF74B84SO48XMW" localSheetId="13" hidden="1">#REF!</definedName>
    <definedName name="BEx3K4ZXQUQ2KYZF74B84SO48XMW" localSheetId="1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11" hidden="1">#REF!</definedName>
    <definedName name="BEx3KEFXUCVNVPH7KSEGAZYX13B5" localSheetId="17" hidden="1">#REF!</definedName>
    <definedName name="BEx3KEFXUCVNVPH7KSEGAZYX13B5" localSheetId="3" hidden="1">#REF!</definedName>
    <definedName name="BEx3KEFXUCVNVPH7KSEGAZYX13B5" localSheetId="7" hidden="1">#REF!</definedName>
    <definedName name="BEx3KEFXUCVNVPH7KSEGAZYX13B5" localSheetId="12" hidden="1">#REF!</definedName>
    <definedName name="BEx3KEFXUCVNVPH7KSEGAZYX13B5" localSheetId="13" hidden="1">#REF!</definedName>
    <definedName name="BEx3KEFXUCVNVPH7KSEGAZYX13B5" localSheetId="1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11" hidden="1">#REF!</definedName>
    <definedName name="BEx3KFXUAF6YXAA47B7Q6X9B3VGB" localSheetId="17" hidden="1">#REF!</definedName>
    <definedName name="BEx3KFXUAF6YXAA47B7Q6X9B3VGB" localSheetId="3" hidden="1">#REF!</definedName>
    <definedName name="BEx3KFXUAF6YXAA47B7Q6X9B3VGB" localSheetId="7" hidden="1">#REF!</definedName>
    <definedName name="BEx3KFXUAF6YXAA47B7Q6X9B3VGB" localSheetId="12" hidden="1">#REF!</definedName>
    <definedName name="BEx3KFXUAF6YXAA47B7Q6X9B3VGB" localSheetId="13" hidden="1">#REF!</definedName>
    <definedName name="BEx3KFXUAF6YXAA47B7Q6X9B3VGB" localSheetId="1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11" hidden="1">#REF!</definedName>
    <definedName name="BEx3KIXQYOGMPK4WJJAVBRX4NR28" localSheetId="17" hidden="1">#REF!</definedName>
    <definedName name="BEx3KIXQYOGMPK4WJJAVBRX4NR28" localSheetId="3" hidden="1">#REF!</definedName>
    <definedName name="BEx3KIXQYOGMPK4WJJAVBRX4NR28" localSheetId="7" hidden="1">#REF!</definedName>
    <definedName name="BEx3KIXQYOGMPK4WJJAVBRX4NR28" localSheetId="12" hidden="1">#REF!</definedName>
    <definedName name="BEx3KIXQYOGMPK4WJJAVBRX4NR28" localSheetId="13" hidden="1">#REF!</definedName>
    <definedName name="BEx3KIXQYOGMPK4WJJAVBRX4NR28" localSheetId="1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11" hidden="1">#REF!</definedName>
    <definedName name="BEx3KJOMVOSFZVJUL3GKCNP6DQDS" localSheetId="17" hidden="1">#REF!</definedName>
    <definedName name="BEx3KJOMVOSFZVJUL3GKCNP6DQDS" localSheetId="3" hidden="1">#REF!</definedName>
    <definedName name="BEx3KJOMVOSFZVJUL3GKCNP6DQDS" localSheetId="7" hidden="1">#REF!</definedName>
    <definedName name="BEx3KJOMVOSFZVJUL3GKCNP6DQDS" localSheetId="12" hidden="1">#REF!</definedName>
    <definedName name="BEx3KJOMVOSFZVJUL3GKCNP6DQDS" localSheetId="13" hidden="1">#REF!</definedName>
    <definedName name="BEx3KJOMVOSFZVJUL3GKCNP6DQDS" localSheetId="1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11" hidden="1">#REF!</definedName>
    <definedName name="BEx3KP2VRBMORK0QEAZUYCXL3DHJ" localSheetId="17" hidden="1">#REF!</definedName>
    <definedName name="BEx3KP2VRBMORK0QEAZUYCXL3DHJ" localSheetId="3" hidden="1">#REF!</definedName>
    <definedName name="BEx3KP2VRBMORK0QEAZUYCXL3DHJ" localSheetId="7" hidden="1">#REF!</definedName>
    <definedName name="BEx3KP2VRBMORK0QEAZUYCXL3DHJ" localSheetId="12" hidden="1">#REF!</definedName>
    <definedName name="BEx3KP2VRBMORK0QEAZUYCXL3DHJ" localSheetId="13" hidden="1">#REF!</definedName>
    <definedName name="BEx3KP2VRBMORK0QEAZUYCXL3DHJ" localSheetId="1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11" hidden="1">#REF!</definedName>
    <definedName name="BEx3L4IN3LI4C26SITKTGAH27CDU" localSheetId="17" hidden="1">#REF!</definedName>
    <definedName name="BEx3L4IN3LI4C26SITKTGAH27CDU" localSheetId="3" hidden="1">#REF!</definedName>
    <definedName name="BEx3L4IN3LI4C26SITKTGAH27CDU" localSheetId="7" hidden="1">#REF!</definedName>
    <definedName name="BEx3L4IN3LI4C26SITKTGAH27CDU" localSheetId="12" hidden="1">#REF!</definedName>
    <definedName name="BEx3L4IN3LI4C26SITKTGAH27CDU" localSheetId="13" hidden="1">#REF!</definedName>
    <definedName name="BEx3L4IN3LI4C26SITKTGAH27CDU" localSheetId="1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11" hidden="1">#REF!</definedName>
    <definedName name="BEx3L4YQ0J7ZU0M5QM6YIPCEYC9K" localSheetId="17" hidden="1">#REF!</definedName>
    <definedName name="BEx3L4YQ0J7ZU0M5QM6YIPCEYC9K" localSheetId="3" hidden="1">#REF!</definedName>
    <definedName name="BEx3L4YQ0J7ZU0M5QM6YIPCEYC9K" localSheetId="7" hidden="1">#REF!</definedName>
    <definedName name="BEx3L4YQ0J7ZU0M5QM6YIPCEYC9K" localSheetId="12" hidden="1">#REF!</definedName>
    <definedName name="BEx3L4YQ0J7ZU0M5QM6YIPCEYC9K" localSheetId="13" hidden="1">#REF!</definedName>
    <definedName name="BEx3L4YQ0J7ZU0M5QM6YIPCEYC9K" localSheetId="1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11" hidden="1">#REF!</definedName>
    <definedName name="BEx3L60DJOR7NQN42G7YSAODP1EX" localSheetId="17" hidden="1">#REF!</definedName>
    <definedName name="BEx3L60DJOR7NQN42G7YSAODP1EX" localSheetId="3" hidden="1">#REF!</definedName>
    <definedName name="BEx3L60DJOR7NQN42G7YSAODP1EX" localSheetId="7" hidden="1">#REF!</definedName>
    <definedName name="BEx3L60DJOR7NQN42G7YSAODP1EX" localSheetId="12" hidden="1">#REF!</definedName>
    <definedName name="BEx3L60DJOR7NQN42G7YSAODP1EX" localSheetId="13" hidden="1">#REF!</definedName>
    <definedName name="BEx3L60DJOR7NQN42G7YSAODP1EX" localSheetId="1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11" hidden="1">#REF!</definedName>
    <definedName name="BEx3L7D0PI38HWZ7VADU16C9E33D" localSheetId="17" hidden="1">#REF!</definedName>
    <definedName name="BEx3L7D0PI38HWZ7VADU16C9E33D" localSheetId="3" hidden="1">#REF!</definedName>
    <definedName name="BEx3L7D0PI38HWZ7VADU16C9E33D" localSheetId="7" hidden="1">#REF!</definedName>
    <definedName name="BEx3L7D0PI38HWZ7VADU16C9E33D" localSheetId="12" hidden="1">#REF!</definedName>
    <definedName name="BEx3L7D0PI38HWZ7VADU16C9E33D" localSheetId="13" hidden="1">#REF!</definedName>
    <definedName name="BEx3L7D0PI38HWZ7VADU16C9E33D" localSheetId="1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11" hidden="1">#REF!</definedName>
    <definedName name="BEx3LANPY1HT49TAH98H4B9RC1D4" localSheetId="17" hidden="1">#REF!</definedName>
    <definedName name="BEx3LANPY1HT49TAH98H4B9RC1D4" localSheetId="3" hidden="1">#REF!</definedName>
    <definedName name="BEx3LANPY1HT49TAH98H4B9RC1D4" localSheetId="7" hidden="1">#REF!</definedName>
    <definedName name="BEx3LANPY1HT49TAH98H4B9RC1D4" localSheetId="1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11" hidden="1">#REF!</definedName>
    <definedName name="BEx3LM1PR4Y7KINKMTMKR984GX8Q" localSheetId="17" hidden="1">#REF!</definedName>
    <definedName name="BEx3LM1PR4Y7KINKMTMKR984GX8Q" localSheetId="3" hidden="1">#REF!</definedName>
    <definedName name="BEx3LM1PR4Y7KINKMTMKR984GX8Q" localSheetId="7" hidden="1">#REF!</definedName>
    <definedName name="BEx3LM1PR4Y7KINKMTMKR984GX8Q" localSheetId="12" hidden="1">#REF!</definedName>
    <definedName name="BEx3LM1PR4Y7KINKMTMKR984GX8Q" localSheetId="13" hidden="1">#REF!</definedName>
    <definedName name="BEx3LM1PR4Y7KINKMTMKR984GX8Q" localSheetId="1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11" hidden="1">#REF!</definedName>
    <definedName name="BEx3LM1PWWC9WH0R5TX5K06V559U" localSheetId="17" hidden="1">#REF!</definedName>
    <definedName name="BEx3LM1PWWC9WH0R5TX5K06V559U" localSheetId="3" hidden="1">#REF!</definedName>
    <definedName name="BEx3LM1PWWC9WH0R5TX5K06V559U" localSheetId="7" hidden="1">#REF!</definedName>
    <definedName name="BEx3LM1PWWC9WH0R5TX5K06V559U" localSheetId="12" hidden="1">#REF!</definedName>
    <definedName name="BEx3LM1PWWC9WH0R5TX5K06V559U" localSheetId="13" hidden="1">#REF!</definedName>
    <definedName name="BEx3LM1PWWC9WH0R5TX5K06V559U" localSheetId="1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11" hidden="1">#REF!</definedName>
    <definedName name="BEx3LPCEZ1C0XEKNCM3YT09JWCUO" localSheetId="17" hidden="1">#REF!</definedName>
    <definedName name="BEx3LPCEZ1C0XEKNCM3YT09JWCUO" localSheetId="3" hidden="1">#REF!</definedName>
    <definedName name="BEx3LPCEZ1C0XEKNCM3YT09JWCUO" localSheetId="7" hidden="1">#REF!</definedName>
    <definedName name="BEx3LPCEZ1C0XEKNCM3YT09JWCUO" localSheetId="12" hidden="1">#REF!</definedName>
    <definedName name="BEx3LPCEZ1C0XEKNCM3YT09JWCUO" localSheetId="13" hidden="1">#REF!</definedName>
    <definedName name="BEx3LPCEZ1C0XEKNCM3YT09JWCUO" localSheetId="1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11" hidden="1">#REF!</definedName>
    <definedName name="BEx3LSXW33WR1ECIMRYUPFBJXGGH" localSheetId="17" hidden="1">#REF!</definedName>
    <definedName name="BEx3LSXW33WR1ECIMRYUPFBJXGGH" localSheetId="3" hidden="1">#REF!</definedName>
    <definedName name="BEx3LSXW33WR1ECIMRYUPFBJXGGH" localSheetId="7" hidden="1">#REF!</definedName>
    <definedName name="BEx3LSXW33WR1ECIMRYUPFBJXGGH" localSheetId="12" hidden="1">#REF!</definedName>
    <definedName name="BEx3LSXW33WR1ECIMRYUPFBJXGGH" localSheetId="13" hidden="1">#REF!</definedName>
    <definedName name="BEx3LSXW33WR1ECIMRYUPFBJXGGH" localSheetId="1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11" hidden="1">#REF!</definedName>
    <definedName name="BEx3M1MR1K1NQD03H74BFWOK4MWQ" localSheetId="17" hidden="1">#REF!</definedName>
    <definedName name="BEx3M1MR1K1NQD03H74BFWOK4MWQ" localSheetId="3" hidden="1">#REF!</definedName>
    <definedName name="BEx3M1MR1K1NQD03H74BFWOK4MWQ" localSheetId="7" hidden="1">#REF!</definedName>
    <definedName name="BEx3M1MR1K1NQD03H74BFWOK4MWQ" localSheetId="12" hidden="1">#REF!</definedName>
    <definedName name="BEx3M1MR1K1NQD03H74BFWOK4MWQ" localSheetId="13" hidden="1">#REF!</definedName>
    <definedName name="BEx3M1MR1K1NQD03H74BFWOK4MWQ" localSheetId="1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11" hidden="1">#REF!</definedName>
    <definedName name="BEx3M4H77MYUKOOD31H9F80NMVK8" localSheetId="17" hidden="1">#REF!</definedName>
    <definedName name="BEx3M4H77MYUKOOD31H9F80NMVK8" localSheetId="3" hidden="1">#REF!</definedName>
    <definedName name="BEx3M4H77MYUKOOD31H9F80NMVK8" localSheetId="7" hidden="1">#REF!</definedName>
    <definedName name="BEx3M4H77MYUKOOD31H9F80NMVK8" localSheetId="12" hidden="1">#REF!</definedName>
    <definedName name="BEx3M4H77MYUKOOD31H9F80NMVK8" localSheetId="13" hidden="1">#REF!</definedName>
    <definedName name="BEx3M4H77MYUKOOD31H9F80NMVK8" localSheetId="1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11" hidden="1">#REF!</definedName>
    <definedName name="BEx3M9VFX329PZWYC4DMZ6P3W9R2" localSheetId="17" hidden="1">#REF!</definedName>
    <definedName name="BEx3M9VFX329PZWYC4DMZ6P3W9R2" localSheetId="3" hidden="1">#REF!</definedName>
    <definedName name="BEx3M9VFX329PZWYC4DMZ6P3W9R2" localSheetId="7" hidden="1">#REF!</definedName>
    <definedName name="BEx3M9VFX329PZWYC4DMZ6P3W9R2" localSheetId="12" hidden="1">#REF!</definedName>
    <definedName name="BEx3M9VFX329PZWYC4DMZ6P3W9R2" localSheetId="13" hidden="1">#REF!</definedName>
    <definedName name="BEx3M9VFX329PZWYC4DMZ6P3W9R2" localSheetId="1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11" hidden="1">#REF!</definedName>
    <definedName name="BEx3MCQ0VEBV0CZXDS505L38EQ8N" localSheetId="17" hidden="1">#REF!</definedName>
    <definedName name="BEx3MCQ0VEBV0CZXDS505L38EQ8N" localSheetId="3" hidden="1">#REF!</definedName>
    <definedName name="BEx3MCQ0VEBV0CZXDS505L38EQ8N" localSheetId="7" hidden="1">#REF!</definedName>
    <definedName name="BEx3MCQ0VEBV0CZXDS505L38EQ8N" localSheetId="12" hidden="1">#REF!</definedName>
    <definedName name="BEx3MCQ0VEBV0CZXDS505L38EQ8N" localSheetId="13" hidden="1">#REF!</definedName>
    <definedName name="BEx3MCQ0VEBV0CZXDS505L38EQ8N" localSheetId="1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11" hidden="1">#REF!</definedName>
    <definedName name="BEx3MEYV5LQY0BAL7V3CFAFVOM3T" localSheetId="17" hidden="1">#REF!</definedName>
    <definedName name="BEx3MEYV5LQY0BAL7V3CFAFVOM3T" localSheetId="3" hidden="1">#REF!</definedName>
    <definedName name="BEx3MEYV5LQY0BAL7V3CFAFVOM3T" localSheetId="7" hidden="1">#REF!</definedName>
    <definedName name="BEx3MEYV5LQY0BAL7V3CFAFVOM3T" localSheetId="12" hidden="1">#REF!</definedName>
    <definedName name="BEx3MEYV5LQY0BAL7V3CFAFVOM3T" localSheetId="13" hidden="1">#REF!</definedName>
    <definedName name="BEx3MEYV5LQY0BAL7V3CFAFVOM3T" localSheetId="1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11" hidden="1">#REF!</definedName>
    <definedName name="BEx3MF9LX8G8DXGARRYNTDH542WG" localSheetId="17" hidden="1">#REF!</definedName>
    <definedName name="BEx3MF9LX8G8DXGARRYNTDH542WG" localSheetId="3" hidden="1">#REF!</definedName>
    <definedName name="BEx3MF9LX8G8DXGARRYNTDH542WG" localSheetId="7" hidden="1">#REF!</definedName>
    <definedName name="BEx3MF9LX8G8DXGARRYNTDH542WG" localSheetId="12" hidden="1">#REF!</definedName>
    <definedName name="BEx3MF9LX8G8DXGARRYNTDH542WG" localSheetId="13" hidden="1">#REF!</definedName>
    <definedName name="BEx3MF9LX8G8DXGARRYNTDH542WG" localSheetId="1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11" hidden="1">#REF!</definedName>
    <definedName name="BEx3MREOFWJQEYMCMBL7ZE06NBN6" localSheetId="17" hidden="1">#REF!</definedName>
    <definedName name="BEx3MREOFWJQEYMCMBL7ZE06NBN6" localSheetId="3" hidden="1">#REF!</definedName>
    <definedName name="BEx3MREOFWJQEYMCMBL7ZE06NBN6" localSheetId="7" hidden="1">#REF!</definedName>
    <definedName name="BEx3MREOFWJQEYMCMBL7ZE06NBN6" localSheetId="12" hidden="1">#REF!</definedName>
    <definedName name="BEx3MREOFWJQEYMCMBL7ZE06NBN6" localSheetId="13" hidden="1">#REF!</definedName>
    <definedName name="BEx3MREOFWJQEYMCMBL7ZE06NBN6" localSheetId="1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11" hidden="1">#REF!</definedName>
    <definedName name="BEx3MSGD8I6KBFD4XFWYGH3DKUK3" localSheetId="17" hidden="1">#REF!</definedName>
    <definedName name="BEx3MSGD8I6KBFD4XFWYGH3DKUK3" localSheetId="3" hidden="1">#REF!</definedName>
    <definedName name="BEx3MSGD8I6KBFD4XFWYGH3DKUK3" localSheetId="7" hidden="1">#REF!</definedName>
    <definedName name="BEx3MSGD8I6KBFD4XFWYGH3DKUK3" localSheetId="12" hidden="1">#REF!</definedName>
    <definedName name="BEx3MSGD8I6KBFD4XFWYGH3DKUK3" localSheetId="13" hidden="1">#REF!</definedName>
    <definedName name="BEx3MSGD8I6KBFD4XFWYGH3DKUK3" localSheetId="1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11" hidden="1">#REF!</definedName>
    <definedName name="BEx3NDQFYEWZAUGWFMGT2R7E7RBT" localSheetId="17" hidden="1">#REF!</definedName>
    <definedName name="BEx3NDQFYEWZAUGWFMGT2R7E7RBT" localSheetId="3" hidden="1">#REF!</definedName>
    <definedName name="BEx3NDQFYEWZAUGWFMGT2R7E7RBT" localSheetId="7" hidden="1">#REF!</definedName>
    <definedName name="BEx3NDQFYEWZAUGWFMGT2R7E7RBT" localSheetId="12" hidden="1">#REF!</definedName>
    <definedName name="BEx3NDQFYEWZAUGWFMGT2R7E7RBT" localSheetId="13" hidden="1">#REF!</definedName>
    <definedName name="BEx3NDQFYEWZAUGWFMGT2R7E7RBT" localSheetId="1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11" hidden="1">#REF!</definedName>
    <definedName name="BEx3NGQBX2HEDKOCDX0TX1TGBB3P" localSheetId="17" hidden="1">#REF!</definedName>
    <definedName name="BEx3NGQBX2HEDKOCDX0TX1TGBB3P" localSheetId="3" hidden="1">#REF!</definedName>
    <definedName name="BEx3NGQBX2HEDKOCDX0TX1TGBB3P" localSheetId="7" hidden="1">#REF!</definedName>
    <definedName name="BEx3NGQBX2HEDKOCDX0TX1TGBB3P" localSheetId="12" hidden="1">#REF!</definedName>
    <definedName name="BEx3NGQBX2HEDKOCDX0TX1TGBB3P" localSheetId="13" hidden="1">#REF!</definedName>
    <definedName name="BEx3NGQBX2HEDKOCDX0TX1TGBB3P" localSheetId="1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11" hidden="1">#REF!</definedName>
    <definedName name="BEx3NLIZ7PHF2XE59ECZ3MD04ZG1" localSheetId="17" hidden="1">#REF!</definedName>
    <definedName name="BEx3NLIZ7PHF2XE59ECZ3MD04ZG1" localSheetId="3" hidden="1">#REF!</definedName>
    <definedName name="BEx3NLIZ7PHF2XE59ECZ3MD04ZG1" localSheetId="7" hidden="1">#REF!</definedName>
    <definedName name="BEx3NLIZ7PHF2XE59ECZ3MD04ZG1" localSheetId="12" hidden="1">#REF!</definedName>
    <definedName name="BEx3NLIZ7PHF2XE59ECZ3MD04ZG1" localSheetId="13" hidden="1">#REF!</definedName>
    <definedName name="BEx3NLIZ7PHF2XE59ECZ3MD04ZG1" localSheetId="1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11" hidden="1">#REF!</definedName>
    <definedName name="BEx3NMQ4BVC94728AUM7CCX7UHTU" localSheetId="17" hidden="1">#REF!</definedName>
    <definedName name="BEx3NMQ4BVC94728AUM7CCX7UHTU" localSheetId="3" hidden="1">#REF!</definedName>
    <definedName name="BEx3NMQ4BVC94728AUM7CCX7UHTU" localSheetId="7" hidden="1">#REF!</definedName>
    <definedName name="BEx3NMQ4BVC94728AUM7CCX7UHTU" localSheetId="12" hidden="1">#REF!</definedName>
    <definedName name="BEx3NMQ4BVC94728AUM7CCX7UHTU" localSheetId="13" hidden="1">#REF!</definedName>
    <definedName name="BEx3NMQ4BVC94728AUM7CCX7UHTU" localSheetId="1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11" hidden="1">#REF!</definedName>
    <definedName name="BEx3NR2I4OUFP3Z2QZEDU2PIFIDI" localSheetId="17" hidden="1">#REF!</definedName>
    <definedName name="BEx3NR2I4OUFP3Z2QZEDU2PIFIDI" localSheetId="3" hidden="1">#REF!</definedName>
    <definedName name="BEx3NR2I4OUFP3Z2QZEDU2PIFIDI" localSheetId="7" hidden="1">#REF!</definedName>
    <definedName name="BEx3NR2I4OUFP3Z2QZEDU2PIFIDI" localSheetId="12" hidden="1">#REF!</definedName>
    <definedName name="BEx3NR2I4OUFP3Z2QZEDU2PIFIDI" localSheetId="13" hidden="1">#REF!</definedName>
    <definedName name="BEx3NR2I4OUFP3Z2QZEDU2PIFIDI" localSheetId="1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11" hidden="1">#REF!</definedName>
    <definedName name="BEx3O19B8FTTAPVT5DZXQGQXWFR8" localSheetId="17" hidden="1">#REF!</definedName>
    <definedName name="BEx3O19B8FTTAPVT5DZXQGQXWFR8" localSheetId="3" hidden="1">#REF!</definedName>
    <definedName name="BEx3O19B8FTTAPVT5DZXQGQXWFR8" localSheetId="7" hidden="1">#REF!</definedName>
    <definedName name="BEx3O19B8FTTAPVT5DZXQGQXWFR8" localSheetId="12" hidden="1">#REF!</definedName>
    <definedName name="BEx3O19B8FTTAPVT5DZXQGQXWFR8" localSheetId="13" hidden="1">#REF!</definedName>
    <definedName name="BEx3O19B8FTTAPVT5DZXQGQXWFR8" localSheetId="1" hidden="1">#REF!</definedName>
    <definedName name="BEx3O19B8FTTAPVT5DZXQGQXWFR8" localSheetId="0" hidden="1">#REF!</definedName>
    <definedName name="BEx3O19B8FTTAPVT5DZXQGQXWFR8" hidden="1">#REF!</definedName>
    <definedName name="BEx3O85IKWARA6NCJOLRBRJFMEWW" localSheetId="5" hidden="1">[48]ZZCOOM_M03_Q004!#REF!</definedName>
    <definedName name="BEx3O85IKWARA6NCJOLRBRJFMEWW" localSheetId="11" hidden="1">[48]ZZCOOM_M03_Q004!#REF!</definedName>
    <definedName name="BEx3O85IKWARA6NCJOLRBRJFMEWW" localSheetId="18" hidden="1">[49]ZZCOOM_M03_Q005!#REF!</definedName>
    <definedName name="BEx3O85IKWARA6NCJOLRBRJFMEWW" localSheetId="17" hidden="1">[48]ZZCOOM_M03_Q004!#REF!</definedName>
    <definedName name="BEx3O85IKWARA6NCJOLRBRJFMEWW" localSheetId="3" hidden="1">[48]ZZCOOM_M03_Q004!#REF!</definedName>
    <definedName name="BEx3O85IKWARA6NCJOLRBRJFMEWW" localSheetId="7" hidden="1">[48]ZZCOOM_M03_Q004!#REF!</definedName>
    <definedName name="BEx3O85IKWARA6NCJOLRBRJFMEWW" localSheetId="12" hidden="1">#REF!</definedName>
    <definedName name="BEx3O85IKWARA6NCJOLRBRJFMEWW" localSheetId="13" hidden="1">#REF!</definedName>
    <definedName name="BEx3O85IKWARA6NCJOLRBRJFMEWW" localSheetId="1" hidden="1">[48]ZZCOOM_M03_Q004!#REF!</definedName>
    <definedName name="BEx3O85IKWARA6NCJOLRBRJFMEWW" localSheetId="0" hidden="1">[48]ZZCOOM_M03_Q004!#REF!</definedName>
    <definedName name="BEx3O85IKWARA6NCJOLRBRJFMEWW" hidden="1">[48]ZZCOOM_M03_Q004!#REF!</definedName>
    <definedName name="BEx3OJZSCGFRW7SVGBFI0X9DNVMM" localSheetId="5" hidden="1">#REF!</definedName>
    <definedName name="BEx3OJZSCGFRW7SVGBFI0X9DNVMM" localSheetId="11" hidden="1">#REF!</definedName>
    <definedName name="BEx3OJZSCGFRW7SVGBFI0X9DNVMM" localSheetId="18" hidden="1">#REF!</definedName>
    <definedName name="BEx3OJZSCGFRW7SVGBFI0X9DNVMM" localSheetId="17" hidden="1">#REF!</definedName>
    <definedName name="BEx3OJZSCGFRW7SVGBFI0X9DNVMM" localSheetId="3" hidden="1">#REF!</definedName>
    <definedName name="BEx3OJZSCGFRW7SVGBFI0X9DNVMM" localSheetId="7" hidden="1">#REF!</definedName>
    <definedName name="BEx3OJZSCGFRW7SVGBFI0X9DNVMM" localSheetId="12" hidden="1">#REF!</definedName>
    <definedName name="BEx3OJZSCGFRW7SVGBFI0X9DNVMM" localSheetId="13" hidden="1">#REF!</definedName>
    <definedName name="BEx3OJZSCGFRW7SVGBFI0X9DNVMM" localSheetId="1" hidden="1">#REF!</definedName>
    <definedName name="BEx3OJZSCGFRW7SVGBFI0X9DNVMM" localSheetId="0" hidden="1">#REF!</definedName>
    <definedName name="BEx3OJZSCGFRW7SVGBFI0X9DNVMM" hidden="1">#REF!</definedName>
    <definedName name="BEx3ORSBUXAF21MKEY90YJV9AY9A" localSheetId="11" hidden="1">#REF!</definedName>
    <definedName name="BEx3ORSBUXAF21MKEY90YJV9AY9A" localSheetId="18" hidden="1">#REF!</definedName>
    <definedName name="BEx3ORSBUXAF21MKEY90YJV9AY9A" localSheetId="17" hidden="1">#REF!</definedName>
    <definedName name="BEx3ORSBUXAF21MKEY90YJV9AY9A" localSheetId="3" hidden="1">#REF!</definedName>
    <definedName name="BEx3ORSBUXAF21MKEY90YJV9AY9A" localSheetId="7" hidden="1">#REF!</definedName>
    <definedName name="BEx3ORSBUXAF21MKEY90YJV9AY9A" localSheetId="12" hidden="1">#REF!</definedName>
    <definedName name="BEx3ORSBUXAF21MKEY90YJV9AY9A" localSheetId="13" hidden="1">#REF!</definedName>
    <definedName name="BEx3ORSBUXAF21MKEY90YJV9AY9A" localSheetId="1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11" hidden="1">#REF!</definedName>
    <definedName name="BEx3OUS0N576NJN078Y1BWUWQK6B" localSheetId="18" hidden="1">#REF!</definedName>
    <definedName name="BEx3OUS0N576NJN078Y1BWUWQK6B" localSheetId="17" hidden="1">#REF!</definedName>
    <definedName name="BEx3OUS0N576NJN078Y1BWUWQK6B" localSheetId="3" hidden="1">#REF!</definedName>
    <definedName name="BEx3OUS0N576NJN078Y1BWUWQK6B" localSheetId="7" hidden="1">#REF!</definedName>
    <definedName name="BEx3OUS0N576NJN078Y1BWUWQK6B" localSheetId="12" hidden="1">#REF!</definedName>
    <definedName name="BEx3OUS0N576NJN078Y1BWUWQK6B" localSheetId="13" hidden="1">#REF!</definedName>
    <definedName name="BEx3OUS0N576NJN078Y1BWUWQK6B" localSheetId="1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11" hidden="1">#REF!</definedName>
    <definedName name="BEx3OV8BH6PYNZT7C246LOAU9SVX" localSheetId="17" hidden="1">#REF!</definedName>
    <definedName name="BEx3OV8BH6PYNZT7C246LOAU9SVX" localSheetId="3" hidden="1">#REF!</definedName>
    <definedName name="BEx3OV8BH6PYNZT7C246LOAU9SVX" localSheetId="7" hidden="1">#REF!</definedName>
    <definedName name="BEx3OV8BH6PYNZT7C246LOAU9SVX" localSheetId="12" hidden="1">#REF!</definedName>
    <definedName name="BEx3OV8BH6PYNZT7C246LOAU9SVX" localSheetId="13" hidden="1">#REF!</definedName>
    <definedName name="BEx3OV8BH6PYNZT7C246LOAU9SVX" localSheetId="1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11" hidden="1">#REF!</definedName>
    <definedName name="BEx3OXRYJZUEY6E72UJU0PHLMYAR" localSheetId="17" hidden="1">#REF!</definedName>
    <definedName name="BEx3OXRYJZUEY6E72UJU0PHLMYAR" localSheetId="3" hidden="1">#REF!</definedName>
    <definedName name="BEx3OXRYJZUEY6E72UJU0PHLMYAR" localSheetId="7" hidden="1">#REF!</definedName>
    <definedName name="BEx3OXRYJZUEY6E72UJU0PHLMYAR" localSheetId="12" hidden="1">#REF!</definedName>
    <definedName name="BEx3OXRYJZUEY6E72UJU0PHLMYAR" localSheetId="13" hidden="1">#REF!</definedName>
    <definedName name="BEx3OXRYJZUEY6E72UJU0PHLMYAR" localSheetId="1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11" hidden="1">#REF!</definedName>
    <definedName name="BEx3P3RP5PYI4BJVYGNU1V7KT5EH" localSheetId="17" hidden="1">#REF!</definedName>
    <definedName name="BEx3P3RP5PYI4BJVYGNU1V7KT5EH" localSheetId="3" hidden="1">#REF!</definedName>
    <definedName name="BEx3P3RP5PYI4BJVYGNU1V7KT5EH" localSheetId="7" hidden="1">#REF!</definedName>
    <definedName name="BEx3P3RP5PYI4BJVYGNU1V7KT5EH" localSheetId="12" hidden="1">#REF!</definedName>
    <definedName name="BEx3P3RP5PYI4BJVYGNU1V7KT5EH" localSheetId="13" hidden="1">#REF!</definedName>
    <definedName name="BEx3P3RP5PYI4BJVYGNU1V7KT5EH" localSheetId="1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11" hidden="1">#REF!</definedName>
    <definedName name="BEx3P59TTRSGQY888P5C1O7M2PQT" localSheetId="17" hidden="1">#REF!</definedName>
    <definedName name="BEx3P59TTRSGQY888P5C1O7M2PQT" localSheetId="3" hidden="1">#REF!</definedName>
    <definedName name="BEx3P59TTRSGQY888P5C1O7M2PQT" localSheetId="7" hidden="1">#REF!</definedName>
    <definedName name="BEx3P59TTRSGQY888P5C1O7M2PQT" localSheetId="12" hidden="1">#REF!</definedName>
    <definedName name="BEx3P59TTRSGQY888P5C1O7M2PQT" localSheetId="13" hidden="1">#REF!</definedName>
    <definedName name="BEx3P59TTRSGQY888P5C1O7M2PQT" localSheetId="1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11" hidden="1">#REF!</definedName>
    <definedName name="BEx3PDNRRNKD5GOUBUQFXAHIXLD9" localSheetId="17" hidden="1">#REF!</definedName>
    <definedName name="BEx3PDNRRNKD5GOUBUQFXAHIXLD9" localSheetId="3" hidden="1">#REF!</definedName>
    <definedName name="BEx3PDNRRNKD5GOUBUQFXAHIXLD9" localSheetId="7" hidden="1">#REF!</definedName>
    <definedName name="BEx3PDNRRNKD5GOUBUQFXAHIXLD9" localSheetId="12" hidden="1">#REF!</definedName>
    <definedName name="BEx3PDNRRNKD5GOUBUQFXAHIXLD9" localSheetId="13" hidden="1">#REF!</definedName>
    <definedName name="BEx3PDNRRNKD5GOUBUQFXAHIXLD9" localSheetId="1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11" hidden="1">#REF!</definedName>
    <definedName name="BEx3PDT8GNPWLLN02IH1XPV90XYK" localSheetId="17" hidden="1">#REF!</definedName>
    <definedName name="BEx3PDT8GNPWLLN02IH1XPV90XYK" localSheetId="3" hidden="1">#REF!</definedName>
    <definedName name="BEx3PDT8GNPWLLN02IH1XPV90XYK" localSheetId="7" hidden="1">#REF!</definedName>
    <definedName name="BEx3PDT8GNPWLLN02IH1XPV90XYK" localSheetId="12" hidden="1">#REF!</definedName>
    <definedName name="BEx3PDT8GNPWLLN02IH1XPV90XYK" localSheetId="13" hidden="1">#REF!</definedName>
    <definedName name="BEx3PDT8GNPWLLN02IH1XPV90XYK" localSheetId="1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11" hidden="1">#REF!</definedName>
    <definedName name="BEx3PKEMDW8KZEP11IL927C5O7I2" localSheetId="17" hidden="1">#REF!</definedName>
    <definedName name="BEx3PKEMDW8KZEP11IL927C5O7I2" localSheetId="3" hidden="1">#REF!</definedName>
    <definedName name="BEx3PKEMDW8KZEP11IL927C5O7I2" localSheetId="7" hidden="1">#REF!</definedName>
    <definedName name="BEx3PKEMDW8KZEP11IL927C5O7I2" localSheetId="12" hidden="1">#REF!</definedName>
    <definedName name="BEx3PKEMDW8KZEP11IL927C5O7I2" localSheetId="13" hidden="1">#REF!</definedName>
    <definedName name="BEx3PKEMDW8KZEP11IL927C5O7I2" localSheetId="1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11" hidden="1">#REF!</definedName>
    <definedName name="BEx3PKJZ1Z7L9S6KV8KXVS6B2FX4" localSheetId="17" hidden="1">#REF!</definedName>
    <definedName name="BEx3PKJZ1Z7L9S6KV8KXVS6B2FX4" localSheetId="3" hidden="1">#REF!</definedName>
    <definedName name="BEx3PKJZ1Z7L9S6KV8KXVS6B2FX4" localSheetId="7" hidden="1">#REF!</definedName>
    <definedName name="BEx3PKJZ1Z7L9S6KV8KXVS6B2FX4" localSheetId="12" hidden="1">#REF!</definedName>
    <definedName name="BEx3PKJZ1Z7L9S6KV8KXVS6B2FX4" localSheetId="13" hidden="1">#REF!</definedName>
    <definedName name="BEx3PKJZ1Z7L9S6KV8KXVS6B2FX4" localSheetId="1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11" hidden="1">#REF!</definedName>
    <definedName name="BEx3PMNG53Z5HY138H99QOMTX8W3" localSheetId="17" hidden="1">#REF!</definedName>
    <definedName name="BEx3PMNG53Z5HY138H99QOMTX8W3" localSheetId="3" hidden="1">#REF!</definedName>
    <definedName name="BEx3PMNG53Z5HY138H99QOMTX8W3" localSheetId="7" hidden="1">#REF!</definedName>
    <definedName name="BEx3PMNG53Z5HY138H99QOMTX8W3" localSheetId="12" hidden="1">#REF!</definedName>
    <definedName name="BEx3PMNG53Z5HY138H99QOMTX8W3" localSheetId="13" hidden="1">#REF!</definedName>
    <definedName name="BEx3PMNG53Z5HY138H99QOMTX8W3" localSheetId="1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11" hidden="1">#REF!</definedName>
    <definedName name="BEx3PP1RRSFZ8UC0JC9R91W6LNKW" localSheetId="17" hidden="1">#REF!</definedName>
    <definedName name="BEx3PP1RRSFZ8UC0JC9R91W6LNKW" localSheetId="3" hidden="1">#REF!</definedName>
    <definedName name="BEx3PP1RRSFZ8UC0JC9R91W6LNKW" localSheetId="7" hidden="1">#REF!</definedName>
    <definedName name="BEx3PP1RRSFZ8UC0JC9R91W6LNKW" localSheetId="12" hidden="1">#REF!</definedName>
    <definedName name="BEx3PP1RRSFZ8UC0JC9R91W6LNKW" localSheetId="13" hidden="1">#REF!</definedName>
    <definedName name="BEx3PP1RRSFZ8UC0JC9R91W6LNKW" localSheetId="1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11" hidden="1">#REF!</definedName>
    <definedName name="BEx3PRQW017D7T1X732WDV7L1KP8" localSheetId="17" hidden="1">#REF!</definedName>
    <definedName name="BEx3PRQW017D7T1X732WDV7L1KP8" localSheetId="3" hidden="1">#REF!</definedName>
    <definedName name="BEx3PRQW017D7T1X732WDV7L1KP8" localSheetId="7" hidden="1">#REF!</definedName>
    <definedName name="BEx3PRQW017D7T1X732WDV7L1KP8" localSheetId="12" hidden="1">#REF!</definedName>
    <definedName name="BEx3PRQW017D7T1X732WDV7L1KP8" localSheetId="13" hidden="1">#REF!</definedName>
    <definedName name="BEx3PRQW017D7T1X732WDV7L1KP8" localSheetId="1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11" hidden="1">#REF!</definedName>
    <definedName name="BEx3PVXYZC8WB9ZJE7OCKUXZ46EA" localSheetId="17" hidden="1">#REF!</definedName>
    <definedName name="BEx3PVXYZC8WB9ZJE7OCKUXZ46EA" localSheetId="3" hidden="1">#REF!</definedName>
    <definedName name="BEx3PVXYZC8WB9ZJE7OCKUXZ46EA" localSheetId="7" hidden="1">#REF!</definedName>
    <definedName name="BEx3PVXYZC8WB9ZJE7OCKUXZ46EA" localSheetId="12" hidden="1">#REF!</definedName>
    <definedName name="BEx3PVXYZC8WB9ZJE7OCKUXZ46EA" localSheetId="13" hidden="1">#REF!</definedName>
    <definedName name="BEx3PVXYZC8WB9ZJE7OCKUXZ46EA" localSheetId="1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11" hidden="1">#REF!</definedName>
    <definedName name="BEx3Q0VWPU5EQECK7MQ47TYJ3SWW" localSheetId="17" hidden="1">#REF!</definedName>
    <definedName name="BEx3Q0VWPU5EQECK7MQ47TYJ3SWW" localSheetId="3" hidden="1">#REF!</definedName>
    <definedName name="BEx3Q0VWPU5EQECK7MQ47TYJ3SWW" localSheetId="7" hidden="1">#REF!</definedName>
    <definedName name="BEx3Q0VWPU5EQECK7MQ47TYJ3SWW" localSheetId="12" hidden="1">#REF!</definedName>
    <definedName name="BEx3Q0VWPU5EQECK7MQ47TYJ3SWW" localSheetId="13" hidden="1">#REF!</definedName>
    <definedName name="BEx3Q0VWPU5EQECK7MQ47TYJ3SWW" localSheetId="1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11" hidden="1">#REF!</definedName>
    <definedName name="BEx3Q7BZ9PUXK2RLIOFSIS9AHU1B" localSheetId="17" hidden="1">#REF!</definedName>
    <definedName name="BEx3Q7BZ9PUXK2RLIOFSIS9AHU1B" localSheetId="3" hidden="1">#REF!</definedName>
    <definedName name="BEx3Q7BZ9PUXK2RLIOFSIS9AHU1B" localSheetId="7" hidden="1">#REF!</definedName>
    <definedName name="BEx3Q7BZ9PUXK2RLIOFSIS9AHU1B" localSheetId="12" hidden="1">#REF!</definedName>
    <definedName name="BEx3Q7BZ9PUXK2RLIOFSIS9AHU1B" localSheetId="13" hidden="1">#REF!</definedName>
    <definedName name="BEx3Q7BZ9PUXK2RLIOFSIS9AHU1B" localSheetId="1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11" hidden="1">#REF!</definedName>
    <definedName name="BEx3Q8J42S9VU6EAN2Y28MR6DF88" localSheetId="17" hidden="1">#REF!</definedName>
    <definedName name="BEx3Q8J42S9VU6EAN2Y28MR6DF88" localSheetId="3" hidden="1">#REF!</definedName>
    <definedName name="BEx3Q8J42S9VU6EAN2Y28MR6DF88" localSheetId="7" hidden="1">#REF!</definedName>
    <definedName name="BEx3Q8J42S9VU6EAN2Y28MR6DF88" localSheetId="12" hidden="1">#REF!</definedName>
    <definedName name="BEx3Q8J42S9VU6EAN2Y28MR6DF88" localSheetId="13" hidden="1">#REF!</definedName>
    <definedName name="BEx3Q8J42S9VU6EAN2Y28MR6DF88" localSheetId="1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11" hidden="1">#REF!</definedName>
    <definedName name="BEx3QCFD2TBUF95ZN83Q7JPV97FK" localSheetId="17" hidden="1">#REF!</definedName>
    <definedName name="BEx3QCFD2TBUF95ZN83Q7JPV97FK" localSheetId="3" hidden="1">#REF!</definedName>
    <definedName name="BEx3QCFD2TBUF95ZN83Q7JPV97FK" localSheetId="7" hidden="1">#REF!</definedName>
    <definedName name="BEx3QCFD2TBUF95ZN83Q7JPV97FK" localSheetId="12" hidden="1">#REF!</definedName>
    <definedName name="BEx3QCFD2TBUF95ZN83Q7JPV97FK" localSheetId="13" hidden="1">#REF!</definedName>
    <definedName name="BEx3QCFD2TBUF95ZN83Q7JPV97FK" localSheetId="1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11" hidden="1">#REF!</definedName>
    <definedName name="BEx3QEDFOYFY5NBTININ5W4RLD4Q" localSheetId="17" hidden="1">#REF!</definedName>
    <definedName name="BEx3QEDFOYFY5NBTININ5W4RLD4Q" localSheetId="3" hidden="1">#REF!</definedName>
    <definedName name="BEx3QEDFOYFY5NBTININ5W4RLD4Q" localSheetId="7" hidden="1">#REF!</definedName>
    <definedName name="BEx3QEDFOYFY5NBTININ5W4RLD4Q" localSheetId="12" hidden="1">#REF!</definedName>
    <definedName name="BEx3QEDFOYFY5NBTININ5W4RLD4Q" localSheetId="13" hidden="1">#REF!</definedName>
    <definedName name="BEx3QEDFOYFY5NBTININ5W4RLD4Q" localSheetId="1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11" hidden="1">#REF!</definedName>
    <definedName name="BEx3QIKJ3U962US1Q564NZDLU8LD" localSheetId="17" hidden="1">#REF!</definedName>
    <definedName name="BEx3QIKJ3U962US1Q564NZDLU8LD" localSheetId="3" hidden="1">#REF!</definedName>
    <definedName name="BEx3QIKJ3U962US1Q564NZDLU8LD" localSheetId="7" hidden="1">#REF!</definedName>
    <definedName name="BEx3QIKJ3U962US1Q564NZDLU8LD" localSheetId="12" hidden="1">#REF!</definedName>
    <definedName name="BEx3QIKJ3U962US1Q564NZDLU8LD" localSheetId="13" hidden="1">#REF!</definedName>
    <definedName name="BEx3QIKJ3U962US1Q564NZDLU8LD" localSheetId="1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11" hidden="1">#REF!</definedName>
    <definedName name="BEx3QLF3RHHBNUFLUWEROBZDF1U4" localSheetId="17" hidden="1">#REF!</definedName>
    <definedName name="BEx3QLF3RHHBNUFLUWEROBZDF1U4" localSheetId="3" hidden="1">#REF!</definedName>
    <definedName name="BEx3QLF3RHHBNUFLUWEROBZDF1U4" localSheetId="7" hidden="1">#REF!</definedName>
    <definedName name="BEx3QLF3RHHBNUFLUWEROBZDF1U4" localSheetId="12" hidden="1">#REF!</definedName>
    <definedName name="BEx3QLF3RHHBNUFLUWEROBZDF1U4" localSheetId="13" hidden="1">#REF!</definedName>
    <definedName name="BEx3QLF3RHHBNUFLUWEROBZDF1U4" localSheetId="1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11" hidden="1">#REF!</definedName>
    <definedName name="BEx3QR9D45DHW50VQ7Y3Q1AXPOB9" localSheetId="17" hidden="1">#REF!</definedName>
    <definedName name="BEx3QR9D45DHW50VQ7Y3Q1AXPOB9" localSheetId="3" hidden="1">#REF!</definedName>
    <definedName name="BEx3QR9D45DHW50VQ7Y3Q1AXPOB9" localSheetId="7" hidden="1">#REF!</definedName>
    <definedName name="BEx3QR9D45DHW50VQ7Y3Q1AXPOB9" localSheetId="12" hidden="1">#REF!</definedName>
    <definedName name="BEx3QR9D45DHW50VQ7Y3Q1AXPOB9" localSheetId="13" hidden="1">#REF!</definedName>
    <definedName name="BEx3QR9D45DHW50VQ7Y3Q1AXPOB9" localSheetId="1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11" hidden="1">#REF!</definedName>
    <definedName name="BEx3QSWT2S5KWG6U2V9711IYDQBM" localSheetId="17" hidden="1">#REF!</definedName>
    <definedName name="BEx3QSWT2S5KWG6U2V9711IYDQBM" localSheetId="3" hidden="1">#REF!</definedName>
    <definedName name="BEx3QSWT2S5KWG6U2V9711IYDQBM" localSheetId="7" hidden="1">#REF!</definedName>
    <definedName name="BEx3QSWT2S5KWG6U2V9711IYDQBM" localSheetId="12" hidden="1">#REF!</definedName>
    <definedName name="BEx3QSWT2S5KWG6U2V9711IYDQBM" localSheetId="13" hidden="1">#REF!</definedName>
    <definedName name="BEx3QSWT2S5KWG6U2V9711IYDQBM" localSheetId="1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11" hidden="1">#REF!</definedName>
    <definedName name="BEx3QVGG7Q2X4HZHJAM35A8T3VR7" localSheetId="17" hidden="1">#REF!</definedName>
    <definedName name="BEx3QVGG7Q2X4HZHJAM35A8T3VR7" localSheetId="3" hidden="1">#REF!</definedName>
    <definedName name="BEx3QVGG7Q2X4HZHJAM35A8T3VR7" localSheetId="7" hidden="1">#REF!</definedName>
    <definedName name="BEx3QVGG7Q2X4HZHJAM35A8T3VR7" localSheetId="12" hidden="1">#REF!</definedName>
    <definedName name="BEx3QVGG7Q2X4HZHJAM35A8T3VR7" localSheetId="13" hidden="1">#REF!</definedName>
    <definedName name="BEx3QVGG7Q2X4HZHJAM35A8T3VR7" localSheetId="1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11" hidden="1">#REF!</definedName>
    <definedName name="BEx3R0JUB9YN8PHPPQTAMIT1IHWK" localSheetId="17" hidden="1">#REF!</definedName>
    <definedName name="BEx3R0JUB9YN8PHPPQTAMIT1IHWK" localSheetId="3" hidden="1">#REF!</definedName>
    <definedName name="BEx3R0JUB9YN8PHPPQTAMIT1IHWK" localSheetId="7" hidden="1">#REF!</definedName>
    <definedName name="BEx3R0JUB9YN8PHPPQTAMIT1IHWK" localSheetId="12" hidden="1">#REF!</definedName>
    <definedName name="BEx3R0JUB9YN8PHPPQTAMIT1IHWK" localSheetId="13" hidden="1">#REF!</definedName>
    <definedName name="BEx3R0JUB9YN8PHPPQTAMIT1IHWK" localSheetId="1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11" hidden="1">#REF!</definedName>
    <definedName name="BEx3R81NFRO7M81VHVKOBFT0QBIL" localSheetId="17" hidden="1">#REF!</definedName>
    <definedName name="BEx3R81NFRO7M81VHVKOBFT0QBIL" localSheetId="3" hidden="1">#REF!</definedName>
    <definedName name="BEx3R81NFRO7M81VHVKOBFT0QBIL" localSheetId="7" hidden="1">#REF!</definedName>
    <definedName name="BEx3R81NFRO7M81VHVKOBFT0QBIL" localSheetId="12" hidden="1">#REF!</definedName>
    <definedName name="BEx3R81NFRO7M81VHVKOBFT0QBIL" localSheetId="13" hidden="1">#REF!</definedName>
    <definedName name="BEx3R81NFRO7M81VHVKOBFT0QBIL" localSheetId="1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11" hidden="1">#REF!</definedName>
    <definedName name="BEx3RHC2ZD5UFS6QD4OPFCNNMWH1" localSheetId="17" hidden="1">#REF!</definedName>
    <definedName name="BEx3RHC2ZD5UFS6QD4OPFCNNMWH1" localSheetId="3" hidden="1">#REF!</definedName>
    <definedName name="BEx3RHC2ZD5UFS6QD4OPFCNNMWH1" localSheetId="7" hidden="1">#REF!</definedName>
    <definedName name="BEx3RHC2ZD5UFS6QD4OPFCNNMWH1" localSheetId="12" hidden="1">#REF!</definedName>
    <definedName name="BEx3RHC2ZD5UFS6QD4OPFCNNMWH1" localSheetId="13" hidden="1">#REF!</definedName>
    <definedName name="BEx3RHC2ZD5UFS6QD4OPFCNNMWH1" localSheetId="1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11" hidden="1">#REF!</definedName>
    <definedName name="BEx3RQ10QIWBAPHALAA91BUUCM2X" localSheetId="17" hidden="1">#REF!</definedName>
    <definedName name="BEx3RQ10QIWBAPHALAA91BUUCM2X" localSheetId="3" hidden="1">#REF!</definedName>
    <definedName name="BEx3RQ10QIWBAPHALAA91BUUCM2X" localSheetId="7" hidden="1">#REF!</definedName>
    <definedName name="BEx3RQ10QIWBAPHALAA91BUUCM2X" localSheetId="12" hidden="1">#REF!</definedName>
    <definedName name="BEx3RQ10QIWBAPHALAA91BUUCM2X" localSheetId="13" hidden="1">#REF!</definedName>
    <definedName name="BEx3RQ10QIWBAPHALAA91BUUCM2X" localSheetId="1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11" hidden="1">#REF!</definedName>
    <definedName name="BEx3RV4E1WT43SZBUN09RTB8EK1O" localSheetId="17" hidden="1">#REF!</definedName>
    <definedName name="BEx3RV4E1WT43SZBUN09RTB8EK1O" localSheetId="3" hidden="1">#REF!</definedName>
    <definedName name="BEx3RV4E1WT43SZBUN09RTB8EK1O" localSheetId="7" hidden="1">#REF!</definedName>
    <definedName name="BEx3RV4E1WT43SZBUN09RTB8EK1O" localSheetId="12" hidden="1">#REF!</definedName>
    <definedName name="BEx3RV4E1WT43SZBUN09RTB8EK1O" localSheetId="13" hidden="1">#REF!</definedName>
    <definedName name="BEx3RV4E1WT43SZBUN09RTB8EK1O" localSheetId="1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11" hidden="1">#REF!</definedName>
    <definedName name="BEx3RXYU0QLFXSFTM5EB20GD03W5" localSheetId="17" hidden="1">#REF!</definedName>
    <definedName name="BEx3RXYU0QLFXSFTM5EB20GD03W5" localSheetId="3" hidden="1">#REF!</definedName>
    <definedName name="BEx3RXYU0QLFXSFTM5EB20GD03W5" localSheetId="7" hidden="1">#REF!</definedName>
    <definedName name="BEx3RXYU0QLFXSFTM5EB20GD03W5" localSheetId="12" hidden="1">#REF!</definedName>
    <definedName name="BEx3RXYU0QLFXSFTM5EB20GD03W5" localSheetId="13" hidden="1">#REF!</definedName>
    <definedName name="BEx3RXYU0QLFXSFTM5EB20GD03W5" localSheetId="1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11" hidden="1">#REF!</definedName>
    <definedName name="BEx3RYKLC3QQO3XTUN7BEW2AQL98" localSheetId="17" hidden="1">#REF!</definedName>
    <definedName name="BEx3RYKLC3QQO3XTUN7BEW2AQL98" localSheetId="3" hidden="1">#REF!</definedName>
    <definedName name="BEx3RYKLC3QQO3XTUN7BEW2AQL98" localSheetId="7" hidden="1">#REF!</definedName>
    <definedName name="BEx3RYKLC3QQO3XTUN7BEW2AQL98" localSheetId="12" hidden="1">#REF!</definedName>
    <definedName name="BEx3RYKLC3QQO3XTUN7BEW2AQL98" localSheetId="13" hidden="1">#REF!</definedName>
    <definedName name="BEx3RYKLC3QQO3XTUN7BEW2AQL98" localSheetId="1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11" hidden="1">#REF!</definedName>
    <definedName name="BEx3S37QNFSKW3DGRH5YVVEZLJI7" localSheetId="17" hidden="1">#REF!</definedName>
    <definedName name="BEx3S37QNFSKW3DGRH5YVVEZLJI7" localSheetId="3" hidden="1">#REF!</definedName>
    <definedName name="BEx3S37QNFSKW3DGRH5YVVEZLJI7" localSheetId="7" hidden="1">#REF!</definedName>
    <definedName name="BEx3S37QNFSKW3DGRH5YVVEZLJI7" localSheetId="12" hidden="1">#REF!</definedName>
    <definedName name="BEx3S37QNFSKW3DGRH5YVVEZLJI7" localSheetId="13" hidden="1">#REF!</definedName>
    <definedName name="BEx3S37QNFSKW3DGRH5YVVEZLJI7" localSheetId="1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11" hidden="1">#REF!</definedName>
    <definedName name="BEx3SICJ45BYT6FHBER86PJT25FC" localSheetId="17" hidden="1">#REF!</definedName>
    <definedName name="BEx3SICJ45BYT6FHBER86PJT25FC" localSheetId="3" hidden="1">#REF!</definedName>
    <definedName name="BEx3SICJ45BYT6FHBER86PJT25FC" localSheetId="7" hidden="1">#REF!</definedName>
    <definedName name="BEx3SICJ45BYT6FHBER86PJT25FC" localSheetId="12" hidden="1">#REF!</definedName>
    <definedName name="BEx3SICJ45BYT6FHBER86PJT25FC" localSheetId="13" hidden="1">#REF!</definedName>
    <definedName name="BEx3SICJ45BYT6FHBER86PJT25FC" localSheetId="1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11" hidden="1">#REF!</definedName>
    <definedName name="BEx3SMUCMJVGQ2H4EHQI5ZFHEF0P" localSheetId="17" hidden="1">#REF!</definedName>
    <definedName name="BEx3SMUCMJVGQ2H4EHQI5ZFHEF0P" localSheetId="3" hidden="1">#REF!</definedName>
    <definedName name="BEx3SMUCMJVGQ2H4EHQI5ZFHEF0P" localSheetId="7" hidden="1">#REF!</definedName>
    <definedName name="BEx3SMUCMJVGQ2H4EHQI5ZFHEF0P" localSheetId="12" hidden="1">#REF!</definedName>
    <definedName name="BEx3SMUCMJVGQ2H4EHQI5ZFHEF0P" localSheetId="13" hidden="1">#REF!</definedName>
    <definedName name="BEx3SMUCMJVGQ2H4EHQI5ZFHEF0P" localSheetId="1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11" hidden="1">#REF!</definedName>
    <definedName name="BEx3SN56F03CPDRDA7LZ763V0N4I" localSheetId="17" hidden="1">#REF!</definedName>
    <definedName name="BEx3SN56F03CPDRDA7LZ763V0N4I" localSheetId="3" hidden="1">#REF!</definedName>
    <definedName name="BEx3SN56F03CPDRDA7LZ763V0N4I" localSheetId="7" hidden="1">#REF!</definedName>
    <definedName name="BEx3SN56F03CPDRDA7LZ763V0N4I" localSheetId="12" hidden="1">#REF!</definedName>
    <definedName name="BEx3SN56F03CPDRDA7LZ763V0N4I" localSheetId="13" hidden="1">#REF!</definedName>
    <definedName name="BEx3SN56F03CPDRDA7LZ763V0N4I" localSheetId="1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11" hidden="1">#REF!</definedName>
    <definedName name="BEx3SPE6N1ORXPRCDL3JPZD73Z9F" localSheetId="17" hidden="1">#REF!</definedName>
    <definedName name="BEx3SPE6N1ORXPRCDL3JPZD73Z9F" localSheetId="3" hidden="1">#REF!</definedName>
    <definedName name="BEx3SPE6N1ORXPRCDL3JPZD73Z9F" localSheetId="7" hidden="1">#REF!</definedName>
    <definedName name="BEx3SPE6N1ORXPRCDL3JPZD73Z9F" localSheetId="12" hidden="1">#REF!</definedName>
    <definedName name="BEx3SPE6N1ORXPRCDL3JPZD73Z9F" localSheetId="13" hidden="1">#REF!</definedName>
    <definedName name="BEx3SPE6N1ORXPRCDL3JPZD73Z9F" localSheetId="1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11" hidden="1">#REF!</definedName>
    <definedName name="BEx3T29ZTULQE0OMSMWUMZDU9ZZ0" localSheetId="17" hidden="1">#REF!</definedName>
    <definedName name="BEx3T29ZTULQE0OMSMWUMZDU9ZZ0" localSheetId="3" hidden="1">#REF!</definedName>
    <definedName name="BEx3T29ZTULQE0OMSMWUMZDU9ZZ0" localSheetId="7" hidden="1">#REF!</definedName>
    <definedName name="BEx3T29ZTULQE0OMSMWUMZDU9ZZ0" localSheetId="12" hidden="1">#REF!</definedName>
    <definedName name="BEx3T29ZTULQE0OMSMWUMZDU9ZZ0" localSheetId="13" hidden="1">#REF!</definedName>
    <definedName name="BEx3T29ZTULQE0OMSMWUMZDU9ZZ0" localSheetId="1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11" hidden="1">#REF!</definedName>
    <definedName name="BEx3T6MJ1QDJ929WMUDVZ0O3UW0Y" localSheetId="17" hidden="1">#REF!</definedName>
    <definedName name="BEx3T6MJ1QDJ929WMUDVZ0O3UW0Y" localSheetId="3" hidden="1">#REF!</definedName>
    <definedName name="BEx3T6MJ1QDJ929WMUDVZ0O3UW0Y" localSheetId="7" hidden="1">#REF!</definedName>
    <definedName name="BEx3T6MJ1QDJ929WMUDVZ0O3UW0Y" localSheetId="12" hidden="1">#REF!</definedName>
    <definedName name="BEx3T6MJ1QDJ929WMUDVZ0O3UW0Y" localSheetId="13" hidden="1">#REF!</definedName>
    <definedName name="BEx3T6MJ1QDJ929WMUDVZ0O3UW0Y" localSheetId="1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11" hidden="1">#REF!</definedName>
    <definedName name="BEx3TD7WH1NN1OH0MRS4T8ENRU32" localSheetId="17" hidden="1">#REF!</definedName>
    <definedName name="BEx3TD7WH1NN1OH0MRS4T8ENRU32" localSheetId="3" hidden="1">#REF!</definedName>
    <definedName name="BEx3TD7WH1NN1OH0MRS4T8ENRU32" localSheetId="7" hidden="1">#REF!</definedName>
    <definedName name="BEx3TD7WH1NN1OH0MRS4T8ENRU32" localSheetId="12" hidden="1">#REF!</definedName>
    <definedName name="BEx3TD7WH1NN1OH0MRS4T8ENRU32" localSheetId="13" hidden="1">#REF!</definedName>
    <definedName name="BEx3TD7WH1NN1OH0MRS4T8ENRU32" localSheetId="1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11" hidden="1">#REF!</definedName>
    <definedName name="BEx3TPCSI16OAB2L9M9IULQMQ9J9" localSheetId="17" hidden="1">#REF!</definedName>
    <definedName name="BEx3TPCSI16OAB2L9M9IULQMQ9J9" localSheetId="3" hidden="1">#REF!</definedName>
    <definedName name="BEx3TPCSI16OAB2L9M9IULQMQ9J9" localSheetId="7" hidden="1">#REF!</definedName>
    <definedName name="BEx3TPCSI16OAB2L9M9IULQMQ9J9" localSheetId="12" hidden="1">#REF!</definedName>
    <definedName name="BEx3TPCSI16OAB2L9M9IULQMQ9J9" localSheetId="13" hidden="1">#REF!</definedName>
    <definedName name="BEx3TPCSI16OAB2L9M9IULQMQ9J9" localSheetId="1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11" hidden="1">#REF!</definedName>
    <definedName name="BEx3TQ3SFJB2WTCV0OXDE56FB46K" localSheetId="17" hidden="1">#REF!</definedName>
    <definedName name="BEx3TQ3SFJB2WTCV0OXDE56FB46K" localSheetId="3" hidden="1">#REF!</definedName>
    <definedName name="BEx3TQ3SFJB2WTCV0OXDE56FB46K" localSheetId="7" hidden="1">#REF!</definedName>
    <definedName name="BEx3TQ3SFJB2WTCV0OXDE56FB46K" localSheetId="12" hidden="1">#REF!</definedName>
    <definedName name="BEx3TQ3SFJB2WTCV0OXDE56FB46K" localSheetId="13" hidden="1">#REF!</definedName>
    <definedName name="BEx3TQ3SFJB2WTCV0OXDE56FB46K" localSheetId="1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11" hidden="1">#REF!</definedName>
    <definedName name="BEx3TX59M3456DDBXWFJ8X2TU37A" localSheetId="17" hidden="1">#REF!</definedName>
    <definedName name="BEx3TX59M3456DDBXWFJ8X2TU37A" localSheetId="3" hidden="1">#REF!</definedName>
    <definedName name="BEx3TX59M3456DDBXWFJ8X2TU37A" localSheetId="7" hidden="1">#REF!</definedName>
    <definedName name="BEx3TX59M3456DDBXWFJ8X2TU37A" localSheetId="12" hidden="1">#REF!</definedName>
    <definedName name="BEx3TX59M3456DDBXWFJ8X2TU37A" localSheetId="13" hidden="1">#REF!</definedName>
    <definedName name="BEx3TX59M3456DDBXWFJ8X2TU37A" localSheetId="1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11" hidden="1">#REF!</definedName>
    <definedName name="BEx3U2UBY80GPGSTYFGI6F8TPKCV" localSheetId="17" hidden="1">#REF!</definedName>
    <definedName name="BEx3U2UBY80GPGSTYFGI6F8TPKCV" localSheetId="3" hidden="1">#REF!</definedName>
    <definedName name="BEx3U2UBY80GPGSTYFGI6F8TPKCV" localSheetId="7" hidden="1">#REF!</definedName>
    <definedName name="BEx3U2UBY80GPGSTYFGI6F8TPKCV" localSheetId="12" hidden="1">#REF!</definedName>
    <definedName name="BEx3U2UBY80GPGSTYFGI6F8TPKCV" localSheetId="13" hidden="1">#REF!</definedName>
    <definedName name="BEx3U2UBY80GPGSTYFGI6F8TPKCV" localSheetId="1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11" hidden="1">#REF!</definedName>
    <definedName name="BEx3U64YUOZ419BAJS2W78UMATAW" localSheetId="17" hidden="1">#REF!</definedName>
    <definedName name="BEx3U64YUOZ419BAJS2W78UMATAW" localSheetId="3" hidden="1">#REF!</definedName>
    <definedName name="BEx3U64YUOZ419BAJS2W78UMATAW" localSheetId="7" hidden="1">#REF!</definedName>
    <definedName name="BEx3U64YUOZ419BAJS2W78UMATAW" localSheetId="12" hidden="1">#REF!</definedName>
    <definedName name="BEx3U64YUOZ419BAJS2W78UMATAW" localSheetId="13" hidden="1">#REF!</definedName>
    <definedName name="BEx3U64YUOZ419BAJS2W78UMATAW" localSheetId="1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11" hidden="1">#REF!</definedName>
    <definedName name="BEx3U94WCEA5DKMWBEX1GU0LKYG2" localSheetId="17" hidden="1">#REF!</definedName>
    <definedName name="BEx3U94WCEA5DKMWBEX1GU0LKYG2" localSheetId="3" hidden="1">#REF!</definedName>
    <definedName name="BEx3U94WCEA5DKMWBEX1GU0LKYG2" localSheetId="7" hidden="1">#REF!</definedName>
    <definedName name="BEx3U94WCEA5DKMWBEX1GU0LKYG2" localSheetId="12" hidden="1">#REF!</definedName>
    <definedName name="BEx3U94WCEA5DKMWBEX1GU0LKYG2" localSheetId="13" hidden="1">#REF!</definedName>
    <definedName name="BEx3U94WCEA5DKMWBEX1GU0LKYG2" localSheetId="1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11" hidden="1">#REF!</definedName>
    <definedName name="BEx3U9VZ8SQVYS6ZA038J7AP7ZGW" localSheetId="17" hidden="1">#REF!</definedName>
    <definedName name="BEx3U9VZ8SQVYS6ZA038J7AP7ZGW" localSheetId="3" hidden="1">#REF!</definedName>
    <definedName name="BEx3U9VZ8SQVYS6ZA038J7AP7ZGW" localSheetId="7" hidden="1">#REF!</definedName>
    <definedName name="BEx3U9VZ8SQVYS6ZA038J7AP7ZGW" localSheetId="12" hidden="1">#REF!</definedName>
    <definedName name="BEx3U9VZ8SQVYS6ZA038J7AP7ZGW" localSheetId="13" hidden="1">#REF!</definedName>
    <definedName name="BEx3U9VZ8SQVYS6ZA038J7AP7ZGW" localSheetId="1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11" hidden="1">#REF!</definedName>
    <definedName name="BEx3UIQ5WRJBGNTFCCLOR4N7B1OQ" localSheetId="17" hidden="1">#REF!</definedName>
    <definedName name="BEx3UIQ5WRJBGNTFCCLOR4N7B1OQ" localSheetId="3" hidden="1">#REF!</definedName>
    <definedName name="BEx3UIQ5WRJBGNTFCCLOR4N7B1OQ" localSheetId="7" hidden="1">#REF!</definedName>
    <definedName name="BEx3UIQ5WRJBGNTFCCLOR4N7B1OQ" localSheetId="12" hidden="1">#REF!</definedName>
    <definedName name="BEx3UIQ5WRJBGNTFCCLOR4N7B1OQ" localSheetId="13" hidden="1">#REF!</definedName>
    <definedName name="BEx3UIQ5WRJBGNTFCCLOR4N7B1OQ" localSheetId="1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11" hidden="1">#REF!</definedName>
    <definedName name="BEx3UJMIX2NUSSWGMSI25A5DM4CH" localSheetId="17" hidden="1">#REF!</definedName>
    <definedName name="BEx3UJMIX2NUSSWGMSI25A5DM4CH" localSheetId="3" hidden="1">#REF!</definedName>
    <definedName name="BEx3UJMIX2NUSSWGMSI25A5DM4CH" localSheetId="7" hidden="1">#REF!</definedName>
    <definedName name="BEx3UJMIX2NUSSWGMSI25A5DM4CH" localSheetId="12" hidden="1">#REF!</definedName>
    <definedName name="BEx3UJMIX2NUSSWGMSI25A5DM4CH" localSheetId="13" hidden="1">#REF!</definedName>
    <definedName name="BEx3UJMIX2NUSSWGMSI25A5DM4CH" localSheetId="1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11" hidden="1">#REF!</definedName>
    <definedName name="BEx3UKIX0UULWP3BZA8VT2SQ8WI7" localSheetId="17" hidden="1">#REF!</definedName>
    <definedName name="BEx3UKIX0UULWP3BZA8VT2SQ8WI7" localSheetId="3" hidden="1">#REF!</definedName>
    <definedName name="BEx3UKIX0UULWP3BZA8VT2SQ8WI7" localSheetId="7" hidden="1">#REF!</definedName>
    <definedName name="BEx3UKIX0UULWP3BZA8VT2SQ8WI7" localSheetId="12" hidden="1">#REF!</definedName>
    <definedName name="BEx3UKIX0UULWP3BZA8VT2SQ8WI7" localSheetId="13" hidden="1">#REF!</definedName>
    <definedName name="BEx3UKIX0UULWP3BZA8VT2SQ8WI7" localSheetId="1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11" hidden="1">#REF!</definedName>
    <definedName name="BEx3UKOCOQG7S1YQ436S997K1KWV" localSheetId="17" hidden="1">#REF!</definedName>
    <definedName name="BEx3UKOCOQG7S1YQ436S997K1KWV" localSheetId="3" hidden="1">#REF!</definedName>
    <definedName name="BEx3UKOCOQG7S1YQ436S997K1KWV" localSheetId="7" hidden="1">#REF!</definedName>
    <definedName name="BEx3UKOCOQG7S1YQ436S997K1KWV" localSheetId="12" hidden="1">#REF!</definedName>
    <definedName name="BEx3UKOCOQG7S1YQ436S997K1KWV" localSheetId="13" hidden="1">#REF!</definedName>
    <definedName name="BEx3UKOCOQG7S1YQ436S997K1KWV" localSheetId="1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11" hidden="1">#REF!</definedName>
    <definedName name="BEx3UNISOEXF3OFHT2BUA6P9RBIJ" localSheetId="17" hidden="1">#REF!</definedName>
    <definedName name="BEx3UNISOEXF3OFHT2BUA6P9RBIJ" localSheetId="3" hidden="1">#REF!</definedName>
    <definedName name="BEx3UNISOEXF3OFHT2BUA6P9RBIJ" localSheetId="7" hidden="1">#REF!</definedName>
    <definedName name="BEx3UNISOEXF3OFHT2BUA6P9RBIJ" localSheetId="1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11" hidden="1">#REF!</definedName>
    <definedName name="BEx3UYM19VIXLA0EU7LB9NHA77PB" localSheetId="17" hidden="1">#REF!</definedName>
    <definedName name="BEx3UYM19VIXLA0EU7LB9NHA77PB" localSheetId="3" hidden="1">#REF!</definedName>
    <definedName name="BEx3UYM19VIXLA0EU7LB9NHA77PB" localSheetId="7" hidden="1">#REF!</definedName>
    <definedName name="BEx3UYM19VIXLA0EU7LB9NHA77PB" localSheetId="12" hidden="1">#REF!</definedName>
    <definedName name="BEx3UYM19VIXLA0EU7LB9NHA77PB" localSheetId="13" hidden="1">#REF!</definedName>
    <definedName name="BEx3UYM19VIXLA0EU7LB9NHA77PB" localSheetId="1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11" hidden="1">#REF!</definedName>
    <definedName name="BEx3VML7CG70HPISMVYIUEN3711Q" localSheetId="17" hidden="1">#REF!</definedName>
    <definedName name="BEx3VML7CG70HPISMVYIUEN3711Q" localSheetId="3" hidden="1">#REF!</definedName>
    <definedName name="BEx3VML7CG70HPISMVYIUEN3711Q" localSheetId="7" hidden="1">#REF!</definedName>
    <definedName name="BEx3VML7CG70HPISMVYIUEN3711Q" localSheetId="12" hidden="1">#REF!</definedName>
    <definedName name="BEx3VML7CG70HPISMVYIUEN3711Q" localSheetId="13" hidden="1">#REF!</definedName>
    <definedName name="BEx3VML7CG70HPISMVYIUEN3711Q" localSheetId="1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11" hidden="1">#REF!</definedName>
    <definedName name="BEx56ZID5H04P9AIYLP1OASFGV56" localSheetId="17" hidden="1">#REF!</definedName>
    <definedName name="BEx56ZID5H04P9AIYLP1OASFGV56" localSheetId="3" hidden="1">#REF!</definedName>
    <definedName name="BEx56ZID5H04P9AIYLP1OASFGV56" localSheetId="7" hidden="1">#REF!</definedName>
    <definedName name="BEx56ZID5H04P9AIYLP1OASFGV56" localSheetId="12" hidden="1">#REF!</definedName>
    <definedName name="BEx56ZID5H04P9AIYLP1OASFGV56" localSheetId="13" hidden="1">#REF!</definedName>
    <definedName name="BEx56ZID5H04P9AIYLP1OASFGV56" localSheetId="1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11" hidden="1">#REF!</definedName>
    <definedName name="BEx57ROM8UIFKV5C1BOZWSQQLESO" localSheetId="17" hidden="1">#REF!</definedName>
    <definedName name="BEx57ROM8UIFKV5C1BOZWSQQLESO" localSheetId="3" hidden="1">#REF!</definedName>
    <definedName name="BEx57ROM8UIFKV5C1BOZWSQQLESO" localSheetId="7" hidden="1">#REF!</definedName>
    <definedName name="BEx57ROM8UIFKV5C1BOZWSQQLESO" localSheetId="12" hidden="1">#REF!</definedName>
    <definedName name="BEx57ROM8UIFKV5C1BOZWSQQLESO" localSheetId="13" hidden="1">#REF!</definedName>
    <definedName name="BEx57ROM8UIFKV5C1BOZWSQQLESO" localSheetId="1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11" hidden="1">#REF!</definedName>
    <definedName name="BEx587EYSS57E3PI8DT973HLJM9E" localSheetId="17" hidden="1">#REF!</definedName>
    <definedName name="BEx587EYSS57E3PI8DT973HLJM9E" localSheetId="3" hidden="1">#REF!</definedName>
    <definedName name="BEx587EYSS57E3PI8DT973HLJM9E" localSheetId="7" hidden="1">#REF!</definedName>
    <definedName name="BEx587EYSS57E3PI8DT973HLJM9E" localSheetId="12" hidden="1">#REF!</definedName>
    <definedName name="BEx587EYSS57E3PI8DT973HLJM9E" localSheetId="13" hidden="1">#REF!</definedName>
    <definedName name="BEx587EYSS57E3PI8DT973HLJM9E" localSheetId="1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11" hidden="1">#REF!</definedName>
    <definedName name="BEx587KFQ3VKCOCY1SA5F24PQGUI" localSheetId="17" hidden="1">#REF!</definedName>
    <definedName name="BEx587KFQ3VKCOCY1SA5F24PQGUI" localSheetId="3" hidden="1">#REF!</definedName>
    <definedName name="BEx587KFQ3VKCOCY1SA5F24PQGUI" localSheetId="7" hidden="1">#REF!</definedName>
    <definedName name="BEx587KFQ3VKCOCY1SA5F24PQGUI" localSheetId="12" hidden="1">#REF!</definedName>
    <definedName name="BEx587KFQ3VKCOCY1SA5F24PQGUI" localSheetId="13" hidden="1">#REF!</definedName>
    <definedName name="BEx587KFQ3VKCOCY1SA5F24PQGUI" localSheetId="1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11" hidden="1">#REF!</definedName>
    <definedName name="BEx58O780PQ05NF0Z1SKKRB3N099" localSheetId="17" hidden="1">#REF!</definedName>
    <definedName name="BEx58O780PQ05NF0Z1SKKRB3N099" localSheetId="3" hidden="1">#REF!</definedName>
    <definedName name="BEx58O780PQ05NF0Z1SKKRB3N099" localSheetId="7" hidden="1">#REF!</definedName>
    <definedName name="BEx58O780PQ05NF0Z1SKKRB3N099" localSheetId="12" hidden="1">#REF!</definedName>
    <definedName name="BEx58O780PQ05NF0Z1SKKRB3N099" localSheetId="13" hidden="1">#REF!</definedName>
    <definedName name="BEx58O780PQ05NF0Z1SKKRB3N099" localSheetId="1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11" hidden="1">#REF!</definedName>
    <definedName name="BEx58W57CTL8HFK3U7ZRFYZR6MXE" localSheetId="17" hidden="1">#REF!</definedName>
    <definedName name="BEx58W57CTL8HFK3U7ZRFYZR6MXE" localSheetId="3" hidden="1">#REF!</definedName>
    <definedName name="BEx58W57CTL8HFK3U7ZRFYZR6MXE" localSheetId="7" hidden="1">#REF!</definedName>
    <definedName name="BEx58W57CTL8HFK3U7ZRFYZR6MXE" localSheetId="12" hidden="1">#REF!</definedName>
    <definedName name="BEx58W57CTL8HFK3U7ZRFYZR6MXE" localSheetId="13" hidden="1">#REF!</definedName>
    <definedName name="BEx58W57CTL8HFK3U7ZRFYZR6MXE" localSheetId="1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11" hidden="1">#REF!</definedName>
    <definedName name="BEx58XHO7ZULLF2EUD7YIS0MGQJ5" localSheetId="17" hidden="1">#REF!</definedName>
    <definedName name="BEx58XHO7ZULLF2EUD7YIS0MGQJ5" localSheetId="3" hidden="1">#REF!</definedName>
    <definedName name="BEx58XHO7ZULLF2EUD7YIS0MGQJ5" localSheetId="7" hidden="1">#REF!</definedName>
    <definedName name="BEx58XHO7ZULLF2EUD7YIS0MGQJ5" localSheetId="12" hidden="1">#REF!</definedName>
    <definedName name="BEx58XHO7ZULLF2EUD7YIS0MGQJ5" localSheetId="13" hidden="1">#REF!</definedName>
    <definedName name="BEx58XHO7ZULLF2EUD7YIS0MGQJ5" localSheetId="1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11" hidden="1">#REF!</definedName>
    <definedName name="BEx58ZAFNTMGBNDH52VUYXLRJO7P" localSheetId="17" hidden="1">#REF!</definedName>
    <definedName name="BEx58ZAFNTMGBNDH52VUYXLRJO7P" localSheetId="3" hidden="1">#REF!</definedName>
    <definedName name="BEx58ZAFNTMGBNDH52VUYXLRJO7P" localSheetId="7" hidden="1">#REF!</definedName>
    <definedName name="BEx58ZAFNTMGBNDH52VUYXLRJO7P" localSheetId="12" hidden="1">#REF!</definedName>
    <definedName name="BEx58ZAFNTMGBNDH52VUYXLRJO7P" localSheetId="13" hidden="1">#REF!</definedName>
    <definedName name="BEx58ZAFNTMGBNDH52VUYXLRJO7P" localSheetId="1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11" hidden="1">#REF!</definedName>
    <definedName name="BEx58ZW0HAIGIPEX9CVA1PQQTR6X" localSheetId="17" hidden="1">#REF!</definedName>
    <definedName name="BEx58ZW0HAIGIPEX9CVA1PQQTR6X" localSheetId="3" hidden="1">#REF!</definedName>
    <definedName name="BEx58ZW0HAIGIPEX9CVA1PQQTR6X" localSheetId="7" hidden="1">#REF!</definedName>
    <definedName name="BEx58ZW0HAIGIPEX9CVA1PQQTR6X" localSheetId="12" hidden="1">#REF!</definedName>
    <definedName name="BEx58ZW0HAIGIPEX9CVA1PQQTR6X" localSheetId="13" hidden="1">#REF!</definedName>
    <definedName name="BEx58ZW0HAIGIPEX9CVA1PQQTR6X" localSheetId="1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11" hidden="1">#REF!</definedName>
    <definedName name="BEx593SAFVYKW7V61D9COEZJXDA7" localSheetId="17" hidden="1">#REF!</definedName>
    <definedName name="BEx593SAFVYKW7V61D9COEZJXDA7" localSheetId="3" hidden="1">#REF!</definedName>
    <definedName name="BEx593SAFVYKW7V61D9COEZJXDA7" localSheetId="7" hidden="1">#REF!</definedName>
    <definedName name="BEx593SAFVYKW7V61D9COEZJXDA7" localSheetId="12" hidden="1">#REF!</definedName>
    <definedName name="BEx593SAFVYKW7V61D9COEZJXDA7" localSheetId="13" hidden="1">#REF!</definedName>
    <definedName name="BEx593SAFVYKW7V61D9COEZJXDA7" localSheetId="1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11" hidden="1">#REF!</definedName>
    <definedName name="BEx59BA1KH3RG6K1LHL7YS2VB79N" localSheetId="17" hidden="1">#REF!</definedName>
    <definedName name="BEx59BA1KH3RG6K1LHL7YS2VB79N" localSheetId="3" hidden="1">#REF!</definedName>
    <definedName name="BEx59BA1KH3RG6K1LHL7YS2VB79N" localSheetId="7" hidden="1">#REF!</definedName>
    <definedName name="BEx59BA1KH3RG6K1LHL7YS2VB79N" localSheetId="12" hidden="1">#REF!</definedName>
    <definedName name="BEx59BA1KH3RG6K1LHL7YS2VB79N" localSheetId="13" hidden="1">#REF!</definedName>
    <definedName name="BEx59BA1KH3RG6K1LHL7YS2VB79N" localSheetId="1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11" hidden="1">#REF!</definedName>
    <definedName name="BEx59DDIU0AMFOY94NSP1ULST8JD" localSheetId="17" hidden="1">#REF!</definedName>
    <definedName name="BEx59DDIU0AMFOY94NSP1ULST8JD" localSheetId="3" hidden="1">#REF!</definedName>
    <definedName name="BEx59DDIU0AMFOY94NSP1ULST8JD" localSheetId="7" hidden="1">#REF!</definedName>
    <definedName name="BEx59DDIU0AMFOY94NSP1ULST8JD" localSheetId="12" hidden="1">#REF!</definedName>
    <definedName name="BEx59DDIU0AMFOY94NSP1ULST8JD" localSheetId="13" hidden="1">#REF!</definedName>
    <definedName name="BEx59DDIU0AMFOY94NSP1ULST8JD" localSheetId="1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11" hidden="1">#REF!</definedName>
    <definedName name="BEx59E9WABJP2TN71QAIKK79HPK9" localSheetId="17" hidden="1">#REF!</definedName>
    <definedName name="BEx59E9WABJP2TN71QAIKK79HPK9" localSheetId="3" hidden="1">#REF!</definedName>
    <definedName name="BEx59E9WABJP2TN71QAIKK79HPK9" localSheetId="7" hidden="1">#REF!</definedName>
    <definedName name="BEx59E9WABJP2TN71QAIKK79HPK9" localSheetId="12" hidden="1">#REF!</definedName>
    <definedName name="BEx59E9WABJP2TN71QAIKK79HPK9" localSheetId="13" hidden="1">#REF!</definedName>
    <definedName name="BEx59E9WABJP2TN71QAIKK79HPK9" localSheetId="1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11" hidden="1">#REF!</definedName>
    <definedName name="BEx59F0T17A80RNLNSZNFX8NAO8Y" localSheetId="17" hidden="1">#REF!</definedName>
    <definedName name="BEx59F0T17A80RNLNSZNFX8NAO8Y" localSheetId="3" hidden="1">#REF!</definedName>
    <definedName name="BEx59F0T17A80RNLNSZNFX8NAO8Y" localSheetId="7" hidden="1">#REF!</definedName>
    <definedName name="BEx59F0T17A80RNLNSZNFX8NAO8Y" localSheetId="12" hidden="1">#REF!</definedName>
    <definedName name="BEx59F0T17A80RNLNSZNFX8NAO8Y" localSheetId="13" hidden="1">#REF!</definedName>
    <definedName name="BEx59F0T17A80RNLNSZNFX8NAO8Y" localSheetId="1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11" hidden="1">#REF!</definedName>
    <definedName name="BEx59P7MAPNU129ZTC5H3EH892G1" localSheetId="17" hidden="1">#REF!</definedName>
    <definedName name="BEx59P7MAPNU129ZTC5H3EH892G1" localSheetId="3" hidden="1">#REF!</definedName>
    <definedName name="BEx59P7MAPNU129ZTC5H3EH892G1" localSheetId="7" hidden="1">#REF!</definedName>
    <definedName name="BEx59P7MAPNU129ZTC5H3EH892G1" localSheetId="12" hidden="1">#REF!</definedName>
    <definedName name="BEx59P7MAPNU129ZTC5H3EH892G1" localSheetId="13" hidden="1">#REF!</definedName>
    <definedName name="BEx59P7MAPNU129ZTC5H3EH892G1" localSheetId="1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11" hidden="1">#REF!</definedName>
    <definedName name="BEx5A11WZRQSIE089QE119AOX9ZG" localSheetId="17" hidden="1">#REF!</definedName>
    <definedName name="BEx5A11WZRQSIE089QE119AOX9ZG" localSheetId="3" hidden="1">#REF!</definedName>
    <definedName name="BEx5A11WZRQSIE089QE119AOX9ZG" localSheetId="7" hidden="1">#REF!</definedName>
    <definedName name="BEx5A11WZRQSIE089QE119AOX9ZG" localSheetId="12" hidden="1">#REF!</definedName>
    <definedName name="BEx5A11WZRQSIE089QE119AOX9ZG" localSheetId="13" hidden="1">#REF!</definedName>
    <definedName name="BEx5A11WZRQSIE089QE119AOX9ZG" localSheetId="1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11" hidden="1">#REF!</definedName>
    <definedName name="BEx5A7CIGCOTHJKHGUBDZG91JGPZ" localSheetId="17" hidden="1">#REF!</definedName>
    <definedName name="BEx5A7CIGCOTHJKHGUBDZG91JGPZ" localSheetId="3" hidden="1">#REF!</definedName>
    <definedName name="BEx5A7CIGCOTHJKHGUBDZG91JGPZ" localSheetId="7" hidden="1">#REF!</definedName>
    <definedName name="BEx5A7CIGCOTHJKHGUBDZG91JGPZ" localSheetId="12" hidden="1">#REF!</definedName>
    <definedName name="BEx5A7CIGCOTHJKHGUBDZG91JGPZ" localSheetId="13" hidden="1">#REF!</definedName>
    <definedName name="BEx5A7CIGCOTHJKHGUBDZG91JGPZ" localSheetId="1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11" hidden="1">#REF!</definedName>
    <definedName name="BEx5A8UFLT2SWVSG5COFA9B8P376" localSheetId="17" hidden="1">#REF!</definedName>
    <definedName name="BEx5A8UFLT2SWVSG5COFA9B8P376" localSheetId="3" hidden="1">#REF!</definedName>
    <definedName name="BEx5A8UFLT2SWVSG5COFA9B8P376" localSheetId="7" hidden="1">#REF!</definedName>
    <definedName name="BEx5A8UFLT2SWVSG5COFA9B8P376" localSheetId="12" hidden="1">#REF!</definedName>
    <definedName name="BEx5A8UFLT2SWVSG5COFA9B8P376" localSheetId="13" hidden="1">#REF!</definedName>
    <definedName name="BEx5A8UFLT2SWVSG5COFA9B8P376" localSheetId="1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11" hidden="1">#REF!</definedName>
    <definedName name="BEx5ABUBK8WJV1WILGYU9A7CO0KI" localSheetId="17" hidden="1">#REF!</definedName>
    <definedName name="BEx5ABUBK8WJV1WILGYU9A7CO0KI" localSheetId="3" hidden="1">#REF!</definedName>
    <definedName name="BEx5ABUBK8WJV1WILGYU9A7CO0KI" localSheetId="7" hidden="1">#REF!</definedName>
    <definedName name="BEx5ABUBK8WJV1WILGYU9A7CO0KI" localSheetId="12" hidden="1">#REF!</definedName>
    <definedName name="BEx5ABUBK8WJV1WILGYU9A7CO0KI" localSheetId="13" hidden="1">#REF!</definedName>
    <definedName name="BEx5ABUBK8WJV1WILGYU9A7CO0KI" localSheetId="1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11" hidden="1">#REF!</definedName>
    <definedName name="BEx5AFFTN3IXIBHDKM0FYC4OFL1S" localSheetId="17" hidden="1">#REF!</definedName>
    <definedName name="BEx5AFFTN3IXIBHDKM0FYC4OFL1S" localSheetId="3" hidden="1">#REF!</definedName>
    <definedName name="BEx5AFFTN3IXIBHDKM0FYC4OFL1S" localSheetId="7" hidden="1">#REF!</definedName>
    <definedName name="BEx5AFFTN3IXIBHDKM0FYC4OFL1S" localSheetId="12" hidden="1">#REF!</definedName>
    <definedName name="BEx5AFFTN3IXIBHDKM0FYC4OFL1S" localSheetId="13" hidden="1">#REF!</definedName>
    <definedName name="BEx5AFFTN3IXIBHDKM0FYC4OFL1S" localSheetId="1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11" hidden="1">#REF!</definedName>
    <definedName name="BEx5AOFIO8KVRHIZ1RII337AA8ML" localSheetId="17" hidden="1">#REF!</definedName>
    <definedName name="BEx5AOFIO8KVRHIZ1RII337AA8ML" localSheetId="3" hidden="1">#REF!</definedName>
    <definedName name="BEx5AOFIO8KVRHIZ1RII337AA8ML" localSheetId="7" hidden="1">#REF!</definedName>
    <definedName name="BEx5AOFIO8KVRHIZ1RII337AA8ML" localSheetId="12" hidden="1">#REF!</definedName>
    <definedName name="BEx5AOFIO8KVRHIZ1RII337AA8ML" localSheetId="13" hidden="1">#REF!</definedName>
    <definedName name="BEx5AOFIO8KVRHIZ1RII337AA8ML" localSheetId="1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11" hidden="1">#REF!</definedName>
    <definedName name="BEx5APRZ66L5BWHFE8E4YYNEDTI4" localSheetId="17" hidden="1">#REF!</definedName>
    <definedName name="BEx5APRZ66L5BWHFE8E4YYNEDTI4" localSheetId="3" hidden="1">#REF!</definedName>
    <definedName name="BEx5APRZ66L5BWHFE8E4YYNEDTI4" localSheetId="7" hidden="1">#REF!</definedName>
    <definedName name="BEx5APRZ66L5BWHFE8E4YYNEDTI4" localSheetId="12" hidden="1">#REF!</definedName>
    <definedName name="BEx5APRZ66L5BWHFE8E4YYNEDTI4" localSheetId="13" hidden="1">#REF!</definedName>
    <definedName name="BEx5APRZ66L5BWHFE8E4YYNEDTI4" localSheetId="1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11" hidden="1">#REF!</definedName>
    <definedName name="BEx5AQJ1Z64KY10P8ZF1JKJUFEGN" localSheetId="17" hidden="1">#REF!</definedName>
    <definedName name="BEx5AQJ1Z64KY10P8ZF1JKJUFEGN" localSheetId="3" hidden="1">#REF!</definedName>
    <definedName name="BEx5AQJ1Z64KY10P8ZF1JKJUFEGN" localSheetId="7" hidden="1">#REF!</definedName>
    <definedName name="BEx5AQJ1Z64KY10P8ZF1JKJUFEGN" localSheetId="12" hidden="1">#REF!</definedName>
    <definedName name="BEx5AQJ1Z64KY10P8ZF1JKJUFEGN" localSheetId="13" hidden="1">#REF!</definedName>
    <definedName name="BEx5AQJ1Z64KY10P8ZF1JKJUFEGN" localSheetId="1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11" hidden="1">#REF!</definedName>
    <definedName name="BEx5AY62R0TL82VHXE37SCZCINQC" localSheetId="17" hidden="1">#REF!</definedName>
    <definedName name="BEx5AY62R0TL82VHXE37SCZCINQC" localSheetId="3" hidden="1">#REF!</definedName>
    <definedName name="BEx5AY62R0TL82VHXE37SCZCINQC" localSheetId="7" hidden="1">#REF!</definedName>
    <definedName name="BEx5AY62R0TL82VHXE37SCZCINQC" localSheetId="12" hidden="1">#REF!</definedName>
    <definedName name="BEx5AY62R0TL82VHXE37SCZCINQC" localSheetId="13" hidden="1">#REF!</definedName>
    <definedName name="BEx5AY62R0TL82VHXE37SCZCINQC" localSheetId="1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11" hidden="1">#REF!</definedName>
    <definedName name="BEx5B0PV1FCOUSHWQTY94AO0B8P0" localSheetId="17" hidden="1">#REF!</definedName>
    <definedName name="BEx5B0PV1FCOUSHWQTY94AO0B8P0" localSheetId="3" hidden="1">#REF!</definedName>
    <definedName name="BEx5B0PV1FCOUSHWQTY94AO0B8P0" localSheetId="7" hidden="1">#REF!</definedName>
    <definedName name="BEx5B0PV1FCOUSHWQTY94AO0B8P0" localSheetId="12" hidden="1">#REF!</definedName>
    <definedName name="BEx5B0PV1FCOUSHWQTY94AO0B8P0" localSheetId="13" hidden="1">#REF!</definedName>
    <definedName name="BEx5B0PV1FCOUSHWQTY94AO0B8P0" localSheetId="1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11" hidden="1">#REF!</definedName>
    <definedName name="BEx5B4RHHX0J1BF2FZKEA0SPP29O" localSheetId="17" hidden="1">#REF!</definedName>
    <definedName name="BEx5B4RHHX0J1BF2FZKEA0SPP29O" localSheetId="3" hidden="1">#REF!</definedName>
    <definedName name="BEx5B4RHHX0J1BF2FZKEA0SPP29O" localSheetId="7" hidden="1">#REF!</definedName>
    <definedName name="BEx5B4RHHX0J1BF2FZKEA0SPP29O" localSheetId="12" hidden="1">#REF!</definedName>
    <definedName name="BEx5B4RHHX0J1BF2FZKEA0SPP29O" localSheetId="13" hidden="1">#REF!</definedName>
    <definedName name="BEx5B4RHHX0J1BF2FZKEA0SPP29O" localSheetId="1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11" hidden="1">#REF!</definedName>
    <definedName name="BEx5B5YMSWP0OVI5CIQRP5V18D0C" localSheetId="17" hidden="1">#REF!</definedName>
    <definedName name="BEx5B5YMSWP0OVI5CIQRP5V18D0C" localSheetId="3" hidden="1">#REF!</definedName>
    <definedName name="BEx5B5YMSWP0OVI5CIQRP5V18D0C" localSheetId="7" hidden="1">#REF!</definedName>
    <definedName name="BEx5B5YMSWP0OVI5CIQRP5V18D0C" localSheetId="12" hidden="1">#REF!</definedName>
    <definedName name="BEx5B5YMSWP0OVI5CIQRP5V18D0C" localSheetId="13" hidden="1">#REF!</definedName>
    <definedName name="BEx5B5YMSWP0OVI5CIQRP5V18D0C" localSheetId="1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11" hidden="1">#REF!</definedName>
    <definedName name="BEx5B825RW35M5H0UB2IZGGRS4ER" localSheetId="17" hidden="1">#REF!</definedName>
    <definedName name="BEx5B825RW35M5H0UB2IZGGRS4ER" localSheetId="3" hidden="1">#REF!</definedName>
    <definedName name="BEx5B825RW35M5H0UB2IZGGRS4ER" localSheetId="7" hidden="1">#REF!</definedName>
    <definedName name="BEx5B825RW35M5H0UB2IZGGRS4ER" localSheetId="12" hidden="1">#REF!</definedName>
    <definedName name="BEx5B825RW35M5H0UB2IZGGRS4ER" localSheetId="13" hidden="1">#REF!</definedName>
    <definedName name="BEx5B825RW35M5H0UB2IZGGRS4ER" localSheetId="1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11" hidden="1">#REF!</definedName>
    <definedName name="BEx5BAWPMY0TL684WDXX6KKJLRCN" localSheetId="17" hidden="1">#REF!</definedName>
    <definedName name="BEx5BAWPMY0TL684WDXX6KKJLRCN" localSheetId="3" hidden="1">#REF!</definedName>
    <definedName name="BEx5BAWPMY0TL684WDXX6KKJLRCN" localSheetId="7" hidden="1">#REF!</definedName>
    <definedName name="BEx5BAWPMY0TL684WDXX6KKJLRCN" localSheetId="12" hidden="1">#REF!</definedName>
    <definedName name="BEx5BAWPMY0TL684WDXX6KKJLRCN" localSheetId="13" hidden="1">#REF!</definedName>
    <definedName name="BEx5BAWPMY0TL684WDXX6KKJLRCN" localSheetId="1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11" hidden="1">#REF!</definedName>
    <definedName name="BEx5BBCUOWR6J9MZS2ML5XB0X7MW" localSheetId="17" hidden="1">#REF!</definedName>
    <definedName name="BEx5BBCUOWR6J9MZS2ML5XB0X7MW" localSheetId="3" hidden="1">#REF!</definedName>
    <definedName name="BEx5BBCUOWR6J9MZS2ML5XB0X7MW" localSheetId="7" hidden="1">#REF!</definedName>
    <definedName name="BEx5BBCUOWR6J9MZS2ML5XB0X7MW" localSheetId="12" hidden="1">#REF!</definedName>
    <definedName name="BEx5BBCUOWR6J9MZS2ML5XB0X7MW" localSheetId="13" hidden="1">#REF!</definedName>
    <definedName name="BEx5BBCUOWR6J9MZS2ML5XB0X7MW" localSheetId="1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11" hidden="1">#REF!</definedName>
    <definedName name="BEx5BBI61U4Y65GD0ARMTALPP7SJ" localSheetId="17" hidden="1">#REF!</definedName>
    <definedName name="BEx5BBI61U4Y65GD0ARMTALPP7SJ" localSheetId="3" hidden="1">#REF!</definedName>
    <definedName name="BEx5BBI61U4Y65GD0ARMTALPP7SJ" localSheetId="7" hidden="1">#REF!</definedName>
    <definedName name="BEx5BBI61U4Y65GD0ARMTALPP7SJ" localSheetId="12" hidden="1">#REF!</definedName>
    <definedName name="BEx5BBI61U4Y65GD0ARMTALPP7SJ" localSheetId="13" hidden="1">#REF!</definedName>
    <definedName name="BEx5BBI61U4Y65GD0ARMTALPP7SJ" localSheetId="1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11" hidden="1">#REF!</definedName>
    <definedName name="BEx5BDR56MEV4IHY6CIH2SVNG1UB" localSheetId="17" hidden="1">#REF!</definedName>
    <definedName name="BEx5BDR56MEV4IHY6CIH2SVNG1UB" localSheetId="3" hidden="1">#REF!</definedName>
    <definedName name="BEx5BDR56MEV4IHY6CIH2SVNG1UB" localSheetId="7" hidden="1">#REF!</definedName>
    <definedName name="BEx5BDR56MEV4IHY6CIH2SVNG1UB" localSheetId="12" hidden="1">#REF!</definedName>
    <definedName name="BEx5BDR56MEV4IHY6CIH2SVNG1UB" localSheetId="13" hidden="1">#REF!</definedName>
    <definedName name="BEx5BDR56MEV4IHY6CIH2SVNG1UB" localSheetId="1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11" hidden="1">#REF!</definedName>
    <definedName name="BEx5BESZC5H329SKHGJOHZFILYJJ" localSheetId="17" hidden="1">#REF!</definedName>
    <definedName name="BEx5BESZC5H329SKHGJOHZFILYJJ" localSheetId="3" hidden="1">#REF!</definedName>
    <definedName name="BEx5BESZC5H329SKHGJOHZFILYJJ" localSheetId="7" hidden="1">#REF!</definedName>
    <definedName name="BEx5BESZC5H329SKHGJOHZFILYJJ" localSheetId="12" hidden="1">#REF!</definedName>
    <definedName name="BEx5BESZC5H329SKHGJOHZFILYJJ" localSheetId="13" hidden="1">#REF!</definedName>
    <definedName name="BEx5BESZC5H329SKHGJOHZFILYJJ" localSheetId="1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11" hidden="1">#REF!</definedName>
    <definedName name="BEx5BHSQ42B50IU1TEQFUXFX9XQD" localSheetId="17" hidden="1">#REF!</definedName>
    <definedName name="BEx5BHSQ42B50IU1TEQFUXFX9XQD" localSheetId="3" hidden="1">#REF!</definedName>
    <definedName name="BEx5BHSQ42B50IU1TEQFUXFX9XQD" localSheetId="7" hidden="1">#REF!</definedName>
    <definedName name="BEx5BHSQ42B50IU1TEQFUXFX9XQD" localSheetId="12" hidden="1">#REF!</definedName>
    <definedName name="BEx5BHSQ42B50IU1TEQFUXFX9XQD" localSheetId="13" hidden="1">#REF!</definedName>
    <definedName name="BEx5BHSQ42B50IU1TEQFUXFX9XQD" localSheetId="1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11" hidden="1">#REF!</definedName>
    <definedName name="BEx5BKSM4UN4C1DM3EYKM79MRC5K" localSheetId="17" hidden="1">#REF!</definedName>
    <definedName name="BEx5BKSM4UN4C1DM3EYKM79MRC5K" localSheetId="3" hidden="1">#REF!</definedName>
    <definedName name="BEx5BKSM4UN4C1DM3EYKM79MRC5K" localSheetId="7" hidden="1">#REF!</definedName>
    <definedName name="BEx5BKSM4UN4C1DM3EYKM79MRC5K" localSheetId="12" hidden="1">#REF!</definedName>
    <definedName name="BEx5BKSM4UN4C1DM3EYKM79MRC5K" localSheetId="13" hidden="1">#REF!</definedName>
    <definedName name="BEx5BKSM4UN4C1DM3EYKM79MRC5K" localSheetId="1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11" hidden="1">#REF!</definedName>
    <definedName name="BEx5BNN8NPH9KVOBARB9CDD9WLB6" localSheetId="17" hidden="1">#REF!</definedName>
    <definedName name="BEx5BNN8NPH9KVOBARB9CDD9WLB6" localSheetId="3" hidden="1">#REF!</definedName>
    <definedName name="BEx5BNN8NPH9KVOBARB9CDD9WLB6" localSheetId="7" hidden="1">#REF!</definedName>
    <definedName name="BEx5BNN8NPH9KVOBARB9CDD9WLB6" localSheetId="12" hidden="1">#REF!</definedName>
    <definedName name="BEx5BNN8NPH9KVOBARB9CDD9WLB6" localSheetId="13" hidden="1">#REF!</definedName>
    <definedName name="BEx5BNN8NPH9KVOBARB9CDD9WLB6" localSheetId="1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11" hidden="1">#REF!</definedName>
    <definedName name="BEx5BPLEZ8XY6S89R7AZQSKLT4HK" localSheetId="17" hidden="1">#REF!</definedName>
    <definedName name="BEx5BPLEZ8XY6S89R7AZQSKLT4HK" localSheetId="3" hidden="1">#REF!</definedName>
    <definedName name="BEx5BPLEZ8XY6S89R7AZQSKLT4HK" localSheetId="7" hidden="1">#REF!</definedName>
    <definedName name="BEx5BPLEZ8XY6S89R7AZQSKLT4HK" localSheetId="12" hidden="1">#REF!</definedName>
    <definedName name="BEx5BPLEZ8XY6S89R7AZQSKLT4HK" localSheetId="13" hidden="1">#REF!</definedName>
    <definedName name="BEx5BPLEZ8XY6S89R7AZQSKLT4HK" localSheetId="1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11" hidden="1">#REF!</definedName>
    <definedName name="BEx5BYFMZ80TDDN2EZO8CF39AIAC" localSheetId="17" hidden="1">#REF!</definedName>
    <definedName name="BEx5BYFMZ80TDDN2EZO8CF39AIAC" localSheetId="3" hidden="1">#REF!</definedName>
    <definedName name="BEx5BYFMZ80TDDN2EZO8CF39AIAC" localSheetId="7" hidden="1">#REF!</definedName>
    <definedName name="BEx5BYFMZ80TDDN2EZO8CF39AIAC" localSheetId="12" hidden="1">#REF!</definedName>
    <definedName name="BEx5BYFMZ80TDDN2EZO8CF39AIAC" localSheetId="13" hidden="1">#REF!</definedName>
    <definedName name="BEx5BYFMZ80TDDN2EZO8CF39AIAC" localSheetId="1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11" hidden="1">#REF!</definedName>
    <definedName name="BEx5C2BWFW6SHZBFDEISKGXHZCQW" localSheetId="17" hidden="1">#REF!</definedName>
    <definedName name="BEx5C2BWFW6SHZBFDEISKGXHZCQW" localSheetId="3" hidden="1">#REF!</definedName>
    <definedName name="BEx5C2BWFW6SHZBFDEISKGXHZCQW" localSheetId="7" hidden="1">#REF!</definedName>
    <definedName name="BEx5C2BWFW6SHZBFDEISKGXHZCQW" localSheetId="12" hidden="1">#REF!</definedName>
    <definedName name="BEx5C2BWFW6SHZBFDEISKGXHZCQW" localSheetId="13" hidden="1">#REF!</definedName>
    <definedName name="BEx5C2BWFW6SHZBFDEISKGXHZCQW" localSheetId="1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11" hidden="1">#REF!</definedName>
    <definedName name="BEx5C44NK782B81CBGQUDS6Z8MV9" localSheetId="17" hidden="1">#REF!</definedName>
    <definedName name="BEx5C44NK782B81CBGQUDS6Z8MV9" localSheetId="3" hidden="1">#REF!</definedName>
    <definedName name="BEx5C44NK782B81CBGQUDS6Z8MV9" localSheetId="7" hidden="1">#REF!</definedName>
    <definedName name="BEx5C44NK782B81CBGQUDS6Z8MV9" localSheetId="12" hidden="1">#REF!</definedName>
    <definedName name="BEx5C44NK782B81CBGQUDS6Z8MV9" localSheetId="13" hidden="1">#REF!</definedName>
    <definedName name="BEx5C44NK782B81CBGQUDS6Z8MV9" localSheetId="1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11" hidden="1">#REF!</definedName>
    <definedName name="BEx5C49ZFH8TO9ZU55729C3F7XG7" localSheetId="17" hidden="1">#REF!</definedName>
    <definedName name="BEx5C49ZFH8TO9ZU55729C3F7XG7" localSheetId="3" hidden="1">#REF!</definedName>
    <definedName name="BEx5C49ZFH8TO9ZU55729C3F7XG7" localSheetId="7" hidden="1">#REF!</definedName>
    <definedName name="BEx5C49ZFH8TO9ZU55729C3F7XG7" localSheetId="12" hidden="1">#REF!</definedName>
    <definedName name="BEx5C49ZFH8TO9ZU55729C3F7XG7" localSheetId="13" hidden="1">#REF!</definedName>
    <definedName name="BEx5C49ZFH8TO9ZU55729C3F7XG7" localSheetId="1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11" hidden="1">#REF!</definedName>
    <definedName name="BEx5C8GZQK13G60ZM70P63I5OS0L" localSheetId="17" hidden="1">#REF!</definedName>
    <definedName name="BEx5C8GZQK13G60ZM70P63I5OS0L" localSheetId="3" hidden="1">#REF!</definedName>
    <definedName name="BEx5C8GZQK13G60ZM70P63I5OS0L" localSheetId="7" hidden="1">#REF!</definedName>
    <definedName name="BEx5C8GZQK13G60ZM70P63I5OS0L" localSheetId="12" hidden="1">#REF!</definedName>
    <definedName name="BEx5C8GZQK13G60ZM70P63I5OS0L" localSheetId="13" hidden="1">#REF!</definedName>
    <definedName name="BEx5C8GZQK13G60ZM70P63I5OS0L" localSheetId="1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11" hidden="1">#REF!</definedName>
    <definedName name="BEx5CAPTVN2NBT3UOMA1UFAL1C2R" localSheetId="17" hidden="1">#REF!</definedName>
    <definedName name="BEx5CAPTVN2NBT3UOMA1UFAL1C2R" localSheetId="3" hidden="1">#REF!</definedName>
    <definedName name="BEx5CAPTVN2NBT3UOMA1UFAL1C2R" localSheetId="7" hidden="1">#REF!</definedName>
    <definedName name="BEx5CAPTVN2NBT3UOMA1UFAL1C2R" localSheetId="12" hidden="1">#REF!</definedName>
    <definedName name="BEx5CAPTVN2NBT3UOMA1UFAL1C2R" localSheetId="13" hidden="1">#REF!</definedName>
    <definedName name="BEx5CAPTVN2NBT3UOMA1UFAL1C2R" localSheetId="1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11" hidden="1">#REF!</definedName>
    <definedName name="BEx5CEM3SYF9XP0ZZVE0GEPCLV3F" localSheetId="17" hidden="1">#REF!</definedName>
    <definedName name="BEx5CEM3SYF9XP0ZZVE0GEPCLV3F" localSheetId="3" hidden="1">#REF!</definedName>
    <definedName name="BEx5CEM3SYF9XP0ZZVE0GEPCLV3F" localSheetId="7" hidden="1">#REF!</definedName>
    <definedName name="BEx5CEM3SYF9XP0ZZVE0GEPCLV3F" localSheetId="12" hidden="1">#REF!</definedName>
    <definedName name="BEx5CEM3SYF9XP0ZZVE0GEPCLV3F" localSheetId="13" hidden="1">#REF!</definedName>
    <definedName name="BEx5CEM3SYF9XP0ZZVE0GEPCLV3F" localSheetId="1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11" hidden="1">#REF!</definedName>
    <definedName name="BEx5CFYQ0F1Z6P8SCVJ0I3UPVFE4" localSheetId="17" hidden="1">#REF!</definedName>
    <definedName name="BEx5CFYQ0F1Z6P8SCVJ0I3UPVFE4" localSheetId="3" hidden="1">#REF!</definedName>
    <definedName name="BEx5CFYQ0F1Z6P8SCVJ0I3UPVFE4" localSheetId="7" hidden="1">#REF!</definedName>
    <definedName name="BEx5CFYQ0F1Z6P8SCVJ0I3UPVFE4" localSheetId="12" hidden="1">#REF!</definedName>
    <definedName name="BEx5CFYQ0F1Z6P8SCVJ0I3UPVFE4" localSheetId="13" hidden="1">#REF!</definedName>
    <definedName name="BEx5CFYQ0F1Z6P8SCVJ0I3UPVFE4" localSheetId="1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11" hidden="1">#REF!</definedName>
    <definedName name="BEx5CPEKNSJORIPFQC2E1LTRYY8L" localSheetId="17" hidden="1">#REF!</definedName>
    <definedName name="BEx5CPEKNSJORIPFQC2E1LTRYY8L" localSheetId="3" hidden="1">#REF!</definedName>
    <definedName name="BEx5CPEKNSJORIPFQC2E1LTRYY8L" localSheetId="7" hidden="1">#REF!</definedName>
    <definedName name="BEx5CPEKNSJORIPFQC2E1LTRYY8L" localSheetId="12" hidden="1">#REF!</definedName>
    <definedName name="BEx5CPEKNSJORIPFQC2E1LTRYY8L" localSheetId="13" hidden="1">#REF!</definedName>
    <definedName name="BEx5CPEKNSJORIPFQC2E1LTRYY8L" localSheetId="1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11" hidden="1">#REF!</definedName>
    <definedName name="BEx5CSUOL05D8PAM2TRDA9VRJT1O" localSheetId="17" hidden="1">#REF!</definedName>
    <definedName name="BEx5CSUOL05D8PAM2TRDA9VRJT1O" localSheetId="3" hidden="1">#REF!</definedName>
    <definedName name="BEx5CSUOL05D8PAM2TRDA9VRJT1O" localSheetId="7" hidden="1">#REF!</definedName>
    <definedName name="BEx5CSUOL05D8PAM2TRDA9VRJT1O" localSheetId="12" hidden="1">#REF!</definedName>
    <definedName name="BEx5CSUOL05D8PAM2TRDA9VRJT1O" localSheetId="13" hidden="1">#REF!</definedName>
    <definedName name="BEx5CSUOL05D8PAM2TRDA9VRJT1O" localSheetId="1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11" hidden="1">#REF!</definedName>
    <definedName name="BEx5CUNFOO4YDFJ22HCMI2QKIGKM" localSheetId="17" hidden="1">#REF!</definedName>
    <definedName name="BEx5CUNFOO4YDFJ22HCMI2QKIGKM" localSheetId="3" hidden="1">#REF!</definedName>
    <definedName name="BEx5CUNFOO4YDFJ22HCMI2QKIGKM" localSheetId="7" hidden="1">#REF!</definedName>
    <definedName name="BEx5CUNFOO4YDFJ22HCMI2QKIGKM" localSheetId="12" hidden="1">#REF!</definedName>
    <definedName name="BEx5CUNFOO4YDFJ22HCMI2QKIGKM" localSheetId="13" hidden="1">#REF!</definedName>
    <definedName name="BEx5CUNFOO4YDFJ22HCMI2QKIGKM" localSheetId="1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11" hidden="1">#REF!</definedName>
    <definedName name="BEx5D01O3G6BXWXT7MZEVS1F4TE9" localSheetId="17" hidden="1">#REF!</definedName>
    <definedName name="BEx5D01O3G6BXWXT7MZEVS1F4TE9" localSheetId="3" hidden="1">#REF!</definedName>
    <definedName name="BEx5D01O3G6BXWXT7MZEVS1F4TE9" localSheetId="7" hidden="1">#REF!</definedName>
    <definedName name="BEx5D01O3G6BXWXT7MZEVS1F4TE9" localSheetId="12" hidden="1">#REF!</definedName>
    <definedName name="BEx5D01O3G6BXWXT7MZEVS1F4TE9" localSheetId="13" hidden="1">#REF!</definedName>
    <definedName name="BEx5D01O3G6BXWXT7MZEVS1F4TE9" localSheetId="1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11" hidden="1">#REF!</definedName>
    <definedName name="BEx5D3HO5XE85AN0NGALZ4K4GE8J" localSheetId="17" hidden="1">#REF!</definedName>
    <definedName name="BEx5D3HO5XE85AN0NGALZ4K4GE8J" localSheetId="3" hidden="1">#REF!</definedName>
    <definedName name="BEx5D3HO5XE85AN0NGALZ4K4GE8J" localSheetId="7" hidden="1">#REF!</definedName>
    <definedName name="BEx5D3HO5XE85AN0NGALZ4K4GE8J" localSheetId="12" hidden="1">#REF!</definedName>
    <definedName name="BEx5D3HO5XE85AN0NGALZ4K4GE8J" localSheetId="13" hidden="1">#REF!</definedName>
    <definedName name="BEx5D3HO5XE85AN0NGALZ4K4GE8J" localSheetId="1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11" hidden="1">#REF!</definedName>
    <definedName name="BEx5D8L47OF0WHBPFWXGZINZWUBZ" localSheetId="17" hidden="1">#REF!</definedName>
    <definedName name="BEx5D8L47OF0WHBPFWXGZINZWUBZ" localSheetId="3" hidden="1">#REF!</definedName>
    <definedName name="BEx5D8L47OF0WHBPFWXGZINZWUBZ" localSheetId="7" hidden="1">#REF!</definedName>
    <definedName name="BEx5D8L47OF0WHBPFWXGZINZWUBZ" localSheetId="12" hidden="1">#REF!</definedName>
    <definedName name="BEx5D8L47OF0WHBPFWXGZINZWUBZ" localSheetId="13" hidden="1">#REF!</definedName>
    <definedName name="BEx5D8L47OF0WHBPFWXGZINZWUBZ" localSheetId="1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11" hidden="1">#REF!</definedName>
    <definedName name="BEx5DAJAHQ2SKUPCKSCR3PYML67L" localSheetId="17" hidden="1">#REF!</definedName>
    <definedName name="BEx5DAJAHQ2SKUPCKSCR3PYML67L" localSheetId="3" hidden="1">#REF!</definedName>
    <definedName name="BEx5DAJAHQ2SKUPCKSCR3PYML67L" localSheetId="7" hidden="1">#REF!</definedName>
    <definedName name="BEx5DAJAHQ2SKUPCKSCR3PYML67L" localSheetId="12" hidden="1">#REF!</definedName>
    <definedName name="BEx5DAJAHQ2SKUPCKSCR3PYML67L" localSheetId="13" hidden="1">#REF!</definedName>
    <definedName name="BEx5DAJAHQ2SKUPCKSCR3PYML67L" localSheetId="1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11" hidden="1">#REF!</definedName>
    <definedName name="BEx5DC18JM1KJCV44PF18E0LNRKA" localSheetId="17" hidden="1">#REF!</definedName>
    <definedName name="BEx5DC18JM1KJCV44PF18E0LNRKA" localSheetId="3" hidden="1">#REF!</definedName>
    <definedName name="BEx5DC18JM1KJCV44PF18E0LNRKA" localSheetId="7" hidden="1">#REF!</definedName>
    <definedName name="BEx5DC18JM1KJCV44PF18E0LNRKA" localSheetId="12" hidden="1">#REF!</definedName>
    <definedName name="BEx5DC18JM1KJCV44PF18E0LNRKA" localSheetId="13" hidden="1">#REF!</definedName>
    <definedName name="BEx5DC18JM1KJCV44PF18E0LNRKA" localSheetId="1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11" hidden="1">#REF!</definedName>
    <definedName name="BEx5DFH8EU3RCPUOTFY8S9G8SBCG" localSheetId="17" hidden="1">#REF!</definedName>
    <definedName name="BEx5DFH8EU3RCPUOTFY8S9G8SBCG" localSheetId="3" hidden="1">#REF!</definedName>
    <definedName name="BEx5DFH8EU3RCPUOTFY8S9G8SBCG" localSheetId="7" hidden="1">#REF!</definedName>
    <definedName name="BEx5DFH8EU3RCPUOTFY8S9G8SBCG" localSheetId="12" hidden="1">#REF!</definedName>
    <definedName name="BEx5DFH8EU3RCPUOTFY8S9G8SBCG" localSheetId="13" hidden="1">#REF!</definedName>
    <definedName name="BEx5DFH8EU3RCPUOTFY8S9G8SBCG" localSheetId="1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11" hidden="1">#REF!</definedName>
    <definedName name="BEx5DJIZBTNS011R9IIG2OQ2L6ZX" localSheetId="17" hidden="1">#REF!</definedName>
    <definedName name="BEx5DJIZBTNS011R9IIG2OQ2L6ZX" localSheetId="3" hidden="1">#REF!</definedName>
    <definedName name="BEx5DJIZBTNS011R9IIG2OQ2L6ZX" localSheetId="7" hidden="1">#REF!</definedName>
    <definedName name="BEx5DJIZBTNS011R9IIG2OQ2L6ZX" localSheetId="12" hidden="1">#REF!</definedName>
    <definedName name="BEx5DJIZBTNS011R9IIG2OQ2L6ZX" localSheetId="13" hidden="1">#REF!</definedName>
    <definedName name="BEx5DJIZBTNS011R9IIG2OQ2L6ZX" localSheetId="1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11" hidden="1">#REF!</definedName>
    <definedName name="BEx5DS2EKWFPC2UWI1W1QESX9QP5" localSheetId="17" hidden="1">#REF!</definedName>
    <definedName name="BEx5DS2EKWFPC2UWI1W1QESX9QP5" localSheetId="3" hidden="1">#REF!</definedName>
    <definedName name="BEx5DS2EKWFPC2UWI1W1QESX9QP5" localSheetId="7" hidden="1">#REF!</definedName>
    <definedName name="BEx5DS2EKWFPC2UWI1W1QESX9QP5" localSheetId="12" hidden="1">#REF!</definedName>
    <definedName name="BEx5DS2EKWFPC2UWI1W1QESX9QP5" localSheetId="13" hidden="1">#REF!</definedName>
    <definedName name="BEx5DS2EKWFPC2UWI1W1QESX9QP5" localSheetId="1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11" hidden="1">#REF!</definedName>
    <definedName name="BEx5E123OLO9WQUOIRIDJ967KAGK" localSheetId="17" hidden="1">#REF!</definedName>
    <definedName name="BEx5E123OLO9WQUOIRIDJ967KAGK" localSheetId="3" hidden="1">#REF!</definedName>
    <definedName name="BEx5E123OLO9WQUOIRIDJ967KAGK" localSheetId="7" hidden="1">#REF!</definedName>
    <definedName name="BEx5E123OLO9WQUOIRIDJ967KAGK" localSheetId="12" hidden="1">#REF!</definedName>
    <definedName name="BEx5E123OLO9WQUOIRIDJ967KAGK" localSheetId="13" hidden="1">#REF!</definedName>
    <definedName name="BEx5E123OLO9WQUOIRIDJ967KAGK" localSheetId="1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11" hidden="1">#REF!</definedName>
    <definedName name="BEx5E2UU5NES6W779W2OZTZOB4O7" localSheetId="17" hidden="1">#REF!</definedName>
    <definedName name="BEx5E2UU5NES6W779W2OZTZOB4O7" localSheetId="3" hidden="1">#REF!</definedName>
    <definedName name="BEx5E2UU5NES6W779W2OZTZOB4O7" localSheetId="7" hidden="1">#REF!</definedName>
    <definedName name="BEx5E2UU5NES6W779W2OZTZOB4O7" localSheetId="12" hidden="1">#REF!</definedName>
    <definedName name="BEx5E2UU5NES6W779W2OZTZOB4O7" localSheetId="13" hidden="1">#REF!</definedName>
    <definedName name="BEx5E2UU5NES6W779W2OZTZOB4O7" localSheetId="1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11" hidden="1">#REF!</definedName>
    <definedName name="BEx5ELFT92WAQN3NW8COIMQHUL91" localSheetId="17" hidden="1">#REF!</definedName>
    <definedName name="BEx5ELFT92WAQN3NW8COIMQHUL91" localSheetId="3" hidden="1">#REF!</definedName>
    <definedName name="BEx5ELFT92WAQN3NW8COIMQHUL91" localSheetId="7" hidden="1">#REF!</definedName>
    <definedName name="BEx5ELFT92WAQN3NW8COIMQHUL91" localSheetId="12" hidden="1">#REF!</definedName>
    <definedName name="BEx5ELFT92WAQN3NW8COIMQHUL91" localSheetId="13" hidden="1">#REF!</definedName>
    <definedName name="BEx5ELFT92WAQN3NW8COIMQHUL91" localSheetId="1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11" hidden="1">#REF!</definedName>
    <definedName name="BEx5ELQL9B0VR6UT18KP11DHOTFX" localSheetId="17" hidden="1">#REF!</definedName>
    <definedName name="BEx5ELQL9B0VR6UT18KP11DHOTFX" localSheetId="3" hidden="1">#REF!</definedName>
    <definedName name="BEx5ELQL9B0VR6UT18KP11DHOTFX" localSheetId="7" hidden="1">#REF!</definedName>
    <definedName name="BEx5ELQL9B0VR6UT18KP11DHOTFX" localSheetId="12" hidden="1">#REF!</definedName>
    <definedName name="BEx5ELQL9B0VR6UT18KP11DHOTFX" localSheetId="13" hidden="1">#REF!</definedName>
    <definedName name="BEx5ELQL9B0VR6UT18KP11DHOTFX" localSheetId="1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11" hidden="1">#REF!</definedName>
    <definedName name="BEx5ER4TJTFPN7IB1MNEB1ZFR5M6" localSheetId="17" hidden="1">#REF!</definedName>
    <definedName name="BEx5ER4TJTFPN7IB1MNEB1ZFR5M6" localSheetId="3" hidden="1">#REF!</definedName>
    <definedName name="BEx5ER4TJTFPN7IB1MNEB1ZFR5M6" localSheetId="7" hidden="1">#REF!</definedName>
    <definedName name="BEx5ER4TJTFPN7IB1MNEB1ZFR5M6" localSheetId="12" hidden="1">#REF!</definedName>
    <definedName name="BEx5ER4TJTFPN7IB1MNEB1ZFR5M6" localSheetId="13" hidden="1">#REF!</definedName>
    <definedName name="BEx5ER4TJTFPN7IB1MNEB1ZFR5M6" localSheetId="1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11" hidden="1">#REF!</definedName>
    <definedName name="BEx5EYXB2LDMI4FLC3QFAOXC0FZ3" localSheetId="17" hidden="1">#REF!</definedName>
    <definedName name="BEx5EYXB2LDMI4FLC3QFAOXC0FZ3" localSheetId="3" hidden="1">#REF!</definedName>
    <definedName name="BEx5EYXB2LDMI4FLC3QFAOXC0FZ3" localSheetId="7" hidden="1">#REF!</definedName>
    <definedName name="BEx5EYXB2LDMI4FLC3QFAOXC0FZ3" localSheetId="12" hidden="1">#REF!</definedName>
    <definedName name="BEx5EYXB2LDMI4FLC3QFAOXC0FZ3" localSheetId="13" hidden="1">#REF!</definedName>
    <definedName name="BEx5EYXB2LDMI4FLC3QFAOXC0FZ3" localSheetId="1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11" hidden="1">#REF!</definedName>
    <definedName name="BEx5F6V72QTCK7O39Y59R0EVM6CW" localSheetId="17" hidden="1">#REF!</definedName>
    <definedName name="BEx5F6V72QTCK7O39Y59R0EVM6CW" localSheetId="3" hidden="1">#REF!</definedName>
    <definedName name="BEx5F6V72QTCK7O39Y59R0EVM6CW" localSheetId="7" hidden="1">#REF!</definedName>
    <definedName name="BEx5F6V72QTCK7O39Y59R0EVM6CW" localSheetId="12" hidden="1">#REF!</definedName>
    <definedName name="BEx5F6V72QTCK7O39Y59R0EVM6CW" localSheetId="13" hidden="1">#REF!</definedName>
    <definedName name="BEx5F6V72QTCK7O39Y59R0EVM6CW" localSheetId="1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11" hidden="1">#REF!</definedName>
    <definedName name="BEx5FGLQVACD5F5YZG4DGSCHCGO2" localSheetId="17" hidden="1">#REF!</definedName>
    <definedName name="BEx5FGLQVACD5F5YZG4DGSCHCGO2" localSheetId="3" hidden="1">#REF!</definedName>
    <definedName name="BEx5FGLQVACD5F5YZG4DGSCHCGO2" localSheetId="7" hidden="1">#REF!</definedName>
    <definedName name="BEx5FGLQVACD5F5YZG4DGSCHCGO2" localSheetId="12" hidden="1">#REF!</definedName>
    <definedName name="BEx5FGLQVACD5F5YZG4DGSCHCGO2" localSheetId="13" hidden="1">#REF!</definedName>
    <definedName name="BEx5FGLQVACD5F5YZG4DGSCHCGO2" localSheetId="1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11" hidden="1">#REF!</definedName>
    <definedName name="BEx5FHCTE8VTJEF7IK189AVLNYSY" localSheetId="17" hidden="1">#REF!</definedName>
    <definedName name="BEx5FHCTE8VTJEF7IK189AVLNYSY" localSheetId="3" hidden="1">#REF!</definedName>
    <definedName name="BEx5FHCTE8VTJEF7IK189AVLNYSY" localSheetId="7" hidden="1">#REF!</definedName>
    <definedName name="BEx5FHCTE8VTJEF7IK189AVLNYSY" localSheetId="12" hidden="1">#REF!</definedName>
    <definedName name="BEx5FHCTE8VTJEF7IK189AVLNYSY" localSheetId="13" hidden="1">#REF!</definedName>
    <definedName name="BEx5FHCTE8VTJEF7IK189AVLNYSY" localSheetId="1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11" hidden="1">#REF!</definedName>
    <definedName name="BEx5FLJWHLW3BTZILDPN5NMA449V" localSheetId="17" hidden="1">#REF!</definedName>
    <definedName name="BEx5FLJWHLW3BTZILDPN5NMA449V" localSheetId="3" hidden="1">#REF!</definedName>
    <definedName name="BEx5FLJWHLW3BTZILDPN5NMA449V" localSheetId="7" hidden="1">#REF!</definedName>
    <definedName name="BEx5FLJWHLW3BTZILDPN5NMA449V" localSheetId="12" hidden="1">#REF!</definedName>
    <definedName name="BEx5FLJWHLW3BTZILDPN5NMA449V" localSheetId="13" hidden="1">#REF!</definedName>
    <definedName name="BEx5FLJWHLW3BTZILDPN5NMA449V" localSheetId="1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11" hidden="1">#REF!</definedName>
    <definedName name="BEx5FNI2O10YN2SI1NO4X5GP3GTF" localSheetId="17" hidden="1">#REF!</definedName>
    <definedName name="BEx5FNI2O10YN2SI1NO4X5GP3GTF" localSheetId="3" hidden="1">#REF!</definedName>
    <definedName name="BEx5FNI2O10YN2SI1NO4X5GP3GTF" localSheetId="7" hidden="1">#REF!</definedName>
    <definedName name="BEx5FNI2O10YN2SI1NO4X5GP3GTF" localSheetId="12" hidden="1">#REF!</definedName>
    <definedName name="BEx5FNI2O10YN2SI1NO4X5GP3GTF" localSheetId="13" hidden="1">#REF!</definedName>
    <definedName name="BEx5FNI2O10YN2SI1NO4X5GP3GTF" localSheetId="1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11" hidden="1">#REF!</definedName>
    <definedName name="BEx5FO8YRFSZCG3L608EHIHIHFY4" localSheetId="17" hidden="1">#REF!</definedName>
    <definedName name="BEx5FO8YRFSZCG3L608EHIHIHFY4" localSheetId="3" hidden="1">#REF!</definedName>
    <definedName name="BEx5FO8YRFSZCG3L608EHIHIHFY4" localSheetId="7" hidden="1">#REF!</definedName>
    <definedName name="BEx5FO8YRFSZCG3L608EHIHIHFY4" localSheetId="12" hidden="1">#REF!</definedName>
    <definedName name="BEx5FO8YRFSZCG3L608EHIHIHFY4" localSheetId="13" hidden="1">#REF!</definedName>
    <definedName name="BEx5FO8YRFSZCG3L608EHIHIHFY4" localSheetId="1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11" hidden="1">#REF!</definedName>
    <definedName name="BEx5FQNA6V4CNYSH013K45RI4BCV" localSheetId="17" hidden="1">#REF!</definedName>
    <definedName name="BEx5FQNA6V4CNYSH013K45RI4BCV" localSheetId="3" hidden="1">#REF!</definedName>
    <definedName name="BEx5FQNA6V4CNYSH013K45RI4BCV" localSheetId="7" hidden="1">#REF!</definedName>
    <definedName name="BEx5FQNA6V4CNYSH013K45RI4BCV" localSheetId="12" hidden="1">#REF!</definedName>
    <definedName name="BEx5FQNA6V4CNYSH013K45RI4BCV" localSheetId="13" hidden="1">#REF!</definedName>
    <definedName name="BEx5FQNA6V4CNYSH013K45RI4BCV" localSheetId="1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11" hidden="1">#REF!</definedName>
    <definedName name="BEx5FVQPPEU32CPNV9RRQ9MNLLVE" localSheetId="17" hidden="1">#REF!</definedName>
    <definedName name="BEx5FVQPPEU32CPNV9RRQ9MNLLVE" localSheetId="3" hidden="1">#REF!</definedName>
    <definedName name="BEx5FVQPPEU32CPNV9RRQ9MNLLVE" localSheetId="7" hidden="1">#REF!</definedName>
    <definedName name="BEx5FVQPPEU32CPNV9RRQ9MNLLVE" localSheetId="12" hidden="1">#REF!</definedName>
    <definedName name="BEx5FVQPPEU32CPNV9RRQ9MNLLVE" localSheetId="13" hidden="1">#REF!</definedName>
    <definedName name="BEx5FVQPPEU32CPNV9RRQ9MNLLVE" localSheetId="1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11" hidden="1">#REF!</definedName>
    <definedName name="BEx5G08KGMG5X2AQKDGPFYG5GH94" localSheetId="17" hidden="1">#REF!</definedName>
    <definedName name="BEx5G08KGMG5X2AQKDGPFYG5GH94" localSheetId="3" hidden="1">#REF!</definedName>
    <definedName name="BEx5G08KGMG5X2AQKDGPFYG5GH94" localSheetId="7" hidden="1">#REF!</definedName>
    <definedName name="BEx5G08KGMG5X2AQKDGPFYG5GH94" localSheetId="12" hidden="1">#REF!</definedName>
    <definedName name="BEx5G08KGMG5X2AQKDGPFYG5GH94" localSheetId="13" hidden="1">#REF!</definedName>
    <definedName name="BEx5G08KGMG5X2AQKDGPFYG5GH94" localSheetId="1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11" hidden="1">#REF!</definedName>
    <definedName name="BEx5G1A8TFN4C4QII35U9DKYNIS8" localSheetId="17" hidden="1">#REF!</definedName>
    <definedName name="BEx5G1A8TFN4C4QII35U9DKYNIS8" localSheetId="3" hidden="1">#REF!</definedName>
    <definedName name="BEx5G1A8TFN4C4QII35U9DKYNIS8" localSheetId="7" hidden="1">#REF!</definedName>
    <definedName name="BEx5G1A8TFN4C4QII35U9DKYNIS8" localSheetId="12" hidden="1">#REF!</definedName>
    <definedName name="BEx5G1A8TFN4C4QII35U9DKYNIS8" localSheetId="13" hidden="1">#REF!</definedName>
    <definedName name="BEx5G1A8TFN4C4QII35U9DKYNIS8" localSheetId="1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11" hidden="1">#REF!</definedName>
    <definedName name="BEx5G1L0QO91KEPDMV1D8OT4BT73" localSheetId="17" hidden="1">#REF!</definedName>
    <definedName name="BEx5G1L0QO91KEPDMV1D8OT4BT73" localSheetId="3" hidden="1">#REF!</definedName>
    <definedName name="BEx5G1L0QO91KEPDMV1D8OT4BT73" localSheetId="7" hidden="1">#REF!</definedName>
    <definedName name="BEx5G1L0QO91KEPDMV1D8OT4BT73" localSheetId="12" hidden="1">#REF!</definedName>
    <definedName name="BEx5G1L0QO91KEPDMV1D8OT4BT73" localSheetId="13" hidden="1">#REF!</definedName>
    <definedName name="BEx5G1L0QO91KEPDMV1D8OT4BT73" localSheetId="1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11" hidden="1">#REF!</definedName>
    <definedName name="BEx5G1QHX69GFUYHUZA5X74MTDMR" localSheetId="17" hidden="1">#REF!</definedName>
    <definedName name="BEx5G1QHX69GFUYHUZA5X74MTDMR" localSheetId="3" hidden="1">#REF!</definedName>
    <definedName name="BEx5G1QHX69GFUYHUZA5X74MTDMR" localSheetId="7" hidden="1">#REF!</definedName>
    <definedName name="BEx5G1QHX69GFUYHUZA5X74MTDMR" localSheetId="12" hidden="1">#REF!</definedName>
    <definedName name="BEx5G1QHX69GFUYHUZA5X74MTDMR" localSheetId="13" hidden="1">#REF!</definedName>
    <definedName name="BEx5G1QHX69GFUYHUZA5X74MTDMR" localSheetId="1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11" hidden="1">#REF!</definedName>
    <definedName name="BEx5G5S2C9JRD28ZQMMQLCBHWOHB" localSheetId="17" hidden="1">#REF!</definedName>
    <definedName name="BEx5G5S2C9JRD28ZQMMQLCBHWOHB" localSheetId="3" hidden="1">#REF!</definedName>
    <definedName name="BEx5G5S2C9JRD28ZQMMQLCBHWOHB" localSheetId="7" hidden="1">#REF!</definedName>
    <definedName name="BEx5G5S2C9JRD28ZQMMQLCBHWOHB" localSheetId="12" hidden="1">#REF!</definedName>
    <definedName name="BEx5G5S2C9JRD28ZQMMQLCBHWOHB" localSheetId="13" hidden="1">#REF!</definedName>
    <definedName name="BEx5G5S2C9JRD28ZQMMQLCBHWOHB" localSheetId="1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11" hidden="1">#REF!</definedName>
    <definedName name="BEx5G7KU3EGZQSYN2YNML8EW8NDC" localSheetId="17" hidden="1">#REF!</definedName>
    <definedName name="BEx5G7KU3EGZQSYN2YNML8EW8NDC" localSheetId="3" hidden="1">#REF!</definedName>
    <definedName name="BEx5G7KU3EGZQSYN2YNML8EW8NDC" localSheetId="7" hidden="1">#REF!</definedName>
    <definedName name="BEx5G7KU3EGZQSYN2YNML8EW8NDC" localSheetId="12" hidden="1">#REF!</definedName>
    <definedName name="BEx5G7KU3EGZQSYN2YNML8EW8NDC" localSheetId="13" hidden="1">#REF!</definedName>
    <definedName name="BEx5G7KU3EGZQSYN2YNML8EW8NDC" localSheetId="1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11" hidden="1">#REF!</definedName>
    <definedName name="BEx5G86DZL1VYUX6KWODAP3WFAWP" localSheetId="17" hidden="1">#REF!</definedName>
    <definedName name="BEx5G86DZL1VYUX6KWODAP3WFAWP" localSheetId="3" hidden="1">#REF!</definedName>
    <definedName name="BEx5G86DZL1VYUX6KWODAP3WFAWP" localSheetId="7" hidden="1">#REF!</definedName>
    <definedName name="BEx5G86DZL1VYUX6KWODAP3WFAWP" localSheetId="12" hidden="1">#REF!</definedName>
    <definedName name="BEx5G86DZL1VYUX6KWODAP3WFAWP" localSheetId="13" hidden="1">#REF!</definedName>
    <definedName name="BEx5G86DZL1VYUX6KWODAP3WFAWP" localSheetId="1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11" hidden="1">#REF!</definedName>
    <definedName name="BEx5G8BV2GIOCM3C7IUFK8L04A6M" localSheetId="17" hidden="1">#REF!</definedName>
    <definedName name="BEx5G8BV2GIOCM3C7IUFK8L04A6M" localSheetId="3" hidden="1">#REF!</definedName>
    <definedName name="BEx5G8BV2GIOCM3C7IUFK8L04A6M" localSheetId="7" hidden="1">#REF!</definedName>
    <definedName name="BEx5G8BV2GIOCM3C7IUFK8L04A6M" localSheetId="12" hidden="1">#REF!</definedName>
    <definedName name="BEx5G8BV2GIOCM3C7IUFK8L04A6M" localSheetId="13" hidden="1">#REF!</definedName>
    <definedName name="BEx5G8BV2GIOCM3C7IUFK8L04A6M" localSheetId="1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11" hidden="1">#REF!</definedName>
    <definedName name="BEx5GID9MVBUPFFT9M8K8B5MO9NV" localSheetId="17" hidden="1">#REF!</definedName>
    <definedName name="BEx5GID9MVBUPFFT9M8K8B5MO9NV" localSheetId="3" hidden="1">#REF!</definedName>
    <definedName name="BEx5GID9MVBUPFFT9M8K8B5MO9NV" localSheetId="7" hidden="1">#REF!</definedName>
    <definedName name="BEx5GID9MVBUPFFT9M8K8B5MO9NV" localSheetId="12" hidden="1">#REF!</definedName>
    <definedName name="BEx5GID9MVBUPFFT9M8K8B5MO9NV" localSheetId="13" hidden="1">#REF!</definedName>
    <definedName name="BEx5GID9MVBUPFFT9M8K8B5MO9NV" localSheetId="1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11" hidden="1">#REF!</definedName>
    <definedName name="BEx5GN0EWA9SCQDPQ7NTUQH82QVK" localSheetId="17" hidden="1">#REF!</definedName>
    <definedName name="BEx5GN0EWA9SCQDPQ7NTUQH82QVK" localSheetId="3" hidden="1">#REF!</definedName>
    <definedName name="BEx5GN0EWA9SCQDPQ7NTUQH82QVK" localSheetId="7" hidden="1">#REF!</definedName>
    <definedName name="BEx5GN0EWA9SCQDPQ7NTUQH82QVK" localSheetId="12" hidden="1">#REF!</definedName>
    <definedName name="BEx5GN0EWA9SCQDPQ7NTUQH82QVK" localSheetId="13" hidden="1">#REF!</definedName>
    <definedName name="BEx5GN0EWA9SCQDPQ7NTUQH82QVK" localSheetId="1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11" hidden="1">#REF!</definedName>
    <definedName name="BEx5GNBCU4WZ74I0UXFL9ZG2XSGJ" localSheetId="17" hidden="1">#REF!</definedName>
    <definedName name="BEx5GNBCU4WZ74I0UXFL9ZG2XSGJ" localSheetId="3" hidden="1">#REF!</definedName>
    <definedName name="BEx5GNBCU4WZ74I0UXFL9ZG2XSGJ" localSheetId="7" hidden="1">#REF!</definedName>
    <definedName name="BEx5GNBCU4WZ74I0UXFL9ZG2XSGJ" localSheetId="12" hidden="1">#REF!</definedName>
    <definedName name="BEx5GNBCU4WZ74I0UXFL9ZG2XSGJ" localSheetId="13" hidden="1">#REF!</definedName>
    <definedName name="BEx5GNBCU4WZ74I0UXFL9ZG2XSGJ" localSheetId="1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11" hidden="1">#REF!</definedName>
    <definedName name="BEx5GUCTYC7QCWGWU5BTO7Y7HDZX" localSheetId="17" hidden="1">#REF!</definedName>
    <definedName name="BEx5GUCTYC7QCWGWU5BTO7Y7HDZX" localSheetId="3" hidden="1">#REF!</definedName>
    <definedName name="BEx5GUCTYC7QCWGWU5BTO7Y7HDZX" localSheetId="7" hidden="1">#REF!</definedName>
    <definedName name="BEx5GUCTYC7QCWGWU5BTO7Y7HDZX" localSheetId="12" hidden="1">#REF!</definedName>
    <definedName name="BEx5GUCTYC7QCWGWU5BTO7Y7HDZX" localSheetId="13" hidden="1">#REF!</definedName>
    <definedName name="BEx5GUCTYC7QCWGWU5BTO7Y7HDZX" localSheetId="1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11" hidden="1">#REF!</definedName>
    <definedName name="BEx5GYUPJULJQ624TEESYFG1NFOH" localSheetId="17" hidden="1">#REF!</definedName>
    <definedName name="BEx5GYUPJULJQ624TEESYFG1NFOH" localSheetId="3" hidden="1">#REF!</definedName>
    <definedName name="BEx5GYUPJULJQ624TEESYFG1NFOH" localSheetId="7" hidden="1">#REF!</definedName>
    <definedName name="BEx5GYUPJULJQ624TEESYFG1NFOH" localSheetId="12" hidden="1">#REF!</definedName>
    <definedName name="BEx5GYUPJULJQ624TEESYFG1NFOH" localSheetId="13" hidden="1">#REF!</definedName>
    <definedName name="BEx5GYUPJULJQ624TEESYFG1NFOH" localSheetId="1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11" hidden="1">#REF!</definedName>
    <definedName name="BEx5H0NEE0AIN5E2UHJ9J9ISU9N1" localSheetId="17" hidden="1">#REF!</definedName>
    <definedName name="BEx5H0NEE0AIN5E2UHJ9J9ISU9N1" localSheetId="3" hidden="1">#REF!</definedName>
    <definedName name="BEx5H0NEE0AIN5E2UHJ9J9ISU9N1" localSheetId="7" hidden="1">#REF!</definedName>
    <definedName name="BEx5H0NEE0AIN5E2UHJ9J9ISU9N1" localSheetId="12" hidden="1">#REF!</definedName>
    <definedName name="BEx5H0NEE0AIN5E2UHJ9J9ISU9N1" localSheetId="13" hidden="1">#REF!</definedName>
    <definedName name="BEx5H0NEE0AIN5E2UHJ9J9ISU9N1" localSheetId="1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11" hidden="1">#REF!</definedName>
    <definedName name="BEx5H1UJSEUQM2K8QHQXO5THVHSO" localSheetId="17" hidden="1">#REF!</definedName>
    <definedName name="BEx5H1UJSEUQM2K8QHQXO5THVHSO" localSheetId="3" hidden="1">#REF!</definedName>
    <definedName name="BEx5H1UJSEUQM2K8QHQXO5THVHSO" localSheetId="7" hidden="1">#REF!</definedName>
    <definedName name="BEx5H1UJSEUQM2K8QHQXO5THVHSO" localSheetId="12" hidden="1">#REF!</definedName>
    <definedName name="BEx5H1UJSEUQM2K8QHQXO5THVHSO" localSheetId="13" hidden="1">#REF!</definedName>
    <definedName name="BEx5H1UJSEUQM2K8QHQXO5THVHSO" localSheetId="1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11" hidden="1">#REF!</definedName>
    <definedName name="BEx5HAOT9XWUF7XIFRZZS8B9F5TZ" localSheetId="17" hidden="1">#REF!</definedName>
    <definedName name="BEx5HAOT9XWUF7XIFRZZS8B9F5TZ" localSheetId="3" hidden="1">#REF!</definedName>
    <definedName name="BEx5HAOT9XWUF7XIFRZZS8B9F5TZ" localSheetId="7" hidden="1">#REF!</definedName>
    <definedName name="BEx5HAOT9XWUF7XIFRZZS8B9F5TZ" localSheetId="12" hidden="1">#REF!</definedName>
    <definedName name="BEx5HAOT9XWUF7XIFRZZS8B9F5TZ" localSheetId="13" hidden="1">#REF!</definedName>
    <definedName name="BEx5HAOT9XWUF7XIFRZZS8B9F5TZ" localSheetId="1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11" hidden="1">#REF!</definedName>
    <definedName name="BEx5HB534CO7TBSALKMD27WHMAQJ" localSheetId="17" hidden="1">#REF!</definedName>
    <definedName name="BEx5HB534CO7TBSALKMD27WHMAQJ" localSheetId="3" hidden="1">#REF!</definedName>
    <definedName name="BEx5HB534CO7TBSALKMD27WHMAQJ" localSheetId="7" hidden="1">#REF!</definedName>
    <definedName name="BEx5HB534CO7TBSALKMD27WHMAQJ" localSheetId="12" hidden="1">#REF!</definedName>
    <definedName name="BEx5HB534CO7TBSALKMD27WHMAQJ" localSheetId="13" hidden="1">#REF!</definedName>
    <definedName name="BEx5HB534CO7TBSALKMD27WHMAQJ" localSheetId="1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11" hidden="1">#REF!</definedName>
    <definedName name="BEx5HE4XRF9BUY04MENWY9CHHN5H" localSheetId="17" hidden="1">#REF!</definedName>
    <definedName name="BEx5HE4XRF9BUY04MENWY9CHHN5H" localSheetId="3" hidden="1">#REF!</definedName>
    <definedName name="BEx5HE4XRF9BUY04MENWY9CHHN5H" localSheetId="7" hidden="1">#REF!</definedName>
    <definedName name="BEx5HE4XRF9BUY04MENWY9CHHN5H" localSheetId="12" hidden="1">#REF!</definedName>
    <definedName name="BEx5HE4XRF9BUY04MENWY9CHHN5H" localSheetId="13" hidden="1">#REF!</definedName>
    <definedName name="BEx5HE4XRF9BUY04MENWY9CHHN5H" localSheetId="1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11" hidden="1">#REF!</definedName>
    <definedName name="BEx5HFHMABAT0H9KKS754X4T304E" localSheetId="17" hidden="1">#REF!</definedName>
    <definedName name="BEx5HFHMABAT0H9KKS754X4T304E" localSheetId="3" hidden="1">#REF!</definedName>
    <definedName name="BEx5HFHMABAT0H9KKS754X4T304E" localSheetId="7" hidden="1">#REF!</definedName>
    <definedName name="BEx5HFHMABAT0H9KKS754X4T304E" localSheetId="12" hidden="1">#REF!</definedName>
    <definedName name="BEx5HFHMABAT0H9KKS754X4T304E" localSheetId="13" hidden="1">#REF!</definedName>
    <definedName name="BEx5HFHMABAT0H9KKS754X4T304E" localSheetId="1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11" hidden="1">#REF!</definedName>
    <definedName name="BEx5HGDZ7MX1S3KNXLRL9WU565V4" localSheetId="17" hidden="1">#REF!</definedName>
    <definedName name="BEx5HGDZ7MX1S3KNXLRL9WU565V4" localSheetId="3" hidden="1">#REF!</definedName>
    <definedName name="BEx5HGDZ7MX1S3KNXLRL9WU565V4" localSheetId="7" hidden="1">#REF!</definedName>
    <definedName name="BEx5HGDZ7MX1S3KNXLRL9WU565V4" localSheetId="12" hidden="1">#REF!</definedName>
    <definedName name="BEx5HGDZ7MX1S3KNXLRL9WU565V4" localSheetId="13" hidden="1">#REF!</definedName>
    <definedName name="BEx5HGDZ7MX1S3KNXLRL9WU565V4" localSheetId="1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11" hidden="1">#REF!</definedName>
    <definedName name="BEx5HJZ9FAVNZSSBTAYRPZDYM9NU" localSheetId="17" hidden="1">#REF!</definedName>
    <definedName name="BEx5HJZ9FAVNZSSBTAYRPZDYM9NU" localSheetId="3" hidden="1">#REF!</definedName>
    <definedName name="BEx5HJZ9FAVNZSSBTAYRPZDYM9NU" localSheetId="7" hidden="1">#REF!</definedName>
    <definedName name="BEx5HJZ9FAVNZSSBTAYRPZDYM9NU" localSheetId="12" hidden="1">#REF!</definedName>
    <definedName name="BEx5HJZ9FAVNZSSBTAYRPZDYM9NU" localSheetId="13" hidden="1">#REF!</definedName>
    <definedName name="BEx5HJZ9FAVNZSSBTAYRPZDYM9NU" localSheetId="1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11" hidden="1">#REF!</definedName>
    <definedName name="BEx5HZ9JMKHNLFWLVUB1WP5B39BL" localSheetId="17" hidden="1">#REF!</definedName>
    <definedName name="BEx5HZ9JMKHNLFWLVUB1WP5B39BL" localSheetId="3" hidden="1">#REF!</definedName>
    <definedName name="BEx5HZ9JMKHNLFWLVUB1WP5B39BL" localSheetId="7" hidden="1">#REF!</definedName>
    <definedName name="BEx5HZ9JMKHNLFWLVUB1WP5B39BL" localSheetId="12" hidden="1">#REF!</definedName>
    <definedName name="BEx5HZ9JMKHNLFWLVUB1WP5B39BL" localSheetId="13" hidden="1">#REF!</definedName>
    <definedName name="BEx5HZ9JMKHNLFWLVUB1WP5B39BL" localSheetId="1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11" hidden="1">#REF!</definedName>
    <definedName name="BEx5I17QJ0PQ1OG1IMH69HMQWNEA" localSheetId="17" hidden="1">#REF!</definedName>
    <definedName name="BEx5I17QJ0PQ1OG1IMH69HMQWNEA" localSheetId="3" hidden="1">#REF!</definedName>
    <definedName name="BEx5I17QJ0PQ1OG1IMH69HMQWNEA" localSheetId="7" hidden="1">#REF!</definedName>
    <definedName name="BEx5I17QJ0PQ1OG1IMH69HMQWNEA" localSheetId="12" hidden="1">#REF!</definedName>
    <definedName name="BEx5I17QJ0PQ1OG1IMH69HMQWNEA" localSheetId="13" hidden="1">#REF!</definedName>
    <definedName name="BEx5I17QJ0PQ1OG1IMH69HMQWNEA" localSheetId="1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11" hidden="1">#REF!</definedName>
    <definedName name="BEx5I244LQHZTF3XI66J8705R9XX" localSheetId="17" hidden="1">#REF!</definedName>
    <definedName name="BEx5I244LQHZTF3XI66J8705R9XX" localSheetId="3" hidden="1">#REF!</definedName>
    <definedName name="BEx5I244LQHZTF3XI66J8705R9XX" localSheetId="7" hidden="1">#REF!</definedName>
    <definedName name="BEx5I244LQHZTF3XI66J8705R9XX" localSheetId="12" hidden="1">#REF!</definedName>
    <definedName name="BEx5I244LQHZTF3XI66J8705R9XX" localSheetId="13" hidden="1">#REF!</definedName>
    <definedName name="BEx5I244LQHZTF3XI66J8705R9XX" localSheetId="1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11" hidden="1">#REF!</definedName>
    <definedName name="BEx5I8PBP4LIXDGID5BP0THLO0AQ" localSheetId="17" hidden="1">#REF!</definedName>
    <definedName name="BEx5I8PBP4LIXDGID5BP0THLO0AQ" localSheetId="3" hidden="1">#REF!</definedName>
    <definedName name="BEx5I8PBP4LIXDGID5BP0THLO0AQ" localSheetId="7" hidden="1">#REF!</definedName>
    <definedName name="BEx5I8PBP4LIXDGID5BP0THLO0AQ" localSheetId="12" hidden="1">#REF!</definedName>
    <definedName name="BEx5I8PBP4LIXDGID5BP0THLO0AQ" localSheetId="13" hidden="1">#REF!</definedName>
    <definedName name="BEx5I8PBP4LIXDGID5BP0THLO0AQ" localSheetId="1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11" hidden="1">#REF!</definedName>
    <definedName name="BEx5I8USVUB3JP4S9OXGMZVMOQXR" localSheetId="17" hidden="1">#REF!</definedName>
    <definedName name="BEx5I8USVUB3JP4S9OXGMZVMOQXR" localSheetId="3" hidden="1">#REF!</definedName>
    <definedName name="BEx5I8USVUB3JP4S9OXGMZVMOQXR" localSheetId="7" hidden="1">#REF!</definedName>
    <definedName name="BEx5I8USVUB3JP4S9OXGMZVMOQXR" localSheetId="12" hidden="1">#REF!</definedName>
    <definedName name="BEx5I8USVUB3JP4S9OXGMZVMOQXR" localSheetId="13" hidden="1">#REF!</definedName>
    <definedName name="BEx5I8USVUB3JP4S9OXGMZVMOQXR" localSheetId="1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11" hidden="1">#REF!</definedName>
    <definedName name="BEx5I9GDQSYIAL65UQNDMNFQCS9Y" localSheetId="17" hidden="1">#REF!</definedName>
    <definedName name="BEx5I9GDQSYIAL65UQNDMNFQCS9Y" localSheetId="3" hidden="1">#REF!</definedName>
    <definedName name="BEx5I9GDQSYIAL65UQNDMNFQCS9Y" localSheetId="7" hidden="1">#REF!</definedName>
    <definedName name="BEx5I9GDQSYIAL65UQNDMNFQCS9Y" localSheetId="12" hidden="1">#REF!</definedName>
    <definedName name="BEx5I9GDQSYIAL65UQNDMNFQCS9Y" localSheetId="13" hidden="1">#REF!</definedName>
    <definedName name="BEx5I9GDQSYIAL65UQNDMNFQCS9Y" localSheetId="1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11" hidden="1">#REF!</definedName>
    <definedName name="BEx5IBUPG9AWNW5PK7JGRGEJ4OLM" localSheetId="17" hidden="1">#REF!</definedName>
    <definedName name="BEx5IBUPG9AWNW5PK7JGRGEJ4OLM" localSheetId="3" hidden="1">#REF!</definedName>
    <definedName name="BEx5IBUPG9AWNW5PK7JGRGEJ4OLM" localSheetId="7" hidden="1">#REF!</definedName>
    <definedName name="BEx5IBUPG9AWNW5PK7JGRGEJ4OLM" localSheetId="12" hidden="1">#REF!</definedName>
    <definedName name="BEx5IBUPG9AWNW5PK7JGRGEJ4OLM" localSheetId="13" hidden="1">#REF!</definedName>
    <definedName name="BEx5IBUPG9AWNW5PK7JGRGEJ4OLM" localSheetId="1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11" hidden="1">#REF!</definedName>
    <definedName name="BEx5IC06RVN8BSAEPREVKHKLCJ2L" localSheetId="17" hidden="1">#REF!</definedName>
    <definedName name="BEx5IC06RVN8BSAEPREVKHKLCJ2L" localSheetId="3" hidden="1">#REF!</definedName>
    <definedName name="BEx5IC06RVN8BSAEPREVKHKLCJ2L" localSheetId="7" hidden="1">#REF!</definedName>
    <definedName name="BEx5IC06RVN8BSAEPREVKHKLCJ2L" localSheetId="12" hidden="1">#REF!</definedName>
    <definedName name="BEx5IC06RVN8BSAEPREVKHKLCJ2L" localSheetId="13" hidden="1">#REF!</definedName>
    <definedName name="BEx5IC06RVN8BSAEPREVKHKLCJ2L" localSheetId="1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11" hidden="1">#REF!</definedName>
    <definedName name="BEx5IGY4M04BPXSQF2J4GQYXF85O" localSheetId="17" hidden="1">#REF!</definedName>
    <definedName name="BEx5IGY4M04BPXSQF2J4GQYXF85O" localSheetId="3" hidden="1">#REF!</definedName>
    <definedName name="BEx5IGY4M04BPXSQF2J4GQYXF85O" localSheetId="7" hidden="1">#REF!</definedName>
    <definedName name="BEx5IGY4M04BPXSQF2J4GQYXF85O" localSheetId="12" hidden="1">#REF!</definedName>
    <definedName name="BEx5IGY4M04BPXSQF2J4GQYXF85O" localSheetId="13" hidden="1">#REF!</definedName>
    <definedName name="BEx5IGY4M04BPXSQF2J4GQYXF85O" localSheetId="1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11" hidden="1">#REF!</definedName>
    <definedName name="BEx5IWTZDCLZ5CCDG108STY04SAJ" localSheetId="17" hidden="1">#REF!</definedName>
    <definedName name="BEx5IWTZDCLZ5CCDG108STY04SAJ" localSheetId="3" hidden="1">#REF!</definedName>
    <definedName name="BEx5IWTZDCLZ5CCDG108STY04SAJ" localSheetId="7" hidden="1">#REF!</definedName>
    <definedName name="BEx5IWTZDCLZ5CCDG108STY04SAJ" localSheetId="12" hidden="1">#REF!</definedName>
    <definedName name="BEx5IWTZDCLZ5CCDG108STY04SAJ" localSheetId="13" hidden="1">#REF!</definedName>
    <definedName name="BEx5IWTZDCLZ5CCDG108STY04SAJ" localSheetId="1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11" hidden="1">#REF!</definedName>
    <definedName name="BEx5J0FFP1KS4NGY20AEJI8VREEA" localSheetId="17" hidden="1">#REF!</definedName>
    <definedName name="BEx5J0FFP1KS4NGY20AEJI8VREEA" localSheetId="3" hidden="1">#REF!</definedName>
    <definedName name="BEx5J0FFP1KS4NGY20AEJI8VREEA" localSheetId="7" hidden="1">#REF!</definedName>
    <definedName name="BEx5J0FFP1KS4NGY20AEJI8VREEA" localSheetId="12" hidden="1">#REF!</definedName>
    <definedName name="BEx5J0FFP1KS4NGY20AEJI8VREEA" localSheetId="13" hidden="1">#REF!</definedName>
    <definedName name="BEx5J0FFP1KS4NGY20AEJI8VREEA" localSheetId="1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11" hidden="1">#REF!</definedName>
    <definedName name="BEx5J1XE5FVWL6IJV6CWKPN24UBK" localSheetId="17" hidden="1">#REF!</definedName>
    <definedName name="BEx5J1XE5FVWL6IJV6CWKPN24UBK" localSheetId="3" hidden="1">#REF!</definedName>
    <definedName name="BEx5J1XE5FVWL6IJV6CWKPN24UBK" localSheetId="7" hidden="1">#REF!</definedName>
    <definedName name="BEx5J1XE5FVWL6IJV6CWKPN24UBK" localSheetId="12" hidden="1">#REF!</definedName>
    <definedName name="BEx5J1XE5FVWL6IJV6CWKPN24UBK" localSheetId="13" hidden="1">#REF!</definedName>
    <definedName name="BEx5J1XE5FVWL6IJV6CWKPN24UBK" localSheetId="1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11" hidden="1">#REF!</definedName>
    <definedName name="BEx5JF3ZXLDIS8VNKDCY7ZI7H1CI" localSheetId="17" hidden="1">#REF!</definedName>
    <definedName name="BEx5JF3ZXLDIS8VNKDCY7ZI7H1CI" localSheetId="3" hidden="1">#REF!</definedName>
    <definedName name="BEx5JF3ZXLDIS8VNKDCY7ZI7H1CI" localSheetId="7" hidden="1">#REF!</definedName>
    <definedName name="BEx5JF3ZXLDIS8VNKDCY7ZI7H1CI" localSheetId="12" hidden="1">#REF!</definedName>
    <definedName name="BEx5JF3ZXLDIS8VNKDCY7ZI7H1CI" localSheetId="13" hidden="1">#REF!</definedName>
    <definedName name="BEx5JF3ZXLDIS8VNKDCY7ZI7H1CI" localSheetId="1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11" hidden="1">#REF!</definedName>
    <definedName name="BEx5JHCZJ8G6OOOW6EF3GABXKH6F" localSheetId="17" hidden="1">#REF!</definedName>
    <definedName name="BEx5JHCZJ8G6OOOW6EF3GABXKH6F" localSheetId="3" hidden="1">#REF!</definedName>
    <definedName name="BEx5JHCZJ8G6OOOW6EF3GABXKH6F" localSheetId="7" hidden="1">#REF!</definedName>
    <definedName name="BEx5JHCZJ8G6OOOW6EF3GABXKH6F" localSheetId="12" hidden="1">#REF!</definedName>
    <definedName name="BEx5JHCZJ8G6OOOW6EF3GABXKH6F" localSheetId="13" hidden="1">#REF!</definedName>
    <definedName name="BEx5JHCZJ8G6OOOW6EF3GABXKH6F" localSheetId="1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11" hidden="1">#REF!</definedName>
    <definedName name="BEx5JJB6W446THXQCRUKD3I7RKLP" localSheetId="17" hidden="1">#REF!</definedName>
    <definedName name="BEx5JJB6W446THXQCRUKD3I7RKLP" localSheetId="3" hidden="1">#REF!</definedName>
    <definedName name="BEx5JJB6W446THXQCRUKD3I7RKLP" localSheetId="7" hidden="1">#REF!</definedName>
    <definedName name="BEx5JJB6W446THXQCRUKD3I7RKLP" localSheetId="12" hidden="1">#REF!</definedName>
    <definedName name="BEx5JJB6W446THXQCRUKD3I7RKLP" localSheetId="13" hidden="1">#REF!</definedName>
    <definedName name="BEx5JJB6W446THXQCRUKD3I7RKLP" localSheetId="1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11" hidden="1">#REF!</definedName>
    <definedName name="BEx5JNCT8Z7XSSPD5EMNAJELCU2V" localSheetId="17" hidden="1">#REF!</definedName>
    <definedName name="BEx5JNCT8Z7XSSPD5EMNAJELCU2V" localSheetId="3" hidden="1">#REF!</definedName>
    <definedName name="BEx5JNCT8Z7XSSPD5EMNAJELCU2V" localSheetId="7" hidden="1">#REF!</definedName>
    <definedName name="BEx5JNCT8Z7XSSPD5EMNAJELCU2V" localSheetId="12" hidden="1">#REF!</definedName>
    <definedName name="BEx5JNCT8Z7XSSPD5EMNAJELCU2V" localSheetId="13" hidden="1">#REF!</definedName>
    <definedName name="BEx5JNCT8Z7XSSPD5EMNAJELCU2V" localSheetId="1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11" hidden="1">#REF!</definedName>
    <definedName name="BEx5JQCNT9Y4RM306CHC8IPY3HBZ" localSheetId="17" hidden="1">#REF!</definedName>
    <definedName name="BEx5JQCNT9Y4RM306CHC8IPY3HBZ" localSheetId="3" hidden="1">#REF!</definedName>
    <definedName name="BEx5JQCNT9Y4RM306CHC8IPY3HBZ" localSheetId="7" hidden="1">#REF!</definedName>
    <definedName name="BEx5JQCNT9Y4RM306CHC8IPY3HBZ" localSheetId="12" hidden="1">#REF!</definedName>
    <definedName name="BEx5JQCNT9Y4RM306CHC8IPY3HBZ" localSheetId="13" hidden="1">#REF!</definedName>
    <definedName name="BEx5JQCNT9Y4RM306CHC8IPY3HBZ" localSheetId="1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11" hidden="1">#REF!</definedName>
    <definedName name="BEx5K08PYKE6JOKBYIB006TX619P" localSheetId="17" hidden="1">#REF!</definedName>
    <definedName name="BEx5K08PYKE6JOKBYIB006TX619P" localSheetId="3" hidden="1">#REF!</definedName>
    <definedName name="BEx5K08PYKE6JOKBYIB006TX619P" localSheetId="7" hidden="1">#REF!</definedName>
    <definedName name="BEx5K08PYKE6JOKBYIB006TX619P" localSheetId="12" hidden="1">#REF!</definedName>
    <definedName name="BEx5K08PYKE6JOKBYIB006TX619P" localSheetId="13" hidden="1">#REF!</definedName>
    <definedName name="BEx5K08PYKE6JOKBYIB006TX619P" localSheetId="1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11" hidden="1">#REF!</definedName>
    <definedName name="BEx5K4W2S2K7M9V2M304KW93LK8Q" localSheetId="17" hidden="1">#REF!</definedName>
    <definedName name="BEx5K4W2S2K7M9V2M304KW93LK8Q" localSheetId="3" hidden="1">#REF!</definedName>
    <definedName name="BEx5K4W2S2K7M9V2M304KW93LK8Q" localSheetId="7" hidden="1">#REF!</definedName>
    <definedName name="BEx5K4W2S2K7M9V2M304KW93LK8Q" localSheetId="12" hidden="1">#REF!</definedName>
    <definedName name="BEx5K4W2S2K7M9V2M304KW93LK8Q" localSheetId="13" hidden="1">#REF!</definedName>
    <definedName name="BEx5K4W2S2K7M9V2M304KW93LK8Q" localSheetId="1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11" hidden="1">#REF!</definedName>
    <definedName name="BEx5K51DSERT1TR7B4A29R41W4NX" localSheetId="17" hidden="1">#REF!</definedName>
    <definedName name="BEx5K51DSERT1TR7B4A29R41W4NX" localSheetId="3" hidden="1">#REF!</definedName>
    <definedName name="BEx5K51DSERT1TR7B4A29R41W4NX" localSheetId="7" hidden="1">#REF!</definedName>
    <definedName name="BEx5K51DSERT1TR7B4A29R41W4NX" localSheetId="12" hidden="1">#REF!</definedName>
    <definedName name="BEx5K51DSERT1TR7B4A29R41W4NX" localSheetId="13" hidden="1">#REF!</definedName>
    <definedName name="BEx5K51DSERT1TR7B4A29R41W4NX" localSheetId="1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11" hidden="1">#REF!</definedName>
    <definedName name="BEx5KBBZ8KCEQK36ARG4ERYOFD4G" localSheetId="17" hidden="1">#REF!</definedName>
    <definedName name="BEx5KBBZ8KCEQK36ARG4ERYOFD4G" localSheetId="3" hidden="1">#REF!</definedName>
    <definedName name="BEx5KBBZ8KCEQK36ARG4ERYOFD4G" localSheetId="7" hidden="1">#REF!</definedName>
    <definedName name="BEx5KBBZ8KCEQK36ARG4ERYOFD4G" localSheetId="12" hidden="1">#REF!</definedName>
    <definedName name="BEx5KBBZ8KCEQK36ARG4ERYOFD4G" localSheetId="13" hidden="1">#REF!</definedName>
    <definedName name="BEx5KBBZ8KCEQK36ARG4ERYOFD4G" localSheetId="1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11" hidden="1">#REF!</definedName>
    <definedName name="BEx5KCOET0DYMY4VILOLGVBX7E3C" localSheetId="17" hidden="1">#REF!</definedName>
    <definedName name="BEx5KCOET0DYMY4VILOLGVBX7E3C" localSheetId="3" hidden="1">#REF!</definedName>
    <definedName name="BEx5KCOET0DYMY4VILOLGVBX7E3C" localSheetId="7" hidden="1">#REF!</definedName>
    <definedName name="BEx5KCOET0DYMY4VILOLGVBX7E3C" localSheetId="12" hidden="1">#REF!</definedName>
    <definedName name="BEx5KCOET0DYMY4VILOLGVBX7E3C" localSheetId="13" hidden="1">#REF!</definedName>
    <definedName name="BEx5KCOET0DYMY4VILOLGVBX7E3C" localSheetId="1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11" hidden="1">#REF!</definedName>
    <definedName name="BEx5KYER580I4T7WTLMUN7NLNP5K" localSheetId="17" hidden="1">#REF!</definedName>
    <definedName name="BEx5KYER580I4T7WTLMUN7NLNP5K" localSheetId="3" hidden="1">#REF!</definedName>
    <definedName name="BEx5KYER580I4T7WTLMUN7NLNP5K" localSheetId="7" hidden="1">#REF!</definedName>
    <definedName name="BEx5KYER580I4T7WTLMUN7NLNP5K" localSheetId="12" hidden="1">#REF!</definedName>
    <definedName name="BEx5KYER580I4T7WTLMUN7NLNP5K" localSheetId="13" hidden="1">#REF!</definedName>
    <definedName name="BEx5KYER580I4T7WTLMUN7NLNP5K" localSheetId="1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11" hidden="1">#REF!</definedName>
    <definedName name="BEx5LHLB3M6K4ZKY2F42QBZT30ZH" localSheetId="17" hidden="1">#REF!</definedName>
    <definedName name="BEx5LHLB3M6K4ZKY2F42QBZT30ZH" localSheetId="3" hidden="1">#REF!</definedName>
    <definedName name="BEx5LHLB3M6K4ZKY2F42QBZT30ZH" localSheetId="7" hidden="1">#REF!</definedName>
    <definedName name="BEx5LHLB3M6K4ZKY2F42QBZT30ZH" localSheetId="12" hidden="1">#REF!</definedName>
    <definedName name="BEx5LHLB3M6K4ZKY2F42QBZT30ZH" localSheetId="13" hidden="1">#REF!</definedName>
    <definedName name="BEx5LHLB3M6K4ZKY2F42QBZT30ZH" localSheetId="1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11" hidden="1">#REF!</definedName>
    <definedName name="BEx5LKQJG40DO2JR1ZF6KD3PON9K" localSheetId="17" hidden="1">#REF!</definedName>
    <definedName name="BEx5LKQJG40DO2JR1ZF6KD3PON9K" localSheetId="3" hidden="1">#REF!</definedName>
    <definedName name="BEx5LKQJG40DO2JR1ZF6KD3PON9K" localSheetId="7" hidden="1">#REF!</definedName>
    <definedName name="BEx5LKQJG40DO2JR1ZF6KD3PON9K" localSheetId="12" hidden="1">#REF!</definedName>
    <definedName name="BEx5LKQJG40DO2JR1ZF6KD3PON9K" localSheetId="13" hidden="1">#REF!</definedName>
    <definedName name="BEx5LKQJG40DO2JR1ZF6KD3PON9K" localSheetId="1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11" hidden="1">#REF!</definedName>
    <definedName name="BEx5LQA84QRPGAR4FLC7MCT3H9EN" localSheetId="17" hidden="1">#REF!</definedName>
    <definedName name="BEx5LQA84QRPGAR4FLC7MCT3H9EN" localSheetId="3" hidden="1">#REF!</definedName>
    <definedName name="BEx5LQA84QRPGAR4FLC7MCT3H9EN" localSheetId="7" hidden="1">#REF!</definedName>
    <definedName name="BEx5LQA84QRPGAR4FLC7MCT3H9EN" localSheetId="12" hidden="1">#REF!</definedName>
    <definedName name="BEx5LQA84QRPGAR4FLC7MCT3H9EN" localSheetId="13" hidden="1">#REF!</definedName>
    <definedName name="BEx5LQA84QRPGAR4FLC7MCT3H9EN" localSheetId="1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11" hidden="1">#REF!</definedName>
    <definedName name="BEx5LRMNU3HXIE1BUMDHRU31F7JJ" localSheetId="17" hidden="1">#REF!</definedName>
    <definedName name="BEx5LRMNU3HXIE1BUMDHRU31F7JJ" localSheetId="3" hidden="1">#REF!</definedName>
    <definedName name="BEx5LRMNU3HXIE1BUMDHRU31F7JJ" localSheetId="7" hidden="1">#REF!</definedName>
    <definedName name="BEx5LRMNU3HXIE1BUMDHRU31F7JJ" localSheetId="12" hidden="1">#REF!</definedName>
    <definedName name="BEx5LRMNU3HXIE1BUMDHRU31F7JJ" localSheetId="13" hidden="1">#REF!</definedName>
    <definedName name="BEx5LRMNU3HXIE1BUMDHRU31F7JJ" localSheetId="1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11" hidden="1">#REF!</definedName>
    <definedName name="BEx5LSJ1LPUAX3ENSPECWPG4J7D1" localSheetId="17" hidden="1">#REF!</definedName>
    <definedName name="BEx5LSJ1LPUAX3ENSPECWPG4J7D1" localSheetId="3" hidden="1">#REF!</definedName>
    <definedName name="BEx5LSJ1LPUAX3ENSPECWPG4J7D1" localSheetId="7" hidden="1">#REF!</definedName>
    <definedName name="BEx5LSJ1LPUAX3ENSPECWPG4J7D1" localSheetId="12" hidden="1">#REF!</definedName>
    <definedName name="BEx5LSJ1LPUAX3ENSPECWPG4J7D1" localSheetId="13" hidden="1">#REF!</definedName>
    <definedName name="BEx5LSJ1LPUAX3ENSPECWPG4J7D1" localSheetId="1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11" hidden="1">#REF!</definedName>
    <definedName name="BEx5LTKQ8RQWJE4BC88OP928893U" localSheetId="17" hidden="1">#REF!</definedName>
    <definedName name="BEx5LTKQ8RQWJE4BC88OP928893U" localSheetId="3" hidden="1">#REF!</definedName>
    <definedName name="BEx5LTKQ8RQWJE4BC88OP928893U" localSheetId="7" hidden="1">#REF!</definedName>
    <definedName name="BEx5LTKQ8RQWJE4BC88OP928893U" localSheetId="12" hidden="1">#REF!</definedName>
    <definedName name="BEx5LTKQ8RQWJE4BC88OP928893U" localSheetId="13" hidden="1">#REF!</definedName>
    <definedName name="BEx5LTKQ8RQWJE4BC88OP928893U" localSheetId="1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11" hidden="1">#REF!</definedName>
    <definedName name="BEx5M4D4KHXU4JXKDEHZZNRG7NRA" localSheetId="17" hidden="1">#REF!</definedName>
    <definedName name="BEx5M4D4KHXU4JXKDEHZZNRG7NRA" localSheetId="3" hidden="1">#REF!</definedName>
    <definedName name="BEx5M4D4KHXU4JXKDEHZZNRG7NRA" localSheetId="7" hidden="1">#REF!</definedName>
    <definedName name="BEx5M4D4KHXU4JXKDEHZZNRG7NRA" localSheetId="12" hidden="1">#REF!</definedName>
    <definedName name="BEx5M4D4KHXU4JXKDEHZZNRG7NRA" localSheetId="13" hidden="1">#REF!</definedName>
    <definedName name="BEx5M4D4KHXU4JXKDEHZZNRG7NRA" localSheetId="1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11" hidden="1">#REF!</definedName>
    <definedName name="BEx5MB9BR71LZDG7XXQ2EO58JC5F" localSheetId="17" hidden="1">#REF!</definedName>
    <definedName name="BEx5MB9BR71LZDG7XXQ2EO58JC5F" localSheetId="3" hidden="1">#REF!</definedName>
    <definedName name="BEx5MB9BR71LZDG7XXQ2EO58JC5F" localSheetId="7" hidden="1">#REF!</definedName>
    <definedName name="BEx5MB9BR71LZDG7XXQ2EO58JC5F" localSheetId="12" hidden="1">#REF!</definedName>
    <definedName name="BEx5MB9BR71LZDG7XXQ2EO58JC5F" localSheetId="13" hidden="1">#REF!</definedName>
    <definedName name="BEx5MB9BR71LZDG7XXQ2EO58JC5F" localSheetId="1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11" hidden="1">#REF!</definedName>
    <definedName name="BEx5MHEF05EVRV5DPTG4KMPWZSUS" localSheetId="17" hidden="1">#REF!</definedName>
    <definedName name="BEx5MHEF05EVRV5DPTG4KMPWZSUS" localSheetId="3" hidden="1">#REF!</definedName>
    <definedName name="BEx5MHEF05EVRV5DPTG4KMPWZSUS" localSheetId="7" hidden="1">#REF!</definedName>
    <definedName name="BEx5MHEF05EVRV5DPTG4KMPWZSUS" localSheetId="12" hidden="1">#REF!</definedName>
    <definedName name="BEx5MHEF05EVRV5DPTG4KMPWZSUS" localSheetId="13" hidden="1">#REF!</definedName>
    <definedName name="BEx5MHEF05EVRV5DPTG4KMPWZSUS" localSheetId="1" hidden="1">#REF!</definedName>
    <definedName name="BEx5MHEF05EVRV5DPTG4KMPWZSUS" localSheetId="0" hidden="1">#REF!</definedName>
    <definedName name="BEx5MHEF05EVRV5DPTG4KMPWZSUS" hidden="1">#REF!</definedName>
    <definedName name="BEx5MLQZM68YQSKARVWTTPINFQ2C" localSheetId="5" hidden="1">[48]ZZCOOM_M03_Q004!#REF!</definedName>
    <definedName name="BEx5MLQZM68YQSKARVWTTPINFQ2C" localSheetId="11" hidden="1">[48]ZZCOOM_M03_Q004!#REF!</definedName>
    <definedName name="BEx5MLQZM68YQSKARVWTTPINFQ2C" localSheetId="18" hidden="1">[49]ZZCOOM_M03_Q005!#REF!</definedName>
    <definedName name="BEx5MLQZM68YQSKARVWTTPINFQ2C" localSheetId="17" hidden="1">[48]ZZCOOM_M03_Q004!#REF!</definedName>
    <definedName name="BEx5MLQZM68YQSKARVWTTPINFQ2C" localSheetId="3" hidden="1">[48]ZZCOOM_M03_Q004!#REF!</definedName>
    <definedName name="BEx5MLQZM68YQSKARVWTTPINFQ2C" localSheetId="7" hidden="1">[48]ZZCOOM_M03_Q004!#REF!</definedName>
    <definedName name="BEx5MLQZM68YQSKARVWTTPINFQ2C" localSheetId="12" hidden="1">#REF!</definedName>
    <definedName name="BEx5MLQZM68YQSKARVWTTPINFQ2C" localSheetId="13" hidden="1">#REF!</definedName>
    <definedName name="BEx5MLQZM68YQSKARVWTTPINFQ2C" localSheetId="1" hidden="1">[48]ZZCOOM_M03_Q004!#REF!</definedName>
    <definedName name="BEx5MLQZM68YQSKARVWTTPINFQ2C" localSheetId="0" hidden="1">[48]ZZCOOM_M03_Q004!#REF!</definedName>
    <definedName name="BEx5MLQZM68YQSKARVWTTPINFQ2C" hidden="1">[48]ZZCOOM_M03_Q004!#REF!</definedName>
    <definedName name="BEx5MMCJMU7FOOWUCW9EA13B7V5F" localSheetId="5" hidden="1">#REF!</definedName>
    <definedName name="BEx5MMCJMU7FOOWUCW9EA13B7V5F" localSheetId="11" hidden="1">#REF!</definedName>
    <definedName name="BEx5MMCJMU7FOOWUCW9EA13B7V5F" localSheetId="18" hidden="1">#REF!</definedName>
    <definedName name="BEx5MMCJMU7FOOWUCW9EA13B7V5F" localSheetId="17" hidden="1">#REF!</definedName>
    <definedName name="BEx5MMCJMU7FOOWUCW9EA13B7V5F" localSheetId="3" hidden="1">#REF!</definedName>
    <definedName name="BEx5MMCJMU7FOOWUCW9EA13B7V5F" localSheetId="7" hidden="1">#REF!</definedName>
    <definedName name="BEx5MMCJMU7FOOWUCW9EA13B7V5F" localSheetId="12" hidden="1">#REF!</definedName>
    <definedName name="BEx5MMCJMU7FOOWUCW9EA13B7V5F" localSheetId="13" hidden="1">#REF!</definedName>
    <definedName name="BEx5MMCJMU7FOOWUCW9EA13B7V5F" localSheetId="1" hidden="1">#REF!</definedName>
    <definedName name="BEx5MMCJMU7FOOWUCW9EA13B7V5F" localSheetId="0" hidden="1">#REF!</definedName>
    <definedName name="BEx5MMCJMU7FOOWUCW9EA13B7V5F" hidden="1">#REF!</definedName>
    <definedName name="BEx5MVXTKNBXHNWTL43C670E4KXC" localSheetId="11" hidden="1">#REF!</definedName>
    <definedName name="BEx5MVXTKNBXHNWTL43C670E4KXC" localSheetId="18" hidden="1">#REF!</definedName>
    <definedName name="BEx5MVXTKNBXHNWTL43C670E4KXC" localSheetId="17" hidden="1">#REF!</definedName>
    <definedName name="BEx5MVXTKNBXHNWTL43C670E4KXC" localSheetId="3" hidden="1">#REF!</definedName>
    <definedName name="BEx5MVXTKNBXHNWTL43C670E4KXC" localSheetId="7" hidden="1">#REF!</definedName>
    <definedName name="BEx5MVXTKNBXHNWTL43C670E4KXC" localSheetId="12" hidden="1">#REF!</definedName>
    <definedName name="BEx5MVXTKNBXHNWTL43C670E4KXC" localSheetId="13" hidden="1">#REF!</definedName>
    <definedName name="BEx5MVXTKNBXHNWTL43C670E4KXC" localSheetId="1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11" hidden="1">#REF!</definedName>
    <definedName name="BEx5MWZGZ3VRB5418C2RNF9H17BQ" localSheetId="18" hidden="1">#REF!</definedName>
    <definedName name="BEx5MWZGZ3VRB5418C2RNF9H17BQ" localSheetId="17" hidden="1">#REF!</definedName>
    <definedName name="BEx5MWZGZ3VRB5418C2RNF9H17BQ" localSheetId="3" hidden="1">#REF!</definedName>
    <definedName name="BEx5MWZGZ3VRB5418C2RNF9H17BQ" localSheetId="7" hidden="1">#REF!</definedName>
    <definedName name="BEx5MWZGZ3VRB5418C2RNF9H17BQ" localSheetId="12" hidden="1">#REF!</definedName>
    <definedName name="BEx5MWZGZ3VRB5418C2RNF9H17BQ" localSheetId="13" hidden="1">#REF!</definedName>
    <definedName name="BEx5MWZGZ3VRB5418C2RNF9H17BQ" localSheetId="1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11" hidden="1">#REF!</definedName>
    <definedName name="BEx5MX4YD2QV39W04QH9C6AOA0FB" localSheetId="17" hidden="1">#REF!</definedName>
    <definedName name="BEx5MX4YD2QV39W04QH9C6AOA0FB" localSheetId="3" hidden="1">#REF!</definedName>
    <definedName name="BEx5MX4YD2QV39W04QH9C6AOA0FB" localSheetId="7" hidden="1">#REF!</definedName>
    <definedName name="BEx5MX4YD2QV39W04QH9C6AOA0FB" localSheetId="12" hidden="1">#REF!</definedName>
    <definedName name="BEx5MX4YD2QV39W04QH9C6AOA0FB" localSheetId="13" hidden="1">#REF!</definedName>
    <definedName name="BEx5MX4YD2QV39W04QH9C6AOA0FB" localSheetId="1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11" hidden="1">#REF!</definedName>
    <definedName name="BEx5N3A8LULD7YBJH5J83X27PZSW" localSheetId="17" hidden="1">#REF!</definedName>
    <definedName name="BEx5N3A8LULD7YBJH5J83X27PZSW" localSheetId="3" hidden="1">#REF!</definedName>
    <definedName name="BEx5N3A8LULD7YBJH5J83X27PZSW" localSheetId="7" hidden="1">#REF!</definedName>
    <definedName name="BEx5N3A8LULD7YBJH5J83X27PZSW" localSheetId="12" hidden="1">#REF!</definedName>
    <definedName name="BEx5N3A8LULD7YBJH5J83X27PZSW" localSheetId="13" hidden="1">#REF!</definedName>
    <definedName name="BEx5N3A8LULD7YBJH5J83X27PZSW" localSheetId="1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11" hidden="1">#REF!</definedName>
    <definedName name="BEx5N4XI4PWB1W9PMZ4O5R0HWTYD" localSheetId="17" hidden="1">#REF!</definedName>
    <definedName name="BEx5N4XI4PWB1W9PMZ4O5R0HWTYD" localSheetId="3" hidden="1">#REF!</definedName>
    <definedName name="BEx5N4XI4PWB1W9PMZ4O5R0HWTYD" localSheetId="7" hidden="1">#REF!</definedName>
    <definedName name="BEx5N4XI4PWB1W9PMZ4O5R0HWTYD" localSheetId="12" hidden="1">#REF!</definedName>
    <definedName name="BEx5N4XI4PWB1W9PMZ4O5R0HWTYD" localSheetId="13" hidden="1">#REF!</definedName>
    <definedName name="BEx5N4XI4PWB1W9PMZ4O5R0HWTYD" localSheetId="1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11" hidden="1">#REF!</definedName>
    <definedName name="BEx5N8DH1SY888WI2GZ2D6E9XCXB" localSheetId="17" hidden="1">#REF!</definedName>
    <definedName name="BEx5N8DH1SY888WI2GZ2D6E9XCXB" localSheetId="3" hidden="1">#REF!</definedName>
    <definedName name="BEx5N8DH1SY888WI2GZ2D6E9XCXB" localSheetId="7" hidden="1">#REF!</definedName>
    <definedName name="BEx5N8DH1SY888WI2GZ2D6E9XCXB" localSheetId="12" hidden="1">#REF!</definedName>
    <definedName name="BEx5N8DH1SY888WI2GZ2D6E9XCXB" localSheetId="13" hidden="1">#REF!</definedName>
    <definedName name="BEx5N8DH1SY888WI2GZ2D6E9XCXB" localSheetId="1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11" hidden="1">#REF!</definedName>
    <definedName name="BEx5NA68N6FJFX9UJXK4M14U487F" localSheetId="17" hidden="1">#REF!</definedName>
    <definedName name="BEx5NA68N6FJFX9UJXK4M14U487F" localSheetId="3" hidden="1">#REF!</definedName>
    <definedName name="BEx5NA68N6FJFX9UJXK4M14U487F" localSheetId="7" hidden="1">#REF!</definedName>
    <definedName name="BEx5NA68N6FJFX9UJXK4M14U487F" localSheetId="12" hidden="1">#REF!</definedName>
    <definedName name="BEx5NA68N6FJFX9UJXK4M14U487F" localSheetId="13" hidden="1">#REF!</definedName>
    <definedName name="BEx5NA68N6FJFX9UJXK4M14U487F" localSheetId="1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11" hidden="1">#REF!</definedName>
    <definedName name="BEx5NIKBG2GDJOYGE3WCXKU7YY51" localSheetId="17" hidden="1">#REF!</definedName>
    <definedName name="BEx5NIKBG2GDJOYGE3WCXKU7YY51" localSheetId="3" hidden="1">#REF!</definedName>
    <definedName name="BEx5NIKBG2GDJOYGE3WCXKU7YY51" localSheetId="7" hidden="1">#REF!</definedName>
    <definedName name="BEx5NIKBG2GDJOYGE3WCXKU7YY51" localSheetId="12" hidden="1">#REF!</definedName>
    <definedName name="BEx5NIKBG2GDJOYGE3WCXKU7YY51" localSheetId="13" hidden="1">#REF!</definedName>
    <definedName name="BEx5NIKBG2GDJOYGE3WCXKU7YY51" localSheetId="1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11" hidden="1">#REF!</definedName>
    <definedName name="BEx5NV06L5J5IMKGOMGKGJ4PBZCD" localSheetId="17" hidden="1">#REF!</definedName>
    <definedName name="BEx5NV06L5J5IMKGOMGKGJ4PBZCD" localSheetId="3" hidden="1">#REF!</definedName>
    <definedName name="BEx5NV06L5J5IMKGOMGKGJ4PBZCD" localSheetId="7" hidden="1">#REF!</definedName>
    <definedName name="BEx5NV06L5J5IMKGOMGKGJ4PBZCD" localSheetId="12" hidden="1">#REF!</definedName>
    <definedName name="BEx5NV06L5J5IMKGOMGKGJ4PBZCD" localSheetId="13" hidden="1">#REF!</definedName>
    <definedName name="BEx5NV06L5J5IMKGOMGKGJ4PBZCD" localSheetId="1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11" hidden="1">#REF!</definedName>
    <definedName name="BEx5NW1V6AB25NEEX9VPHRXWJDSS" localSheetId="17" hidden="1">#REF!</definedName>
    <definedName name="BEx5NW1V6AB25NEEX9VPHRXWJDSS" localSheetId="3" hidden="1">#REF!</definedName>
    <definedName name="BEx5NW1V6AB25NEEX9VPHRXWJDSS" localSheetId="7" hidden="1">#REF!</definedName>
    <definedName name="BEx5NW1V6AB25NEEX9VPHRXWJDSS" localSheetId="12" hidden="1">#REF!</definedName>
    <definedName name="BEx5NW1V6AB25NEEX9VPHRXWJDSS" localSheetId="13" hidden="1">#REF!</definedName>
    <definedName name="BEx5NW1V6AB25NEEX9VPHRXWJDSS" localSheetId="1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11" hidden="1">#REF!</definedName>
    <definedName name="BEx5NWSXWACAUHWVZAI57DGZ8OCQ" localSheetId="17" hidden="1">#REF!</definedName>
    <definedName name="BEx5NWSXWACAUHWVZAI57DGZ8OCQ" localSheetId="3" hidden="1">#REF!</definedName>
    <definedName name="BEx5NWSXWACAUHWVZAI57DGZ8OCQ" localSheetId="7" hidden="1">#REF!</definedName>
    <definedName name="BEx5NWSXWACAUHWVZAI57DGZ8OCQ" localSheetId="12" hidden="1">#REF!</definedName>
    <definedName name="BEx5NWSXWACAUHWVZAI57DGZ8OCQ" localSheetId="13" hidden="1">#REF!</definedName>
    <definedName name="BEx5NWSXWACAUHWVZAI57DGZ8OCQ" localSheetId="1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11" hidden="1">#REF!</definedName>
    <definedName name="BEx5NZSSQ6PY99ZX2D7Q9IGOR34W" localSheetId="17" hidden="1">#REF!</definedName>
    <definedName name="BEx5NZSSQ6PY99ZX2D7Q9IGOR34W" localSheetId="3" hidden="1">#REF!</definedName>
    <definedName name="BEx5NZSSQ6PY99ZX2D7Q9IGOR34W" localSheetId="7" hidden="1">#REF!</definedName>
    <definedName name="BEx5NZSSQ6PY99ZX2D7Q9IGOR34W" localSheetId="12" hidden="1">#REF!</definedName>
    <definedName name="BEx5NZSSQ6PY99ZX2D7Q9IGOR34W" localSheetId="13" hidden="1">#REF!</definedName>
    <definedName name="BEx5NZSSQ6PY99ZX2D7Q9IGOR34W" localSheetId="1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11" hidden="1">#REF!</definedName>
    <definedName name="BEx5O2N9HTGG4OJHR62PKFMNZTTW" localSheetId="17" hidden="1">#REF!</definedName>
    <definedName name="BEx5O2N9HTGG4OJHR62PKFMNZTTW" localSheetId="3" hidden="1">#REF!</definedName>
    <definedName name="BEx5O2N9HTGG4OJHR62PKFMNZTTW" localSheetId="7" hidden="1">#REF!</definedName>
    <definedName name="BEx5O2N9HTGG4OJHR62PKFMNZTTW" localSheetId="12" hidden="1">#REF!</definedName>
    <definedName name="BEx5O2N9HTGG4OJHR62PKFMNZTTW" localSheetId="13" hidden="1">#REF!</definedName>
    <definedName name="BEx5O2N9HTGG4OJHR62PKFMNZTTW" localSheetId="1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11" hidden="1">#REF!</definedName>
    <definedName name="BEx5O3ZUQ2OARA1CDOZ3NC4UE5AA" localSheetId="17" hidden="1">#REF!</definedName>
    <definedName name="BEx5O3ZUQ2OARA1CDOZ3NC4UE5AA" localSheetId="3" hidden="1">#REF!</definedName>
    <definedName name="BEx5O3ZUQ2OARA1CDOZ3NC4UE5AA" localSheetId="7" hidden="1">#REF!</definedName>
    <definedName name="BEx5O3ZUQ2OARA1CDOZ3NC4UE5AA" localSheetId="12" hidden="1">#REF!</definedName>
    <definedName name="BEx5O3ZUQ2OARA1CDOZ3NC4UE5AA" localSheetId="13" hidden="1">#REF!</definedName>
    <definedName name="BEx5O3ZUQ2OARA1CDOZ3NC4UE5AA" localSheetId="1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11" hidden="1">#REF!</definedName>
    <definedName name="BEx5OAFS0NJ2CB86A02E1JYHMLQ1" localSheetId="17" hidden="1">#REF!</definedName>
    <definedName name="BEx5OAFS0NJ2CB86A02E1JYHMLQ1" localSheetId="3" hidden="1">#REF!</definedName>
    <definedName name="BEx5OAFS0NJ2CB86A02E1JYHMLQ1" localSheetId="7" hidden="1">#REF!</definedName>
    <definedName name="BEx5OAFS0NJ2CB86A02E1JYHMLQ1" localSheetId="12" hidden="1">#REF!</definedName>
    <definedName name="BEx5OAFS0NJ2CB86A02E1JYHMLQ1" localSheetId="13" hidden="1">#REF!</definedName>
    <definedName name="BEx5OAFS0NJ2CB86A02E1JYHMLQ1" localSheetId="1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11" hidden="1">#REF!</definedName>
    <definedName name="BEx5OG4RPU8W1ETWDWM234NYYYEN" localSheetId="17" hidden="1">#REF!</definedName>
    <definedName name="BEx5OG4RPU8W1ETWDWM234NYYYEN" localSheetId="3" hidden="1">#REF!</definedName>
    <definedName name="BEx5OG4RPU8W1ETWDWM234NYYYEN" localSheetId="7" hidden="1">#REF!</definedName>
    <definedName name="BEx5OG4RPU8W1ETWDWM234NYYYEN" localSheetId="12" hidden="1">#REF!</definedName>
    <definedName name="BEx5OG4RPU8W1ETWDWM234NYYYEN" localSheetId="13" hidden="1">#REF!</definedName>
    <definedName name="BEx5OG4RPU8W1ETWDWM234NYYYEN" localSheetId="1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11" hidden="1">#REF!</definedName>
    <definedName name="BEx5OP9Y43F99O2IT69MKCCXGL61" localSheetId="17" hidden="1">#REF!</definedName>
    <definedName name="BEx5OP9Y43F99O2IT69MKCCXGL61" localSheetId="3" hidden="1">#REF!</definedName>
    <definedName name="BEx5OP9Y43F99O2IT69MKCCXGL61" localSheetId="7" hidden="1">#REF!</definedName>
    <definedName name="BEx5OP9Y43F99O2IT69MKCCXGL61" localSheetId="12" hidden="1">#REF!</definedName>
    <definedName name="BEx5OP9Y43F99O2IT69MKCCXGL61" localSheetId="13" hidden="1">#REF!</definedName>
    <definedName name="BEx5OP9Y43F99O2IT69MKCCXGL61" localSheetId="1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11" hidden="1">#REF!</definedName>
    <definedName name="BEx5P9Y9RDXNUAJ6CZ2LHMM8IM7T" localSheetId="17" hidden="1">#REF!</definedName>
    <definedName name="BEx5P9Y9RDXNUAJ6CZ2LHMM8IM7T" localSheetId="3" hidden="1">#REF!</definedName>
    <definedName name="BEx5P9Y9RDXNUAJ6CZ2LHMM8IM7T" localSheetId="7" hidden="1">#REF!</definedName>
    <definedName name="BEx5P9Y9RDXNUAJ6CZ2LHMM8IM7T" localSheetId="12" hidden="1">#REF!</definedName>
    <definedName name="BEx5P9Y9RDXNUAJ6CZ2LHMM8IM7T" localSheetId="13" hidden="1">#REF!</definedName>
    <definedName name="BEx5P9Y9RDXNUAJ6CZ2LHMM8IM7T" localSheetId="1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11" hidden="1">#REF!</definedName>
    <definedName name="BEx5PHWB2C0D5QLP3BZIP3UO7DIZ" localSheetId="17" hidden="1">#REF!</definedName>
    <definedName name="BEx5PHWB2C0D5QLP3BZIP3UO7DIZ" localSheetId="3" hidden="1">#REF!</definedName>
    <definedName name="BEx5PHWB2C0D5QLP3BZIP3UO7DIZ" localSheetId="7" hidden="1">#REF!</definedName>
    <definedName name="BEx5PHWB2C0D5QLP3BZIP3UO7DIZ" localSheetId="12" hidden="1">#REF!</definedName>
    <definedName name="BEx5PHWB2C0D5QLP3BZIP3UO7DIZ" localSheetId="13" hidden="1">#REF!</definedName>
    <definedName name="BEx5PHWB2C0D5QLP3BZIP3UO7DIZ" localSheetId="1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11" hidden="1">#REF!</definedName>
    <definedName name="BEx5PJP02W68K2E46L5C5YBSNU6T" localSheetId="17" hidden="1">#REF!</definedName>
    <definedName name="BEx5PJP02W68K2E46L5C5YBSNU6T" localSheetId="3" hidden="1">#REF!</definedName>
    <definedName name="BEx5PJP02W68K2E46L5C5YBSNU6T" localSheetId="7" hidden="1">#REF!</definedName>
    <definedName name="BEx5PJP02W68K2E46L5C5YBSNU6T" localSheetId="12" hidden="1">#REF!</definedName>
    <definedName name="BEx5PJP02W68K2E46L5C5YBSNU6T" localSheetId="13" hidden="1">#REF!</definedName>
    <definedName name="BEx5PJP02W68K2E46L5C5YBSNU6T" localSheetId="1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11" hidden="1">#REF!</definedName>
    <definedName name="BEx5PLCA8DOMAU315YCS5275L2HS" localSheetId="17" hidden="1">#REF!</definedName>
    <definedName name="BEx5PLCA8DOMAU315YCS5275L2HS" localSheetId="3" hidden="1">#REF!</definedName>
    <definedName name="BEx5PLCA8DOMAU315YCS5275L2HS" localSheetId="7" hidden="1">#REF!</definedName>
    <definedName name="BEx5PLCA8DOMAU315YCS5275L2HS" localSheetId="12" hidden="1">#REF!</definedName>
    <definedName name="BEx5PLCA8DOMAU315YCS5275L2HS" localSheetId="13" hidden="1">#REF!</definedName>
    <definedName name="BEx5PLCA8DOMAU315YCS5275L2HS" localSheetId="1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11" hidden="1">#REF!</definedName>
    <definedName name="BEx5PRXMZ5M65Z732WNNGV564C2J" localSheetId="17" hidden="1">#REF!</definedName>
    <definedName name="BEx5PRXMZ5M65Z732WNNGV564C2J" localSheetId="3" hidden="1">#REF!</definedName>
    <definedName name="BEx5PRXMZ5M65Z732WNNGV564C2J" localSheetId="7" hidden="1">#REF!</definedName>
    <definedName name="BEx5PRXMZ5M65Z732WNNGV564C2J" localSheetId="12" hidden="1">#REF!</definedName>
    <definedName name="BEx5PRXMZ5M65Z732WNNGV564C2J" localSheetId="13" hidden="1">#REF!</definedName>
    <definedName name="BEx5PRXMZ5M65Z732WNNGV564C2J" localSheetId="1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11" hidden="1">#REF!</definedName>
    <definedName name="BEx5Q29Y91E64DPE0YY53A6YHF3Y" localSheetId="17" hidden="1">#REF!</definedName>
    <definedName name="BEx5Q29Y91E64DPE0YY53A6YHF3Y" localSheetId="3" hidden="1">#REF!</definedName>
    <definedName name="BEx5Q29Y91E64DPE0YY53A6YHF3Y" localSheetId="7" hidden="1">#REF!</definedName>
    <definedName name="BEx5Q29Y91E64DPE0YY53A6YHF3Y" localSheetId="12" hidden="1">#REF!</definedName>
    <definedName name="BEx5Q29Y91E64DPE0YY53A6YHF3Y" localSheetId="13" hidden="1">#REF!</definedName>
    <definedName name="BEx5Q29Y91E64DPE0YY53A6YHF3Y" localSheetId="1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11" hidden="1">#REF!</definedName>
    <definedName name="BEx5QPSW4IPLH50WSR87HRER05RF" localSheetId="17" hidden="1">#REF!</definedName>
    <definedName name="BEx5QPSW4IPLH50WSR87HRER05RF" localSheetId="3" hidden="1">#REF!</definedName>
    <definedName name="BEx5QPSW4IPLH50WSR87HRER05RF" localSheetId="7" hidden="1">#REF!</definedName>
    <definedName name="BEx5QPSW4IPLH50WSR87HRER05RF" localSheetId="12" hidden="1">#REF!</definedName>
    <definedName name="BEx5QPSW4IPLH50WSR87HRER05RF" localSheetId="13" hidden="1">#REF!</definedName>
    <definedName name="BEx5QPSW4IPLH50WSR87HRER05RF" localSheetId="1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11" hidden="1">#REF!</definedName>
    <definedName name="BEx73V0EP8EMNRC3EZJJKKVKWQVB" localSheetId="17" hidden="1">#REF!</definedName>
    <definedName name="BEx73V0EP8EMNRC3EZJJKKVKWQVB" localSheetId="3" hidden="1">#REF!</definedName>
    <definedName name="BEx73V0EP8EMNRC3EZJJKKVKWQVB" localSheetId="7" hidden="1">#REF!</definedName>
    <definedName name="BEx73V0EP8EMNRC3EZJJKKVKWQVB" localSheetId="12" hidden="1">#REF!</definedName>
    <definedName name="BEx73V0EP8EMNRC3EZJJKKVKWQVB" localSheetId="13" hidden="1">#REF!</definedName>
    <definedName name="BEx73V0EP8EMNRC3EZJJKKVKWQVB" localSheetId="1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11" hidden="1">#REF!</definedName>
    <definedName name="BEx741WJHIJVXUX131SBXTVW8D71" localSheetId="17" hidden="1">#REF!</definedName>
    <definedName name="BEx741WJHIJVXUX131SBXTVW8D71" localSheetId="3" hidden="1">#REF!</definedName>
    <definedName name="BEx741WJHIJVXUX131SBXTVW8D71" localSheetId="7" hidden="1">#REF!</definedName>
    <definedName name="BEx741WJHIJVXUX131SBXTVW8D71" localSheetId="12" hidden="1">#REF!</definedName>
    <definedName name="BEx741WJHIJVXUX131SBXTVW8D71" localSheetId="13" hidden="1">#REF!</definedName>
    <definedName name="BEx741WJHIJVXUX131SBXTVW8D71" localSheetId="1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11" hidden="1">#REF!</definedName>
    <definedName name="BEx74Q6H3O7133AWQXWC21MI2UFT" localSheetId="17" hidden="1">#REF!</definedName>
    <definedName name="BEx74Q6H3O7133AWQXWC21MI2UFT" localSheetId="3" hidden="1">#REF!</definedName>
    <definedName name="BEx74Q6H3O7133AWQXWC21MI2UFT" localSheetId="7" hidden="1">#REF!</definedName>
    <definedName name="BEx74Q6H3O7133AWQXWC21MI2UFT" localSheetId="12" hidden="1">#REF!</definedName>
    <definedName name="BEx74Q6H3O7133AWQXWC21MI2UFT" localSheetId="13" hidden="1">#REF!</definedName>
    <definedName name="BEx74Q6H3O7133AWQXWC21MI2UFT" localSheetId="1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11" hidden="1">#REF!</definedName>
    <definedName name="BEx74R2VQ8BSMKPX25262AU3VZF7" localSheetId="17" hidden="1">#REF!</definedName>
    <definedName name="BEx74R2VQ8BSMKPX25262AU3VZF7" localSheetId="3" hidden="1">#REF!</definedName>
    <definedName name="BEx74R2VQ8BSMKPX25262AU3VZF7" localSheetId="7" hidden="1">#REF!</definedName>
    <definedName name="BEx74R2VQ8BSMKPX25262AU3VZF7" localSheetId="12" hidden="1">#REF!</definedName>
    <definedName name="BEx74R2VQ8BSMKPX25262AU3VZF7" localSheetId="13" hidden="1">#REF!</definedName>
    <definedName name="BEx74R2VQ8BSMKPX25262AU3VZF7" localSheetId="1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11" hidden="1">#REF!</definedName>
    <definedName name="BEx74W6BJ8ENO3J25WNM5H5APKA3" localSheetId="17" hidden="1">#REF!</definedName>
    <definedName name="BEx74W6BJ8ENO3J25WNM5H5APKA3" localSheetId="3" hidden="1">#REF!</definedName>
    <definedName name="BEx74W6BJ8ENO3J25WNM5H5APKA3" localSheetId="7" hidden="1">#REF!</definedName>
    <definedName name="BEx74W6BJ8ENO3J25WNM5H5APKA3" localSheetId="12" hidden="1">#REF!</definedName>
    <definedName name="BEx74W6BJ8ENO3J25WNM5H5APKA3" localSheetId="13" hidden="1">#REF!</definedName>
    <definedName name="BEx74W6BJ8ENO3J25WNM5H5APKA3" localSheetId="1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11" hidden="1">#REF!</definedName>
    <definedName name="BEx74YKLW1FKLWC3DJ2ELZBZBY1M" localSheetId="17" hidden="1">#REF!</definedName>
    <definedName name="BEx74YKLW1FKLWC3DJ2ELZBZBY1M" localSheetId="3" hidden="1">#REF!</definedName>
    <definedName name="BEx74YKLW1FKLWC3DJ2ELZBZBY1M" localSheetId="7" hidden="1">#REF!</definedName>
    <definedName name="BEx74YKLW1FKLWC3DJ2ELZBZBY1M" localSheetId="12" hidden="1">#REF!</definedName>
    <definedName name="BEx74YKLW1FKLWC3DJ2ELZBZBY1M" localSheetId="13" hidden="1">#REF!</definedName>
    <definedName name="BEx74YKLW1FKLWC3DJ2ELZBZBY1M" localSheetId="1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11" hidden="1">#REF!</definedName>
    <definedName name="BEx755GRRD9BL27YHLH5QWIYLWB7" localSheetId="17" hidden="1">#REF!</definedName>
    <definedName name="BEx755GRRD9BL27YHLH5QWIYLWB7" localSheetId="3" hidden="1">#REF!</definedName>
    <definedName name="BEx755GRRD9BL27YHLH5QWIYLWB7" localSheetId="7" hidden="1">#REF!</definedName>
    <definedName name="BEx755GRRD9BL27YHLH5QWIYLWB7" localSheetId="12" hidden="1">#REF!</definedName>
    <definedName name="BEx755GRRD9BL27YHLH5QWIYLWB7" localSheetId="13" hidden="1">#REF!</definedName>
    <definedName name="BEx755GRRD9BL27YHLH5QWIYLWB7" localSheetId="1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11" hidden="1">#REF!</definedName>
    <definedName name="BEx759D1D5SXS5ELLZVBI0SXYUNF" localSheetId="17" hidden="1">#REF!</definedName>
    <definedName name="BEx759D1D5SXS5ELLZVBI0SXYUNF" localSheetId="3" hidden="1">#REF!</definedName>
    <definedName name="BEx759D1D5SXS5ELLZVBI0SXYUNF" localSheetId="7" hidden="1">#REF!</definedName>
    <definedName name="BEx759D1D5SXS5ELLZVBI0SXYUNF" localSheetId="12" hidden="1">#REF!</definedName>
    <definedName name="BEx759D1D5SXS5ELLZVBI0SXYUNF" localSheetId="13" hidden="1">#REF!</definedName>
    <definedName name="BEx759D1D5SXS5ELLZVBI0SXYUNF" localSheetId="1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11" hidden="1">#REF!</definedName>
    <definedName name="BEx75DPEQTX055IZ2L8UVLJOT1DD" localSheetId="17" hidden="1">#REF!</definedName>
    <definedName name="BEx75DPEQTX055IZ2L8UVLJOT1DD" localSheetId="3" hidden="1">#REF!</definedName>
    <definedName name="BEx75DPEQTX055IZ2L8UVLJOT1DD" localSheetId="7" hidden="1">#REF!</definedName>
    <definedName name="BEx75DPEQTX055IZ2L8UVLJOT1DD" localSheetId="12" hidden="1">#REF!</definedName>
    <definedName name="BEx75DPEQTX055IZ2L8UVLJOT1DD" localSheetId="13" hidden="1">#REF!</definedName>
    <definedName name="BEx75DPEQTX055IZ2L8UVLJOT1DD" localSheetId="1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11" hidden="1">#REF!</definedName>
    <definedName name="BEx75GJZSZHUDN6OOAGQYFUDA2LP" localSheetId="17" hidden="1">#REF!</definedName>
    <definedName name="BEx75GJZSZHUDN6OOAGQYFUDA2LP" localSheetId="3" hidden="1">#REF!</definedName>
    <definedName name="BEx75GJZSZHUDN6OOAGQYFUDA2LP" localSheetId="7" hidden="1">#REF!</definedName>
    <definedName name="BEx75GJZSZHUDN6OOAGQYFUDA2LP" localSheetId="12" hidden="1">#REF!</definedName>
    <definedName name="BEx75GJZSZHUDN6OOAGQYFUDA2LP" localSheetId="13" hidden="1">#REF!</definedName>
    <definedName name="BEx75GJZSZHUDN6OOAGQYFUDA2LP" localSheetId="1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11" hidden="1">#REF!</definedName>
    <definedName name="BEx75HGCCV5K4UCJWYV8EV9AG5YT" localSheetId="17" hidden="1">#REF!</definedName>
    <definedName name="BEx75HGCCV5K4UCJWYV8EV9AG5YT" localSheetId="3" hidden="1">#REF!</definedName>
    <definedName name="BEx75HGCCV5K4UCJWYV8EV9AG5YT" localSheetId="7" hidden="1">#REF!</definedName>
    <definedName name="BEx75HGCCV5K4UCJWYV8EV9AG5YT" localSheetId="12" hidden="1">#REF!</definedName>
    <definedName name="BEx75HGCCV5K4UCJWYV8EV9AG5YT" localSheetId="13" hidden="1">#REF!</definedName>
    <definedName name="BEx75HGCCV5K4UCJWYV8EV9AG5YT" localSheetId="1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11" hidden="1">#REF!</definedName>
    <definedName name="BEx75PZT8TY5P13U978NVBUXKHT4" localSheetId="17" hidden="1">#REF!</definedName>
    <definedName name="BEx75PZT8TY5P13U978NVBUXKHT4" localSheetId="3" hidden="1">#REF!</definedName>
    <definedName name="BEx75PZT8TY5P13U978NVBUXKHT4" localSheetId="7" hidden="1">#REF!</definedName>
    <definedName name="BEx75PZT8TY5P13U978NVBUXKHT4" localSheetId="12" hidden="1">#REF!</definedName>
    <definedName name="BEx75PZT8TY5P13U978NVBUXKHT4" localSheetId="13" hidden="1">#REF!</definedName>
    <definedName name="BEx75PZT8TY5P13U978NVBUXKHT4" localSheetId="1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11" hidden="1">#REF!</definedName>
    <definedName name="BEx75T55F7GML8V1DMWL26WRT006" localSheetId="17" hidden="1">#REF!</definedName>
    <definedName name="BEx75T55F7GML8V1DMWL26WRT006" localSheetId="3" hidden="1">#REF!</definedName>
    <definedName name="BEx75T55F7GML8V1DMWL26WRT006" localSheetId="7" hidden="1">#REF!</definedName>
    <definedName name="BEx75T55F7GML8V1DMWL26WRT006" localSheetId="12" hidden="1">#REF!</definedName>
    <definedName name="BEx75T55F7GML8V1DMWL26WRT006" localSheetId="13" hidden="1">#REF!</definedName>
    <definedName name="BEx75T55F7GML8V1DMWL26WRT006" localSheetId="1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11" hidden="1">#REF!</definedName>
    <definedName name="BEx75VJGR07JY6UUWURQ4PJ29UKC" localSheetId="17" hidden="1">#REF!</definedName>
    <definedName name="BEx75VJGR07JY6UUWURQ4PJ29UKC" localSheetId="3" hidden="1">#REF!</definedName>
    <definedName name="BEx75VJGR07JY6UUWURQ4PJ29UKC" localSheetId="7" hidden="1">#REF!</definedName>
    <definedName name="BEx75VJGR07JY6UUWURQ4PJ29UKC" localSheetId="12" hidden="1">#REF!</definedName>
    <definedName name="BEx75VJGR07JY6UUWURQ4PJ29UKC" localSheetId="13" hidden="1">#REF!</definedName>
    <definedName name="BEx75VJGR07JY6UUWURQ4PJ29UKC" localSheetId="1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11" hidden="1">#REF!</definedName>
    <definedName name="BEx7696AZUPB1PK30JJQUWUELQPJ" localSheetId="17" hidden="1">#REF!</definedName>
    <definedName name="BEx7696AZUPB1PK30JJQUWUELQPJ" localSheetId="3" hidden="1">#REF!</definedName>
    <definedName name="BEx7696AZUPB1PK30JJQUWUELQPJ" localSheetId="7" hidden="1">#REF!</definedName>
    <definedName name="BEx7696AZUPB1PK30JJQUWUELQPJ" localSheetId="12" hidden="1">#REF!</definedName>
    <definedName name="BEx7696AZUPB1PK30JJQUWUELQPJ" localSheetId="13" hidden="1">#REF!</definedName>
    <definedName name="BEx7696AZUPB1PK30JJQUWUELQPJ" localSheetId="1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11" hidden="1">#REF!</definedName>
    <definedName name="BEx76PNR8S4T4VUQS0KU58SEX0VN" localSheetId="17" hidden="1">#REF!</definedName>
    <definedName name="BEx76PNR8S4T4VUQS0KU58SEX0VN" localSheetId="3" hidden="1">#REF!</definedName>
    <definedName name="BEx76PNR8S4T4VUQS0KU58SEX0VN" localSheetId="7" hidden="1">#REF!</definedName>
    <definedName name="BEx76PNR8S4T4VUQS0KU58SEX0VN" localSheetId="12" hidden="1">#REF!</definedName>
    <definedName name="BEx76PNR8S4T4VUQS0KU58SEX0VN" localSheetId="13" hidden="1">#REF!</definedName>
    <definedName name="BEx76PNR8S4T4VUQS0KU58SEX0VN" localSheetId="1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11" hidden="1">#REF!</definedName>
    <definedName name="BEx76YY7ODSIKDD9VDF9TLTDM18I" localSheetId="17" hidden="1">#REF!</definedName>
    <definedName name="BEx76YY7ODSIKDD9VDF9TLTDM18I" localSheetId="3" hidden="1">#REF!</definedName>
    <definedName name="BEx76YY7ODSIKDD9VDF9TLTDM18I" localSheetId="7" hidden="1">#REF!</definedName>
    <definedName name="BEx76YY7ODSIKDD9VDF9TLTDM18I" localSheetId="12" hidden="1">#REF!</definedName>
    <definedName name="BEx76YY7ODSIKDD9VDF9TLTDM18I" localSheetId="13" hidden="1">#REF!</definedName>
    <definedName name="BEx76YY7ODSIKDD9VDF9TLTDM18I" localSheetId="1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11" hidden="1">#REF!</definedName>
    <definedName name="BEx7705E86I9B7DTKMMJMAFSYMUL" localSheetId="17" hidden="1">#REF!</definedName>
    <definedName name="BEx7705E86I9B7DTKMMJMAFSYMUL" localSheetId="3" hidden="1">#REF!</definedName>
    <definedName name="BEx7705E86I9B7DTKMMJMAFSYMUL" localSheetId="7" hidden="1">#REF!</definedName>
    <definedName name="BEx7705E86I9B7DTKMMJMAFSYMUL" localSheetId="12" hidden="1">#REF!</definedName>
    <definedName name="BEx7705E86I9B7DTKMMJMAFSYMUL" localSheetId="13" hidden="1">#REF!</definedName>
    <definedName name="BEx7705E86I9B7DTKMMJMAFSYMUL" localSheetId="1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11" hidden="1">#REF!</definedName>
    <definedName name="BEx7741OUGLA0WJQLQRUJSL4DE00" localSheetId="17" hidden="1">#REF!</definedName>
    <definedName name="BEx7741OUGLA0WJQLQRUJSL4DE00" localSheetId="3" hidden="1">#REF!</definedName>
    <definedName name="BEx7741OUGLA0WJQLQRUJSL4DE00" localSheetId="7" hidden="1">#REF!</definedName>
    <definedName name="BEx7741OUGLA0WJQLQRUJSL4DE00" localSheetId="12" hidden="1">#REF!</definedName>
    <definedName name="BEx7741OUGLA0WJQLQRUJSL4DE00" localSheetId="13" hidden="1">#REF!</definedName>
    <definedName name="BEx7741OUGLA0WJQLQRUJSL4DE00" localSheetId="1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11" hidden="1">#REF!</definedName>
    <definedName name="BEx774N83DXLJZ54Q42PWIJZ2DN1" localSheetId="17" hidden="1">#REF!</definedName>
    <definedName name="BEx774N83DXLJZ54Q42PWIJZ2DN1" localSheetId="3" hidden="1">#REF!</definedName>
    <definedName name="BEx774N83DXLJZ54Q42PWIJZ2DN1" localSheetId="7" hidden="1">#REF!</definedName>
    <definedName name="BEx774N83DXLJZ54Q42PWIJZ2DN1" localSheetId="12" hidden="1">#REF!</definedName>
    <definedName name="BEx774N83DXLJZ54Q42PWIJZ2DN1" localSheetId="13" hidden="1">#REF!</definedName>
    <definedName name="BEx774N83DXLJZ54Q42PWIJZ2DN1" localSheetId="1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11" hidden="1">#REF!</definedName>
    <definedName name="BEx779QNIY3061ZV9BR462WKEGRW" localSheetId="17" hidden="1">#REF!</definedName>
    <definedName name="BEx779QNIY3061ZV9BR462WKEGRW" localSheetId="3" hidden="1">#REF!</definedName>
    <definedName name="BEx779QNIY3061ZV9BR462WKEGRW" localSheetId="7" hidden="1">#REF!</definedName>
    <definedName name="BEx779QNIY3061ZV9BR462WKEGRW" localSheetId="12" hidden="1">#REF!</definedName>
    <definedName name="BEx779QNIY3061ZV9BR462WKEGRW" localSheetId="13" hidden="1">#REF!</definedName>
    <definedName name="BEx779QNIY3061ZV9BR462WKEGRW" localSheetId="1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11" hidden="1">#REF!</definedName>
    <definedName name="BEx77G19QU9A95CNHE6QMVSQR2T3" localSheetId="17" hidden="1">#REF!</definedName>
    <definedName name="BEx77G19QU9A95CNHE6QMVSQR2T3" localSheetId="3" hidden="1">#REF!</definedName>
    <definedName name="BEx77G19QU9A95CNHE6QMVSQR2T3" localSheetId="7" hidden="1">#REF!</definedName>
    <definedName name="BEx77G19QU9A95CNHE6QMVSQR2T3" localSheetId="12" hidden="1">#REF!</definedName>
    <definedName name="BEx77G19QU9A95CNHE6QMVSQR2T3" localSheetId="13" hidden="1">#REF!</definedName>
    <definedName name="BEx77G19QU9A95CNHE6QMVSQR2T3" localSheetId="1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11" hidden="1">#REF!</definedName>
    <definedName name="BEx77P0S3GVMS7BJUL9OWUGJ1B02" localSheetId="17" hidden="1">#REF!</definedName>
    <definedName name="BEx77P0S3GVMS7BJUL9OWUGJ1B02" localSheetId="3" hidden="1">#REF!</definedName>
    <definedName name="BEx77P0S3GVMS7BJUL9OWUGJ1B02" localSheetId="7" hidden="1">#REF!</definedName>
    <definedName name="BEx77P0S3GVMS7BJUL9OWUGJ1B02" localSheetId="12" hidden="1">#REF!</definedName>
    <definedName name="BEx77P0S3GVMS7BJUL9OWUGJ1B02" localSheetId="13" hidden="1">#REF!</definedName>
    <definedName name="BEx77P0S3GVMS7BJUL9OWUGJ1B02" localSheetId="1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11" hidden="1">#REF!</definedName>
    <definedName name="BEx77QDESURI6WW5582YXSK3A972" localSheetId="17" hidden="1">#REF!</definedName>
    <definedName name="BEx77QDESURI6WW5582YXSK3A972" localSheetId="3" hidden="1">#REF!</definedName>
    <definedName name="BEx77QDESURI6WW5582YXSK3A972" localSheetId="7" hidden="1">#REF!</definedName>
    <definedName name="BEx77QDESURI6WW5582YXSK3A972" localSheetId="12" hidden="1">#REF!</definedName>
    <definedName name="BEx77QDESURI6WW5582YXSK3A972" localSheetId="13" hidden="1">#REF!</definedName>
    <definedName name="BEx77QDESURI6WW5582YXSK3A972" localSheetId="1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11" hidden="1">#REF!</definedName>
    <definedName name="BEx77VBI9XOPFHKEWU5EHQ9J675Y" localSheetId="17" hidden="1">#REF!</definedName>
    <definedName name="BEx77VBI9XOPFHKEWU5EHQ9J675Y" localSheetId="3" hidden="1">#REF!</definedName>
    <definedName name="BEx77VBI9XOPFHKEWU5EHQ9J675Y" localSheetId="7" hidden="1">#REF!</definedName>
    <definedName name="BEx77VBI9XOPFHKEWU5EHQ9J675Y" localSheetId="12" hidden="1">#REF!</definedName>
    <definedName name="BEx77VBI9XOPFHKEWU5EHQ9J675Y" localSheetId="13" hidden="1">#REF!</definedName>
    <definedName name="BEx77VBI9XOPFHKEWU5EHQ9J675Y" localSheetId="1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11" hidden="1">#REF!</definedName>
    <definedName name="BEx7809GQOCLHSNH95VOYIX7P1TV" localSheetId="17" hidden="1">#REF!</definedName>
    <definedName name="BEx7809GQOCLHSNH95VOYIX7P1TV" localSheetId="3" hidden="1">#REF!</definedName>
    <definedName name="BEx7809GQOCLHSNH95VOYIX7P1TV" localSheetId="7" hidden="1">#REF!</definedName>
    <definedName name="BEx7809GQOCLHSNH95VOYIX7P1TV" localSheetId="12" hidden="1">#REF!</definedName>
    <definedName name="BEx7809GQOCLHSNH95VOYIX7P1TV" localSheetId="13" hidden="1">#REF!</definedName>
    <definedName name="BEx7809GQOCLHSNH95VOYIX7P1TV" localSheetId="1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11" hidden="1">#REF!</definedName>
    <definedName name="BEx780K8XAXUHGVZGZWQ74DK4CI3" localSheetId="17" hidden="1">#REF!</definedName>
    <definedName name="BEx780K8XAXUHGVZGZWQ74DK4CI3" localSheetId="3" hidden="1">#REF!</definedName>
    <definedName name="BEx780K8XAXUHGVZGZWQ74DK4CI3" localSheetId="7" hidden="1">#REF!</definedName>
    <definedName name="BEx780K8XAXUHGVZGZWQ74DK4CI3" localSheetId="12" hidden="1">#REF!</definedName>
    <definedName name="BEx780K8XAXUHGVZGZWQ74DK4CI3" localSheetId="13" hidden="1">#REF!</definedName>
    <definedName name="BEx780K8XAXUHGVZGZWQ74DK4CI3" localSheetId="1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11" hidden="1">#REF!</definedName>
    <definedName name="BEx78226TN58UE0CTY98YEDU0LSL" localSheetId="17" hidden="1">#REF!</definedName>
    <definedName name="BEx78226TN58UE0CTY98YEDU0LSL" localSheetId="3" hidden="1">#REF!</definedName>
    <definedName name="BEx78226TN58UE0CTY98YEDU0LSL" localSheetId="7" hidden="1">#REF!</definedName>
    <definedName name="BEx78226TN58UE0CTY98YEDU0LSL" localSheetId="12" hidden="1">#REF!</definedName>
    <definedName name="BEx78226TN58UE0CTY98YEDU0LSL" localSheetId="13" hidden="1">#REF!</definedName>
    <definedName name="BEx78226TN58UE0CTY98YEDU0LSL" localSheetId="1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11" hidden="1">#REF!</definedName>
    <definedName name="BEx7881ZZBWHRAX6W2GY19J8MGEQ" localSheetId="17" hidden="1">#REF!</definedName>
    <definedName name="BEx7881ZZBWHRAX6W2GY19J8MGEQ" localSheetId="3" hidden="1">#REF!</definedName>
    <definedName name="BEx7881ZZBWHRAX6W2GY19J8MGEQ" localSheetId="7" hidden="1">#REF!</definedName>
    <definedName name="BEx7881ZZBWHRAX6W2GY19J8MGEQ" localSheetId="12" hidden="1">#REF!</definedName>
    <definedName name="BEx7881ZZBWHRAX6W2GY19J8MGEQ" localSheetId="13" hidden="1">#REF!</definedName>
    <definedName name="BEx7881ZZBWHRAX6W2GY19J8MGEQ" localSheetId="1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11" hidden="1">#REF!</definedName>
    <definedName name="BEx78BSYINF85GYNSCIRD95PH86Q" localSheetId="17" hidden="1">#REF!</definedName>
    <definedName name="BEx78BSYINF85GYNSCIRD95PH86Q" localSheetId="3" hidden="1">#REF!</definedName>
    <definedName name="BEx78BSYINF85GYNSCIRD95PH86Q" localSheetId="7" hidden="1">#REF!</definedName>
    <definedName name="BEx78BSYINF85GYNSCIRD95PH86Q" localSheetId="12" hidden="1">#REF!</definedName>
    <definedName name="BEx78BSYINF85GYNSCIRD95PH86Q" localSheetId="13" hidden="1">#REF!</definedName>
    <definedName name="BEx78BSYINF85GYNSCIRD95PH86Q" localSheetId="1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11" hidden="1">#REF!</definedName>
    <definedName name="BEx78HHRIWDLHQX2LG0HWFRYEL1T" localSheetId="17" hidden="1">#REF!</definedName>
    <definedName name="BEx78HHRIWDLHQX2LG0HWFRYEL1T" localSheetId="3" hidden="1">#REF!</definedName>
    <definedName name="BEx78HHRIWDLHQX2LG0HWFRYEL1T" localSheetId="7" hidden="1">#REF!</definedName>
    <definedName name="BEx78HHRIWDLHQX2LG0HWFRYEL1T" localSheetId="12" hidden="1">#REF!</definedName>
    <definedName name="BEx78HHRIWDLHQX2LG0HWFRYEL1T" localSheetId="13" hidden="1">#REF!</definedName>
    <definedName name="BEx78HHRIWDLHQX2LG0HWFRYEL1T" localSheetId="1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11" hidden="1">#REF!</definedName>
    <definedName name="BEx78QC4X2YVM9K6MQRB2WJG36N3" localSheetId="17" hidden="1">#REF!</definedName>
    <definedName name="BEx78QC4X2YVM9K6MQRB2WJG36N3" localSheetId="3" hidden="1">#REF!</definedName>
    <definedName name="BEx78QC4X2YVM9K6MQRB2WJG36N3" localSheetId="7" hidden="1">#REF!</definedName>
    <definedName name="BEx78QC4X2YVM9K6MQRB2WJG36N3" localSheetId="12" hidden="1">#REF!</definedName>
    <definedName name="BEx78QC4X2YVM9K6MQRB2WJG36N3" localSheetId="13" hidden="1">#REF!</definedName>
    <definedName name="BEx78QC4X2YVM9K6MQRB2WJG36N3" localSheetId="1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11" hidden="1">#REF!</definedName>
    <definedName name="BEx78QMXZ2P1ZB3HJ9O50DWHCMXR" localSheetId="17" hidden="1">#REF!</definedName>
    <definedName name="BEx78QMXZ2P1ZB3HJ9O50DWHCMXR" localSheetId="3" hidden="1">#REF!</definedName>
    <definedName name="BEx78QMXZ2P1ZB3HJ9O50DWHCMXR" localSheetId="7" hidden="1">#REF!</definedName>
    <definedName name="BEx78QMXZ2P1ZB3HJ9O50DWHCMXR" localSheetId="12" hidden="1">#REF!</definedName>
    <definedName name="BEx78QMXZ2P1ZB3HJ9O50DWHCMXR" localSheetId="13" hidden="1">#REF!</definedName>
    <definedName name="BEx78QMXZ2P1ZB3HJ9O50DWHCMXR" localSheetId="1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11" hidden="1">#REF!</definedName>
    <definedName name="BEx78SFO5VR28677DWZEMDN7G86X" localSheetId="17" hidden="1">#REF!</definedName>
    <definedName name="BEx78SFO5VR28677DWZEMDN7G86X" localSheetId="3" hidden="1">#REF!</definedName>
    <definedName name="BEx78SFO5VR28677DWZEMDN7G86X" localSheetId="7" hidden="1">#REF!</definedName>
    <definedName name="BEx78SFO5VR28677DWZEMDN7G86X" localSheetId="12" hidden="1">#REF!</definedName>
    <definedName name="BEx78SFO5VR28677DWZEMDN7G86X" localSheetId="13" hidden="1">#REF!</definedName>
    <definedName name="BEx78SFO5VR28677DWZEMDN7G86X" localSheetId="1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11" hidden="1">#REF!</definedName>
    <definedName name="BEx78SFOYH1Z0ZDTO47W2M60TW6K" localSheetId="17" hidden="1">#REF!</definedName>
    <definedName name="BEx78SFOYH1Z0ZDTO47W2M60TW6K" localSheetId="3" hidden="1">#REF!</definedName>
    <definedName name="BEx78SFOYH1Z0ZDTO47W2M60TW6K" localSheetId="7" hidden="1">#REF!</definedName>
    <definedName name="BEx78SFOYH1Z0ZDTO47W2M60TW6K" localSheetId="12" hidden="1">#REF!</definedName>
    <definedName name="BEx78SFOYH1Z0ZDTO47W2M60TW6K" localSheetId="13" hidden="1">#REF!</definedName>
    <definedName name="BEx78SFOYH1Z0ZDTO47W2M60TW6K" localSheetId="1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11" hidden="1">#REF!</definedName>
    <definedName name="BEx7974EARYYX2ICWU0YC50VO5D8" localSheetId="17" hidden="1">#REF!</definedName>
    <definedName name="BEx7974EARYYX2ICWU0YC50VO5D8" localSheetId="3" hidden="1">#REF!</definedName>
    <definedName name="BEx7974EARYYX2ICWU0YC50VO5D8" localSheetId="7" hidden="1">#REF!</definedName>
    <definedName name="BEx7974EARYYX2ICWU0YC50VO5D8" localSheetId="12" hidden="1">#REF!</definedName>
    <definedName name="BEx7974EARYYX2ICWU0YC50VO5D8" localSheetId="13" hidden="1">#REF!</definedName>
    <definedName name="BEx7974EARYYX2ICWU0YC50VO5D8" localSheetId="1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11" hidden="1">#REF!</definedName>
    <definedName name="BEx79JK3E6JO8MX4O35A5G8NZCC8" localSheetId="17" hidden="1">#REF!</definedName>
    <definedName name="BEx79JK3E6JO8MX4O35A5G8NZCC8" localSheetId="3" hidden="1">#REF!</definedName>
    <definedName name="BEx79JK3E6JO8MX4O35A5G8NZCC8" localSheetId="7" hidden="1">#REF!</definedName>
    <definedName name="BEx79JK3E6JO8MX4O35A5G8NZCC8" localSheetId="12" hidden="1">#REF!</definedName>
    <definedName name="BEx79JK3E6JO8MX4O35A5G8NZCC8" localSheetId="13" hidden="1">#REF!</definedName>
    <definedName name="BEx79JK3E6JO8MX4O35A5G8NZCC8" localSheetId="1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11" hidden="1">#REF!</definedName>
    <definedName name="BEx79OCP4HQ6XP8EWNGEUDLOZBBS" localSheetId="17" hidden="1">#REF!</definedName>
    <definedName name="BEx79OCP4HQ6XP8EWNGEUDLOZBBS" localSheetId="3" hidden="1">#REF!</definedName>
    <definedName name="BEx79OCP4HQ6XP8EWNGEUDLOZBBS" localSheetId="7" hidden="1">#REF!</definedName>
    <definedName name="BEx79OCP4HQ6XP8EWNGEUDLOZBBS" localSheetId="12" hidden="1">#REF!</definedName>
    <definedName name="BEx79OCP4HQ6XP8EWNGEUDLOZBBS" localSheetId="13" hidden="1">#REF!</definedName>
    <definedName name="BEx79OCP4HQ6XP8EWNGEUDLOZBBS" localSheetId="1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11" hidden="1">#REF!</definedName>
    <definedName name="BEx79SEAYKUZB0H4LYBCD6WWJBG2" localSheetId="17" hidden="1">#REF!</definedName>
    <definedName name="BEx79SEAYKUZB0H4LYBCD6WWJBG2" localSheetId="3" hidden="1">#REF!</definedName>
    <definedName name="BEx79SEAYKUZB0H4LYBCD6WWJBG2" localSheetId="7" hidden="1">#REF!</definedName>
    <definedName name="BEx79SEAYKUZB0H4LYBCD6WWJBG2" localSheetId="12" hidden="1">#REF!</definedName>
    <definedName name="BEx79SEAYKUZB0H4LYBCD6WWJBG2" localSheetId="13" hidden="1">#REF!</definedName>
    <definedName name="BEx79SEAYKUZB0H4LYBCD6WWJBG2" localSheetId="1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11" hidden="1">#REF!</definedName>
    <definedName name="BEx79SJRHTLS9PYM69O9BWW1FMJK" localSheetId="17" hidden="1">#REF!</definedName>
    <definedName name="BEx79SJRHTLS9PYM69O9BWW1FMJK" localSheetId="3" hidden="1">#REF!</definedName>
    <definedName name="BEx79SJRHTLS9PYM69O9BWW1FMJK" localSheetId="7" hidden="1">#REF!</definedName>
    <definedName name="BEx79SJRHTLS9PYM69O9BWW1FMJK" localSheetId="12" hidden="1">#REF!</definedName>
    <definedName name="BEx79SJRHTLS9PYM69O9BWW1FMJK" localSheetId="13" hidden="1">#REF!</definedName>
    <definedName name="BEx79SJRHTLS9PYM69O9BWW1FMJK" localSheetId="1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11" hidden="1">#REF!</definedName>
    <definedName name="BEx79YJJLBELICW9F9FRYSCQ101L" localSheetId="17" hidden="1">#REF!</definedName>
    <definedName name="BEx79YJJLBELICW9F9FRYSCQ101L" localSheetId="3" hidden="1">#REF!</definedName>
    <definedName name="BEx79YJJLBELICW9F9FRYSCQ101L" localSheetId="7" hidden="1">#REF!</definedName>
    <definedName name="BEx79YJJLBELICW9F9FRYSCQ101L" localSheetId="12" hidden="1">#REF!</definedName>
    <definedName name="BEx79YJJLBELICW9F9FRYSCQ101L" localSheetId="13" hidden="1">#REF!</definedName>
    <definedName name="BEx79YJJLBELICW9F9FRYSCQ101L" localSheetId="1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11" hidden="1">#REF!</definedName>
    <definedName name="BEx79YUC7B0V77FSBGIRCY1BR4VK" localSheetId="17" hidden="1">#REF!</definedName>
    <definedName name="BEx79YUC7B0V77FSBGIRCY1BR4VK" localSheetId="3" hidden="1">#REF!</definedName>
    <definedName name="BEx79YUC7B0V77FSBGIRCY1BR4VK" localSheetId="7" hidden="1">#REF!</definedName>
    <definedName name="BEx79YUC7B0V77FSBGIRCY1BR4VK" localSheetId="12" hidden="1">#REF!</definedName>
    <definedName name="BEx79YUC7B0V77FSBGIRCY1BR4VK" localSheetId="13" hidden="1">#REF!</definedName>
    <definedName name="BEx79YUC7B0V77FSBGIRCY1BR4VK" localSheetId="1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11" hidden="1">#REF!</definedName>
    <definedName name="BEx7A06T3RC2891FUX05G3QPRAUE" localSheetId="17" hidden="1">#REF!</definedName>
    <definedName name="BEx7A06T3RC2891FUX05G3QPRAUE" localSheetId="3" hidden="1">#REF!</definedName>
    <definedName name="BEx7A06T3RC2891FUX05G3QPRAUE" localSheetId="7" hidden="1">#REF!</definedName>
    <definedName name="BEx7A06T3RC2891FUX05G3QPRAUE" localSheetId="12" hidden="1">#REF!</definedName>
    <definedName name="BEx7A06T3RC2891FUX05G3QPRAUE" localSheetId="13" hidden="1">#REF!</definedName>
    <definedName name="BEx7A06T3RC2891FUX05G3QPRAUE" localSheetId="1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11" hidden="1">#REF!</definedName>
    <definedName name="BEx7A9S3JA1X7FH4CFSQLTZC4691" localSheetId="17" hidden="1">#REF!</definedName>
    <definedName name="BEx7A9S3JA1X7FH4CFSQLTZC4691" localSheetId="3" hidden="1">#REF!</definedName>
    <definedName name="BEx7A9S3JA1X7FH4CFSQLTZC4691" localSheetId="7" hidden="1">#REF!</definedName>
    <definedName name="BEx7A9S3JA1X7FH4CFSQLTZC4691" localSheetId="12" hidden="1">#REF!</definedName>
    <definedName name="BEx7A9S3JA1X7FH4CFSQLTZC4691" localSheetId="13" hidden="1">#REF!</definedName>
    <definedName name="BEx7A9S3JA1X7FH4CFSQLTZC4691" localSheetId="1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11" hidden="1">#REF!</definedName>
    <definedName name="BEx7ABA2C9IWH5VSLVLLLCY62161" localSheetId="17" hidden="1">#REF!</definedName>
    <definedName name="BEx7ABA2C9IWH5VSLVLLLCY62161" localSheetId="3" hidden="1">#REF!</definedName>
    <definedName name="BEx7ABA2C9IWH5VSLVLLLCY62161" localSheetId="7" hidden="1">#REF!</definedName>
    <definedName name="BEx7ABA2C9IWH5VSLVLLLCY62161" localSheetId="12" hidden="1">#REF!</definedName>
    <definedName name="BEx7ABA2C9IWH5VSLVLLLCY62161" localSheetId="13" hidden="1">#REF!</definedName>
    <definedName name="BEx7ABA2C9IWH5VSLVLLLCY62161" localSheetId="1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11" hidden="1">#REF!</definedName>
    <definedName name="BEx7AE4LPLX8N85BYB0WCO5S7ZPV" localSheetId="17" hidden="1">#REF!</definedName>
    <definedName name="BEx7AE4LPLX8N85BYB0WCO5S7ZPV" localSheetId="3" hidden="1">#REF!</definedName>
    <definedName name="BEx7AE4LPLX8N85BYB0WCO5S7ZPV" localSheetId="7" hidden="1">#REF!</definedName>
    <definedName name="BEx7AE4LPLX8N85BYB0WCO5S7ZPV" localSheetId="12" hidden="1">#REF!</definedName>
    <definedName name="BEx7AE4LPLX8N85BYB0WCO5S7ZPV" localSheetId="13" hidden="1">#REF!</definedName>
    <definedName name="BEx7AE4LPLX8N85BYB0WCO5S7ZPV" localSheetId="1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11" hidden="1">#REF!</definedName>
    <definedName name="BEx7AR0EEP9O5JPPEKQWG1TC860T" localSheetId="17" hidden="1">#REF!</definedName>
    <definedName name="BEx7AR0EEP9O5JPPEKQWG1TC860T" localSheetId="3" hidden="1">#REF!</definedName>
    <definedName name="BEx7AR0EEP9O5JPPEKQWG1TC860T" localSheetId="7" hidden="1">#REF!</definedName>
    <definedName name="BEx7AR0EEP9O5JPPEKQWG1TC860T" localSheetId="12" hidden="1">#REF!</definedName>
    <definedName name="BEx7AR0EEP9O5JPPEKQWG1TC860T" localSheetId="13" hidden="1">#REF!</definedName>
    <definedName name="BEx7AR0EEP9O5JPPEKQWG1TC860T" localSheetId="1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11" hidden="1">#REF!</definedName>
    <definedName name="BEx7ASD1I654MEDCO6GGWA95PXSC" localSheetId="17" hidden="1">#REF!</definedName>
    <definedName name="BEx7ASD1I654MEDCO6GGWA95PXSC" localSheetId="3" hidden="1">#REF!</definedName>
    <definedName name="BEx7ASD1I654MEDCO6GGWA95PXSC" localSheetId="7" hidden="1">#REF!</definedName>
    <definedName name="BEx7ASD1I654MEDCO6GGWA95PXSC" localSheetId="12" hidden="1">#REF!</definedName>
    <definedName name="BEx7ASD1I654MEDCO6GGWA95PXSC" localSheetId="13" hidden="1">#REF!</definedName>
    <definedName name="BEx7ASD1I654MEDCO6GGWA95PXSC" localSheetId="1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11" hidden="1">#REF!</definedName>
    <definedName name="BEx7AURD3S7JGN4D3YK1QAG6TAFA" localSheetId="17" hidden="1">#REF!</definedName>
    <definedName name="BEx7AURD3S7JGN4D3YK1QAG6TAFA" localSheetId="3" hidden="1">#REF!</definedName>
    <definedName name="BEx7AURD3S7JGN4D3YK1QAG6TAFA" localSheetId="7" hidden="1">#REF!</definedName>
    <definedName name="BEx7AURD3S7JGN4D3YK1QAG6TAFA" localSheetId="12" hidden="1">#REF!</definedName>
    <definedName name="BEx7AURD3S7JGN4D3YK1QAG6TAFA" localSheetId="13" hidden="1">#REF!</definedName>
    <definedName name="BEx7AURD3S7JGN4D3YK1QAG6TAFA" localSheetId="1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11" hidden="1">#REF!</definedName>
    <definedName name="BEx7AVCX9S5RJP3NSZ4QM4E6ERDT" localSheetId="17" hidden="1">#REF!</definedName>
    <definedName name="BEx7AVCX9S5RJP3NSZ4QM4E6ERDT" localSheetId="3" hidden="1">#REF!</definedName>
    <definedName name="BEx7AVCX9S5RJP3NSZ4QM4E6ERDT" localSheetId="7" hidden="1">#REF!</definedName>
    <definedName name="BEx7AVCX9S5RJP3NSZ4QM4E6ERDT" localSheetId="12" hidden="1">#REF!</definedName>
    <definedName name="BEx7AVCX9S5RJP3NSZ4QM4E6ERDT" localSheetId="13" hidden="1">#REF!</definedName>
    <definedName name="BEx7AVCX9S5RJP3NSZ4QM4E6ERDT" localSheetId="1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11" hidden="1">#REF!</definedName>
    <definedName name="BEx7AVYIGP0930MV5JEBWRYCJN68" localSheetId="17" hidden="1">#REF!</definedName>
    <definedName name="BEx7AVYIGP0930MV5JEBWRYCJN68" localSheetId="3" hidden="1">#REF!</definedName>
    <definedName name="BEx7AVYIGP0930MV5JEBWRYCJN68" localSheetId="7" hidden="1">#REF!</definedName>
    <definedName name="BEx7AVYIGP0930MV5JEBWRYCJN68" localSheetId="12" hidden="1">#REF!</definedName>
    <definedName name="BEx7AVYIGP0930MV5JEBWRYCJN68" localSheetId="13" hidden="1">#REF!</definedName>
    <definedName name="BEx7AVYIGP0930MV5JEBWRYCJN68" localSheetId="1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11" hidden="1">#REF!</definedName>
    <definedName name="BEx7B6LH6917TXOSAAQ6U7HVF018" localSheetId="17" hidden="1">#REF!</definedName>
    <definedName name="BEx7B6LH6917TXOSAAQ6U7HVF018" localSheetId="3" hidden="1">#REF!</definedName>
    <definedName name="BEx7B6LH6917TXOSAAQ6U7HVF018" localSheetId="7" hidden="1">#REF!</definedName>
    <definedName name="BEx7B6LH6917TXOSAAQ6U7HVF018" localSheetId="12" hidden="1">#REF!</definedName>
    <definedName name="BEx7B6LH6917TXOSAAQ6U7HVF018" localSheetId="13" hidden="1">#REF!</definedName>
    <definedName name="BEx7B6LH6917TXOSAAQ6U7HVF018" localSheetId="1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11" hidden="1">#REF!</definedName>
    <definedName name="BEx7BN8E88JR3K1BSLAZRPSFPQ9L" localSheetId="17" hidden="1">#REF!</definedName>
    <definedName name="BEx7BN8E88JR3K1BSLAZRPSFPQ9L" localSheetId="3" hidden="1">#REF!</definedName>
    <definedName name="BEx7BN8E88JR3K1BSLAZRPSFPQ9L" localSheetId="7" hidden="1">#REF!</definedName>
    <definedName name="BEx7BN8E88JR3K1BSLAZRPSFPQ9L" localSheetId="12" hidden="1">#REF!</definedName>
    <definedName name="BEx7BN8E88JR3K1BSLAZRPSFPQ9L" localSheetId="13" hidden="1">#REF!</definedName>
    <definedName name="BEx7BN8E88JR3K1BSLAZRPSFPQ9L" localSheetId="1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11" hidden="1">#REF!</definedName>
    <definedName name="BEx7BP14RMS3638K85OM4NCYLRHG" localSheetId="17" hidden="1">#REF!</definedName>
    <definedName name="BEx7BP14RMS3638K85OM4NCYLRHG" localSheetId="3" hidden="1">#REF!</definedName>
    <definedName name="BEx7BP14RMS3638K85OM4NCYLRHG" localSheetId="7" hidden="1">#REF!</definedName>
    <definedName name="BEx7BP14RMS3638K85OM4NCYLRHG" localSheetId="12" hidden="1">#REF!</definedName>
    <definedName name="BEx7BP14RMS3638K85OM4NCYLRHG" localSheetId="13" hidden="1">#REF!</definedName>
    <definedName name="BEx7BP14RMS3638K85OM4NCYLRHG" localSheetId="1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11" hidden="1">#REF!</definedName>
    <definedName name="BEx7BPXFZXJ79FQ0E8AQE21PGVHA" localSheetId="17" hidden="1">#REF!</definedName>
    <definedName name="BEx7BPXFZXJ79FQ0E8AQE21PGVHA" localSheetId="3" hidden="1">#REF!</definedName>
    <definedName name="BEx7BPXFZXJ79FQ0E8AQE21PGVHA" localSheetId="7" hidden="1">#REF!</definedName>
    <definedName name="BEx7BPXFZXJ79FQ0E8AQE21PGVHA" localSheetId="12" hidden="1">#REF!</definedName>
    <definedName name="BEx7BPXFZXJ79FQ0E8AQE21PGVHA" localSheetId="13" hidden="1">#REF!</definedName>
    <definedName name="BEx7BPXFZXJ79FQ0E8AQE21PGVHA" localSheetId="1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11" hidden="1">#REF!</definedName>
    <definedName name="BEx7C04AM39DQMC1TIX7CFZ2ADHX" localSheetId="17" hidden="1">#REF!</definedName>
    <definedName name="BEx7C04AM39DQMC1TIX7CFZ2ADHX" localSheetId="3" hidden="1">#REF!</definedName>
    <definedName name="BEx7C04AM39DQMC1TIX7CFZ2ADHX" localSheetId="7" hidden="1">#REF!</definedName>
    <definedName name="BEx7C04AM39DQMC1TIX7CFZ2ADHX" localSheetId="12" hidden="1">#REF!</definedName>
    <definedName name="BEx7C04AM39DQMC1TIX7CFZ2ADHX" localSheetId="13" hidden="1">#REF!</definedName>
    <definedName name="BEx7C04AM39DQMC1TIX7CFZ2ADHX" localSheetId="1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11" hidden="1">#REF!</definedName>
    <definedName name="BEx7C346X4AX2J1QPM4NBC7JL5W9" localSheetId="17" hidden="1">#REF!</definedName>
    <definedName name="BEx7C346X4AX2J1QPM4NBC7JL5W9" localSheetId="3" hidden="1">#REF!</definedName>
    <definedName name="BEx7C346X4AX2J1QPM4NBC7JL5W9" localSheetId="7" hidden="1">#REF!</definedName>
    <definedName name="BEx7C346X4AX2J1QPM4NBC7JL5W9" localSheetId="12" hidden="1">#REF!</definedName>
    <definedName name="BEx7C346X4AX2J1QPM4NBC7JL5W9" localSheetId="13" hidden="1">#REF!</definedName>
    <definedName name="BEx7C346X4AX2J1QPM4NBC7JL5W9" localSheetId="1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11" hidden="1">#REF!</definedName>
    <definedName name="BEx7C40F0PQURHPI6YQ39NFIR86Z" localSheetId="17" hidden="1">#REF!</definedName>
    <definedName name="BEx7C40F0PQURHPI6YQ39NFIR86Z" localSheetId="3" hidden="1">#REF!</definedName>
    <definedName name="BEx7C40F0PQURHPI6YQ39NFIR86Z" localSheetId="7" hidden="1">#REF!</definedName>
    <definedName name="BEx7C40F0PQURHPI6YQ39NFIR86Z" localSheetId="12" hidden="1">#REF!</definedName>
    <definedName name="BEx7C40F0PQURHPI6YQ39NFIR86Z" localSheetId="13" hidden="1">#REF!</definedName>
    <definedName name="BEx7C40F0PQURHPI6YQ39NFIR86Z" localSheetId="1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11" hidden="1">#REF!</definedName>
    <definedName name="BEx7C7B9VCY7N0H7N1NH6HNNH724" localSheetId="17" hidden="1">#REF!</definedName>
    <definedName name="BEx7C7B9VCY7N0H7N1NH6HNNH724" localSheetId="3" hidden="1">#REF!</definedName>
    <definedName name="BEx7C7B9VCY7N0H7N1NH6HNNH724" localSheetId="7" hidden="1">#REF!</definedName>
    <definedName name="BEx7C7B9VCY7N0H7N1NH6HNNH724" localSheetId="12" hidden="1">#REF!</definedName>
    <definedName name="BEx7C7B9VCY7N0H7N1NH6HNNH724" localSheetId="13" hidden="1">#REF!</definedName>
    <definedName name="BEx7C7B9VCY7N0H7N1NH6HNNH724" localSheetId="1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11" hidden="1">#REF!</definedName>
    <definedName name="BEx7C93VR7SYRIJS1JO8YZKSFAW9" localSheetId="17" hidden="1">#REF!</definedName>
    <definedName name="BEx7C93VR7SYRIJS1JO8YZKSFAW9" localSheetId="3" hidden="1">#REF!</definedName>
    <definedName name="BEx7C93VR7SYRIJS1JO8YZKSFAW9" localSheetId="7" hidden="1">#REF!</definedName>
    <definedName name="BEx7C93VR7SYRIJS1JO8YZKSFAW9" localSheetId="12" hidden="1">#REF!</definedName>
    <definedName name="BEx7C93VR7SYRIJS1JO8YZKSFAW9" localSheetId="13" hidden="1">#REF!</definedName>
    <definedName name="BEx7C93VR7SYRIJS1JO8YZKSFAW9" localSheetId="1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11" hidden="1">#REF!</definedName>
    <definedName name="BEx7CCPC6R1KQQZ2JQU6EFI1G0RM" localSheetId="17" hidden="1">#REF!</definedName>
    <definedName name="BEx7CCPC6R1KQQZ2JQU6EFI1G0RM" localSheetId="3" hidden="1">#REF!</definedName>
    <definedName name="BEx7CCPC6R1KQQZ2JQU6EFI1G0RM" localSheetId="7" hidden="1">#REF!</definedName>
    <definedName name="BEx7CCPC6R1KQQZ2JQU6EFI1G0RM" localSheetId="12" hidden="1">#REF!</definedName>
    <definedName name="BEx7CCPC6R1KQQZ2JQU6EFI1G0RM" localSheetId="13" hidden="1">#REF!</definedName>
    <definedName name="BEx7CCPC6R1KQQZ2JQU6EFI1G0RM" localSheetId="1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11" hidden="1">#REF!</definedName>
    <definedName name="BEx7CIJST9GLS2QD383UK7VUDTGL" localSheetId="17" hidden="1">#REF!</definedName>
    <definedName name="BEx7CIJST9GLS2QD383UK7VUDTGL" localSheetId="3" hidden="1">#REF!</definedName>
    <definedName name="BEx7CIJST9GLS2QD383UK7VUDTGL" localSheetId="7" hidden="1">#REF!</definedName>
    <definedName name="BEx7CIJST9GLS2QD383UK7VUDTGL" localSheetId="12" hidden="1">#REF!</definedName>
    <definedName name="BEx7CIJST9GLS2QD383UK7VUDTGL" localSheetId="13" hidden="1">#REF!</definedName>
    <definedName name="BEx7CIJST9GLS2QD383UK7VUDTGL" localSheetId="1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11" hidden="1">#REF!</definedName>
    <definedName name="BEx7CO8T2XKC7GHDSYNAWTZ9L7YR" localSheetId="17" hidden="1">#REF!</definedName>
    <definedName name="BEx7CO8T2XKC7GHDSYNAWTZ9L7YR" localSheetId="3" hidden="1">#REF!</definedName>
    <definedName name="BEx7CO8T2XKC7GHDSYNAWTZ9L7YR" localSheetId="7" hidden="1">#REF!</definedName>
    <definedName name="BEx7CO8T2XKC7GHDSYNAWTZ9L7YR" localSheetId="12" hidden="1">#REF!</definedName>
    <definedName name="BEx7CO8T2XKC7GHDSYNAWTZ9L7YR" localSheetId="13" hidden="1">#REF!</definedName>
    <definedName name="BEx7CO8T2XKC7GHDSYNAWTZ9L7YR" localSheetId="1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11" hidden="1">#REF!</definedName>
    <definedName name="BEx7CW1CF00DO8A36UNC2X7K65C2" localSheetId="17" hidden="1">#REF!</definedName>
    <definedName name="BEx7CW1CF00DO8A36UNC2X7K65C2" localSheetId="3" hidden="1">#REF!</definedName>
    <definedName name="BEx7CW1CF00DO8A36UNC2X7K65C2" localSheetId="7" hidden="1">#REF!</definedName>
    <definedName name="BEx7CW1CF00DO8A36UNC2X7K65C2" localSheetId="12" hidden="1">#REF!</definedName>
    <definedName name="BEx7CW1CF00DO8A36UNC2X7K65C2" localSheetId="13" hidden="1">#REF!</definedName>
    <definedName name="BEx7CW1CF00DO8A36UNC2X7K65C2" localSheetId="1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11" hidden="1">#REF!</definedName>
    <definedName name="BEx7CW6NFRL2P4XWP0MWHIYA97KF" localSheetId="17" hidden="1">#REF!</definedName>
    <definedName name="BEx7CW6NFRL2P4XWP0MWHIYA97KF" localSheetId="3" hidden="1">#REF!</definedName>
    <definedName name="BEx7CW6NFRL2P4XWP0MWHIYA97KF" localSheetId="7" hidden="1">#REF!</definedName>
    <definedName name="BEx7CW6NFRL2P4XWP0MWHIYA97KF" localSheetId="12" hidden="1">#REF!</definedName>
    <definedName name="BEx7CW6NFRL2P4XWP0MWHIYA97KF" localSheetId="13" hidden="1">#REF!</definedName>
    <definedName name="BEx7CW6NFRL2P4XWP0MWHIYA97KF" localSheetId="1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11" hidden="1">#REF!</definedName>
    <definedName name="BEx7CZXN83U7XFVGG1P1N6ZCQK7U" localSheetId="17" hidden="1">#REF!</definedName>
    <definedName name="BEx7CZXN83U7XFVGG1P1N6ZCQK7U" localSheetId="3" hidden="1">#REF!</definedName>
    <definedName name="BEx7CZXN83U7XFVGG1P1N6ZCQK7U" localSheetId="7" hidden="1">#REF!</definedName>
    <definedName name="BEx7CZXN83U7XFVGG1P1N6ZCQK7U" localSheetId="12" hidden="1">#REF!</definedName>
    <definedName name="BEx7CZXN83U7XFVGG1P1N6ZCQK7U" localSheetId="13" hidden="1">#REF!</definedName>
    <definedName name="BEx7CZXN83U7XFVGG1P1N6ZCQK7U" localSheetId="1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11" hidden="1">#REF!</definedName>
    <definedName name="BEx7D14R4J25CLH301NHMGU8FSWM" localSheetId="17" hidden="1">#REF!</definedName>
    <definedName name="BEx7D14R4J25CLH301NHMGU8FSWM" localSheetId="3" hidden="1">#REF!</definedName>
    <definedName name="BEx7D14R4J25CLH301NHMGU8FSWM" localSheetId="7" hidden="1">#REF!</definedName>
    <definedName name="BEx7D14R4J25CLH301NHMGU8FSWM" localSheetId="12" hidden="1">#REF!</definedName>
    <definedName name="BEx7D14R4J25CLH301NHMGU8FSWM" localSheetId="13" hidden="1">#REF!</definedName>
    <definedName name="BEx7D14R4J25CLH301NHMGU8FSWM" localSheetId="1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11" hidden="1">#REF!</definedName>
    <definedName name="BEx7D38BE0Z9QLQBDMGARM9USFPM" localSheetId="17" hidden="1">#REF!</definedName>
    <definedName name="BEx7D38BE0Z9QLQBDMGARM9USFPM" localSheetId="3" hidden="1">#REF!</definedName>
    <definedName name="BEx7D38BE0Z9QLQBDMGARM9USFPM" localSheetId="7" hidden="1">#REF!</definedName>
    <definedName name="BEx7D38BE0Z9QLQBDMGARM9USFPM" localSheetId="12" hidden="1">#REF!</definedName>
    <definedName name="BEx7D38BE0Z9QLQBDMGARM9USFPM" localSheetId="13" hidden="1">#REF!</definedName>
    <definedName name="BEx7D38BE0Z9QLQBDMGARM9USFPM" localSheetId="1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11" hidden="1">#REF!</definedName>
    <definedName name="BEx7D5RWKRS4W71J4NZ6ZSFHPKFT" localSheetId="17" hidden="1">#REF!</definedName>
    <definedName name="BEx7D5RWKRS4W71J4NZ6ZSFHPKFT" localSheetId="3" hidden="1">#REF!</definedName>
    <definedName name="BEx7D5RWKRS4W71J4NZ6ZSFHPKFT" localSheetId="7" hidden="1">#REF!</definedName>
    <definedName name="BEx7D5RWKRS4W71J4NZ6ZSFHPKFT" localSheetId="12" hidden="1">#REF!</definedName>
    <definedName name="BEx7D5RWKRS4W71J4NZ6ZSFHPKFT" localSheetId="13" hidden="1">#REF!</definedName>
    <definedName name="BEx7D5RWKRS4W71J4NZ6ZSFHPKFT" localSheetId="1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11" hidden="1">#REF!</definedName>
    <definedName name="BEx7D8H1TPOX1UN17QZYEV7Q58GA" localSheetId="17" hidden="1">#REF!</definedName>
    <definedName name="BEx7D8H1TPOX1UN17QZYEV7Q58GA" localSheetId="3" hidden="1">#REF!</definedName>
    <definedName name="BEx7D8H1TPOX1UN17QZYEV7Q58GA" localSheetId="7" hidden="1">#REF!</definedName>
    <definedName name="BEx7D8H1TPOX1UN17QZYEV7Q58GA" localSheetId="12" hidden="1">#REF!</definedName>
    <definedName name="BEx7D8H1TPOX1UN17QZYEV7Q58GA" localSheetId="13" hidden="1">#REF!</definedName>
    <definedName name="BEx7D8H1TPOX1UN17QZYEV7Q58GA" localSheetId="1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11" hidden="1">#REF!</definedName>
    <definedName name="BEx7DGF13H2074LRWFZQ45PZ6JPX" localSheetId="17" hidden="1">#REF!</definedName>
    <definedName name="BEx7DGF13H2074LRWFZQ45PZ6JPX" localSheetId="3" hidden="1">#REF!</definedName>
    <definedName name="BEx7DGF13H2074LRWFZQ45PZ6JPX" localSheetId="7" hidden="1">#REF!</definedName>
    <definedName name="BEx7DGF13H2074LRWFZQ45PZ6JPX" localSheetId="12" hidden="1">#REF!</definedName>
    <definedName name="BEx7DGF13H2074LRWFZQ45PZ6JPX" localSheetId="13" hidden="1">#REF!</definedName>
    <definedName name="BEx7DGF13H2074LRWFZQ45PZ6JPX" localSheetId="1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11" hidden="1">#REF!</definedName>
    <definedName name="BEx7DHBE0SOC5KXWWQ73WUDBRX8J" localSheetId="17" hidden="1">#REF!</definedName>
    <definedName name="BEx7DHBE0SOC5KXWWQ73WUDBRX8J" localSheetId="3" hidden="1">#REF!</definedName>
    <definedName name="BEx7DHBE0SOC5KXWWQ73WUDBRX8J" localSheetId="7" hidden="1">#REF!</definedName>
    <definedName name="BEx7DHBE0SOC5KXWWQ73WUDBRX8J" localSheetId="12" hidden="1">#REF!</definedName>
    <definedName name="BEx7DHBE0SOC5KXWWQ73WUDBRX8J" localSheetId="13" hidden="1">#REF!</definedName>
    <definedName name="BEx7DHBE0SOC5KXWWQ73WUDBRX8J" localSheetId="1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11" hidden="1">#REF!</definedName>
    <definedName name="BEx7DKWUXEDIISSX4GDD4YYT887F" localSheetId="17" hidden="1">#REF!</definedName>
    <definedName name="BEx7DKWUXEDIISSX4GDD4YYT887F" localSheetId="3" hidden="1">#REF!</definedName>
    <definedName name="BEx7DKWUXEDIISSX4GDD4YYT887F" localSheetId="7" hidden="1">#REF!</definedName>
    <definedName name="BEx7DKWUXEDIISSX4GDD4YYT887F" localSheetId="12" hidden="1">#REF!</definedName>
    <definedName name="BEx7DKWUXEDIISSX4GDD4YYT887F" localSheetId="13" hidden="1">#REF!</definedName>
    <definedName name="BEx7DKWUXEDIISSX4GDD4YYT887F" localSheetId="1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11" hidden="1">#REF!</definedName>
    <definedName name="BEx7DMUYR2HC26WW7AOB1TULERMB" localSheetId="17" hidden="1">#REF!</definedName>
    <definedName name="BEx7DMUYR2HC26WW7AOB1TULERMB" localSheetId="3" hidden="1">#REF!</definedName>
    <definedName name="BEx7DMUYR2HC26WW7AOB1TULERMB" localSheetId="7" hidden="1">#REF!</definedName>
    <definedName name="BEx7DMUYR2HC26WW7AOB1TULERMB" localSheetId="12" hidden="1">#REF!</definedName>
    <definedName name="BEx7DMUYR2HC26WW7AOB1TULERMB" localSheetId="13" hidden="1">#REF!</definedName>
    <definedName name="BEx7DMUYR2HC26WW7AOB1TULERMB" localSheetId="1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11" hidden="1">#REF!</definedName>
    <definedName name="BEx7DVJTRV44IMJIBFXELE67SZ7S" localSheetId="17" hidden="1">#REF!</definedName>
    <definedName name="BEx7DVJTRV44IMJIBFXELE67SZ7S" localSheetId="3" hidden="1">#REF!</definedName>
    <definedName name="BEx7DVJTRV44IMJIBFXELE67SZ7S" localSheetId="7" hidden="1">#REF!</definedName>
    <definedName name="BEx7DVJTRV44IMJIBFXELE67SZ7S" localSheetId="12" hidden="1">#REF!</definedName>
    <definedName name="BEx7DVJTRV44IMJIBFXELE67SZ7S" localSheetId="13" hidden="1">#REF!</definedName>
    <definedName name="BEx7DVJTRV44IMJIBFXELE67SZ7S" localSheetId="1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11" hidden="1">#REF!</definedName>
    <definedName name="BEx7DVUMFCI5INHMVFIJ44RTTSTT" localSheetId="17" hidden="1">#REF!</definedName>
    <definedName name="BEx7DVUMFCI5INHMVFIJ44RTTSTT" localSheetId="3" hidden="1">#REF!</definedName>
    <definedName name="BEx7DVUMFCI5INHMVFIJ44RTTSTT" localSheetId="7" hidden="1">#REF!</definedName>
    <definedName name="BEx7DVUMFCI5INHMVFIJ44RTTSTT" localSheetId="12" hidden="1">#REF!</definedName>
    <definedName name="BEx7DVUMFCI5INHMVFIJ44RTTSTT" localSheetId="13" hidden="1">#REF!</definedName>
    <definedName name="BEx7DVUMFCI5INHMVFIJ44RTTSTT" localSheetId="1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11" hidden="1">#REF!</definedName>
    <definedName name="BEx7E2QT2U8THYOKBPXONB1B47WH" localSheetId="17" hidden="1">#REF!</definedName>
    <definedName name="BEx7E2QT2U8THYOKBPXONB1B47WH" localSheetId="3" hidden="1">#REF!</definedName>
    <definedName name="BEx7E2QT2U8THYOKBPXONB1B47WH" localSheetId="7" hidden="1">#REF!</definedName>
    <definedName name="BEx7E2QT2U8THYOKBPXONB1B47WH" localSheetId="12" hidden="1">#REF!</definedName>
    <definedName name="BEx7E2QT2U8THYOKBPXONB1B47WH" localSheetId="13" hidden="1">#REF!</definedName>
    <definedName name="BEx7E2QT2U8THYOKBPXONB1B47WH" localSheetId="1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11" hidden="1">#REF!</definedName>
    <definedName name="BEx7E5QP7W6UKO74F5Y0VJ741HS5" localSheetId="17" hidden="1">#REF!</definedName>
    <definedName name="BEx7E5QP7W6UKO74F5Y0VJ741HS5" localSheetId="3" hidden="1">#REF!</definedName>
    <definedName name="BEx7E5QP7W6UKO74F5Y0VJ741HS5" localSheetId="7" hidden="1">#REF!</definedName>
    <definedName name="BEx7E5QP7W6UKO74F5Y0VJ741HS5" localSheetId="12" hidden="1">#REF!</definedName>
    <definedName name="BEx7E5QP7W6UKO74F5Y0VJ741HS5" localSheetId="13" hidden="1">#REF!</definedName>
    <definedName name="BEx7E5QP7W6UKO74F5Y0VJ741HS5" localSheetId="1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11" hidden="1">#REF!</definedName>
    <definedName name="BEx7E6N29HGH3I47AFB2DCS6MVS6" localSheetId="17" hidden="1">#REF!</definedName>
    <definedName name="BEx7E6N29HGH3I47AFB2DCS6MVS6" localSheetId="3" hidden="1">#REF!</definedName>
    <definedName name="BEx7E6N29HGH3I47AFB2DCS6MVS6" localSheetId="7" hidden="1">#REF!</definedName>
    <definedName name="BEx7E6N29HGH3I47AFB2DCS6MVS6" localSheetId="12" hidden="1">#REF!</definedName>
    <definedName name="BEx7E6N29HGH3I47AFB2DCS6MVS6" localSheetId="13" hidden="1">#REF!</definedName>
    <definedName name="BEx7E6N29HGH3I47AFB2DCS6MVS6" localSheetId="1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11" hidden="1">#REF!</definedName>
    <definedName name="BEx7EBA8IYHQKT7IQAOAML660SYA" localSheetId="17" hidden="1">#REF!</definedName>
    <definedName name="BEx7EBA8IYHQKT7IQAOAML660SYA" localSheetId="3" hidden="1">#REF!</definedName>
    <definedName name="BEx7EBA8IYHQKT7IQAOAML660SYA" localSheetId="7" hidden="1">#REF!</definedName>
    <definedName name="BEx7EBA8IYHQKT7IQAOAML660SYA" localSheetId="12" hidden="1">#REF!</definedName>
    <definedName name="BEx7EBA8IYHQKT7IQAOAML660SYA" localSheetId="13" hidden="1">#REF!</definedName>
    <definedName name="BEx7EBA8IYHQKT7IQAOAML660SYA" localSheetId="1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11" hidden="1">#REF!</definedName>
    <definedName name="BEx7EI6C8MCRZFEQYUBE5FSUTIHK" localSheetId="17" hidden="1">#REF!</definedName>
    <definedName name="BEx7EI6C8MCRZFEQYUBE5FSUTIHK" localSheetId="3" hidden="1">#REF!</definedName>
    <definedName name="BEx7EI6C8MCRZFEQYUBE5FSUTIHK" localSheetId="7" hidden="1">#REF!</definedName>
    <definedName name="BEx7EI6C8MCRZFEQYUBE5FSUTIHK" localSheetId="12" hidden="1">#REF!</definedName>
    <definedName name="BEx7EI6C8MCRZFEQYUBE5FSUTIHK" localSheetId="13" hidden="1">#REF!</definedName>
    <definedName name="BEx7EI6C8MCRZFEQYUBE5FSUTIHK" localSheetId="1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11" hidden="1">#REF!</definedName>
    <definedName name="BEx7EI6DL1Z6UWLFBXAKVGZTKHWJ" localSheetId="17" hidden="1">#REF!</definedName>
    <definedName name="BEx7EI6DL1Z6UWLFBXAKVGZTKHWJ" localSheetId="3" hidden="1">#REF!</definedName>
    <definedName name="BEx7EI6DL1Z6UWLFBXAKVGZTKHWJ" localSheetId="7" hidden="1">#REF!</definedName>
    <definedName name="BEx7EI6DL1Z6UWLFBXAKVGZTKHWJ" localSheetId="12" hidden="1">#REF!</definedName>
    <definedName name="BEx7EI6DL1Z6UWLFBXAKVGZTKHWJ" localSheetId="13" hidden="1">#REF!</definedName>
    <definedName name="BEx7EI6DL1Z6UWLFBXAKVGZTKHWJ" localSheetId="1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11" hidden="1">#REF!</definedName>
    <definedName name="BEx7EQKHX7GZYOLXRDU534TT4H64" localSheetId="17" hidden="1">#REF!</definedName>
    <definedName name="BEx7EQKHX7GZYOLXRDU534TT4H64" localSheetId="3" hidden="1">#REF!</definedName>
    <definedName name="BEx7EQKHX7GZYOLXRDU534TT4H64" localSheetId="7" hidden="1">#REF!</definedName>
    <definedName name="BEx7EQKHX7GZYOLXRDU534TT4H64" localSheetId="12" hidden="1">#REF!</definedName>
    <definedName name="BEx7EQKHX7GZYOLXRDU534TT4H64" localSheetId="13" hidden="1">#REF!</definedName>
    <definedName name="BEx7EQKHX7GZYOLXRDU534TT4H64" localSheetId="1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11" hidden="1">#REF!</definedName>
    <definedName name="BEx7ETV6L1TM7JSXJIGK3FC6RVZW" localSheetId="17" hidden="1">#REF!</definedName>
    <definedName name="BEx7ETV6L1TM7JSXJIGK3FC6RVZW" localSheetId="3" hidden="1">#REF!</definedName>
    <definedName name="BEx7ETV6L1TM7JSXJIGK3FC6RVZW" localSheetId="7" hidden="1">#REF!</definedName>
    <definedName name="BEx7ETV6L1TM7JSXJIGK3FC6RVZW" localSheetId="12" hidden="1">#REF!</definedName>
    <definedName name="BEx7ETV6L1TM7JSXJIGK3FC6RVZW" localSheetId="13" hidden="1">#REF!</definedName>
    <definedName name="BEx7ETV6L1TM7JSXJIGK3FC6RVZW" localSheetId="1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11" hidden="1">#REF!</definedName>
    <definedName name="BEx7EYYLHMBYQTH6I377FCQS7CSX" localSheetId="17" hidden="1">#REF!</definedName>
    <definedName name="BEx7EYYLHMBYQTH6I377FCQS7CSX" localSheetId="3" hidden="1">#REF!</definedName>
    <definedName name="BEx7EYYLHMBYQTH6I377FCQS7CSX" localSheetId="7" hidden="1">#REF!</definedName>
    <definedName name="BEx7EYYLHMBYQTH6I377FCQS7CSX" localSheetId="12" hidden="1">#REF!</definedName>
    <definedName name="BEx7EYYLHMBYQTH6I377FCQS7CSX" localSheetId="13" hidden="1">#REF!</definedName>
    <definedName name="BEx7EYYLHMBYQTH6I377FCQS7CSX" localSheetId="1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11" hidden="1">#REF!</definedName>
    <definedName name="BEx7FCLG1RYI2SNOU1Y2GQZNZSWA" localSheetId="17" hidden="1">#REF!</definedName>
    <definedName name="BEx7FCLG1RYI2SNOU1Y2GQZNZSWA" localSheetId="3" hidden="1">#REF!</definedName>
    <definedName name="BEx7FCLG1RYI2SNOU1Y2GQZNZSWA" localSheetId="7" hidden="1">#REF!</definedName>
    <definedName name="BEx7FCLG1RYI2SNOU1Y2GQZNZSWA" localSheetId="12" hidden="1">#REF!</definedName>
    <definedName name="BEx7FCLG1RYI2SNOU1Y2GQZNZSWA" localSheetId="13" hidden="1">#REF!</definedName>
    <definedName name="BEx7FCLG1RYI2SNOU1Y2GQZNZSWA" localSheetId="1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11" hidden="1">#REF!</definedName>
    <definedName name="BEx7FN32ZGWOAA4TTH79KINTDWR9" localSheetId="17" hidden="1">#REF!</definedName>
    <definedName name="BEx7FN32ZGWOAA4TTH79KINTDWR9" localSheetId="3" hidden="1">#REF!</definedName>
    <definedName name="BEx7FN32ZGWOAA4TTH79KINTDWR9" localSheetId="7" hidden="1">#REF!</definedName>
    <definedName name="BEx7FN32ZGWOAA4TTH79KINTDWR9" localSheetId="12" hidden="1">#REF!</definedName>
    <definedName name="BEx7FN32ZGWOAA4TTH79KINTDWR9" localSheetId="13" hidden="1">#REF!</definedName>
    <definedName name="BEx7FN32ZGWOAA4TTH79KINTDWR9" localSheetId="1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11" hidden="1">#REF!</definedName>
    <definedName name="BEx7FV0WJHXL6X5JNQ2ZX45PX49P" localSheetId="17" hidden="1">#REF!</definedName>
    <definedName name="BEx7FV0WJHXL6X5JNQ2ZX45PX49P" localSheetId="3" hidden="1">#REF!</definedName>
    <definedName name="BEx7FV0WJHXL6X5JNQ2ZX45PX49P" localSheetId="7" hidden="1">#REF!</definedName>
    <definedName name="BEx7FV0WJHXL6X5JNQ2ZX45PX49P" localSheetId="12" hidden="1">#REF!</definedName>
    <definedName name="BEx7FV0WJHXL6X5JNQ2ZX45PX49P" localSheetId="13" hidden="1">#REF!</definedName>
    <definedName name="BEx7FV0WJHXL6X5JNQ2ZX45PX49P" localSheetId="1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11" hidden="1">#REF!</definedName>
    <definedName name="BEx7G82CKM3NIY1PHNFK28M09PCH" localSheetId="17" hidden="1">#REF!</definedName>
    <definedName name="BEx7G82CKM3NIY1PHNFK28M09PCH" localSheetId="3" hidden="1">#REF!</definedName>
    <definedName name="BEx7G82CKM3NIY1PHNFK28M09PCH" localSheetId="7" hidden="1">#REF!</definedName>
    <definedName name="BEx7G82CKM3NIY1PHNFK28M09PCH" localSheetId="12" hidden="1">#REF!</definedName>
    <definedName name="BEx7G82CKM3NIY1PHNFK28M09PCH" localSheetId="13" hidden="1">#REF!</definedName>
    <definedName name="BEx7G82CKM3NIY1PHNFK28M09PCH" localSheetId="1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11" hidden="1">#REF!</definedName>
    <definedName name="BEx7GR3ENYWRXXS5IT0UMEGOLGUH" localSheetId="17" hidden="1">#REF!</definedName>
    <definedName name="BEx7GR3ENYWRXXS5IT0UMEGOLGUH" localSheetId="3" hidden="1">#REF!</definedName>
    <definedName name="BEx7GR3ENYWRXXS5IT0UMEGOLGUH" localSheetId="7" hidden="1">#REF!</definedName>
    <definedName name="BEx7GR3ENYWRXXS5IT0UMEGOLGUH" localSheetId="12" hidden="1">#REF!</definedName>
    <definedName name="BEx7GR3ENYWRXXS5IT0UMEGOLGUH" localSheetId="13" hidden="1">#REF!</definedName>
    <definedName name="BEx7GR3ENYWRXXS5IT0UMEGOLGUH" localSheetId="1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11" hidden="1">#REF!</definedName>
    <definedName name="BEx7GSAL6P7TASL8MB63RFST1LJL" localSheetId="17" hidden="1">#REF!</definedName>
    <definedName name="BEx7GSAL6P7TASL8MB63RFST1LJL" localSheetId="3" hidden="1">#REF!</definedName>
    <definedName name="BEx7GSAL6P7TASL8MB63RFST1LJL" localSheetId="7" hidden="1">#REF!</definedName>
    <definedName name="BEx7GSAL6P7TASL8MB63RFST1LJL" localSheetId="12" hidden="1">#REF!</definedName>
    <definedName name="BEx7GSAL6P7TASL8MB63RFST1LJL" localSheetId="13" hidden="1">#REF!</definedName>
    <definedName name="BEx7GSAL6P7TASL8MB63RFST1LJL" localSheetId="1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11" hidden="1">#REF!</definedName>
    <definedName name="BEx7H0JD6I5I8WQLLWOYWY5YWPQE" localSheetId="17" hidden="1">#REF!</definedName>
    <definedName name="BEx7H0JD6I5I8WQLLWOYWY5YWPQE" localSheetId="3" hidden="1">#REF!</definedName>
    <definedName name="BEx7H0JD6I5I8WQLLWOYWY5YWPQE" localSheetId="7" hidden="1">#REF!</definedName>
    <definedName name="BEx7H0JD6I5I8WQLLWOYWY5YWPQE" localSheetId="12" hidden="1">#REF!</definedName>
    <definedName name="BEx7H0JD6I5I8WQLLWOYWY5YWPQE" localSheetId="13" hidden="1">#REF!</definedName>
    <definedName name="BEx7H0JD6I5I8WQLLWOYWY5YWPQE" localSheetId="1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11" hidden="1">#REF!</definedName>
    <definedName name="BEx7H14XCXH7WEXEY1HVO53A6AGH" localSheetId="17" hidden="1">#REF!</definedName>
    <definedName name="BEx7H14XCXH7WEXEY1HVO53A6AGH" localSheetId="3" hidden="1">#REF!</definedName>
    <definedName name="BEx7H14XCXH7WEXEY1HVO53A6AGH" localSheetId="7" hidden="1">#REF!</definedName>
    <definedName name="BEx7H14XCXH7WEXEY1HVO53A6AGH" localSheetId="12" hidden="1">#REF!</definedName>
    <definedName name="BEx7H14XCXH7WEXEY1HVO53A6AGH" localSheetId="13" hidden="1">#REF!</definedName>
    <definedName name="BEx7H14XCXH7WEXEY1HVO53A6AGH" localSheetId="1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11" hidden="1">#REF!</definedName>
    <definedName name="BEx7HGVBEF4LEIF6RC14N3PSU461" localSheetId="17" hidden="1">#REF!</definedName>
    <definedName name="BEx7HGVBEF4LEIF6RC14N3PSU461" localSheetId="3" hidden="1">#REF!</definedName>
    <definedName name="BEx7HGVBEF4LEIF6RC14N3PSU461" localSheetId="7" hidden="1">#REF!</definedName>
    <definedName name="BEx7HGVBEF4LEIF6RC14N3PSU461" localSheetId="12" hidden="1">#REF!</definedName>
    <definedName name="BEx7HGVBEF4LEIF6RC14N3PSU461" localSheetId="13" hidden="1">#REF!</definedName>
    <definedName name="BEx7HGVBEF4LEIF6RC14N3PSU461" localSheetId="1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11" hidden="1">#REF!</definedName>
    <definedName name="BEx7HQ5T9FZ42QWS09UO4DT42Y0R" localSheetId="17" hidden="1">#REF!</definedName>
    <definedName name="BEx7HQ5T9FZ42QWS09UO4DT42Y0R" localSheetId="3" hidden="1">#REF!</definedName>
    <definedName name="BEx7HQ5T9FZ42QWS09UO4DT42Y0R" localSheetId="7" hidden="1">#REF!</definedName>
    <definedName name="BEx7HQ5T9FZ42QWS09UO4DT42Y0R" localSheetId="12" hidden="1">#REF!</definedName>
    <definedName name="BEx7HQ5T9FZ42QWS09UO4DT42Y0R" localSheetId="13" hidden="1">#REF!</definedName>
    <definedName name="BEx7HQ5T9FZ42QWS09UO4DT42Y0R" localSheetId="1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11" hidden="1">#REF!</definedName>
    <definedName name="BEx7HRCZE3CVGON1HV07MT5MNDZ3" localSheetId="17" hidden="1">#REF!</definedName>
    <definedName name="BEx7HRCZE3CVGON1HV07MT5MNDZ3" localSheetId="3" hidden="1">#REF!</definedName>
    <definedName name="BEx7HRCZE3CVGON1HV07MT5MNDZ3" localSheetId="7" hidden="1">#REF!</definedName>
    <definedName name="BEx7HRCZE3CVGON1HV07MT5MNDZ3" localSheetId="12" hidden="1">#REF!</definedName>
    <definedName name="BEx7HRCZE3CVGON1HV07MT5MNDZ3" localSheetId="13" hidden="1">#REF!</definedName>
    <definedName name="BEx7HRCZE3CVGON1HV07MT5MNDZ3" localSheetId="1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11" hidden="1">#REF!</definedName>
    <definedName name="BEx7HWGE2CANG5M17X4C8YNC3N8F" localSheetId="17" hidden="1">#REF!</definedName>
    <definedName name="BEx7HWGE2CANG5M17X4C8YNC3N8F" localSheetId="3" hidden="1">#REF!</definedName>
    <definedName name="BEx7HWGE2CANG5M17X4C8YNC3N8F" localSheetId="7" hidden="1">#REF!</definedName>
    <definedName name="BEx7HWGE2CANG5M17X4C8YNC3N8F" localSheetId="12" hidden="1">#REF!</definedName>
    <definedName name="BEx7HWGE2CANG5M17X4C8YNC3N8F" localSheetId="13" hidden="1">#REF!</definedName>
    <definedName name="BEx7HWGE2CANG5M17X4C8YNC3N8F" localSheetId="1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11" hidden="1">#REF!</definedName>
    <definedName name="BEx7IB54GU5UCTJS549UBDW43EJL" localSheetId="17" hidden="1">#REF!</definedName>
    <definedName name="BEx7IB54GU5UCTJS549UBDW43EJL" localSheetId="3" hidden="1">#REF!</definedName>
    <definedName name="BEx7IB54GU5UCTJS549UBDW43EJL" localSheetId="7" hidden="1">#REF!</definedName>
    <definedName name="BEx7IB54GU5UCTJS549UBDW43EJL" localSheetId="12" hidden="1">#REF!</definedName>
    <definedName name="BEx7IB54GU5UCTJS549UBDW43EJL" localSheetId="13" hidden="1">#REF!</definedName>
    <definedName name="BEx7IB54GU5UCTJS549UBDW43EJL" localSheetId="1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11" hidden="1">#REF!</definedName>
    <definedName name="BEx7IBVYN47SFZIA0K4MDKQZNN9V" localSheetId="17" hidden="1">#REF!</definedName>
    <definedName name="BEx7IBVYN47SFZIA0K4MDKQZNN9V" localSheetId="3" hidden="1">#REF!</definedName>
    <definedName name="BEx7IBVYN47SFZIA0K4MDKQZNN9V" localSheetId="7" hidden="1">#REF!</definedName>
    <definedName name="BEx7IBVYN47SFZIA0K4MDKQZNN9V" localSheetId="12" hidden="1">#REF!</definedName>
    <definedName name="BEx7IBVYN47SFZIA0K4MDKQZNN9V" localSheetId="13" hidden="1">#REF!</definedName>
    <definedName name="BEx7IBVYN47SFZIA0K4MDKQZNN9V" localSheetId="1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11" hidden="1">#REF!</definedName>
    <definedName name="BEx7IGOMJB39HUONENRXTK1MFHGE" localSheetId="17" hidden="1">#REF!</definedName>
    <definedName name="BEx7IGOMJB39HUONENRXTK1MFHGE" localSheetId="3" hidden="1">#REF!</definedName>
    <definedName name="BEx7IGOMJB39HUONENRXTK1MFHGE" localSheetId="7" hidden="1">#REF!</definedName>
    <definedName name="BEx7IGOMJB39HUONENRXTK1MFHGE" localSheetId="12" hidden="1">#REF!</definedName>
    <definedName name="BEx7IGOMJB39HUONENRXTK1MFHGE" localSheetId="13" hidden="1">#REF!</definedName>
    <definedName name="BEx7IGOMJB39HUONENRXTK1MFHGE" localSheetId="1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11" hidden="1">#REF!</definedName>
    <definedName name="BEx7ISO6LTCYYDK0J6IN4PG2P6SW" localSheetId="17" hidden="1">#REF!</definedName>
    <definedName name="BEx7ISO6LTCYYDK0J6IN4PG2P6SW" localSheetId="3" hidden="1">#REF!</definedName>
    <definedName name="BEx7ISO6LTCYYDK0J6IN4PG2P6SW" localSheetId="7" hidden="1">#REF!</definedName>
    <definedName name="BEx7ISO6LTCYYDK0J6IN4PG2P6SW" localSheetId="12" hidden="1">#REF!</definedName>
    <definedName name="BEx7ISO6LTCYYDK0J6IN4PG2P6SW" localSheetId="13" hidden="1">#REF!</definedName>
    <definedName name="BEx7ISO6LTCYYDK0J6IN4PG2P6SW" localSheetId="1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11" hidden="1">#REF!</definedName>
    <definedName name="BEx7IV2IJ5WT7UC0UG7WP0WF2JZI" localSheetId="17" hidden="1">#REF!</definedName>
    <definedName name="BEx7IV2IJ5WT7UC0UG7WP0WF2JZI" localSheetId="3" hidden="1">#REF!</definedName>
    <definedName name="BEx7IV2IJ5WT7UC0UG7WP0WF2JZI" localSheetId="7" hidden="1">#REF!</definedName>
    <definedName name="BEx7IV2IJ5WT7UC0UG7WP0WF2JZI" localSheetId="12" hidden="1">#REF!</definedName>
    <definedName name="BEx7IV2IJ5WT7UC0UG7WP0WF2JZI" localSheetId="13" hidden="1">#REF!</definedName>
    <definedName name="BEx7IV2IJ5WT7UC0UG7WP0WF2JZI" localSheetId="1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11" hidden="1">#REF!</definedName>
    <definedName name="BEx7IXGU74GE5E4S6W4Z13AR092Y" localSheetId="17" hidden="1">#REF!</definedName>
    <definedName name="BEx7IXGU74GE5E4S6W4Z13AR092Y" localSheetId="3" hidden="1">#REF!</definedName>
    <definedName name="BEx7IXGU74GE5E4S6W4Z13AR092Y" localSheetId="7" hidden="1">#REF!</definedName>
    <definedName name="BEx7IXGU74GE5E4S6W4Z13AR092Y" localSheetId="12" hidden="1">#REF!</definedName>
    <definedName name="BEx7IXGU74GE5E4S6W4Z13AR092Y" localSheetId="13" hidden="1">#REF!</definedName>
    <definedName name="BEx7IXGU74GE5E4S6W4Z13AR092Y" localSheetId="1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11" hidden="1">#REF!</definedName>
    <definedName name="BEx7J4YL8Q3BI1MLH16YYQ18IJRD" localSheetId="17" hidden="1">#REF!</definedName>
    <definedName name="BEx7J4YL8Q3BI1MLH16YYQ18IJRD" localSheetId="3" hidden="1">#REF!</definedName>
    <definedName name="BEx7J4YL8Q3BI1MLH16YYQ18IJRD" localSheetId="7" hidden="1">#REF!</definedName>
    <definedName name="BEx7J4YL8Q3BI1MLH16YYQ18IJRD" localSheetId="12" hidden="1">#REF!</definedName>
    <definedName name="BEx7J4YL8Q3BI1MLH16YYQ18IJRD" localSheetId="13" hidden="1">#REF!</definedName>
    <definedName name="BEx7J4YL8Q3BI1MLH16YYQ18IJRD" localSheetId="1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11" hidden="1">#REF!</definedName>
    <definedName name="BEx7J5K5QVUOXI6A663KUWL6PO3O" localSheetId="17" hidden="1">#REF!</definedName>
    <definedName name="BEx7J5K5QVUOXI6A663KUWL6PO3O" localSheetId="3" hidden="1">#REF!</definedName>
    <definedName name="BEx7J5K5QVUOXI6A663KUWL6PO3O" localSheetId="7" hidden="1">#REF!</definedName>
    <definedName name="BEx7J5K5QVUOXI6A663KUWL6PO3O" localSheetId="12" hidden="1">#REF!</definedName>
    <definedName name="BEx7J5K5QVUOXI6A663KUWL6PO3O" localSheetId="13" hidden="1">#REF!</definedName>
    <definedName name="BEx7J5K5QVUOXI6A663KUWL6PO3O" localSheetId="1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11" hidden="1">#REF!</definedName>
    <definedName name="BEx7JH3HGBPI07OHZ5LFYK0UFZQR" localSheetId="17" hidden="1">#REF!</definedName>
    <definedName name="BEx7JH3HGBPI07OHZ5LFYK0UFZQR" localSheetId="3" hidden="1">#REF!</definedName>
    <definedName name="BEx7JH3HGBPI07OHZ5LFYK0UFZQR" localSheetId="7" hidden="1">#REF!</definedName>
    <definedName name="BEx7JH3HGBPI07OHZ5LFYK0UFZQR" localSheetId="12" hidden="1">#REF!</definedName>
    <definedName name="BEx7JH3HGBPI07OHZ5LFYK0UFZQR" localSheetId="13" hidden="1">#REF!</definedName>
    <definedName name="BEx7JH3HGBPI07OHZ5LFYK0UFZQR" localSheetId="1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11" hidden="1">#REF!</definedName>
    <definedName name="BEx7JRL3MHRMVLQF3EN15MXRPN68" localSheetId="17" hidden="1">#REF!</definedName>
    <definedName name="BEx7JRL3MHRMVLQF3EN15MXRPN68" localSheetId="3" hidden="1">#REF!</definedName>
    <definedName name="BEx7JRL3MHRMVLQF3EN15MXRPN68" localSheetId="7" hidden="1">#REF!</definedName>
    <definedName name="BEx7JRL3MHRMVLQF3EN15MXRPN68" localSheetId="12" hidden="1">#REF!</definedName>
    <definedName name="BEx7JRL3MHRMVLQF3EN15MXRPN68" localSheetId="13" hidden="1">#REF!</definedName>
    <definedName name="BEx7JRL3MHRMVLQF3EN15MXRPN68" localSheetId="1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11" hidden="1">#REF!</definedName>
    <definedName name="BEx7JV194190CNM6WWGQ3UBJ3CHH" localSheetId="17" hidden="1">#REF!</definedName>
    <definedName name="BEx7JV194190CNM6WWGQ3UBJ3CHH" localSheetId="3" hidden="1">#REF!</definedName>
    <definedName name="BEx7JV194190CNM6WWGQ3UBJ3CHH" localSheetId="7" hidden="1">#REF!</definedName>
    <definedName name="BEx7JV194190CNM6WWGQ3UBJ3CHH" localSheetId="12" hidden="1">#REF!</definedName>
    <definedName name="BEx7JV194190CNM6WWGQ3UBJ3CHH" localSheetId="13" hidden="1">#REF!</definedName>
    <definedName name="BEx7JV194190CNM6WWGQ3UBJ3CHH" localSheetId="1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11" hidden="1">#REF!</definedName>
    <definedName name="BEx7JZJ4AE8AGMWPK3XPBTBUBZ48" localSheetId="17" hidden="1">#REF!</definedName>
    <definedName name="BEx7JZJ4AE8AGMWPK3XPBTBUBZ48" localSheetId="3" hidden="1">#REF!</definedName>
    <definedName name="BEx7JZJ4AE8AGMWPK3XPBTBUBZ48" localSheetId="7" hidden="1">#REF!</definedName>
    <definedName name="BEx7JZJ4AE8AGMWPK3XPBTBUBZ48" localSheetId="12" hidden="1">#REF!</definedName>
    <definedName name="BEx7JZJ4AE8AGMWPK3XPBTBUBZ48" localSheetId="13" hidden="1">#REF!</definedName>
    <definedName name="BEx7JZJ4AE8AGMWPK3XPBTBUBZ48" localSheetId="1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11" hidden="1">#REF!</definedName>
    <definedName name="BEx7K7GZ607XQOGB81A1HINBTGOZ" localSheetId="17" hidden="1">#REF!</definedName>
    <definedName name="BEx7K7GZ607XQOGB81A1HINBTGOZ" localSheetId="3" hidden="1">#REF!</definedName>
    <definedName name="BEx7K7GZ607XQOGB81A1HINBTGOZ" localSheetId="7" hidden="1">#REF!</definedName>
    <definedName name="BEx7K7GZ607XQOGB81A1HINBTGOZ" localSheetId="12" hidden="1">#REF!</definedName>
    <definedName name="BEx7K7GZ607XQOGB81A1HINBTGOZ" localSheetId="13" hidden="1">#REF!</definedName>
    <definedName name="BEx7K7GZ607XQOGB81A1HINBTGOZ" localSheetId="1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11" hidden="1">#REF!</definedName>
    <definedName name="BEx7KEYPBDXSNROH8M6CDCBN6B50" localSheetId="17" hidden="1">#REF!</definedName>
    <definedName name="BEx7KEYPBDXSNROH8M6CDCBN6B50" localSheetId="3" hidden="1">#REF!</definedName>
    <definedName name="BEx7KEYPBDXSNROH8M6CDCBN6B50" localSheetId="7" hidden="1">#REF!</definedName>
    <definedName name="BEx7KEYPBDXSNROH8M6CDCBN6B50" localSheetId="12" hidden="1">#REF!</definedName>
    <definedName name="BEx7KEYPBDXSNROH8M6CDCBN6B50" localSheetId="13" hidden="1">#REF!</definedName>
    <definedName name="BEx7KEYPBDXSNROH8M6CDCBN6B50" localSheetId="1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11" hidden="1">#REF!</definedName>
    <definedName name="BEx7KH7PZ0A6FSWA4LAN2CMZ0WSF" localSheetId="17" hidden="1">#REF!</definedName>
    <definedName name="BEx7KH7PZ0A6FSWA4LAN2CMZ0WSF" localSheetId="3" hidden="1">#REF!</definedName>
    <definedName name="BEx7KH7PZ0A6FSWA4LAN2CMZ0WSF" localSheetId="7" hidden="1">#REF!</definedName>
    <definedName name="BEx7KH7PZ0A6FSWA4LAN2CMZ0WSF" localSheetId="12" hidden="1">#REF!</definedName>
    <definedName name="BEx7KH7PZ0A6FSWA4LAN2CMZ0WSF" localSheetId="13" hidden="1">#REF!</definedName>
    <definedName name="BEx7KH7PZ0A6FSWA4LAN2CMZ0WSF" localSheetId="1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11" hidden="1">#REF!</definedName>
    <definedName name="BEx7KNCTL6VMNQP4MFMHOMV1WI1Y" localSheetId="17" hidden="1">#REF!</definedName>
    <definedName name="BEx7KNCTL6VMNQP4MFMHOMV1WI1Y" localSheetId="3" hidden="1">#REF!</definedName>
    <definedName name="BEx7KNCTL6VMNQP4MFMHOMV1WI1Y" localSheetId="7" hidden="1">#REF!</definedName>
    <definedName name="BEx7KNCTL6VMNQP4MFMHOMV1WI1Y" localSheetId="12" hidden="1">#REF!</definedName>
    <definedName name="BEx7KNCTL6VMNQP4MFMHOMV1WI1Y" localSheetId="13" hidden="1">#REF!</definedName>
    <definedName name="BEx7KNCTL6VMNQP4MFMHOMV1WI1Y" localSheetId="1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11" hidden="1">#REF!</definedName>
    <definedName name="BEx7KSAS8BZT6H8OQCZ5DNSTMO07" localSheetId="17" hidden="1">#REF!</definedName>
    <definedName name="BEx7KSAS8BZT6H8OQCZ5DNSTMO07" localSheetId="3" hidden="1">#REF!</definedName>
    <definedName name="BEx7KSAS8BZT6H8OQCZ5DNSTMO07" localSheetId="7" hidden="1">#REF!</definedName>
    <definedName name="BEx7KSAS8BZT6H8OQCZ5DNSTMO07" localSheetId="12" hidden="1">#REF!</definedName>
    <definedName name="BEx7KSAS8BZT6H8OQCZ5DNSTMO07" localSheetId="13" hidden="1">#REF!</definedName>
    <definedName name="BEx7KSAS8BZT6H8OQCZ5DNSTMO07" localSheetId="1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11" hidden="1">#REF!</definedName>
    <definedName name="BEx7KWHTBD21COXVI4HNEQH0Z3L8" localSheetId="17" hidden="1">#REF!</definedName>
    <definedName name="BEx7KWHTBD21COXVI4HNEQH0Z3L8" localSheetId="3" hidden="1">#REF!</definedName>
    <definedName name="BEx7KWHTBD21COXVI4HNEQH0Z3L8" localSheetId="7" hidden="1">#REF!</definedName>
    <definedName name="BEx7KWHTBD21COXVI4HNEQH0Z3L8" localSheetId="12" hidden="1">#REF!</definedName>
    <definedName name="BEx7KWHTBD21COXVI4HNEQH0Z3L8" localSheetId="13" hidden="1">#REF!</definedName>
    <definedName name="BEx7KWHTBD21COXVI4HNEQH0Z3L8" localSheetId="1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11" hidden="1">#REF!</definedName>
    <definedName name="BEx7KXUGRMRSUXCM97Z7VRZQ9JH2" localSheetId="17" hidden="1">#REF!</definedName>
    <definedName name="BEx7KXUGRMRSUXCM97Z7VRZQ9JH2" localSheetId="3" hidden="1">#REF!</definedName>
    <definedName name="BEx7KXUGRMRSUXCM97Z7VRZQ9JH2" localSheetId="7" hidden="1">#REF!</definedName>
    <definedName name="BEx7KXUGRMRSUXCM97Z7VRZQ9JH2" localSheetId="12" hidden="1">#REF!</definedName>
    <definedName name="BEx7KXUGRMRSUXCM97Z7VRZQ9JH2" localSheetId="13" hidden="1">#REF!</definedName>
    <definedName name="BEx7KXUGRMRSUXCM97Z7VRZQ9JH2" localSheetId="1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11" hidden="1">#REF!</definedName>
    <definedName name="BEx7L5C6U8MP6IZ67BD649WQYJEK" localSheetId="17" hidden="1">#REF!</definedName>
    <definedName name="BEx7L5C6U8MP6IZ67BD649WQYJEK" localSheetId="3" hidden="1">#REF!</definedName>
    <definedName name="BEx7L5C6U8MP6IZ67BD649WQYJEK" localSheetId="7" hidden="1">#REF!</definedName>
    <definedName name="BEx7L5C6U8MP6IZ67BD649WQYJEK" localSheetId="12" hidden="1">#REF!</definedName>
    <definedName name="BEx7L5C6U8MP6IZ67BD649WQYJEK" localSheetId="13" hidden="1">#REF!</definedName>
    <definedName name="BEx7L5C6U8MP6IZ67BD649WQYJEK" localSheetId="1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11" hidden="1">#REF!</definedName>
    <definedName name="BEx7L8HEYEVTATR0OG5JJO647KNI" localSheetId="17" hidden="1">#REF!</definedName>
    <definedName name="BEx7L8HEYEVTATR0OG5JJO647KNI" localSheetId="3" hidden="1">#REF!</definedName>
    <definedName name="BEx7L8HEYEVTATR0OG5JJO647KNI" localSheetId="7" hidden="1">#REF!</definedName>
    <definedName name="BEx7L8HEYEVTATR0OG5JJO647KNI" localSheetId="12" hidden="1">#REF!</definedName>
    <definedName name="BEx7L8HEYEVTATR0OG5JJO647KNI" localSheetId="13" hidden="1">#REF!</definedName>
    <definedName name="BEx7L8HEYEVTATR0OG5JJO647KNI" localSheetId="1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11" hidden="1">#REF!</definedName>
    <definedName name="BEx7L8XOV64OMS15ZFURFEUXLMWF" localSheetId="17" hidden="1">#REF!</definedName>
    <definedName name="BEx7L8XOV64OMS15ZFURFEUXLMWF" localSheetId="3" hidden="1">#REF!</definedName>
    <definedName name="BEx7L8XOV64OMS15ZFURFEUXLMWF" localSheetId="7" hidden="1">#REF!</definedName>
    <definedName name="BEx7L8XOV64OMS15ZFURFEUXLMWF" localSheetId="12" hidden="1">#REF!</definedName>
    <definedName name="BEx7L8XOV64OMS15ZFURFEUXLMWF" localSheetId="13" hidden="1">#REF!</definedName>
    <definedName name="BEx7L8XOV64OMS15ZFURFEUXLMWF" localSheetId="1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11" hidden="1">#REF!</definedName>
    <definedName name="BEx7LPF478MRAYB9TQ6LDML6O3BY" localSheetId="17" hidden="1">#REF!</definedName>
    <definedName name="BEx7LPF478MRAYB9TQ6LDML6O3BY" localSheetId="3" hidden="1">#REF!</definedName>
    <definedName name="BEx7LPF478MRAYB9TQ6LDML6O3BY" localSheetId="7" hidden="1">#REF!</definedName>
    <definedName name="BEx7LPF478MRAYB9TQ6LDML6O3BY" localSheetId="12" hidden="1">#REF!</definedName>
    <definedName name="BEx7LPF478MRAYB9TQ6LDML6O3BY" localSheetId="13" hidden="1">#REF!</definedName>
    <definedName name="BEx7LPF478MRAYB9TQ6LDML6O3BY" localSheetId="1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11" hidden="1">#REF!</definedName>
    <definedName name="BEx7LPV780NFCG1VX4EKJ29YXOLZ" localSheetId="17" hidden="1">#REF!</definedName>
    <definedName name="BEx7LPV780NFCG1VX4EKJ29YXOLZ" localSheetId="3" hidden="1">#REF!</definedName>
    <definedName name="BEx7LPV780NFCG1VX4EKJ29YXOLZ" localSheetId="7" hidden="1">#REF!</definedName>
    <definedName name="BEx7LPV780NFCG1VX4EKJ29YXOLZ" localSheetId="12" hidden="1">#REF!</definedName>
    <definedName name="BEx7LPV780NFCG1VX4EKJ29YXOLZ" localSheetId="13" hidden="1">#REF!</definedName>
    <definedName name="BEx7LPV780NFCG1VX4EKJ29YXOLZ" localSheetId="1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11" hidden="1">#REF!</definedName>
    <definedName name="BEx7LQ0PD30NJWOAYKPEYHM9J83B" localSheetId="17" hidden="1">#REF!</definedName>
    <definedName name="BEx7LQ0PD30NJWOAYKPEYHM9J83B" localSheetId="3" hidden="1">#REF!</definedName>
    <definedName name="BEx7LQ0PD30NJWOAYKPEYHM9J83B" localSheetId="7" hidden="1">#REF!</definedName>
    <definedName name="BEx7LQ0PD30NJWOAYKPEYHM9J83B" localSheetId="12" hidden="1">#REF!</definedName>
    <definedName name="BEx7LQ0PD30NJWOAYKPEYHM9J83B" localSheetId="13" hidden="1">#REF!</definedName>
    <definedName name="BEx7LQ0PD30NJWOAYKPEYHM9J83B" localSheetId="1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11" hidden="1">#REF!</definedName>
    <definedName name="BEx7M4EKEDHZ1ZZ91NDLSUNPUFPZ" localSheetId="17" hidden="1">#REF!</definedName>
    <definedName name="BEx7M4EKEDHZ1ZZ91NDLSUNPUFPZ" localSheetId="3" hidden="1">#REF!</definedName>
    <definedName name="BEx7M4EKEDHZ1ZZ91NDLSUNPUFPZ" localSheetId="7" hidden="1">#REF!</definedName>
    <definedName name="BEx7M4EKEDHZ1ZZ91NDLSUNPUFPZ" localSheetId="12" hidden="1">#REF!</definedName>
    <definedName name="BEx7M4EKEDHZ1ZZ91NDLSUNPUFPZ" localSheetId="13" hidden="1">#REF!</definedName>
    <definedName name="BEx7M4EKEDHZ1ZZ91NDLSUNPUFPZ" localSheetId="1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11" hidden="1">#REF!</definedName>
    <definedName name="BEx7MAUI1JJFDIJGDW4RWY5384LY" localSheetId="17" hidden="1">#REF!</definedName>
    <definedName name="BEx7MAUI1JJFDIJGDW4RWY5384LY" localSheetId="3" hidden="1">#REF!</definedName>
    <definedName name="BEx7MAUI1JJFDIJGDW4RWY5384LY" localSheetId="7" hidden="1">#REF!</definedName>
    <definedName name="BEx7MAUI1JJFDIJGDW4RWY5384LY" localSheetId="12" hidden="1">#REF!</definedName>
    <definedName name="BEx7MAUI1JJFDIJGDW4RWY5384LY" localSheetId="13" hidden="1">#REF!</definedName>
    <definedName name="BEx7MAUI1JJFDIJGDW4RWY5384LY" localSheetId="1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11" hidden="1">#REF!</definedName>
    <definedName name="BEx7MI1EW6N7FOBHWJLYC02TZSKR" localSheetId="17" hidden="1">#REF!</definedName>
    <definedName name="BEx7MI1EW6N7FOBHWJLYC02TZSKR" localSheetId="3" hidden="1">#REF!</definedName>
    <definedName name="BEx7MI1EW6N7FOBHWJLYC02TZSKR" localSheetId="7" hidden="1">#REF!</definedName>
    <definedName name="BEx7MI1EW6N7FOBHWJLYC02TZSKR" localSheetId="12" hidden="1">#REF!</definedName>
    <definedName name="BEx7MI1EW6N7FOBHWJLYC02TZSKR" localSheetId="13" hidden="1">#REF!</definedName>
    <definedName name="BEx7MI1EW6N7FOBHWJLYC02TZSKR" localSheetId="1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11" hidden="1">#REF!</definedName>
    <definedName name="BEx7MJZO3UKAMJ53UWOJ5ZD4GGMQ" localSheetId="17" hidden="1">#REF!</definedName>
    <definedName name="BEx7MJZO3UKAMJ53UWOJ5ZD4GGMQ" localSheetId="3" hidden="1">#REF!</definedName>
    <definedName name="BEx7MJZO3UKAMJ53UWOJ5ZD4GGMQ" localSheetId="7" hidden="1">#REF!</definedName>
    <definedName name="BEx7MJZO3UKAMJ53UWOJ5ZD4GGMQ" localSheetId="12" hidden="1">#REF!</definedName>
    <definedName name="BEx7MJZO3UKAMJ53UWOJ5ZD4GGMQ" localSheetId="13" hidden="1">#REF!</definedName>
    <definedName name="BEx7MJZO3UKAMJ53UWOJ5ZD4GGMQ" localSheetId="1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11" hidden="1">#REF!</definedName>
    <definedName name="BEx7MO17TZ6L4457Q12FYYLUUZAZ" localSheetId="17" hidden="1">#REF!</definedName>
    <definedName name="BEx7MO17TZ6L4457Q12FYYLUUZAZ" localSheetId="3" hidden="1">#REF!</definedName>
    <definedName name="BEx7MO17TZ6L4457Q12FYYLUUZAZ" localSheetId="7" hidden="1">#REF!</definedName>
    <definedName name="BEx7MO17TZ6L4457Q12FYYLUUZAZ" localSheetId="12" hidden="1">#REF!</definedName>
    <definedName name="BEx7MO17TZ6L4457Q12FYYLUUZAZ" localSheetId="13" hidden="1">#REF!</definedName>
    <definedName name="BEx7MO17TZ6L4457Q12FYYLUUZAZ" localSheetId="1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11" hidden="1">#REF!</definedName>
    <definedName name="BEx7MT4MFNXIVQGAT6D971GZW7CA" localSheetId="17" hidden="1">#REF!</definedName>
    <definedName name="BEx7MT4MFNXIVQGAT6D971GZW7CA" localSheetId="3" hidden="1">#REF!</definedName>
    <definedName name="BEx7MT4MFNXIVQGAT6D971GZW7CA" localSheetId="7" hidden="1">#REF!</definedName>
    <definedName name="BEx7MT4MFNXIVQGAT6D971GZW7CA" localSheetId="12" hidden="1">#REF!</definedName>
    <definedName name="BEx7MT4MFNXIVQGAT6D971GZW7CA" localSheetId="13" hidden="1">#REF!</definedName>
    <definedName name="BEx7MT4MFNXIVQGAT6D971GZW7CA" localSheetId="1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11" hidden="1">#REF!</definedName>
    <definedName name="BEx7MUMLPPX92MX7SA8S1PLONDL8" localSheetId="17" hidden="1">#REF!</definedName>
    <definedName name="BEx7MUMLPPX92MX7SA8S1PLONDL8" localSheetId="3" hidden="1">#REF!</definedName>
    <definedName name="BEx7MUMLPPX92MX7SA8S1PLONDL8" localSheetId="7" hidden="1">#REF!</definedName>
    <definedName name="BEx7MUMLPPX92MX7SA8S1PLONDL8" localSheetId="12" hidden="1">#REF!</definedName>
    <definedName name="BEx7MUMLPPX92MX7SA8S1PLONDL8" localSheetId="13" hidden="1">#REF!</definedName>
    <definedName name="BEx7MUMLPPX92MX7SA8S1PLONDL8" localSheetId="1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11" hidden="1">#REF!</definedName>
    <definedName name="BEx7MX0W532Q7CB4V6KFVC9WAOUI" localSheetId="17" hidden="1">#REF!</definedName>
    <definedName name="BEx7MX0W532Q7CB4V6KFVC9WAOUI" localSheetId="3" hidden="1">#REF!</definedName>
    <definedName name="BEx7MX0W532Q7CB4V6KFVC9WAOUI" localSheetId="7" hidden="1">#REF!</definedName>
    <definedName name="BEx7MX0W532Q7CB4V6KFVC9WAOUI" localSheetId="12" hidden="1">#REF!</definedName>
    <definedName name="BEx7MX0W532Q7CB4V6KFVC9WAOUI" localSheetId="13" hidden="1">#REF!</definedName>
    <definedName name="BEx7MX0W532Q7CB4V6KFVC9WAOUI" localSheetId="1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11" hidden="1">#REF!</definedName>
    <definedName name="BEx7NB403NE748IF75RXMWOFQ986" localSheetId="17" hidden="1">#REF!</definedName>
    <definedName name="BEx7NB403NE748IF75RXMWOFQ986" localSheetId="3" hidden="1">#REF!</definedName>
    <definedName name="BEx7NB403NE748IF75RXMWOFQ986" localSheetId="7" hidden="1">#REF!</definedName>
    <definedName name="BEx7NB403NE748IF75RXMWOFQ986" localSheetId="12" hidden="1">#REF!</definedName>
    <definedName name="BEx7NB403NE748IF75RXMWOFQ986" localSheetId="13" hidden="1">#REF!</definedName>
    <definedName name="BEx7NB403NE748IF75RXMWOFQ986" localSheetId="1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11" hidden="1">#REF!</definedName>
    <definedName name="BEx7NI062THZAM6I8AJWTFJL91CS" localSheetId="17" hidden="1">#REF!</definedName>
    <definedName name="BEx7NI062THZAM6I8AJWTFJL91CS" localSheetId="3" hidden="1">#REF!</definedName>
    <definedName name="BEx7NI062THZAM6I8AJWTFJL91CS" localSheetId="7" hidden="1">#REF!</definedName>
    <definedName name="BEx7NI062THZAM6I8AJWTFJL91CS" localSheetId="12" hidden="1">#REF!</definedName>
    <definedName name="BEx7NI062THZAM6I8AJWTFJL91CS" localSheetId="13" hidden="1">#REF!</definedName>
    <definedName name="BEx7NI062THZAM6I8AJWTFJL91CS" localSheetId="1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11" hidden="1">#REF!</definedName>
    <definedName name="BEx904S75BPRYMHF0083JF7ES4NG" localSheetId="17" hidden="1">#REF!</definedName>
    <definedName name="BEx904S75BPRYMHF0083JF7ES4NG" localSheetId="3" hidden="1">#REF!</definedName>
    <definedName name="BEx904S75BPRYMHF0083JF7ES4NG" localSheetId="7" hidden="1">#REF!</definedName>
    <definedName name="BEx904S75BPRYMHF0083JF7ES4NG" localSheetId="12" hidden="1">#REF!</definedName>
    <definedName name="BEx904S75BPRYMHF0083JF7ES4NG" localSheetId="13" hidden="1">#REF!</definedName>
    <definedName name="BEx904S75BPRYMHF0083JF7ES4NG" localSheetId="1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11" hidden="1">#REF!</definedName>
    <definedName name="BEx90HDD4RWF7JZGA8GCGG7D63MG" localSheetId="17" hidden="1">#REF!</definedName>
    <definedName name="BEx90HDD4RWF7JZGA8GCGG7D63MG" localSheetId="3" hidden="1">#REF!</definedName>
    <definedName name="BEx90HDD4RWF7JZGA8GCGG7D63MG" localSheetId="7" hidden="1">#REF!</definedName>
    <definedName name="BEx90HDD4RWF7JZGA8GCGG7D63MG" localSheetId="12" hidden="1">#REF!</definedName>
    <definedName name="BEx90HDD4RWF7JZGA8GCGG7D63MG" localSheetId="13" hidden="1">#REF!</definedName>
    <definedName name="BEx90HDD4RWF7JZGA8GCGG7D63MG" localSheetId="1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11" hidden="1">#REF!</definedName>
    <definedName name="BEx90HO6UVMFVSV8U0YBZFHNCL38" localSheetId="17" hidden="1">#REF!</definedName>
    <definedName name="BEx90HO6UVMFVSV8U0YBZFHNCL38" localSheetId="3" hidden="1">#REF!</definedName>
    <definedName name="BEx90HO6UVMFVSV8U0YBZFHNCL38" localSheetId="7" hidden="1">#REF!</definedName>
    <definedName name="BEx90HO6UVMFVSV8U0YBZFHNCL38" localSheetId="12" hidden="1">#REF!</definedName>
    <definedName name="BEx90HO6UVMFVSV8U0YBZFHNCL38" localSheetId="13" hidden="1">#REF!</definedName>
    <definedName name="BEx90HO6UVMFVSV8U0YBZFHNCL38" localSheetId="1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11" hidden="1">#REF!</definedName>
    <definedName name="BEx90VGH5H09ON2QXYC9WIIEU98T" localSheetId="17" hidden="1">#REF!</definedName>
    <definedName name="BEx90VGH5H09ON2QXYC9WIIEU98T" localSheetId="3" hidden="1">#REF!</definedName>
    <definedName name="BEx90VGH5H09ON2QXYC9WIIEU98T" localSheetId="7" hidden="1">#REF!</definedName>
    <definedName name="BEx90VGH5H09ON2QXYC9WIIEU98T" localSheetId="12" hidden="1">#REF!</definedName>
    <definedName name="BEx90VGH5H09ON2QXYC9WIIEU98T" localSheetId="13" hidden="1">#REF!</definedName>
    <definedName name="BEx90VGH5H09ON2QXYC9WIIEU98T" localSheetId="1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11" hidden="1">#REF!</definedName>
    <definedName name="BEx9157279000SVN5XNWQ99JY0WU" localSheetId="17" hidden="1">#REF!</definedName>
    <definedName name="BEx9157279000SVN5XNWQ99JY0WU" localSheetId="3" hidden="1">#REF!</definedName>
    <definedName name="BEx9157279000SVN5XNWQ99JY0WU" localSheetId="7" hidden="1">#REF!</definedName>
    <definedName name="BEx9157279000SVN5XNWQ99JY0WU" localSheetId="12" hidden="1">#REF!</definedName>
    <definedName name="BEx9157279000SVN5XNWQ99JY0WU" localSheetId="13" hidden="1">#REF!</definedName>
    <definedName name="BEx9157279000SVN5XNWQ99JY0WU" localSheetId="1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11" hidden="1">#REF!</definedName>
    <definedName name="BEx9175B70QXYAU5A8DJPGZQ46L9" localSheetId="17" hidden="1">#REF!</definedName>
    <definedName name="BEx9175B70QXYAU5A8DJPGZQ46L9" localSheetId="3" hidden="1">#REF!</definedName>
    <definedName name="BEx9175B70QXYAU5A8DJPGZQ46L9" localSheetId="7" hidden="1">#REF!</definedName>
    <definedName name="BEx9175B70QXYAU5A8DJPGZQ46L9" localSheetId="12" hidden="1">#REF!</definedName>
    <definedName name="BEx9175B70QXYAU5A8DJPGZQ46L9" localSheetId="13" hidden="1">#REF!</definedName>
    <definedName name="BEx9175B70QXYAU5A8DJPGZQ46L9" localSheetId="1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11" hidden="1">#REF!</definedName>
    <definedName name="BEx91AQQRTV87AO27VWHSFZAD4ZR" localSheetId="17" hidden="1">#REF!</definedName>
    <definedName name="BEx91AQQRTV87AO27VWHSFZAD4ZR" localSheetId="3" hidden="1">#REF!</definedName>
    <definedName name="BEx91AQQRTV87AO27VWHSFZAD4ZR" localSheetId="7" hidden="1">#REF!</definedName>
    <definedName name="BEx91AQQRTV87AO27VWHSFZAD4ZR" localSheetId="12" hidden="1">#REF!</definedName>
    <definedName name="BEx91AQQRTV87AO27VWHSFZAD4ZR" localSheetId="13" hidden="1">#REF!</definedName>
    <definedName name="BEx91AQQRTV87AO27VWHSFZAD4ZR" localSheetId="1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11" hidden="1">#REF!</definedName>
    <definedName name="BEx91L8FLL5CWLA2CDHKCOMGVDZN" localSheetId="17" hidden="1">#REF!</definedName>
    <definedName name="BEx91L8FLL5CWLA2CDHKCOMGVDZN" localSheetId="3" hidden="1">#REF!</definedName>
    <definedName name="BEx91L8FLL5CWLA2CDHKCOMGVDZN" localSheetId="7" hidden="1">#REF!</definedName>
    <definedName name="BEx91L8FLL5CWLA2CDHKCOMGVDZN" localSheetId="12" hidden="1">#REF!</definedName>
    <definedName name="BEx91L8FLL5CWLA2CDHKCOMGVDZN" localSheetId="13" hidden="1">#REF!</definedName>
    <definedName name="BEx91L8FLL5CWLA2CDHKCOMGVDZN" localSheetId="1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11" hidden="1">#REF!</definedName>
    <definedName name="BEx91OTVH9ZDBC3QTORU8RZX4EOC" localSheetId="17" hidden="1">#REF!</definedName>
    <definedName name="BEx91OTVH9ZDBC3QTORU8RZX4EOC" localSheetId="3" hidden="1">#REF!</definedName>
    <definedName name="BEx91OTVH9ZDBC3QTORU8RZX4EOC" localSheetId="7" hidden="1">#REF!</definedName>
    <definedName name="BEx91OTVH9ZDBC3QTORU8RZX4EOC" localSheetId="12" hidden="1">#REF!</definedName>
    <definedName name="BEx91OTVH9ZDBC3QTORU8RZX4EOC" localSheetId="13" hidden="1">#REF!</definedName>
    <definedName name="BEx91OTVH9ZDBC3QTORU8RZX4EOC" localSheetId="1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11" hidden="1">#REF!</definedName>
    <definedName name="BEx91QH5JRZKQP1GPN2SQMR3CKAG" localSheetId="17" hidden="1">#REF!</definedName>
    <definedName name="BEx91QH5JRZKQP1GPN2SQMR3CKAG" localSheetId="3" hidden="1">#REF!</definedName>
    <definedName name="BEx91QH5JRZKQP1GPN2SQMR3CKAG" localSheetId="7" hidden="1">#REF!</definedName>
    <definedName name="BEx91QH5JRZKQP1GPN2SQMR3CKAG" localSheetId="12" hidden="1">#REF!</definedName>
    <definedName name="BEx91QH5JRZKQP1GPN2SQMR3CKAG" localSheetId="13" hidden="1">#REF!</definedName>
    <definedName name="BEx91QH5JRZKQP1GPN2SQMR3CKAG" localSheetId="1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11" hidden="1">#REF!</definedName>
    <definedName name="BEx91ROALDNHO7FI4X8L61RH4UJE" localSheetId="17" hidden="1">#REF!</definedName>
    <definedName name="BEx91ROALDNHO7FI4X8L61RH4UJE" localSheetId="3" hidden="1">#REF!</definedName>
    <definedName name="BEx91ROALDNHO7FI4X8L61RH4UJE" localSheetId="7" hidden="1">#REF!</definedName>
    <definedName name="BEx91ROALDNHO7FI4X8L61RH4UJE" localSheetId="12" hidden="1">#REF!</definedName>
    <definedName name="BEx91ROALDNHO7FI4X8L61RH4UJE" localSheetId="13" hidden="1">#REF!</definedName>
    <definedName name="BEx91ROALDNHO7FI4X8L61RH4UJE" localSheetId="1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11" hidden="1">#REF!</definedName>
    <definedName name="BEx91TMID71GVYH0U16QM1RV3PX0" localSheetId="17" hidden="1">#REF!</definedName>
    <definedName name="BEx91TMID71GVYH0U16QM1RV3PX0" localSheetId="3" hidden="1">#REF!</definedName>
    <definedName name="BEx91TMID71GVYH0U16QM1RV3PX0" localSheetId="7" hidden="1">#REF!</definedName>
    <definedName name="BEx91TMID71GVYH0U16QM1RV3PX0" localSheetId="12" hidden="1">#REF!</definedName>
    <definedName name="BEx91TMID71GVYH0U16QM1RV3PX0" localSheetId="13" hidden="1">#REF!</definedName>
    <definedName name="BEx91TMID71GVYH0U16QM1RV3PX0" localSheetId="1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11" hidden="1">#REF!</definedName>
    <definedName name="BEx91VF2D78PAF337E3L2L81K9W2" localSheetId="17" hidden="1">#REF!</definedName>
    <definedName name="BEx91VF2D78PAF337E3L2L81K9W2" localSheetId="3" hidden="1">#REF!</definedName>
    <definedName name="BEx91VF2D78PAF337E3L2L81K9W2" localSheetId="7" hidden="1">#REF!</definedName>
    <definedName name="BEx91VF2D78PAF337E3L2L81K9W2" localSheetId="12" hidden="1">#REF!</definedName>
    <definedName name="BEx91VF2D78PAF337E3L2L81K9W2" localSheetId="13" hidden="1">#REF!</definedName>
    <definedName name="BEx91VF2D78PAF337E3L2L81K9W2" localSheetId="1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11" hidden="1">#REF!</definedName>
    <definedName name="BEx921PNZ46VORG2VRMWREWIC0SE" localSheetId="17" hidden="1">#REF!</definedName>
    <definedName name="BEx921PNZ46VORG2VRMWREWIC0SE" localSheetId="3" hidden="1">#REF!</definedName>
    <definedName name="BEx921PNZ46VORG2VRMWREWIC0SE" localSheetId="7" hidden="1">#REF!</definedName>
    <definedName name="BEx921PNZ46VORG2VRMWREWIC0SE" localSheetId="12" hidden="1">#REF!</definedName>
    <definedName name="BEx921PNZ46VORG2VRMWREWIC0SE" localSheetId="13" hidden="1">#REF!</definedName>
    <definedName name="BEx921PNZ46VORG2VRMWREWIC0SE" localSheetId="1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11" hidden="1">#REF!</definedName>
    <definedName name="BEx929CVDCG5CFUQWNDLOSNRQ1FN" localSheetId="17" hidden="1">#REF!</definedName>
    <definedName name="BEx929CVDCG5CFUQWNDLOSNRQ1FN" localSheetId="3" hidden="1">#REF!</definedName>
    <definedName name="BEx929CVDCG5CFUQWNDLOSNRQ1FN" localSheetId="7" hidden="1">#REF!</definedName>
    <definedName name="BEx929CVDCG5CFUQWNDLOSNRQ1FN" localSheetId="12" hidden="1">#REF!</definedName>
    <definedName name="BEx929CVDCG5CFUQWNDLOSNRQ1FN" localSheetId="13" hidden="1">#REF!</definedName>
    <definedName name="BEx929CVDCG5CFUQWNDLOSNRQ1FN" localSheetId="1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11" hidden="1">#REF!</definedName>
    <definedName name="BEx92DPEKL5WM5A3CN8674JI0PR3" localSheetId="17" hidden="1">#REF!</definedName>
    <definedName name="BEx92DPEKL5WM5A3CN8674JI0PR3" localSheetId="3" hidden="1">#REF!</definedName>
    <definedName name="BEx92DPEKL5WM5A3CN8674JI0PR3" localSheetId="7" hidden="1">#REF!</definedName>
    <definedName name="BEx92DPEKL5WM5A3CN8674JI0PR3" localSheetId="12" hidden="1">#REF!</definedName>
    <definedName name="BEx92DPEKL5WM5A3CN8674JI0PR3" localSheetId="13" hidden="1">#REF!</definedName>
    <definedName name="BEx92DPEKL5WM5A3CN8674JI0PR3" localSheetId="1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11" hidden="1">#REF!</definedName>
    <definedName name="BEx92ER2RMY93TZK0D9L9T3H0GI5" localSheetId="17" hidden="1">#REF!</definedName>
    <definedName name="BEx92ER2RMY93TZK0D9L9T3H0GI5" localSheetId="3" hidden="1">#REF!</definedName>
    <definedName name="BEx92ER2RMY93TZK0D9L9T3H0GI5" localSheetId="7" hidden="1">#REF!</definedName>
    <definedName name="BEx92ER2RMY93TZK0D9L9T3H0GI5" localSheetId="12" hidden="1">#REF!</definedName>
    <definedName name="BEx92ER2RMY93TZK0D9L9T3H0GI5" localSheetId="13" hidden="1">#REF!</definedName>
    <definedName name="BEx92ER2RMY93TZK0D9L9T3H0GI5" localSheetId="1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11" hidden="1">#REF!</definedName>
    <definedName name="BEx92FI04PJT4LI23KKIHRXWJDTT" localSheetId="17" hidden="1">#REF!</definedName>
    <definedName name="BEx92FI04PJT4LI23KKIHRXWJDTT" localSheetId="3" hidden="1">#REF!</definedName>
    <definedName name="BEx92FI04PJT4LI23KKIHRXWJDTT" localSheetId="7" hidden="1">#REF!</definedName>
    <definedName name="BEx92FI04PJT4LI23KKIHRXWJDTT" localSheetId="12" hidden="1">#REF!</definedName>
    <definedName name="BEx92FI04PJT4LI23KKIHRXWJDTT" localSheetId="13" hidden="1">#REF!</definedName>
    <definedName name="BEx92FI04PJT4LI23KKIHRXWJDTT" localSheetId="1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11" hidden="1">#REF!</definedName>
    <definedName name="BEx92HR14HQ9D5JXCSPA4SS4RT62" localSheetId="17" hidden="1">#REF!</definedName>
    <definedName name="BEx92HR14HQ9D5JXCSPA4SS4RT62" localSheetId="3" hidden="1">#REF!</definedName>
    <definedName name="BEx92HR14HQ9D5JXCSPA4SS4RT62" localSheetId="7" hidden="1">#REF!</definedName>
    <definedName name="BEx92HR14HQ9D5JXCSPA4SS4RT62" localSheetId="12" hidden="1">#REF!</definedName>
    <definedName name="BEx92HR14HQ9D5JXCSPA4SS4RT62" localSheetId="13" hidden="1">#REF!</definedName>
    <definedName name="BEx92HR14HQ9D5JXCSPA4SS4RT62" localSheetId="1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11" hidden="1">#REF!</definedName>
    <definedName name="BEx92HWA2D6A5EX9MFG68G0NOMSN" localSheetId="17" hidden="1">#REF!</definedName>
    <definedName name="BEx92HWA2D6A5EX9MFG68G0NOMSN" localSheetId="3" hidden="1">#REF!</definedName>
    <definedName name="BEx92HWA2D6A5EX9MFG68G0NOMSN" localSheetId="7" hidden="1">#REF!</definedName>
    <definedName name="BEx92HWA2D6A5EX9MFG68G0NOMSN" localSheetId="12" hidden="1">#REF!</definedName>
    <definedName name="BEx92HWA2D6A5EX9MFG68G0NOMSN" localSheetId="13" hidden="1">#REF!</definedName>
    <definedName name="BEx92HWA2D6A5EX9MFG68G0NOMSN" localSheetId="1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11" hidden="1">#REF!</definedName>
    <definedName name="BEx92I1SQUKW2W7S22E82HLJXRGK" localSheetId="17" hidden="1">#REF!</definedName>
    <definedName name="BEx92I1SQUKW2W7S22E82HLJXRGK" localSheetId="3" hidden="1">#REF!</definedName>
    <definedName name="BEx92I1SQUKW2W7S22E82HLJXRGK" localSheetId="7" hidden="1">#REF!</definedName>
    <definedName name="BEx92I1SQUKW2W7S22E82HLJXRGK" localSheetId="12" hidden="1">#REF!</definedName>
    <definedName name="BEx92I1SQUKW2W7S22E82HLJXRGK" localSheetId="13" hidden="1">#REF!</definedName>
    <definedName name="BEx92I1SQUKW2W7S22E82HLJXRGK" localSheetId="1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11" hidden="1">#REF!</definedName>
    <definedName name="BEx92PUBDIXAU1FW5ZAXECMAU0LN" localSheetId="17" hidden="1">#REF!</definedName>
    <definedName name="BEx92PUBDIXAU1FW5ZAXECMAU0LN" localSheetId="3" hidden="1">#REF!</definedName>
    <definedName name="BEx92PUBDIXAU1FW5ZAXECMAU0LN" localSheetId="7" hidden="1">#REF!</definedName>
    <definedName name="BEx92PUBDIXAU1FW5ZAXECMAU0LN" localSheetId="12" hidden="1">#REF!</definedName>
    <definedName name="BEx92PUBDIXAU1FW5ZAXECMAU0LN" localSheetId="13" hidden="1">#REF!</definedName>
    <definedName name="BEx92PUBDIXAU1FW5ZAXECMAU0LN" localSheetId="1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11" hidden="1">#REF!</definedName>
    <definedName name="BEx92S8MHFFIVRQ2YSHZNQGOFUHD" localSheetId="17" hidden="1">#REF!</definedName>
    <definedName name="BEx92S8MHFFIVRQ2YSHZNQGOFUHD" localSheetId="3" hidden="1">#REF!</definedName>
    <definedName name="BEx92S8MHFFIVRQ2YSHZNQGOFUHD" localSheetId="7" hidden="1">#REF!</definedName>
    <definedName name="BEx92S8MHFFIVRQ2YSHZNQGOFUHD" localSheetId="12" hidden="1">#REF!</definedName>
    <definedName name="BEx92S8MHFFIVRQ2YSHZNQGOFUHD" localSheetId="13" hidden="1">#REF!</definedName>
    <definedName name="BEx92S8MHFFIVRQ2YSHZNQGOFUHD" localSheetId="1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11" hidden="1">#REF!</definedName>
    <definedName name="BEx92VJ5FJGXISSSMOUAESCSIWFV" localSheetId="17" hidden="1">#REF!</definedName>
    <definedName name="BEx92VJ5FJGXISSSMOUAESCSIWFV" localSheetId="3" hidden="1">#REF!</definedName>
    <definedName name="BEx92VJ5FJGXISSSMOUAESCSIWFV" localSheetId="7" hidden="1">#REF!</definedName>
    <definedName name="BEx92VJ5FJGXISSSMOUAESCSIWFV" localSheetId="12" hidden="1">#REF!</definedName>
    <definedName name="BEx92VJ5FJGXISSSMOUAESCSIWFV" localSheetId="13" hidden="1">#REF!</definedName>
    <definedName name="BEx92VJ5FJGXISSSMOUAESCSIWFV" localSheetId="1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11" hidden="1">#REF!</definedName>
    <definedName name="BEx93B9OULL2YGC896XXYAAJSTRK" localSheetId="17" hidden="1">#REF!</definedName>
    <definedName name="BEx93B9OULL2YGC896XXYAAJSTRK" localSheetId="3" hidden="1">#REF!</definedName>
    <definedName name="BEx93B9OULL2YGC896XXYAAJSTRK" localSheetId="7" hidden="1">#REF!</definedName>
    <definedName name="BEx93B9OULL2YGC896XXYAAJSTRK" localSheetId="12" hidden="1">#REF!</definedName>
    <definedName name="BEx93B9OULL2YGC896XXYAAJSTRK" localSheetId="13" hidden="1">#REF!</definedName>
    <definedName name="BEx93B9OULL2YGC896XXYAAJSTRK" localSheetId="1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11" hidden="1">#REF!</definedName>
    <definedName name="BEx93FRKF99NRT3LH99UTIH7AAYF" localSheetId="17" hidden="1">#REF!</definedName>
    <definedName name="BEx93FRKF99NRT3LH99UTIH7AAYF" localSheetId="3" hidden="1">#REF!</definedName>
    <definedName name="BEx93FRKF99NRT3LH99UTIH7AAYF" localSheetId="7" hidden="1">#REF!</definedName>
    <definedName name="BEx93FRKF99NRT3LH99UTIH7AAYF" localSheetId="12" hidden="1">#REF!</definedName>
    <definedName name="BEx93FRKF99NRT3LH99UTIH7AAYF" localSheetId="13" hidden="1">#REF!</definedName>
    <definedName name="BEx93FRKF99NRT3LH99UTIH7AAYF" localSheetId="1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11" hidden="1">#REF!</definedName>
    <definedName name="BEx93M7FSHP50OG34A4W8W8DF12U" localSheetId="17" hidden="1">#REF!</definedName>
    <definedName name="BEx93M7FSHP50OG34A4W8W8DF12U" localSheetId="3" hidden="1">#REF!</definedName>
    <definedName name="BEx93M7FSHP50OG34A4W8W8DF12U" localSheetId="7" hidden="1">#REF!</definedName>
    <definedName name="BEx93M7FSHP50OG34A4W8W8DF12U" localSheetId="12" hidden="1">#REF!</definedName>
    <definedName name="BEx93M7FSHP50OG34A4W8W8DF12U" localSheetId="13" hidden="1">#REF!</definedName>
    <definedName name="BEx93M7FSHP50OG34A4W8W8DF12U" localSheetId="1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11" hidden="1">#REF!</definedName>
    <definedName name="BEx93OLWY2O3PRA74U41VG5RXT4Q" localSheetId="17" hidden="1">#REF!</definedName>
    <definedName name="BEx93OLWY2O3PRA74U41VG5RXT4Q" localSheetId="3" hidden="1">#REF!</definedName>
    <definedName name="BEx93OLWY2O3PRA74U41VG5RXT4Q" localSheetId="7" hidden="1">#REF!</definedName>
    <definedName name="BEx93OLWY2O3PRA74U41VG5RXT4Q" localSheetId="12" hidden="1">#REF!</definedName>
    <definedName name="BEx93OLWY2O3PRA74U41VG5RXT4Q" localSheetId="13" hidden="1">#REF!</definedName>
    <definedName name="BEx93OLWY2O3PRA74U41VG5RXT4Q" localSheetId="1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11" hidden="1">#REF!</definedName>
    <definedName name="BEx93RWFAF6YJGYUTITVM445C02U" localSheetId="17" hidden="1">#REF!</definedName>
    <definedName name="BEx93RWFAF6YJGYUTITVM445C02U" localSheetId="3" hidden="1">#REF!</definedName>
    <definedName name="BEx93RWFAF6YJGYUTITVM445C02U" localSheetId="7" hidden="1">#REF!</definedName>
    <definedName name="BEx93RWFAF6YJGYUTITVM445C02U" localSheetId="12" hidden="1">#REF!</definedName>
    <definedName name="BEx93RWFAF6YJGYUTITVM445C02U" localSheetId="13" hidden="1">#REF!</definedName>
    <definedName name="BEx93RWFAF6YJGYUTITVM445C02U" localSheetId="1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11" hidden="1">#REF!</definedName>
    <definedName name="BEx93SY9RWG3HUV4YXQKXJH9FH14" localSheetId="17" hidden="1">#REF!</definedName>
    <definedName name="BEx93SY9RWG3HUV4YXQKXJH9FH14" localSheetId="3" hidden="1">#REF!</definedName>
    <definedName name="BEx93SY9RWG3HUV4YXQKXJH9FH14" localSheetId="7" hidden="1">#REF!</definedName>
    <definedName name="BEx93SY9RWG3HUV4YXQKXJH9FH14" localSheetId="12" hidden="1">#REF!</definedName>
    <definedName name="BEx93SY9RWG3HUV4YXQKXJH9FH14" localSheetId="13" hidden="1">#REF!</definedName>
    <definedName name="BEx93SY9RWG3HUV4YXQKXJH9FH14" localSheetId="1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11" hidden="1">#REF!</definedName>
    <definedName name="BEx93TJUX3U0FJDBG6DDSNQ91R5J" localSheetId="17" hidden="1">#REF!</definedName>
    <definedName name="BEx93TJUX3U0FJDBG6DDSNQ91R5J" localSheetId="3" hidden="1">#REF!</definedName>
    <definedName name="BEx93TJUX3U0FJDBG6DDSNQ91R5J" localSheetId="7" hidden="1">#REF!</definedName>
    <definedName name="BEx93TJUX3U0FJDBG6DDSNQ91R5J" localSheetId="12" hidden="1">#REF!</definedName>
    <definedName name="BEx93TJUX3U0FJDBG6DDSNQ91R5J" localSheetId="13" hidden="1">#REF!</definedName>
    <definedName name="BEx93TJUX3U0FJDBG6DDSNQ91R5J" localSheetId="1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11" hidden="1">#REF!</definedName>
    <definedName name="BEx942UCRHMI4B0US31HO95GSC2X" localSheetId="17" hidden="1">#REF!</definedName>
    <definedName name="BEx942UCRHMI4B0US31HO95GSC2X" localSheetId="3" hidden="1">#REF!</definedName>
    <definedName name="BEx942UCRHMI4B0US31HO95GSC2X" localSheetId="7" hidden="1">#REF!</definedName>
    <definedName name="BEx942UCRHMI4B0US31HO95GSC2X" localSheetId="12" hidden="1">#REF!</definedName>
    <definedName name="BEx942UCRHMI4B0US31HO95GSC2X" localSheetId="13" hidden="1">#REF!</definedName>
    <definedName name="BEx942UCRHMI4B0US31HO95GSC2X" localSheetId="1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11" hidden="1">#REF!</definedName>
    <definedName name="BEx942ZND3V7XSHKTD0UH9X85N5E" localSheetId="17" hidden="1">#REF!</definedName>
    <definedName name="BEx942ZND3V7XSHKTD0UH9X85N5E" localSheetId="3" hidden="1">#REF!</definedName>
    <definedName name="BEx942ZND3V7XSHKTD0UH9X85N5E" localSheetId="7" hidden="1">#REF!</definedName>
    <definedName name="BEx942ZND3V7XSHKTD0UH9X85N5E" localSheetId="12" hidden="1">#REF!</definedName>
    <definedName name="BEx942ZND3V7XSHKTD0UH9X85N5E" localSheetId="13" hidden="1">#REF!</definedName>
    <definedName name="BEx942ZND3V7XSHKTD0UH9X85N5E" localSheetId="1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11" hidden="1">#REF!</definedName>
    <definedName name="BEx947HHLR6UU6NYPNDZRF79V52K" localSheetId="17" hidden="1">#REF!</definedName>
    <definedName name="BEx947HHLR6UU6NYPNDZRF79V52K" localSheetId="3" hidden="1">#REF!</definedName>
    <definedName name="BEx947HHLR6UU6NYPNDZRF79V52K" localSheetId="7" hidden="1">#REF!</definedName>
    <definedName name="BEx947HHLR6UU6NYPNDZRF79V52K" localSheetId="12" hidden="1">#REF!</definedName>
    <definedName name="BEx947HHLR6UU6NYPNDZRF79V52K" localSheetId="13" hidden="1">#REF!</definedName>
    <definedName name="BEx947HHLR6UU6NYPNDZRF79V52K" localSheetId="1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11" hidden="1">#REF!</definedName>
    <definedName name="BEx948ZFFQWVIDNG4AZAUGGGEB5U" localSheetId="17" hidden="1">#REF!</definedName>
    <definedName name="BEx948ZFFQWVIDNG4AZAUGGGEB5U" localSheetId="3" hidden="1">#REF!</definedName>
    <definedName name="BEx948ZFFQWVIDNG4AZAUGGGEB5U" localSheetId="7" hidden="1">#REF!</definedName>
    <definedName name="BEx948ZFFQWVIDNG4AZAUGGGEB5U" localSheetId="12" hidden="1">#REF!</definedName>
    <definedName name="BEx948ZFFQWVIDNG4AZAUGGGEB5U" localSheetId="13" hidden="1">#REF!</definedName>
    <definedName name="BEx948ZFFQWVIDNG4AZAUGGGEB5U" localSheetId="1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11" hidden="1">#REF!</definedName>
    <definedName name="BEx94CKXG92OMURH41SNU6IOHK4J" localSheetId="17" hidden="1">#REF!</definedName>
    <definedName name="BEx94CKXG92OMURH41SNU6IOHK4J" localSheetId="3" hidden="1">#REF!</definedName>
    <definedName name="BEx94CKXG92OMURH41SNU6IOHK4J" localSheetId="7" hidden="1">#REF!</definedName>
    <definedName name="BEx94CKXG92OMURH41SNU6IOHK4J" localSheetId="12" hidden="1">#REF!</definedName>
    <definedName name="BEx94CKXG92OMURH41SNU6IOHK4J" localSheetId="13" hidden="1">#REF!</definedName>
    <definedName name="BEx94CKXG92OMURH41SNU6IOHK4J" localSheetId="1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11" hidden="1">#REF!</definedName>
    <definedName name="BEx94GXG30CIVB6ZQN3X3IK6BZXQ" localSheetId="17" hidden="1">#REF!</definedName>
    <definedName name="BEx94GXG30CIVB6ZQN3X3IK6BZXQ" localSheetId="3" hidden="1">#REF!</definedName>
    <definedName name="BEx94GXG30CIVB6ZQN3X3IK6BZXQ" localSheetId="7" hidden="1">#REF!</definedName>
    <definedName name="BEx94GXG30CIVB6ZQN3X3IK6BZXQ" localSheetId="12" hidden="1">#REF!</definedName>
    <definedName name="BEx94GXG30CIVB6ZQN3X3IK6BZXQ" localSheetId="13" hidden="1">#REF!</definedName>
    <definedName name="BEx94GXG30CIVB6ZQN3X3IK6BZXQ" localSheetId="1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11" hidden="1">#REF!</definedName>
    <definedName name="BEx94HJ0DWZHE39X4BLCQCJ3M1MC" localSheetId="17" hidden="1">#REF!</definedName>
    <definedName name="BEx94HJ0DWZHE39X4BLCQCJ3M1MC" localSheetId="3" hidden="1">#REF!</definedName>
    <definedName name="BEx94HJ0DWZHE39X4BLCQCJ3M1MC" localSheetId="7" hidden="1">#REF!</definedName>
    <definedName name="BEx94HJ0DWZHE39X4BLCQCJ3M1MC" localSheetId="12" hidden="1">#REF!</definedName>
    <definedName name="BEx94HJ0DWZHE39X4BLCQCJ3M1MC" localSheetId="13" hidden="1">#REF!</definedName>
    <definedName name="BEx94HJ0DWZHE39X4BLCQCJ3M1MC" localSheetId="1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11" hidden="1">#REF!</definedName>
    <definedName name="BEx94HZ5LURYM9ST744ALV6ZCKYP" localSheetId="17" hidden="1">#REF!</definedName>
    <definedName name="BEx94HZ5LURYM9ST744ALV6ZCKYP" localSheetId="3" hidden="1">#REF!</definedName>
    <definedName name="BEx94HZ5LURYM9ST744ALV6ZCKYP" localSheetId="7" hidden="1">#REF!</definedName>
    <definedName name="BEx94HZ5LURYM9ST744ALV6ZCKYP" localSheetId="12" hidden="1">#REF!</definedName>
    <definedName name="BEx94HZ5LURYM9ST744ALV6ZCKYP" localSheetId="13" hidden="1">#REF!</definedName>
    <definedName name="BEx94HZ5LURYM9ST744ALV6ZCKYP" localSheetId="1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11" hidden="1">#REF!</definedName>
    <definedName name="BEx94IQ75E90YUMWJ9N591LR7DQQ" localSheetId="17" hidden="1">#REF!</definedName>
    <definedName name="BEx94IQ75E90YUMWJ9N591LR7DQQ" localSheetId="3" hidden="1">#REF!</definedName>
    <definedName name="BEx94IQ75E90YUMWJ9N591LR7DQQ" localSheetId="7" hidden="1">#REF!</definedName>
    <definedName name="BEx94IQ75E90YUMWJ9N591LR7DQQ" localSheetId="12" hidden="1">#REF!</definedName>
    <definedName name="BEx94IQ75E90YUMWJ9N591LR7DQQ" localSheetId="13" hidden="1">#REF!</definedName>
    <definedName name="BEx94IQ75E90YUMWJ9N591LR7DQQ" localSheetId="1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11" hidden="1">#REF!</definedName>
    <definedName name="BEx94N7W5T3U7UOE97D6OVIBUCXS" localSheetId="17" hidden="1">#REF!</definedName>
    <definedName name="BEx94N7W5T3U7UOE97D6OVIBUCXS" localSheetId="3" hidden="1">#REF!</definedName>
    <definedName name="BEx94N7W5T3U7UOE97D6OVIBUCXS" localSheetId="7" hidden="1">#REF!</definedName>
    <definedName name="BEx94N7W5T3U7UOE97D6OVIBUCXS" localSheetId="12" hidden="1">#REF!</definedName>
    <definedName name="BEx94N7W5T3U7UOE97D6OVIBUCXS" localSheetId="13" hidden="1">#REF!</definedName>
    <definedName name="BEx94N7W5T3U7UOE97D6OVIBUCXS" localSheetId="1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11" hidden="1">#REF!</definedName>
    <definedName name="BEx955NIAWX5OLAHMTV6QFUZPR30" localSheetId="17" hidden="1">#REF!</definedName>
    <definedName name="BEx955NIAWX5OLAHMTV6QFUZPR30" localSheetId="3" hidden="1">#REF!</definedName>
    <definedName name="BEx955NIAWX5OLAHMTV6QFUZPR30" localSheetId="7" hidden="1">#REF!</definedName>
    <definedName name="BEx955NIAWX5OLAHMTV6QFUZPR30" localSheetId="12" hidden="1">#REF!</definedName>
    <definedName name="BEx955NIAWX5OLAHMTV6QFUZPR30" localSheetId="13" hidden="1">#REF!</definedName>
    <definedName name="BEx955NIAWX5OLAHMTV6QFUZPR30" localSheetId="1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11" hidden="1">#REF!</definedName>
    <definedName name="BEx9581TYVI2M5TT4ISDAJV4W7Z6" localSheetId="17" hidden="1">#REF!</definedName>
    <definedName name="BEx9581TYVI2M5TT4ISDAJV4W7Z6" localSheetId="3" hidden="1">#REF!</definedName>
    <definedName name="BEx9581TYVI2M5TT4ISDAJV4W7Z6" localSheetId="7" hidden="1">#REF!</definedName>
    <definedName name="BEx9581TYVI2M5TT4ISDAJV4W7Z6" localSheetId="12" hidden="1">#REF!</definedName>
    <definedName name="BEx9581TYVI2M5TT4ISDAJV4W7Z6" localSheetId="13" hidden="1">#REF!</definedName>
    <definedName name="BEx9581TYVI2M5TT4ISDAJV4W7Z6" localSheetId="1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11" hidden="1">#REF!</definedName>
    <definedName name="BEx95G55NR99FDSE95CXDI4DKWSV" localSheetId="17" hidden="1">#REF!</definedName>
    <definedName name="BEx95G55NR99FDSE95CXDI4DKWSV" localSheetId="3" hidden="1">#REF!</definedName>
    <definedName name="BEx95G55NR99FDSE95CXDI4DKWSV" localSheetId="7" hidden="1">#REF!</definedName>
    <definedName name="BEx95G55NR99FDSE95CXDI4DKWSV" localSheetId="12" hidden="1">#REF!</definedName>
    <definedName name="BEx95G55NR99FDSE95CXDI4DKWSV" localSheetId="13" hidden="1">#REF!</definedName>
    <definedName name="BEx95G55NR99FDSE95CXDI4DKWSV" localSheetId="1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11" hidden="1">#REF!</definedName>
    <definedName name="BEx95NHF4RVUE0YDOAFZEIVBYJXD" localSheetId="17" hidden="1">#REF!</definedName>
    <definedName name="BEx95NHF4RVUE0YDOAFZEIVBYJXD" localSheetId="3" hidden="1">#REF!</definedName>
    <definedName name="BEx95NHF4RVUE0YDOAFZEIVBYJXD" localSheetId="7" hidden="1">#REF!</definedName>
    <definedName name="BEx95NHF4RVUE0YDOAFZEIVBYJXD" localSheetId="12" hidden="1">#REF!</definedName>
    <definedName name="BEx95NHF4RVUE0YDOAFZEIVBYJXD" localSheetId="13" hidden="1">#REF!</definedName>
    <definedName name="BEx95NHF4RVUE0YDOAFZEIVBYJXD" localSheetId="1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11" hidden="1">#REF!</definedName>
    <definedName name="BEx95QBZMG0E2KQ9BERJ861QLYN3" localSheetId="17" hidden="1">#REF!</definedName>
    <definedName name="BEx95QBZMG0E2KQ9BERJ861QLYN3" localSheetId="3" hidden="1">#REF!</definedName>
    <definedName name="BEx95QBZMG0E2KQ9BERJ861QLYN3" localSheetId="7" hidden="1">#REF!</definedName>
    <definedName name="BEx95QBZMG0E2KQ9BERJ861QLYN3" localSheetId="12" hidden="1">#REF!</definedName>
    <definedName name="BEx95QBZMG0E2KQ9BERJ861QLYN3" localSheetId="13" hidden="1">#REF!</definedName>
    <definedName name="BEx95QBZMG0E2KQ9BERJ861QLYN3" localSheetId="1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11" hidden="1">#REF!</definedName>
    <definedName name="BEx95QHBVDN795UNQJLRXG3RDU49" localSheetId="17" hidden="1">#REF!</definedName>
    <definedName name="BEx95QHBVDN795UNQJLRXG3RDU49" localSheetId="3" hidden="1">#REF!</definedName>
    <definedName name="BEx95QHBVDN795UNQJLRXG3RDU49" localSheetId="7" hidden="1">#REF!</definedName>
    <definedName name="BEx95QHBVDN795UNQJLRXG3RDU49" localSheetId="12" hidden="1">#REF!</definedName>
    <definedName name="BEx95QHBVDN795UNQJLRXG3RDU49" localSheetId="13" hidden="1">#REF!</definedName>
    <definedName name="BEx95QHBVDN795UNQJLRXG3RDU49" localSheetId="1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11" hidden="1">#REF!</definedName>
    <definedName name="BEx95TBVUWV7L7OMFMZDQEXGVHU6" localSheetId="17" hidden="1">#REF!</definedName>
    <definedName name="BEx95TBVUWV7L7OMFMZDQEXGVHU6" localSheetId="3" hidden="1">#REF!</definedName>
    <definedName name="BEx95TBVUWV7L7OMFMZDQEXGVHU6" localSheetId="7" hidden="1">#REF!</definedName>
    <definedName name="BEx95TBVUWV7L7OMFMZDQEXGVHU6" localSheetId="12" hidden="1">#REF!</definedName>
    <definedName name="BEx95TBVUWV7L7OMFMZDQEXGVHU6" localSheetId="13" hidden="1">#REF!</definedName>
    <definedName name="BEx95TBVUWV7L7OMFMZDQEXGVHU6" localSheetId="1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11" hidden="1">#REF!</definedName>
    <definedName name="BEx95U89DZZSVO39TGS62CX8G9N4" localSheetId="17" hidden="1">#REF!</definedName>
    <definedName name="BEx95U89DZZSVO39TGS62CX8G9N4" localSheetId="3" hidden="1">#REF!</definedName>
    <definedName name="BEx95U89DZZSVO39TGS62CX8G9N4" localSheetId="7" hidden="1">#REF!</definedName>
    <definedName name="BEx95U89DZZSVO39TGS62CX8G9N4" localSheetId="12" hidden="1">#REF!</definedName>
    <definedName name="BEx95U89DZZSVO39TGS62CX8G9N4" localSheetId="13" hidden="1">#REF!</definedName>
    <definedName name="BEx95U89DZZSVO39TGS62CX8G9N4" localSheetId="1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11" hidden="1">#REF!</definedName>
    <definedName name="BEx95XTPKKKJG67C45LRX0T25I06" localSheetId="17" hidden="1">#REF!</definedName>
    <definedName name="BEx95XTPKKKJG67C45LRX0T25I06" localSheetId="3" hidden="1">#REF!</definedName>
    <definedName name="BEx95XTPKKKJG67C45LRX0T25I06" localSheetId="7" hidden="1">#REF!</definedName>
    <definedName name="BEx95XTPKKKJG67C45LRX0T25I06" localSheetId="12" hidden="1">#REF!</definedName>
    <definedName name="BEx95XTPKKKJG67C45LRX0T25I06" localSheetId="13" hidden="1">#REF!</definedName>
    <definedName name="BEx95XTPKKKJG67C45LRX0T25I06" localSheetId="1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11" hidden="1">#REF!</definedName>
    <definedName name="BEx9602K2GHNBUEUVT9ONRQU1GMD" localSheetId="17" hidden="1">#REF!</definedName>
    <definedName name="BEx9602K2GHNBUEUVT9ONRQU1GMD" localSheetId="3" hidden="1">#REF!</definedName>
    <definedName name="BEx9602K2GHNBUEUVT9ONRQU1GMD" localSheetId="7" hidden="1">#REF!</definedName>
    <definedName name="BEx9602K2GHNBUEUVT9ONRQU1GMD" localSheetId="12" hidden="1">#REF!</definedName>
    <definedName name="BEx9602K2GHNBUEUVT9ONRQU1GMD" localSheetId="13" hidden="1">#REF!</definedName>
    <definedName name="BEx9602K2GHNBUEUVT9ONRQU1GMD" localSheetId="1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11" hidden="1">#REF!</definedName>
    <definedName name="BEx9602LTEI8BPC79BGMRK6S0RP8" localSheetId="17" hidden="1">#REF!</definedName>
    <definedName name="BEx9602LTEI8BPC79BGMRK6S0RP8" localSheetId="3" hidden="1">#REF!</definedName>
    <definedName name="BEx9602LTEI8BPC79BGMRK6S0RP8" localSheetId="7" hidden="1">#REF!</definedName>
    <definedName name="BEx9602LTEI8BPC79BGMRK6S0RP8" localSheetId="12" hidden="1">#REF!</definedName>
    <definedName name="BEx9602LTEI8BPC79BGMRK6S0RP8" localSheetId="13" hidden="1">#REF!</definedName>
    <definedName name="BEx9602LTEI8BPC79BGMRK6S0RP8" localSheetId="1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11" hidden="1">#REF!</definedName>
    <definedName name="BEx962BL3Y4LA53EBYI64ZYMZE8U" localSheetId="17" hidden="1">#REF!</definedName>
    <definedName name="BEx962BL3Y4LA53EBYI64ZYMZE8U" localSheetId="3" hidden="1">#REF!</definedName>
    <definedName name="BEx962BL3Y4LA53EBYI64ZYMZE8U" localSheetId="7" hidden="1">#REF!</definedName>
    <definedName name="BEx962BL3Y4LA53EBYI64ZYMZE8U" localSheetId="12" hidden="1">#REF!</definedName>
    <definedName name="BEx962BL3Y4LA53EBYI64ZYMZE8U" localSheetId="13" hidden="1">#REF!</definedName>
    <definedName name="BEx962BL3Y4LA53EBYI64ZYMZE8U" localSheetId="1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11" hidden="1">#REF!</definedName>
    <definedName name="BEx96HAWZ2EMMI7VJ5NQXGK044OO" localSheetId="17" hidden="1">#REF!</definedName>
    <definedName name="BEx96HAWZ2EMMI7VJ5NQXGK044OO" localSheetId="3" hidden="1">#REF!</definedName>
    <definedName name="BEx96HAWZ2EMMI7VJ5NQXGK044OO" localSheetId="7" hidden="1">#REF!</definedName>
    <definedName name="BEx96HAWZ2EMMI7VJ5NQXGK044OO" localSheetId="12" hidden="1">#REF!</definedName>
    <definedName name="BEx96HAWZ2EMMI7VJ5NQXGK044OO" localSheetId="13" hidden="1">#REF!</definedName>
    <definedName name="BEx96HAWZ2EMMI7VJ5NQXGK044OO" localSheetId="1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11" hidden="1">#REF!</definedName>
    <definedName name="BEx96KR21O7H9R29TN0S45Y3QPUK" localSheetId="17" hidden="1">#REF!</definedName>
    <definedName name="BEx96KR21O7H9R29TN0S45Y3QPUK" localSheetId="3" hidden="1">#REF!</definedName>
    <definedName name="BEx96KR21O7H9R29TN0S45Y3QPUK" localSheetId="7" hidden="1">#REF!</definedName>
    <definedName name="BEx96KR21O7H9R29TN0S45Y3QPUK" localSheetId="12" hidden="1">#REF!</definedName>
    <definedName name="BEx96KR21O7H9R29TN0S45Y3QPUK" localSheetId="13" hidden="1">#REF!</definedName>
    <definedName name="BEx96KR21O7H9R29TN0S45Y3QPUK" localSheetId="1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11" hidden="1">#REF!</definedName>
    <definedName name="BEx96SUFKHHFE8XQ6UUO6ILDOXHO" localSheetId="17" hidden="1">#REF!</definedName>
    <definedName name="BEx96SUFKHHFE8XQ6UUO6ILDOXHO" localSheetId="3" hidden="1">#REF!</definedName>
    <definedName name="BEx96SUFKHHFE8XQ6UUO6ILDOXHO" localSheetId="7" hidden="1">#REF!</definedName>
    <definedName name="BEx96SUFKHHFE8XQ6UUO6ILDOXHO" localSheetId="12" hidden="1">#REF!</definedName>
    <definedName name="BEx96SUFKHHFE8XQ6UUO6ILDOXHO" localSheetId="13" hidden="1">#REF!</definedName>
    <definedName name="BEx96SUFKHHFE8XQ6UUO6ILDOXHO" localSheetId="1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11" hidden="1">#REF!</definedName>
    <definedName name="BEx96UN4YWXBDEZ1U1ZUIPP41Z7I" localSheetId="17" hidden="1">#REF!</definedName>
    <definedName name="BEx96UN4YWXBDEZ1U1ZUIPP41Z7I" localSheetId="3" hidden="1">#REF!</definedName>
    <definedName name="BEx96UN4YWXBDEZ1U1ZUIPP41Z7I" localSheetId="7" hidden="1">#REF!</definedName>
    <definedName name="BEx96UN4YWXBDEZ1U1ZUIPP41Z7I" localSheetId="12" hidden="1">#REF!</definedName>
    <definedName name="BEx96UN4YWXBDEZ1U1ZUIPP41Z7I" localSheetId="13" hidden="1">#REF!</definedName>
    <definedName name="BEx96UN4YWXBDEZ1U1ZUIPP41Z7I" localSheetId="1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11" hidden="1">#REF!</definedName>
    <definedName name="BEx978KSD61YJH3S9DGO050R2EHA" localSheetId="17" hidden="1">#REF!</definedName>
    <definedName name="BEx978KSD61YJH3S9DGO050R2EHA" localSheetId="3" hidden="1">#REF!</definedName>
    <definedName name="BEx978KSD61YJH3S9DGO050R2EHA" localSheetId="7" hidden="1">#REF!</definedName>
    <definedName name="BEx978KSD61YJH3S9DGO050R2EHA" localSheetId="12" hidden="1">#REF!</definedName>
    <definedName name="BEx978KSD61YJH3S9DGO050R2EHA" localSheetId="13" hidden="1">#REF!</definedName>
    <definedName name="BEx978KSD61YJH3S9DGO050R2EHA" localSheetId="1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11" hidden="1">#REF!</definedName>
    <definedName name="BEx97H9O1NAKAPK4MX4PKO34ICL5" localSheetId="17" hidden="1">#REF!</definedName>
    <definedName name="BEx97H9O1NAKAPK4MX4PKO34ICL5" localSheetId="3" hidden="1">#REF!</definedName>
    <definedName name="BEx97H9O1NAKAPK4MX4PKO34ICL5" localSheetId="7" hidden="1">#REF!</definedName>
    <definedName name="BEx97H9O1NAKAPK4MX4PKO34ICL5" localSheetId="12" hidden="1">#REF!</definedName>
    <definedName name="BEx97H9O1NAKAPK4MX4PKO34ICL5" localSheetId="13" hidden="1">#REF!</definedName>
    <definedName name="BEx97H9O1NAKAPK4MX4PKO34ICL5" localSheetId="1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11" hidden="1">#REF!</definedName>
    <definedName name="BEx97MNUZQ1Z0AO2FL7XQYVNCPR7" localSheetId="17" hidden="1">#REF!</definedName>
    <definedName name="BEx97MNUZQ1Z0AO2FL7XQYVNCPR7" localSheetId="3" hidden="1">#REF!</definedName>
    <definedName name="BEx97MNUZQ1Z0AO2FL7XQYVNCPR7" localSheetId="7" hidden="1">#REF!</definedName>
    <definedName name="BEx97MNUZQ1Z0AO2FL7XQYVNCPR7" localSheetId="12" hidden="1">#REF!</definedName>
    <definedName name="BEx97MNUZQ1Z0AO2FL7XQYVNCPR7" localSheetId="13" hidden="1">#REF!</definedName>
    <definedName name="BEx97MNUZQ1Z0AO2FL7XQYVNCPR7" localSheetId="1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11" hidden="1">#REF!</definedName>
    <definedName name="BEx97NPQBACJVD9K1YXI08RTW9E2" localSheetId="17" hidden="1">#REF!</definedName>
    <definedName name="BEx97NPQBACJVD9K1YXI08RTW9E2" localSheetId="3" hidden="1">#REF!</definedName>
    <definedName name="BEx97NPQBACJVD9K1YXI08RTW9E2" localSheetId="7" hidden="1">#REF!</definedName>
    <definedName name="BEx97NPQBACJVD9K1YXI08RTW9E2" localSheetId="12" hidden="1">#REF!</definedName>
    <definedName name="BEx97NPQBACJVD9K1YXI08RTW9E2" localSheetId="13" hidden="1">#REF!</definedName>
    <definedName name="BEx97NPQBACJVD9K1YXI08RTW9E2" localSheetId="1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11" hidden="1">#REF!</definedName>
    <definedName name="BEx97RWQLXS0OORDCN69IGA58CWU" localSheetId="17" hidden="1">#REF!</definedName>
    <definedName name="BEx97RWQLXS0OORDCN69IGA58CWU" localSheetId="3" hidden="1">#REF!</definedName>
    <definedName name="BEx97RWQLXS0OORDCN69IGA58CWU" localSheetId="7" hidden="1">#REF!</definedName>
    <definedName name="BEx97RWQLXS0OORDCN69IGA58CWU" localSheetId="12" hidden="1">#REF!</definedName>
    <definedName name="BEx97RWQLXS0OORDCN69IGA58CWU" localSheetId="13" hidden="1">#REF!</definedName>
    <definedName name="BEx97RWQLXS0OORDCN69IGA58CWU" localSheetId="1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11" hidden="1">#REF!</definedName>
    <definedName name="BEx97YNGGDFIXHTMGFL2IHAQX9MI" localSheetId="17" hidden="1">#REF!</definedName>
    <definedName name="BEx97YNGGDFIXHTMGFL2IHAQX9MI" localSheetId="3" hidden="1">#REF!</definedName>
    <definedName name="BEx97YNGGDFIXHTMGFL2IHAQX9MI" localSheetId="7" hidden="1">#REF!</definedName>
    <definedName name="BEx97YNGGDFIXHTMGFL2IHAQX9MI" localSheetId="12" hidden="1">#REF!</definedName>
    <definedName name="BEx97YNGGDFIXHTMGFL2IHAQX9MI" localSheetId="13" hidden="1">#REF!</definedName>
    <definedName name="BEx97YNGGDFIXHTMGFL2IHAQX9MI" localSheetId="1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11" hidden="1">#REF!</definedName>
    <definedName name="BEx9805E16VCDEWPM3404WTQS6ZK" localSheetId="17" hidden="1">#REF!</definedName>
    <definedName name="BEx9805E16VCDEWPM3404WTQS6ZK" localSheetId="3" hidden="1">#REF!</definedName>
    <definedName name="BEx9805E16VCDEWPM3404WTQS6ZK" localSheetId="7" hidden="1">#REF!</definedName>
    <definedName name="BEx9805E16VCDEWPM3404WTQS6ZK" localSheetId="12" hidden="1">#REF!</definedName>
    <definedName name="BEx9805E16VCDEWPM3404WTQS6ZK" localSheetId="13" hidden="1">#REF!</definedName>
    <definedName name="BEx9805E16VCDEWPM3404WTQS6ZK" localSheetId="1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11" hidden="1">#REF!</definedName>
    <definedName name="BEx981HW73BUZWT14TBTZHC0ZTJ4" localSheetId="17" hidden="1">#REF!</definedName>
    <definedName name="BEx981HW73BUZWT14TBTZHC0ZTJ4" localSheetId="3" hidden="1">#REF!</definedName>
    <definedName name="BEx981HW73BUZWT14TBTZHC0ZTJ4" localSheetId="7" hidden="1">#REF!</definedName>
    <definedName name="BEx981HW73BUZWT14TBTZHC0ZTJ4" localSheetId="12" hidden="1">#REF!</definedName>
    <definedName name="BEx981HW73BUZWT14TBTZHC0ZTJ4" localSheetId="13" hidden="1">#REF!</definedName>
    <definedName name="BEx981HW73BUZWT14TBTZHC0ZTJ4" localSheetId="1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11" hidden="1">#REF!</definedName>
    <definedName name="BEx9871KU0N99P0900EAK69VFYT2" localSheetId="17" hidden="1">#REF!</definedName>
    <definedName name="BEx9871KU0N99P0900EAK69VFYT2" localSheetId="3" hidden="1">#REF!</definedName>
    <definedName name="BEx9871KU0N99P0900EAK69VFYT2" localSheetId="7" hidden="1">#REF!</definedName>
    <definedName name="BEx9871KU0N99P0900EAK69VFYT2" localSheetId="12" hidden="1">#REF!</definedName>
    <definedName name="BEx9871KU0N99P0900EAK69VFYT2" localSheetId="13" hidden="1">#REF!</definedName>
    <definedName name="BEx9871KU0N99P0900EAK69VFYT2" localSheetId="1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11" hidden="1">#REF!</definedName>
    <definedName name="BEx98IFKNJFGZFLID1YTRFEG1SXY" localSheetId="17" hidden="1">#REF!</definedName>
    <definedName name="BEx98IFKNJFGZFLID1YTRFEG1SXY" localSheetId="3" hidden="1">#REF!</definedName>
    <definedName name="BEx98IFKNJFGZFLID1YTRFEG1SXY" localSheetId="7" hidden="1">#REF!</definedName>
    <definedName name="BEx98IFKNJFGZFLID1YTRFEG1SXY" localSheetId="12" hidden="1">#REF!</definedName>
    <definedName name="BEx98IFKNJFGZFLID1YTRFEG1SXY" localSheetId="13" hidden="1">#REF!</definedName>
    <definedName name="BEx98IFKNJFGZFLID1YTRFEG1SXY" localSheetId="1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11" hidden="1">#REF!</definedName>
    <definedName name="BEx98T7ZEF0HKRFLBVK3BNKCG3CJ" localSheetId="17" hidden="1">#REF!</definedName>
    <definedName name="BEx98T7ZEF0HKRFLBVK3BNKCG3CJ" localSheetId="3" hidden="1">#REF!</definedName>
    <definedName name="BEx98T7ZEF0HKRFLBVK3BNKCG3CJ" localSheetId="7" hidden="1">#REF!</definedName>
    <definedName name="BEx98T7ZEF0HKRFLBVK3BNKCG3CJ" localSheetId="12" hidden="1">#REF!</definedName>
    <definedName name="BEx98T7ZEF0HKRFLBVK3BNKCG3CJ" localSheetId="13" hidden="1">#REF!</definedName>
    <definedName name="BEx98T7ZEF0HKRFLBVK3BNKCG3CJ" localSheetId="1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11" hidden="1">#REF!</definedName>
    <definedName name="BEx98WYSAS39FWGYTMQ8QGIT81TF" localSheetId="17" hidden="1">#REF!</definedName>
    <definedName name="BEx98WYSAS39FWGYTMQ8QGIT81TF" localSheetId="3" hidden="1">#REF!</definedName>
    <definedName name="BEx98WYSAS39FWGYTMQ8QGIT81TF" localSheetId="7" hidden="1">#REF!</definedName>
    <definedName name="BEx98WYSAS39FWGYTMQ8QGIT81TF" localSheetId="12" hidden="1">#REF!</definedName>
    <definedName name="BEx98WYSAS39FWGYTMQ8QGIT81TF" localSheetId="13" hidden="1">#REF!</definedName>
    <definedName name="BEx98WYSAS39FWGYTMQ8QGIT81TF" localSheetId="1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11" hidden="1">#REF!</definedName>
    <definedName name="BEx990461P2YAJ7BRK25INFYZ7RQ" localSheetId="17" hidden="1">#REF!</definedName>
    <definedName name="BEx990461P2YAJ7BRK25INFYZ7RQ" localSheetId="3" hidden="1">#REF!</definedName>
    <definedName name="BEx990461P2YAJ7BRK25INFYZ7RQ" localSheetId="7" hidden="1">#REF!</definedName>
    <definedName name="BEx990461P2YAJ7BRK25INFYZ7RQ" localSheetId="12" hidden="1">#REF!</definedName>
    <definedName name="BEx990461P2YAJ7BRK25INFYZ7RQ" localSheetId="13" hidden="1">#REF!</definedName>
    <definedName name="BEx990461P2YAJ7BRK25INFYZ7RQ" localSheetId="1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11" hidden="1">#REF!</definedName>
    <definedName name="BEx9915UVD4G7RA3IMLFZ0LG3UA2" localSheetId="17" hidden="1">#REF!</definedName>
    <definedName name="BEx9915UVD4G7RA3IMLFZ0LG3UA2" localSheetId="3" hidden="1">#REF!</definedName>
    <definedName name="BEx9915UVD4G7RA3IMLFZ0LG3UA2" localSheetId="7" hidden="1">#REF!</definedName>
    <definedName name="BEx9915UVD4G7RA3IMLFZ0LG3UA2" localSheetId="12" hidden="1">#REF!</definedName>
    <definedName name="BEx9915UVD4G7RA3IMLFZ0LG3UA2" localSheetId="13" hidden="1">#REF!</definedName>
    <definedName name="BEx9915UVD4G7RA3IMLFZ0LG3UA2" localSheetId="1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11" hidden="1">#REF!</definedName>
    <definedName name="BEx991M410V3S2PKCJGQ30O6JT6H" localSheetId="17" hidden="1">#REF!</definedName>
    <definedName name="BEx991M410V3S2PKCJGQ30O6JT6H" localSheetId="3" hidden="1">#REF!</definedName>
    <definedName name="BEx991M410V3S2PKCJGQ30O6JT6H" localSheetId="7" hidden="1">#REF!</definedName>
    <definedName name="BEx991M410V3S2PKCJGQ30O6JT6H" localSheetId="12" hidden="1">#REF!</definedName>
    <definedName name="BEx991M410V3S2PKCJGQ30O6JT6H" localSheetId="13" hidden="1">#REF!</definedName>
    <definedName name="BEx991M410V3S2PKCJGQ30O6JT6H" localSheetId="1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11" hidden="1">#REF!</definedName>
    <definedName name="BEx992CZON8AO7U7V88VN1JBO0MG" localSheetId="17" hidden="1">#REF!</definedName>
    <definedName name="BEx992CZON8AO7U7V88VN1JBO0MG" localSheetId="3" hidden="1">#REF!</definedName>
    <definedName name="BEx992CZON8AO7U7V88VN1JBO0MG" localSheetId="7" hidden="1">#REF!</definedName>
    <definedName name="BEx992CZON8AO7U7V88VN1JBO0MG" localSheetId="12" hidden="1">#REF!</definedName>
    <definedName name="BEx992CZON8AO7U7V88VN1JBO0MG" localSheetId="13" hidden="1">#REF!</definedName>
    <definedName name="BEx992CZON8AO7U7V88VN1JBO0MG" localSheetId="1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11" hidden="1">#REF!</definedName>
    <definedName name="BEx9952469XMFGSPXL7CMXHPJF90" localSheetId="17" hidden="1">#REF!</definedName>
    <definedName name="BEx9952469XMFGSPXL7CMXHPJF90" localSheetId="3" hidden="1">#REF!</definedName>
    <definedName name="BEx9952469XMFGSPXL7CMXHPJF90" localSheetId="7" hidden="1">#REF!</definedName>
    <definedName name="BEx9952469XMFGSPXL7CMXHPJF90" localSheetId="12" hidden="1">#REF!</definedName>
    <definedName name="BEx9952469XMFGSPXL7CMXHPJF90" localSheetId="13" hidden="1">#REF!</definedName>
    <definedName name="BEx9952469XMFGSPXL7CMXHPJF90" localSheetId="1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11" hidden="1">#REF!</definedName>
    <definedName name="BEx99B77I7TUSHRR4HIZ9FU2EIUT" localSheetId="17" hidden="1">#REF!</definedName>
    <definedName name="BEx99B77I7TUSHRR4HIZ9FU2EIUT" localSheetId="3" hidden="1">#REF!</definedName>
    <definedName name="BEx99B77I7TUSHRR4HIZ9FU2EIUT" localSheetId="7" hidden="1">#REF!</definedName>
    <definedName name="BEx99B77I7TUSHRR4HIZ9FU2EIUT" localSheetId="12" hidden="1">#REF!</definedName>
    <definedName name="BEx99B77I7TUSHRR4HIZ9FU2EIUT" localSheetId="13" hidden="1">#REF!</definedName>
    <definedName name="BEx99B77I7TUSHRR4HIZ9FU2EIUT" localSheetId="1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11" hidden="1">#REF!</definedName>
    <definedName name="BEx99EHWKKHZB66Q30C7QIXU3BVM" localSheetId="17" hidden="1">#REF!</definedName>
    <definedName name="BEx99EHWKKHZB66Q30C7QIXU3BVM" localSheetId="3" hidden="1">#REF!</definedName>
    <definedName name="BEx99EHWKKHZB66Q30C7QIXU3BVM" localSheetId="7" hidden="1">#REF!</definedName>
    <definedName name="BEx99EHWKKHZB66Q30C7QIXU3BVM" localSheetId="12" hidden="1">#REF!</definedName>
    <definedName name="BEx99EHWKKHZB66Q30C7QIXU3BVM" localSheetId="13" hidden="1">#REF!</definedName>
    <definedName name="BEx99EHWKKHZB66Q30C7QIXU3BVM" localSheetId="1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11" hidden="1">#REF!</definedName>
    <definedName name="BEx99IE6TEODZ443HP0AYCXVTNOV" localSheetId="17" hidden="1">#REF!</definedName>
    <definedName name="BEx99IE6TEODZ443HP0AYCXVTNOV" localSheetId="3" hidden="1">#REF!</definedName>
    <definedName name="BEx99IE6TEODZ443HP0AYCXVTNOV" localSheetId="7" hidden="1">#REF!</definedName>
    <definedName name="BEx99IE6TEODZ443HP0AYCXVTNOV" localSheetId="12" hidden="1">#REF!</definedName>
    <definedName name="BEx99IE6TEODZ443HP0AYCXVTNOV" localSheetId="13" hidden="1">#REF!</definedName>
    <definedName name="BEx99IE6TEODZ443HP0AYCXVTNOV" localSheetId="1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11" hidden="1">#REF!</definedName>
    <definedName name="BEx99Q6PH5F3OQKCCAAO75PYDEFN" localSheetId="17" hidden="1">#REF!</definedName>
    <definedName name="BEx99Q6PH5F3OQKCCAAO75PYDEFN" localSheetId="3" hidden="1">#REF!</definedName>
    <definedName name="BEx99Q6PH5F3OQKCCAAO75PYDEFN" localSheetId="7" hidden="1">#REF!</definedName>
    <definedName name="BEx99Q6PH5F3OQKCCAAO75PYDEFN" localSheetId="12" hidden="1">#REF!</definedName>
    <definedName name="BEx99Q6PH5F3OQKCCAAO75PYDEFN" localSheetId="13" hidden="1">#REF!</definedName>
    <definedName name="BEx99Q6PH5F3OQKCCAAO75PYDEFN" localSheetId="1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11" hidden="1">#REF!</definedName>
    <definedName name="BEx99RU5I4O0109P2FW9DN4IU3QX" localSheetId="17" hidden="1">#REF!</definedName>
    <definedName name="BEx99RU5I4O0109P2FW9DN4IU3QX" localSheetId="3" hidden="1">#REF!</definedName>
    <definedName name="BEx99RU5I4O0109P2FW9DN4IU3QX" localSheetId="7" hidden="1">#REF!</definedName>
    <definedName name="BEx99RU5I4O0109P2FW9DN4IU3QX" localSheetId="12" hidden="1">#REF!</definedName>
    <definedName name="BEx99RU5I4O0109P2FW9DN4IU3QX" localSheetId="13" hidden="1">#REF!</definedName>
    <definedName name="BEx99RU5I4O0109P2FW9DN4IU3QX" localSheetId="1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11" hidden="1">#REF!</definedName>
    <definedName name="BEx99WBYT2D6UUC1PT7A40ENYID4" localSheetId="17" hidden="1">#REF!</definedName>
    <definedName name="BEx99WBYT2D6UUC1PT7A40ENYID4" localSheetId="3" hidden="1">#REF!</definedName>
    <definedName name="BEx99WBYT2D6UUC1PT7A40ENYID4" localSheetId="7" hidden="1">#REF!</definedName>
    <definedName name="BEx99WBYT2D6UUC1PT7A40ENYID4" localSheetId="12" hidden="1">#REF!</definedName>
    <definedName name="BEx99WBYT2D6UUC1PT7A40ENYID4" localSheetId="13" hidden="1">#REF!</definedName>
    <definedName name="BEx99WBYT2D6UUC1PT7A40ENYID4" localSheetId="1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11" hidden="1">#REF!</definedName>
    <definedName name="BEx99WS2X3RTQE9O764SS5G2FPE6" localSheetId="17" hidden="1">#REF!</definedName>
    <definedName name="BEx99WS2X3RTQE9O764SS5G2FPE6" localSheetId="3" hidden="1">#REF!</definedName>
    <definedName name="BEx99WS2X3RTQE9O764SS5G2FPE6" localSheetId="7" hidden="1">#REF!</definedName>
    <definedName name="BEx99WS2X3RTQE9O764SS5G2FPE6" localSheetId="12" hidden="1">#REF!</definedName>
    <definedName name="BEx99WS2X3RTQE9O764SS5G2FPE6" localSheetId="13" hidden="1">#REF!</definedName>
    <definedName name="BEx99WS2X3RTQE9O764SS5G2FPE6" localSheetId="1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11" hidden="1">#REF!</definedName>
    <definedName name="BEx99ZRZ4I7FHDPGRAT5VW7NVBPU" localSheetId="17" hidden="1">#REF!</definedName>
    <definedName name="BEx99ZRZ4I7FHDPGRAT5VW7NVBPU" localSheetId="3" hidden="1">#REF!</definedName>
    <definedName name="BEx99ZRZ4I7FHDPGRAT5VW7NVBPU" localSheetId="7" hidden="1">#REF!</definedName>
    <definedName name="BEx99ZRZ4I7FHDPGRAT5VW7NVBPU" localSheetId="12" hidden="1">#REF!</definedName>
    <definedName name="BEx99ZRZ4I7FHDPGRAT5VW7NVBPU" localSheetId="13" hidden="1">#REF!</definedName>
    <definedName name="BEx99ZRZ4I7FHDPGRAT5VW7NVBPU" localSheetId="1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11" hidden="1">#REF!</definedName>
    <definedName name="BEx9AT5E3ZSHKSOL35O38L8HF9TH" localSheetId="17" hidden="1">#REF!</definedName>
    <definedName name="BEx9AT5E3ZSHKSOL35O38L8HF9TH" localSheetId="3" hidden="1">#REF!</definedName>
    <definedName name="BEx9AT5E3ZSHKSOL35O38L8HF9TH" localSheetId="7" hidden="1">#REF!</definedName>
    <definedName name="BEx9AT5E3ZSHKSOL35O38L8HF9TH" localSheetId="12" hidden="1">#REF!</definedName>
    <definedName name="BEx9AT5E3ZSHKSOL35O38L8HF9TH" localSheetId="13" hidden="1">#REF!</definedName>
    <definedName name="BEx9AT5E3ZSHKSOL35O38L8HF9TH" localSheetId="1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11" hidden="1">#REF!</definedName>
    <definedName name="BEx9ATW9WB5CNKQR5HKK7Y2GHYGR" localSheetId="17" hidden="1">#REF!</definedName>
    <definedName name="BEx9ATW9WB5CNKQR5HKK7Y2GHYGR" localSheetId="3" hidden="1">#REF!</definedName>
    <definedName name="BEx9ATW9WB5CNKQR5HKK7Y2GHYGR" localSheetId="7" hidden="1">#REF!</definedName>
    <definedName name="BEx9ATW9WB5CNKQR5HKK7Y2GHYGR" localSheetId="12" hidden="1">#REF!</definedName>
    <definedName name="BEx9ATW9WB5CNKQR5HKK7Y2GHYGR" localSheetId="13" hidden="1">#REF!</definedName>
    <definedName name="BEx9ATW9WB5CNKQR5HKK7Y2GHYGR" localSheetId="1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11" hidden="1">#REF!</definedName>
    <definedName name="BEx9AV8W1FAWF5BHATYEN47X12JN" localSheetId="17" hidden="1">#REF!</definedName>
    <definedName name="BEx9AV8W1FAWF5BHATYEN47X12JN" localSheetId="3" hidden="1">#REF!</definedName>
    <definedName name="BEx9AV8W1FAWF5BHATYEN47X12JN" localSheetId="7" hidden="1">#REF!</definedName>
    <definedName name="BEx9AV8W1FAWF5BHATYEN47X12JN" localSheetId="12" hidden="1">#REF!</definedName>
    <definedName name="BEx9AV8W1FAWF5BHATYEN47X12JN" localSheetId="13" hidden="1">#REF!</definedName>
    <definedName name="BEx9AV8W1FAWF5BHATYEN47X12JN" localSheetId="1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11" hidden="1">#REF!</definedName>
    <definedName name="BEx9B8A5186FNTQQNLIO5LK02ABI" localSheetId="17" hidden="1">#REF!</definedName>
    <definedName name="BEx9B8A5186FNTQQNLIO5LK02ABI" localSheetId="3" hidden="1">#REF!</definedName>
    <definedName name="BEx9B8A5186FNTQQNLIO5LK02ABI" localSheetId="7" hidden="1">#REF!</definedName>
    <definedName name="BEx9B8A5186FNTQQNLIO5LK02ABI" localSheetId="12" hidden="1">#REF!</definedName>
    <definedName name="BEx9B8A5186FNTQQNLIO5LK02ABI" localSheetId="13" hidden="1">#REF!</definedName>
    <definedName name="BEx9B8A5186FNTQQNLIO5LK02ABI" localSheetId="1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11" hidden="1">#REF!</definedName>
    <definedName name="BEx9B8VR20E2CILU4CDQUQQ9ONXK" localSheetId="17" hidden="1">#REF!</definedName>
    <definedName name="BEx9B8VR20E2CILU4CDQUQQ9ONXK" localSheetId="3" hidden="1">#REF!</definedName>
    <definedName name="BEx9B8VR20E2CILU4CDQUQQ9ONXK" localSheetId="7" hidden="1">#REF!</definedName>
    <definedName name="BEx9B8VR20E2CILU4CDQUQQ9ONXK" localSheetId="12" hidden="1">#REF!</definedName>
    <definedName name="BEx9B8VR20E2CILU4CDQUQQ9ONXK" localSheetId="13" hidden="1">#REF!</definedName>
    <definedName name="BEx9B8VR20E2CILU4CDQUQQ9ONXK" localSheetId="1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11" hidden="1">#REF!</definedName>
    <definedName name="BEx9B917EUP13X6FQ3NPQL76XM5V" localSheetId="17" hidden="1">#REF!</definedName>
    <definedName name="BEx9B917EUP13X6FQ3NPQL76XM5V" localSheetId="3" hidden="1">#REF!</definedName>
    <definedName name="BEx9B917EUP13X6FQ3NPQL76XM5V" localSheetId="7" hidden="1">#REF!</definedName>
    <definedName name="BEx9B917EUP13X6FQ3NPQL76XM5V" localSheetId="12" hidden="1">#REF!</definedName>
    <definedName name="BEx9B917EUP13X6FQ3NPQL76XM5V" localSheetId="13" hidden="1">#REF!</definedName>
    <definedName name="BEx9B917EUP13X6FQ3NPQL76XM5V" localSheetId="1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11" hidden="1">#REF!</definedName>
    <definedName name="BEx9BAJ5WYEQ623HUT9NNCMP3RUG" localSheetId="17" hidden="1">#REF!</definedName>
    <definedName name="BEx9BAJ5WYEQ623HUT9NNCMP3RUG" localSheetId="3" hidden="1">#REF!</definedName>
    <definedName name="BEx9BAJ5WYEQ623HUT9NNCMP3RUG" localSheetId="7" hidden="1">#REF!</definedName>
    <definedName name="BEx9BAJ5WYEQ623HUT9NNCMP3RUG" localSheetId="12" hidden="1">#REF!</definedName>
    <definedName name="BEx9BAJ5WYEQ623HUT9NNCMP3RUG" localSheetId="13" hidden="1">#REF!</definedName>
    <definedName name="BEx9BAJ5WYEQ623HUT9NNCMP3RUG" localSheetId="1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11" hidden="1">#REF!</definedName>
    <definedName name="BEx9BE9Z7EFJCFDYJJOY5KFTGDF4" localSheetId="17" hidden="1">#REF!</definedName>
    <definedName name="BEx9BE9Z7EFJCFDYJJOY5KFTGDF4" localSheetId="3" hidden="1">#REF!</definedName>
    <definedName name="BEx9BE9Z7EFJCFDYJJOY5KFTGDF4" localSheetId="7" hidden="1">#REF!</definedName>
    <definedName name="BEx9BE9Z7EFJCFDYJJOY5KFTGDF4" localSheetId="12" hidden="1">#REF!</definedName>
    <definedName name="BEx9BE9Z7EFJCFDYJJOY5KFTGDF4" localSheetId="13" hidden="1">#REF!</definedName>
    <definedName name="BEx9BE9Z7EFJCFDYJJOY5KFTGDF4" localSheetId="1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11" hidden="1">#REF!</definedName>
    <definedName name="BEx9BSIJN2O0MG8CXAMCAOADEMTO" localSheetId="17" hidden="1">#REF!</definedName>
    <definedName name="BEx9BSIJN2O0MG8CXAMCAOADEMTO" localSheetId="3" hidden="1">#REF!</definedName>
    <definedName name="BEx9BSIJN2O0MG8CXAMCAOADEMTO" localSheetId="7" hidden="1">#REF!</definedName>
    <definedName name="BEx9BSIJN2O0MG8CXAMCAOADEMTO" localSheetId="12" hidden="1">#REF!</definedName>
    <definedName name="BEx9BSIJN2O0MG8CXAMCAOADEMTO" localSheetId="13" hidden="1">#REF!</definedName>
    <definedName name="BEx9BSIJN2O0MG8CXAMCAOADEMTO" localSheetId="1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11" hidden="1">#REF!</definedName>
    <definedName name="BEx9BU0BBJO3ITPCO4T9FIVEVJY7" localSheetId="17" hidden="1">#REF!</definedName>
    <definedName name="BEx9BU0BBJO3ITPCO4T9FIVEVJY7" localSheetId="3" hidden="1">#REF!</definedName>
    <definedName name="BEx9BU0BBJO3ITPCO4T9FIVEVJY7" localSheetId="7" hidden="1">#REF!</definedName>
    <definedName name="BEx9BU0BBJO3ITPCO4T9FIVEVJY7" localSheetId="12" hidden="1">#REF!</definedName>
    <definedName name="BEx9BU0BBJO3ITPCO4T9FIVEVJY7" localSheetId="13" hidden="1">#REF!</definedName>
    <definedName name="BEx9BU0BBJO3ITPCO4T9FIVEVJY7" localSheetId="1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11" hidden="1">#REF!</definedName>
    <definedName name="BEx9BYSYW7QCPXS2NAVLFAU5Y2Z2" localSheetId="17" hidden="1">#REF!</definedName>
    <definedName name="BEx9BYSYW7QCPXS2NAVLFAU5Y2Z2" localSheetId="3" hidden="1">#REF!</definedName>
    <definedName name="BEx9BYSYW7QCPXS2NAVLFAU5Y2Z2" localSheetId="7" hidden="1">#REF!</definedName>
    <definedName name="BEx9BYSYW7QCPXS2NAVLFAU5Y2Z2" localSheetId="12" hidden="1">#REF!</definedName>
    <definedName name="BEx9BYSYW7QCPXS2NAVLFAU5Y2Z2" localSheetId="13" hidden="1">#REF!</definedName>
    <definedName name="BEx9BYSYW7QCPXS2NAVLFAU5Y2Z2" localSheetId="1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11" hidden="1">#REF!</definedName>
    <definedName name="BEx9C590HJ2O31IWJB73C1HR74AI" localSheetId="17" hidden="1">#REF!</definedName>
    <definedName name="BEx9C590HJ2O31IWJB73C1HR74AI" localSheetId="3" hidden="1">#REF!</definedName>
    <definedName name="BEx9C590HJ2O31IWJB73C1HR74AI" localSheetId="7" hidden="1">#REF!</definedName>
    <definedName name="BEx9C590HJ2O31IWJB73C1HR74AI" localSheetId="12" hidden="1">#REF!</definedName>
    <definedName name="BEx9C590HJ2O31IWJB73C1HR74AI" localSheetId="13" hidden="1">#REF!</definedName>
    <definedName name="BEx9C590HJ2O31IWJB73C1HR74AI" localSheetId="1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11" hidden="1">#REF!</definedName>
    <definedName name="BEx9CCQRMYYOGIOYTOM73VKDIPS1" localSheetId="17" hidden="1">#REF!</definedName>
    <definedName name="BEx9CCQRMYYOGIOYTOM73VKDIPS1" localSheetId="3" hidden="1">#REF!</definedName>
    <definedName name="BEx9CCQRMYYOGIOYTOM73VKDIPS1" localSheetId="7" hidden="1">#REF!</definedName>
    <definedName name="BEx9CCQRMYYOGIOYTOM73VKDIPS1" localSheetId="12" hidden="1">#REF!</definedName>
    <definedName name="BEx9CCQRMYYOGIOYTOM73VKDIPS1" localSheetId="13" hidden="1">#REF!</definedName>
    <definedName name="BEx9CCQRMYYOGIOYTOM73VKDIPS1" localSheetId="1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11" hidden="1">#REF!</definedName>
    <definedName name="BEx9CM6JVXIG9S6EAZMR899UW190" localSheetId="17" hidden="1">#REF!</definedName>
    <definedName name="BEx9CM6JVXIG9S6EAZMR899UW190" localSheetId="3" hidden="1">#REF!</definedName>
    <definedName name="BEx9CM6JVXIG9S6EAZMR899UW190" localSheetId="7" hidden="1">#REF!</definedName>
    <definedName name="BEx9CM6JVXIG9S6EAZMR899UW190" localSheetId="12" hidden="1">#REF!</definedName>
    <definedName name="BEx9CM6JVXIG9S6EAZMR899UW190" localSheetId="13" hidden="1">#REF!</definedName>
    <definedName name="BEx9CM6JVXIG9S6EAZMR899UW190" localSheetId="1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11" hidden="1">#REF!</definedName>
    <definedName name="BEx9D160NRGTDVT2ML4H9A7UKR4T" localSheetId="17" hidden="1">#REF!</definedName>
    <definedName name="BEx9D160NRGTDVT2ML4H9A7UKR4T" localSheetId="3" hidden="1">#REF!</definedName>
    <definedName name="BEx9D160NRGTDVT2ML4H9A7UKR4T" localSheetId="7" hidden="1">#REF!</definedName>
    <definedName name="BEx9D160NRGTDVT2ML4H9A7UKR4T" localSheetId="12" hidden="1">#REF!</definedName>
    <definedName name="BEx9D160NRGTDVT2ML4H9A7UKR4T" localSheetId="13" hidden="1">#REF!</definedName>
    <definedName name="BEx9D160NRGTDVT2ML4H9A7UKR4T" localSheetId="1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11" hidden="1">#REF!</definedName>
    <definedName name="BEx9D1BC9FT19KY0INAABNDBAMR1" localSheetId="17" hidden="1">#REF!</definedName>
    <definedName name="BEx9D1BC9FT19KY0INAABNDBAMR1" localSheetId="3" hidden="1">#REF!</definedName>
    <definedName name="BEx9D1BC9FT19KY0INAABNDBAMR1" localSheetId="7" hidden="1">#REF!</definedName>
    <definedName name="BEx9D1BC9FT19KY0INAABNDBAMR1" localSheetId="12" hidden="1">#REF!</definedName>
    <definedName name="BEx9D1BC9FT19KY0INAABNDBAMR1" localSheetId="13" hidden="1">#REF!</definedName>
    <definedName name="BEx9D1BC9FT19KY0INAABNDBAMR1" localSheetId="1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11" hidden="1">#REF!</definedName>
    <definedName name="BEx9D1MB15VSARB7IKBMZYU0JJBI" localSheetId="17" hidden="1">#REF!</definedName>
    <definedName name="BEx9D1MB15VSARB7IKBMZYU0JJBI" localSheetId="3" hidden="1">#REF!</definedName>
    <definedName name="BEx9D1MB15VSARB7IKBMZYU0JJBI" localSheetId="7" hidden="1">#REF!</definedName>
    <definedName name="BEx9D1MB15VSARB7IKBMZYU0JJBI" localSheetId="12" hidden="1">#REF!</definedName>
    <definedName name="BEx9D1MB15VSARB7IKBMZYU0JJBI" localSheetId="13" hidden="1">#REF!</definedName>
    <definedName name="BEx9D1MB15VSARB7IKBMZYU0JJBI" localSheetId="1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11" hidden="1">#REF!</definedName>
    <definedName name="BEx9DN6ZMF18Q39MPMXSDJTZQNJ3" localSheetId="17" hidden="1">#REF!</definedName>
    <definedName name="BEx9DN6ZMF18Q39MPMXSDJTZQNJ3" localSheetId="3" hidden="1">#REF!</definedName>
    <definedName name="BEx9DN6ZMF18Q39MPMXSDJTZQNJ3" localSheetId="7" hidden="1">#REF!</definedName>
    <definedName name="BEx9DN6ZMF18Q39MPMXSDJTZQNJ3" localSheetId="12" hidden="1">#REF!</definedName>
    <definedName name="BEx9DN6ZMF18Q39MPMXSDJTZQNJ3" localSheetId="13" hidden="1">#REF!</definedName>
    <definedName name="BEx9DN6ZMF18Q39MPMXSDJTZQNJ3" localSheetId="1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11" hidden="1">#REF!</definedName>
    <definedName name="BEx9DZXN85O544CD9O60K126YYAU" localSheetId="17" hidden="1">#REF!</definedName>
    <definedName name="BEx9DZXN85O544CD9O60K126YYAU" localSheetId="3" hidden="1">#REF!</definedName>
    <definedName name="BEx9DZXN85O544CD9O60K126YYAU" localSheetId="7" hidden="1">#REF!</definedName>
    <definedName name="BEx9DZXN85O544CD9O60K126YYAU" localSheetId="12" hidden="1">#REF!</definedName>
    <definedName name="BEx9DZXN85O544CD9O60K126YYAU" localSheetId="13" hidden="1">#REF!</definedName>
    <definedName name="BEx9DZXN85O544CD9O60K126YYAU" localSheetId="1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11" hidden="1">#REF!</definedName>
    <definedName name="BEx9E14TDNSEMI784W0OTIEQMWN6" localSheetId="17" hidden="1">#REF!</definedName>
    <definedName name="BEx9E14TDNSEMI784W0OTIEQMWN6" localSheetId="3" hidden="1">#REF!</definedName>
    <definedName name="BEx9E14TDNSEMI784W0OTIEQMWN6" localSheetId="7" hidden="1">#REF!</definedName>
    <definedName name="BEx9E14TDNSEMI784W0OTIEQMWN6" localSheetId="12" hidden="1">#REF!</definedName>
    <definedName name="BEx9E14TDNSEMI784W0OTIEQMWN6" localSheetId="13" hidden="1">#REF!</definedName>
    <definedName name="BEx9E14TDNSEMI784W0OTIEQMWN6" localSheetId="1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11" hidden="1">#REF!</definedName>
    <definedName name="BEx9E14TGNBYGMDDG9NETDK4SYAW" localSheetId="17" hidden="1">#REF!</definedName>
    <definedName name="BEx9E14TGNBYGMDDG9NETDK4SYAW" localSheetId="3" hidden="1">#REF!</definedName>
    <definedName name="BEx9E14TGNBYGMDDG9NETDK4SYAW" localSheetId="7" hidden="1">#REF!</definedName>
    <definedName name="BEx9E14TGNBYGMDDG9NETDK4SYAW" localSheetId="12" hidden="1">#REF!</definedName>
    <definedName name="BEx9E14TGNBYGMDDG9NETDK4SYAW" localSheetId="13" hidden="1">#REF!</definedName>
    <definedName name="BEx9E14TGNBYGMDDG9NETDK4SYAW" localSheetId="1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11" hidden="1">#REF!</definedName>
    <definedName name="BEx9E2BZ2B1R41FMGJCJ7JLGLUAJ" localSheetId="17" hidden="1">#REF!</definedName>
    <definedName name="BEx9E2BZ2B1R41FMGJCJ7JLGLUAJ" localSheetId="3" hidden="1">#REF!</definedName>
    <definedName name="BEx9E2BZ2B1R41FMGJCJ7JLGLUAJ" localSheetId="7" hidden="1">#REF!</definedName>
    <definedName name="BEx9E2BZ2B1R41FMGJCJ7JLGLUAJ" localSheetId="12" hidden="1">#REF!</definedName>
    <definedName name="BEx9E2BZ2B1R41FMGJCJ7JLGLUAJ" localSheetId="13" hidden="1">#REF!</definedName>
    <definedName name="BEx9E2BZ2B1R41FMGJCJ7JLGLUAJ" localSheetId="1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11" hidden="1">#REF!</definedName>
    <definedName name="BEx9EG9KBJ77M8LEOR9ITOKN5KXY" localSheetId="17" hidden="1">#REF!</definedName>
    <definedName name="BEx9EG9KBJ77M8LEOR9ITOKN5KXY" localSheetId="3" hidden="1">#REF!</definedName>
    <definedName name="BEx9EG9KBJ77M8LEOR9ITOKN5KXY" localSheetId="7" hidden="1">#REF!</definedName>
    <definedName name="BEx9EG9KBJ77M8LEOR9ITOKN5KXY" localSheetId="12" hidden="1">#REF!</definedName>
    <definedName name="BEx9EG9KBJ77M8LEOR9ITOKN5KXY" localSheetId="13" hidden="1">#REF!</definedName>
    <definedName name="BEx9EG9KBJ77M8LEOR9ITOKN5KXY" localSheetId="1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11" hidden="1">#REF!</definedName>
    <definedName name="BEx9EL27NGDBCTVPW97K42QANS5K" localSheetId="17" hidden="1">#REF!</definedName>
    <definedName name="BEx9EL27NGDBCTVPW97K42QANS5K" localSheetId="3" hidden="1">#REF!</definedName>
    <definedName name="BEx9EL27NGDBCTVPW97K42QANS5K" localSheetId="7" hidden="1">#REF!</definedName>
    <definedName name="BEx9EL27NGDBCTVPW97K42QANS5K" localSheetId="1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11" hidden="1">#REF!</definedName>
    <definedName name="BEx9EMK6HAJJMVYZTN5AUIV7O1E6" localSheetId="17" hidden="1">#REF!</definedName>
    <definedName name="BEx9EMK6HAJJMVYZTN5AUIV7O1E6" localSheetId="3" hidden="1">#REF!</definedName>
    <definedName name="BEx9EMK6HAJJMVYZTN5AUIV7O1E6" localSheetId="7" hidden="1">#REF!</definedName>
    <definedName name="BEx9EMK6HAJJMVYZTN5AUIV7O1E6" localSheetId="12" hidden="1">#REF!</definedName>
    <definedName name="BEx9EMK6HAJJMVYZTN5AUIV7O1E6" localSheetId="13" hidden="1">#REF!</definedName>
    <definedName name="BEx9EMK6HAJJMVYZTN5AUIV7O1E6" localSheetId="1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11" hidden="1">#REF!</definedName>
    <definedName name="BEx9ENB8RPU9FA3QW16IGB6LK1CH" localSheetId="17" hidden="1">#REF!</definedName>
    <definedName name="BEx9ENB8RPU9FA3QW16IGB6LK1CH" localSheetId="3" hidden="1">#REF!</definedName>
    <definedName name="BEx9ENB8RPU9FA3QW16IGB6LK1CH" localSheetId="7" hidden="1">#REF!</definedName>
    <definedName name="BEx9ENB8RPU9FA3QW16IGB6LK1CH" localSheetId="12" hidden="1">#REF!</definedName>
    <definedName name="BEx9ENB8RPU9FA3QW16IGB6LK1CH" localSheetId="13" hidden="1">#REF!</definedName>
    <definedName name="BEx9ENB8RPU9FA3QW16IGB6LK1CH" localSheetId="1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11" hidden="1">#REF!</definedName>
    <definedName name="BEx9EQLVZHYQ1TPX7WH3SOWXCZLE" localSheetId="17" hidden="1">#REF!</definedName>
    <definedName name="BEx9EQLVZHYQ1TPX7WH3SOWXCZLE" localSheetId="3" hidden="1">#REF!</definedName>
    <definedName name="BEx9EQLVZHYQ1TPX7WH3SOWXCZLE" localSheetId="7" hidden="1">#REF!</definedName>
    <definedName name="BEx9EQLVZHYQ1TPX7WH3SOWXCZLE" localSheetId="12" hidden="1">#REF!</definedName>
    <definedName name="BEx9EQLVZHYQ1TPX7WH3SOWXCZLE" localSheetId="13" hidden="1">#REF!</definedName>
    <definedName name="BEx9EQLVZHYQ1TPX7WH3SOWXCZLE" localSheetId="1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11" hidden="1">#REF!</definedName>
    <definedName name="BEx9ETLU0EK5LGEM1QCNYN2S8O5F" localSheetId="17" hidden="1">#REF!</definedName>
    <definedName name="BEx9ETLU0EK5LGEM1QCNYN2S8O5F" localSheetId="3" hidden="1">#REF!</definedName>
    <definedName name="BEx9ETLU0EK5LGEM1QCNYN2S8O5F" localSheetId="7" hidden="1">#REF!</definedName>
    <definedName name="BEx9ETLU0EK5LGEM1QCNYN2S8O5F" localSheetId="12" hidden="1">#REF!</definedName>
    <definedName name="BEx9ETLU0EK5LGEM1QCNYN2S8O5F" localSheetId="13" hidden="1">#REF!</definedName>
    <definedName name="BEx9ETLU0EK5LGEM1QCNYN2S8O5F" localSheetId="1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11" hidden="1">#REF!</definedName>
    <definedName name="BEx9F0710LGLAU3161O0O346N58H" localSheetId="17" hidden="1">#REF!</definedName>
    <definedName name="BEx9F0710LGLAU3161O0O346N58H" localSheetId="3" hidden="1">#REF!</definedName>
    <definedName name="BEx9F0710LGLAU3161O0O346N58H" localSheetId="7" hidden="1">#REF!</definedName>
    <definedName name="BEx9F0710LGLAU3161O0O346N58H" localSheetId="12" hidden="1">#REF!</definedName>
    <definedName name="BEx9F0710LGLAU3161O0O346N58H" localSheetId="13" hidden="1">#REF!</definedName>
    <definedName name="BEx9F0710LGLAU3161O0O346N58H" localSheetId="1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11" hidden="1">#REF!</definedName>
    <definedName name="BEx9F0Y2ESUNE3U7TQDLMPE9BO67" localSheetId="17" hidden="1">#REF!</definedName>
    <definedName name="BEx9F0Y2ESUNE3U7TQDLMPE9BO67" localSheetId="3" hidden="1">#REF!</definedName>
    <definedName name="BEx9F0Y2ESUNE3U7TQDLMPE9BO67" localSheetId="7" hidden="1">#REF!</definedName>
    <definedName name="BEx9F0Y2ESUNE3U7TQDLMPE9BO67" localSheetId="12" hidden="1">#REF!</definedName>
    <definedName name="BEx9F0Y2ESUNE3U7TQDLMPE9BO67" localSheetId="13" hidden="1">#REF!</definedName>
    <definedName name="BEx9F0Y2ESUNE3U7TQDLMPE9BO67" localSheetId="1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11" hidden="1">#REF!</definedName>
    <definedName name="BEx9F439L1R726MJFX2EP39XIBPY" localSheetId="17" hidden="1">#REF!</definedName>
    <definedName name="BEx9F439L1R726MJFX2EP39XIBPY" localSheetId="3" hidden="1">#REF!</definedName>
    <definedName name="BEx9F439L1R726MJFX2EP39XIBPY" localSheetId="7" hidden="1">#REF!</definedName>
    <definedName name="BEx9F439L1R726MJFX2EP39XIBPY" localSheetId="12" hidden="1">#REF!</definedName>
    <definedName name="BEx9F439L1R726MJFX2EP39XIBPY" localSheetId="13" hidden="1">#REF!</definedName>
    <definedName name="BEx9F439L1R726MJFX2EP39XIBPY" localSheetId="1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11" hidden="1">#REF!</definedName>
    <definedName name="BEx9F5W18ZGFOKGRE8PR6T1MO6GT" localSheetId="17" hidden="1">#REF!</definedName>
    <definedName name="BEx9F5W18ZGFOKGRE8PR6T1MO6GT" localSheetId="3" hidden="1">#REF!</definedName>
    <definedName name="BEx9F5W18ZGFOKGRE8PR6T1MO6GT" localSheetId="7" hidden="1">#REF!</definedName>
    <definedName name="BEx9F5W18ZGFOKGRE8PR6T1MO6GT" localSheetId="12" hidden="1">#REF!</definedName>
    <definedName name="BEx9F5W18ZGFOKGRE8PR6T1MO6GT" localSheetId="13" hidden="1">#REF!</definedName>
    <definedName name="BEx9F5W18ZGFOKGRE8PR6T1MO6GT" localSheetId="1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11" hidden="1">#REF!</definedName>
    <definedName name="BEx9F78N4HY0XFGBQ4UJRD52L1EI" localSheetId="17" hidden="1">#REF!</definedName>
    <definedName name="BEx9F78N4HY0XFGBQ4UJRD52L1EI" localSheetId="3" hidden="1">#REF!</definedName>
    <definedName name="BEx9F78N4HY0XFGBQ4UJRD52L1EI" localSheetId="7" hidden="1">#REF!</definedName>
    <definedName name="BEx9F78N4HY0XFGBQ4UJRD52L1EI" localSheetId="12" hidden="1">#REF!</definedName>
    <definedName name="BEx9F78N4HY0XFGBQ4UJRD52L1EI" localSheetId="13" hidden="1">#REF!</definedName>
    <definedName name="BEx9F78N4HY0XFGBQ4UJRD52L1EI" localSheetId="1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11" hidden="1">#REF!</definedName>
    <definedName name="BEx9FF16LOQP5QIR4UHW5EIFGQB8" localSheetId="17" hidden="1">#REF!</definedName>
    <definedName name="BEx9FF16LOQP5QIR4UHW5EIFGQB8" localSheetId="3" hidden="1">#REF!</definedName>
    <definedName name="BEx9FF16LOQP5QIR4UHW5EIFGQB8" localSheetId="7" hidden="1">#REF!</definedName>
    <definedName name="BEx9FF16LOQP5QIR4UHW5EIFGQB8" localSheetId="12" hidden="1">#REF!</definedName>
    <definedName name="BEx9FF16LOQP5QIR4UHW5EIFGQB8" localSheetId="13" hidden="1">#REF!</definedName>
    <definedName name="BEx9FF16LOQP5QIR4UHW5EIFGQB8" localSheetId="1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11" hidden="1">#REF!</definedName>
    <definedName name="BEx9FJTSRCZ3ZXT3QVBJT5NF8T7V" localSheetId="17" hidden="1">#REF!</definedName>
    <definedName name="BEx9FJTSRCZ3ZXT3QVBJT5NF8T7V" localSheetId="3" hidden="1">#REF!</definedName>
    <definedName name="BEx9FJTSRCZ3ZXT3QVBJT5NF8T7V" localSheetId="7" hidden="1">#REF!</definedName>
    <definedName name="BEx9FJTSRCZ3ZXT3QVBJT5NF8T7V" localSheetId="12" hidden="1">#REF!</definedName>
    <definedName name="BEx9FJTSRCZ3ZXT3QVBJT5NF8T7V" localSheetId="13" hidden="1">#REF!</definedName>
    <definedName name="BEx9FJTSRCZ3ZXT3QVBJT5NF8T7V" localSheetId="1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11" hidden="1">#REF!</definedName>
    <definedName name="BEx9FRBEEYPS5HLS3XT34AKZN94G" localSheetId="17" hidden="1">#REF!</definedName>
    <definedName name="BEx9FRBEEYPS5HLS3XT34AKZN94G" localSheetId="3" hidden="1">#REF!</definedName>
    <definedName name="BEx9FRBEEYPS5HLS3XT34AKZN94G" localSheetId="7" hidden="1">#REF!</definedName>
    <definedName name="BEx9FRBEEYPS5HLS3XT34AKZN94G" localSheetId="12" hidden="1">#REF!</definedName>
    <definedName name="BEx9FRBEEYPS5HLS3XT34AKZN94G" localSheetId="13" hidden="1">#REF!</definedName>
    <definedName name="BEx9FRBEEYPS5HLS3XT34AKZN94G" localSheetId="1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11" hidden="1">#REF!</definedName>
    <definedName name="BEx9G5USBCNYNA7HGVW92D800SKX" localSheetId="17" hidden="1">#REF!</definedName>
    <definedName name="BEx9G5USBCNYNA7HGVW92D800SKX" localSheetId="3" hidden="1">#REF!</definedName>
    <definedName name="BEx9G5USBCNYNA7HGVW92D800SKX" localSheetId="7" hidden="1">#REF!</definedName>
    <definedName name="BEx9G5USBCNYNA7HGVW92D800SKX" localSheetId="12" hidden="1">#REF!</definedName>
    <definedName name="BEx9G5USBCNYNA7HGVW92D800SKX" localSheetId="13" hidden="1">#REF!</definedName>
    <definedName name="BEx9G5USBCNYNA7HGVW92D800SKX" localSheetId="1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11" hidden="1">#REF!</definedName>
    <definedName name="BEx9G7CPXG7HR6N6FHPU2DBBUIKG" localSheetId="17" hidden="1">#REF!</definedName>
    <definedName name="BEx9G7CPXG7HR6N6FHPU2DBBUIKG" localSheetId="3" hidden="1">#REF!</definedName>
    <definedName name="BEx9G7CPXG7HR6N6FHPU2DBBUIKG" localSheetId="7" hidden="1">#REF!</definedName>
    <definedName name="BEx9G7CPXG7HR6N6FHPU2DBBUIKG" localSheetId="12" hidden="1">#REF!</definedName>
    <definedName name="BEx9G7CPXG7HR6N6FHPU2DBBUIKG" localSheetId="13" hidden="1">#REF!</definedName>
    <definedName name="BEx9G7CPXG7HR6N6FHPU2DBBUIKG" localSheetId="1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11" hidden="1">#REF!</definedName>
    <definedName name="BEx9GDY4D8ZPQJCYFIMYM0V0C51Y" localSheetId="17" hidden="1">#REF!</definedName>
    <definedName name="BEx9GDY4D8ZPQJCYFIMYM0V0C51Y" localSheetId="3" hidden="1">#REF!</definedName>
    <definedName name="BEx9GDY4D8ZPQJCYFIMYM0V0C51Y" localSheetId="7" hidden="1">#REF!</definedName>
    <definedName name="BEx9GDY4D8ZPQJCYFIMYM0V0C51Y" localSheetId="12" hidden="1">#REF!</definedName>
    <definedName name="BEx9GDY4D8ZPQJCYFIMYM0V0C51Y" localSheetId="13" hidden="1">#REF!</definedName>
    <definedName name="BEx9GDY4D8ZPQJCYFIMYM0V0C51Y" localSheetId="1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11" hidden="1">#REF!</definedName>
    <definedName name="BEx9GGY04V0ZWI6O9KZH4KSBB389" localSheetId="17" hidden="1">#REF!</definedName>
    <definedName name="BEx9GGY04V0ZWI6O9KZH4KSBB389" localSheetId="3" hidden="1">#REF!</definedName>
    <definedName name="BEx9GGY04V0ZWI6O9KZH4KSBB389" localSheetId="7" hidden="1">#REF!</definedName>
    <definedName name="BEx9GGY04V0ZWI6O9KZH4KSBB389" localSheetId="12" hidden="1">#REF!</definedName>
    <definedName name="BEx9GGY04V0ZWI6O9KZH4KSBB389" localSheetId="13" hidden="1">#REF!</definedName>
    <definedName name="BEx9GGY04V0ZWI6O9KZH4KSBB389" localSheetId="1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11" hidden="1">#REF!</definedName>
    <definedName name="BEx9GMC7TE8SDTCO5PHODBUF4SM1" localSheetId="17" hidden="1">#REF!</definedName>
    <definedName name="BEx9GMC7TE8SDTCO5PHODBUF4SM1" localSheetId="3" hidden="1">#REF!</definedName>
    <definedName name="BEx9GMC7TE8SDTCO5PHODBUF4SM1" localSheetId="7" hidden="1">#REF!</definedName>
    <definedName name="BEx9GMC7TE8SDTCO5PHODBUF4SM1" localSheetId="12" hidden="1">#REF!</definedName>
    <definedName name="BEx9GMC7TE8SDTCO5PHODBUF4SM1" localSheetId="13" hidden="1">#REF!</definedName>
    <definedName name="BEx9GMC7TE8SDTCO5PHODBUF4SM1" localSheetId="1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11" hidden="1">#REF!</definedName>
    <definedName name="BEx9GMN0B495HEAOG6JQK9D7HUPC" localSheetId="17" hidden="1">#REF!</definedName>
    <definedName name="BEx9GMN0B495HEAOG6JQK9D7HUPC" localSheetId="3" hidden="1">#REF!</definedName>
    <definedName name="BEx9GMN0B495HEAOG6JQK9D7HUPC" localSheetId="7" hidden="1">#REF!</definedName>
    <definedName name="BEx9GMN0B495HEAOG6JQK9D7HUPC" localSheetId="12" hidden="1">#REF!</definedName>
    <definedName name="BEx9GMN0B495HEAOG6JQK9D7HUPC" localSheetId="13" hidden="1">#REF!</definedName>
    <definedName name="BEx9GMN0B495HEAOG6JQK9D7HUPC" localSheetId="1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11" hidden="1">#REF!</definedName>
    <definedName name="BEx9GNOPB6OZ2RH3FCDNJR38RJOS" localSheetId="17" hidden="1">#REF!</definedName>
    <definedName name="BEx9GNOPB6OZ2RH3FCDNJR38RJOS" localSheetId="3" hidden="1">#REF!</definedName>
    <definedName name="BEx9GNOPB6OZ2RH3FCDNJR38RJOS" localSheetId="7" hidden="1">#REF!</definedName>
    <definedName name="BEx9GNOPB6OZ2RH3FCDNJR38RJOS" localSheetId="12" hidden="1">#REF!</definedName>
    <definedName name="BEx9GNOPB6OZ2RH3FCDNJR38RJOS" localSheetId="13" hidden="1">#REF!</definedName>
    <definedName name="BEx9GNOPB6OZ2RH3FCDNJR38RJOS" localSheetId="1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11" hidden="1">#REF!</definedName>
    <definedName name="BEx9GUQALUWCD30UKUQGSWW8KBQ7" localSheetId="17" hidden="1">#REF!</definedName>
    <definedName name="BEx9GUQALUWCD30UKUQGSWW8KBQ7" localSheetId="3" hidden="1">#REF!</definedName>
    <definedName name="BEx9GUQALUWCD30UKUQGSWW8KBQ7" localSheetId="7" hidden="1">#REF!</definedName>
    <definedName name="BEx9GUQALUWCD30UKUQGSWW8KBQ7" localSheetId="12" hidden="1">#REF!</definedName>
    <definedName name="BEx9GUQALUWCD30UKUQGSWW8KBQ7" localSheetId="13" hidden="1">#REF!</definedName>
    <definedName name="BEx9GUQALUWCD30UKUQGSWW8KBQ7" localSheetId="1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11" hidden="1">#REF!</definedName>
    <definedName name="BEx9GY6BVFQGCLMOWVT6PIC9WP5X" localSheetId="17" hidden="1">#REF!</definedName>
    <definedName name="BEx9GY6BVFQGCLMOWVT6PIC9WP5X" localSheetId="3" hidden="1">#REF!</definedName>
    <definedName name="BEx9GY6BVFQGCLMOWVT6PIC9WP5X" localSheetId="7" hidden="1">#REF!</definedName>
    <definedName name="BEx9GY6BVFQGCLMOWVT6PIC9WP5X" localSheetId="12" hidden="1">#REF!</definedName>
    <definedName name="BEx9GY6BVFQGCLMOWVT6PIC9WP5X" localSheetId="13" hidden="1">#REF!</definedName>
    <definedName name="BEx9GY6BVFQGCLMOWVT6PIC9WP5X" localSheetId="1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11" hidden="1">#REF!</definedName>
    <definedName name="BEx9GZ2P3FDHKXEBXX2VS0BG2NP2" localSheetId="17" hidden="1">#REF!</definedName>
    <definedName name="BEx9GZ2P3FDHKXEBXX2VS0BG2NP2" localSheetId="3" hidden="1">#REF!</definedName>
    <definedName name="BEx9GZ2P3FDHKXEBXX2VS0BG2NP2" localSheetId="7" hidden="1">#REF!</definedName>
    <definedName name="BEx9GZ2P3FDHKXEBXX2VS0BG2NP2" localSheetId="12" hidden="1">#REF!</definedName>
    <definedName name="BEx9GZ2P3FDHKXEBXX2VS0BG2NP2" localSheetId="13" hidden="1">#REF!</definedName>
    <definedName name="BEx9GZ2P3FDHKXEBXX2VS0BG2NP2" localSheetId="1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11" hidden="1">#REF!</definedName>
    <definedName name="BEx9H04IB14E1437FF2OIRRWBSD7" localSheetId="17" hidden="1">#REF!</definedName>
    <definedName name="BEx9H04IB14E1437FF2OIRRWBSD7" localSheetId="3" hidden="1">#REF!</definedName>
    <definedName name="BEx9H04IB14E1437FF2OIRRWBSD7" localSheetId="7" hidden="1">#REF!</definedName>
    <definedName name="BEx9H04IB14E1437FF2OIRRWBSD7" localSheetId="12" hidden="1">#REF!</definedName>
    <definedName name="BEx9H04IB14E1437FF2OIRRWBSD7" localSheetId="13" hidden="1">#REF!</definedName>
    <definedName name="BEx9H04IB14E1437FF2OIRRWBSD7" localSheetId="1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11" hidden="1">#REF!</definedName>
    <definedName name="BEx9H5O1KDZJCW91Q29VRPY5YS6P" localSheetId="17" hidden="1">#REF!</definedName>
    <definedName name="BEx9H5O1KDZJCW91Q29VRPY5YS6P" localSheetId="3" hidden="1">#REF!</definedName>
    <definedName name="BEx9H5O1KDZJCW91Q29VRPY5YS6P" localSheetId="7" hidden="1">#REF!</definedName>
    <definedName name="BEx9H5O1KDZJCW91Q29VRPY5YS6P" localSheetId="12" hidden="1">#REF!</definedName>
    <definedName name="BEx9H5O1KDZJCW91Q29VRPY5YS6P" localSheetId="13" hidden="1">#REF!</definedName>
    <definedName name="BEx9H5O1KDZJCW91Q29VRPY5YS6P" localSheetId="1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11" hidden="1">#REF!</definedName>
    <definedName name="BEx9H8YR0E906F1JXZMBX3LNT004" localSheetId="17" hidden="1">#REF!</definedName>
    <definedName name="BEx9H8YR0E906F1JXZMBX3LNT004" localSheetId="3" hidden="1">#REF!</definedName>
    <definedName name="BEx9H8YR0E906F1JXZMBX3LNT004" localSheetId="7" hidden="1">#REF!</definedName>
    <definedName name="BEx9H8YR0E906F1JXZMBX3LNT004" localSheetId="12" hidden="1">#REF!</definedName>
    <definedName name="BEx9H8YR0E906F1JXZMBX3LNT004" localSheetId="13" hidden="1">#REF!</definedName>
    <definedName name="BEx9H8YR0E906F1JXZMBX3LNT004" localSheetId="1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11" hidden="1">#REF!</definedName>
    <definedName name="BEx9I1QKLI6OOUPQLUQ0EF0355X6" localSheetId="17" hidden="1">#REF!</definedName>
    <definedName name="BEx9I1QKLI6OOUPQLUQ0EF0355X6" localSheetId="3" hidden="1">#REF!</definedName>
    <definedName name="BEx9I1QKLI6OOUPQLUQ0EF0355X6" localSheetId="7" hidden="1">#REF!</definedName>
    <definedName name="BEx9I1QKLI6OOUPQLUQ0EF0355X6" localSheetId="12" hidden="1">#REF!</definedName>
    <definedName name="BEx9I1QKLI6OOUPQLUQ0EF0355X6" localSheetId="13" hidden="1">#REF!</definedName>
    <definedName name="BEx9I1QKLI6OOUPQLUQ0EF0355X6" localSheetId="1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11" hidden="1">#REF!</definedName>
    <definedName name="BEx9I8XIG7E5NB48QQHXP23FIN60" localSheetId="17" hidden="1">#REF!</definedName>
    <definedName name="BEx9I8XIG7E5NB48QQHXP23FIN60" localSheetId="3" hidden="1">#REF!</definedName>
    <definedName name="BEx9I8XIG7E5NB48QQHXP23FIN60" localSheetId="7" hidden="1">#REF!</definedName>
    <definedName name="BEx9I8XIG7E5NB48QQHXP23FIN60" localSheetId="12" hidden="1">#REF!</definedName>
    <definedName name="BEx9I8XIG7E5NB48QQHXP23FIN60" localSheetId="13" hidden="1">#REF!</definedName>
    <definedName name="BEx9I8XIG7E5NB48QQHXP23FIN60" localSheetId="1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11" hidden="1">#REF!</definedName>
    <definedName name="BEx9IQRF01ATLVK0YE60ARKQJ68L" localSheetId="17" hidden="1">#REF!</definedName>
    <definedName name="BEx9IQRF01ATLVK0YE60ARKQJ68L" localSheetId="3" hidden="1">#REF!</definedName>
    <definedName name="BEx9IQRF01ATLVK0YE60ARKQJ68L" localSheetId="7" hidden="1">#REF!</definedName>
    <definedName name="BEx9IQRF01ATLVK0YE60ARKQJ68L" localSheetId="12" hidden="1">#REF!</definedName>
    <definedName name="BEx9IQRF01ATLVK0YE60ARKQJ68L" localSheetId="13" hidden="1">#REF!</definedName>
    <definedName name="BEx9IQRF01ATLVK0YE60ARKQJ68L" localSheetId="1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11" hidden="1">#REF!</definedName>
    <definedName name="BEx9IT5QNZWKM6YQ5WER0DC2PMMU" localSheetId="17" hidden="1">#REF!</definedName>
    <definedName name="BEx9IT5QNZWKM6YQ5WER0DC2PMMU" localSheetId="3" hidden="1">#REF!</definedName>
    <definedName name="BEx9IT5QNZWKM6YQ5WER0DC2PMMU" localSheetId="7" hidden="1">#REF!</definedName>
    <definedName name="BEx9IT5QNZWKM6YQ5WER0DC2PMMU" localSheetId="12" hidden="1">#REF!</definedName>
    <definedName name="BEx9IT5QNZWKM6YQ5WER0DC2PMMU" localSheetId="13" hidden="1">#REF!</definedName>
    <definedName name="BEx9IT5QNZWKM6YQ5WER0DC2PMMU" localSheetId="1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11" hidden="1">#REF!</definedName>
    <definedName name="BEx9IUICG3HZWG57MG3NXCEX4LQI" localSheetId="17" hidden="1">#REF!</definedName>
    <definedName name="BEx9IUICG3HZWG57MG3NXCEX4LQI" localSheetId="3" hidden="1">#REF!</definedName>
    <definedName name="BEx9IUICG3HZWG57MG3NXCEX4LQI" localSheetId="7" hidden="1">#REF!</definedName>
    <definedName name="BEx9IUICG3HZWG57MG3NXCEX4LQI" localSheetId="12" hidden="1">#REF!</definedName>
    <definedName name="BEx9IUICG3HZWG57MG3NXCEX4LQI" localSheetId="13" hidden="1">#REF!</definedName>
    <definedName name="BEx9IUICG3HZWG57MG3NXCEX4LQI" localSheetId="1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11" hidden="1">#REF!</definedName>
    <definedName name="BEx9IW5LYJF40GS78FJNXO9O667A" localSheetId="17" hidden="1">#REF!</definedName>
    <definedName name="BEx9IW5LYJF40GS78FJNXO9O667A" localSheetId="3" hidden="1">#REF!</definedName>
    <definedName name="BEx9IW5LYJF40GS78FJNXO9O667A" localSheetId="7" hidden="1">#REF!</definedName>
    <definedName name="BEx9IW5LYJF40GS78FJNXO9O667A" localSheetId="12" hidden="1">#REF!</definedName>
    <definedName name="BEx9IW5LYJF40GS78FJNXO9O667A" localSheetId="13" hidden="1">#REF!</definedName>
    <definedName name="BEx9IW5LYJF40GS78FJNXO9O667A" localSheetId="1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11" hidden="1">#REF!</definedName>
    <definedName name="BEx9IW5MFLXTVCJHVUZTUH93AXOS" localSheetId="17" hidden="1">#REF!</definedName>
    <definedName name="BEx9IW5MFLXTVCJHVUZTUH93AXOS" localSheetId="3" hidden="1">#REF!</definedName>
    <definedName name="BEx9IW5MFLXTVCJHVUZTUH93AXOS" localSheetId="7" hidden="1">#REF!</definedName>
    <definedName name="BEx9IW5MFLXTVCJHVUZTUH93AXOS" localSheetId="12" hidden="1">#REF!</definedName>
    <definedName name="BEx9IW5MFLXTVCJHVUZTUH93AXOS" localSheetId="13" hidden="1">#REF!</definedName>
    <definedName name="BEx9IW5MFLXTVCJHVUZTUH93AXOS" localSheetId="1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11" hidden="1">#REF!</definedName>
    <definedName name="BEx9IXCSPSZC80YZUPRCYTG326KV" localSheetId="17" hidden="1">#REF!</definedName>
    <definedName name="BEx9IXCSPSZC80YZUPRCYTG326KV" localSheetId="3" hidden="1">#REF!</definedName>
    <definedName name="BEx9IXCSPSZC80YZUPRCYTG326KV" localSheetId="7" hidden="1">#REF!</definedName>
    <definedName name="BEx9IXCSPSZC80YZUPRCYTG326KV" localSheetId="12" hidden="1">#REF!</definedName>
    <definedName name="BEx9IXCSPSZC80YZUPRCYTG326KV" localSheetId="13" hidden="1">#REF!</definedName>
    <definedName name="BEx9IXCSPSZC80YZUPRCYTG326KV" localSheetId="1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11" hidden="1">#REF!</definedName>
    <definedName name="BEx9IYUQSBZ0GG9ZT1QKX83F42F1" localSheetId="17" hidden="1">#REF!</definedName>
    <definedName name="BEx9IYUQSBZ0GG9ZT1QKX83F42F1" localSheetId="3" hidden="1">#REF!</definedName>
    <definedName name="BEx9IYUQSBZ0GG9ZT1QKX83F42F1" localSheetId="7" hidden="1">#REF!</definedName>
    <definedName name="BEx9IYUQSBZ0GG9ZT1QKX83F42F1" localSheetId="12" hidden="1">#REF!</definedName>
    <definedName name="BEx9IYUQSBZ0GG9ZT1QKX83F42F1" localSheetId="13" hidden="1">#REF!</definedName>
    <definedName name="BEx9IYUQSBZ0GG9ZT1QKX83F42F1" localSheetId="1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11" hidden="1">#REF!</definedName>
    <definedName name="BEx9IZR39NHDGOM97H4E6F81RTQW" localSheetId="17" hidden="1">#REF!</definedName>
    <definedName name="BEx9IZR39NHDGOM97H4E6F81RTQW" localSheetId="3" hidden="1">#REF!</definedName>
    <definedName name="BEx9IZR39NHDGOM97H4E6F81RTQW" localSheetId="7" hidden="1">#REF!</definedName>
    <definedName name="BEx9IZR39NHDGOM97H4E6F81RTQW" localSheetId="12" hidden="1">#REF!</definedName>
    <definedName name="BEx9IZR39NHDGOM97H4E6F81RTQW" localSheetId="13" hidden="1">#REF!</definedName>
    <definedName name="BEx9IZR39NHDGOM97H4E6F81RTQW" localSheetId="1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11" hidden="1">#REF!</definedName>
    <definedName name="BEx9J6CH5E7YZPER7HXEIOIKGPCA" localSheetId="17" hidden="1">#REF!</definedName>
    <definedName name="BEx9J6CH5E7YZPER7HXEIOIKGPCA" localSheetId="3" hidden="1">#REF!</definedName>
    <definedName name="BEx9J6CH5E7YZPER7HXEIOIKGPCA" localSheetId="7" hidden="1">#REF!</definedName>
    <definedName name="BEx9J6CH5E7YZPER7HXEIOIKGPCA" localSheetId="12" hidden="1">#REF!</definedName>
    <definedName name="BEx9J6CH5E7YZPER7HXEIOIKGPCA" localSheetId="13" hidden="1">#REF!</definedName>
    <definedName name="BEx9J6CH5E7YZPER7HXEIOIKGPCA" localSheetId="1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11" hidden="1">#REF!</definedName>
    <definedName name="BEx9JJTZKVUJAVPTRE0RAVTEH41G" localSheetId="17" hidden="1">#REF!</definedName>
    <definedName name="BEx9JJTZKVUJAVPTRE0RAVTEH41G" localSheetId="3" hidden="1">#REF!</definedName>
    <definedName name="BEx9JJTZKVUJAVPTRE0RAVTEH41G" localSheetId="7" hidden="1">#REF!</definedName>
    <definedName name="BEx9JJTZKVUJAVPTRE0RAVTEH41G" localSheetId="12" hidden="1">#REF!</definedName>
    <definedName name="BEx9JJTZKVUJAVPTRE0RAVTEH41G" localSheetId="13" hidden="1">#REF!</definedName>
    <definedName name="BEx9JJTZKVUJAVPTRE0RAVTEH41G" localSheetId="1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11" hidden="1">#REF!</definedName>
    <definedName name="BEx9JLBYK239B3F841C7YG1GT7ST" localSheetId="17" hidden="1">#REF!</definedName>
    <definedName name="BEx9JLBYK239B3F841C7YG1GT7ST" localSheetId="3" hidden="1">#REF!</definedName>
    <definedName name="BEx9JLBYK239B3F841C7YG1GT7ST" localSheetId="7" hidden="1">#REF!</definedName>
    <definedName name="BEx9JLBYK239B3F841C7YG1GT7ST" localSheetId="12" hidden="1">#REF!</definedName>
    <definedName name="BEx9JLBYK239B3F841C7YG1GT7ST" localSheetId="13" hidden="1">#REF!</definedName>
    <definedName name="BEx9JLBYK239B3F841C7YG1GT7ST" localSheetId="1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11" hidden="1">#REF!</definedName>
    <definedName name="BExAW4IIW5D0MDY6TJ3G4FOLPYIR" localSheetId="17" hidden="1">#REF!</definedName>
    <definedName name="BExAW4IIW5D0MDY6TJ3G4FOLPYIR" localSheetId="3" hidden="1">#REF!</definedName>
    <definedName name="BExAW4IIW5D0MDY6TJ3G4FOLPYIR" localSheetId="7" hidden="1">#REF!</definedName>
    <definedName name="BExAW4IIW5D0MDY6TJ3G4FOLPYIR" localSheetId="12" hidden="1">#REF!</definedName>
    <definedName name="BExAW4IIW5D0MDY6TJ3G4FOLPYIR" localSheetId="13" hidden="1">#REF!</definedName>
    <definedName name="BExAW4IIW5D0MDY6TJ3G4FOLPYIR" localSheetId="1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11" hidden="1">#REF!</definedName>
    <definedName name="BExAWNP1B2E9Q88TW48NH41C0FTZ" localSheetId="17" hidden="1">#REF!</definedName>
    <definedName name="BExAWNP1B2E9Q88TW48NH41C0FTZ" localSheetId="3" hidden="1">#REF!</definedName>
    <definedName name="BExAWNP1B2E9Q88TW48NH41C0FTZ" localSheetId="7" hidden="1">#REF!</definedName>
    <definedName name="BExAWNP1B2E9Q88TW48NH41C0FTZ" localSheetId="12" hidden="1">#REF!</definedName>
    <definedName name="BExAWNP1B2E9Q88TW48NH41C0FTZ" localSheetId="13" hidden="1">#REF!</definedName>
    <definedName name="BExAWNP1B2E9Q88TW48NH41C0FTZ" localSheetId="1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11" hidden="1">#REF!</definedName>
    <definedName name="BExAWUFQXTIPQ308ERZPSVPTUMYN" localSheetId="17" hidden="1">#REF!</definedName>
    <definedName name="BExAWUFQXTIPQ308ERZPSVPTUMYN" localSheetId="3" hidden="1">#REF!</definedName>
    <definedName name="BExAWUFQXTIPQ308ERZPSVPTUMYN" localSheetId="7" hidden="1">#REF!</definedName>
    <definedName name="BExAWUFQXTIPQ308ERZPSVPTUMYN" localSheetId="12" hidden="1">#REF!</definedName>
    <definedName name="BExAWUFQXTIPQ308ERZPSVPTUMYN" localSheetId="13" hidden="1">#REF!</definedName>
    <definedName name="BExAWUFQXTIPQ308ERZPSVPTUMYN" localSheetId="1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11" hidden="1">#REF!</definedName>
    <definedName name="BExAWY6O96OQO2R036QK2DI37EKV" localSheetId="17" hidden="1">#REF!</definedName>
    <definedName name="BExAWY6O96OQO2R036QK2DI37EKV" localSheetId="3" hidden="1">#REF!</definedName>
    <definedName name="BExAWY6O96OQO2R036QK2DI37EKV" localSheetId="7" hidden="1">#REF!</definedName>
    <definedName name="BExAWY6O96OQO2R036QK2DI37EKV" localSheetId="12" hidden="1">#REF!</definedName>
    <definedName name="BExAWY6O96OQO2R036QK2DI37EKV" localSheetId="13" hidden="1">#REF!</definedName>
    <definedName name="BExAWY6O96OQO2R036QK2DI37EKV" localSheetId="1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11" hidden="1">#REF!</definedName>
    <definedName name="BExAX410NB4F2XOB84OR2197H8M5" localSheetId="17" hidden="1">#REF!</definedName>
    <definedName name="BExAX410NB4F2XOB84OR2197H8M5" localSheetId="3" hidden="1">#REF!</definedName>
    <definedName name="BExAX410NB4F2XOB84OR2197H8M5" localSheetId="7" hidden="1">#REF!</definedName>
    <definedName name="BExAX410NB4F2XOB84OR2197H8M5" localSheetId="12" hidden="1">#REF!</definedName>
    <definedName name="BExAX410NB4F2XOB84OR2197H8M5" localSheetId="13" hidden="1">#REF!</definedName>
    <definedName name="BExAX410NB4F2XOB84OR2197H8M5" localSheetId="1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11" hidden="1">#REF!</definedName>
    <definedName name="BExAX8TNG8LQ5Q4904SAYQIPGBSV" localSheetId="17" hidden="1">#REF!</definedName>
    <definedName name="BExAX8TNG8LQ5Q4904SAYQIPGBSV" localSheetId="3" hidden="1">#REF!</definedName>
    <definedName name="BExAX8TNG8LQ5Q4904SAYQIPGBSV" localSheetId="7" hidden="1">#REF!</definedName>
    <definedName name="BExAX8TNG8LQ5Q4904SAYQIPGBSV" localSheetId="12" hidden="1">#REF!</definedName>
    <definedName name="BExAX8TNG8LQ5Q4904SAYQIPGBSV" localSheetId="13" hidden="1">#REF!</definedName>
    <definedName name="BExAX8TNG8LQ5Q4904SAYQIPGBSV" localSheetId="1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11" hidden="1">#REF!</definedName>
    <definedName name="BExAX9KPAVIVUVU3XREDCV1BIYZL" localSheetId="17" hidden="1">#REF!</definedName>
    <definedName name="BExAX9KPAVIVUVU3XREDCV1BIYZL" localSheetId="3" hidden="1">#REF!</definedName>
    <definedName name="BExAX9KPAVIVUVU3XREDCV1BIYZL" localSheetId="7" hidden="1">#REF!</definedName>
    <definedName name="BExAX9KPAVIVUVU3XREDCV1BIYZL" localSheetId="12" hidden="1">#REF!</definedName>
    <definedName name="BExAX9KPAVIVUVU3XREDCV1BIYZL" localSheetId="13" hidden="1">#REF!</definedName>
    <definedName name="BExAX9KPAVIVUVU3XREDCV1BIYZL" localSheetId="1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11" hidden="1">#REF!</definedName>
    <definedName name="BExAXPB35BNVXZYF2XS6UP3LP0QH" localSheetId="17" hidden="1">#REF!</definedName>
    <definedName name="BExAXPB35BNVXZYF2XS6UP3LP0QH" localSheetId="3" hidden="1">#REF!</definedName>
    <definedName name="BExAXPB35BNVXZYF2XS6UP3LP0QH" localSheetId="7" hidden="1">#REF!</definedName>
    <definedName name="BExAXPB35BNVXZYF2XS6UP3LP0QH" localSheetId="12" hidden="1">#REF!</definedName>
    <definedName name="BExAXPB35BNVXZYF2XS6UP3LP0QH" localSheetId="13" hidden="1">#REF!</definedName>
    <definedName name="BExAXPB35BNVXZYF2XS6UP3LP0QH" localSheetId="1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11" hidden="1">#REF!</definedName>
    <definedName name="BExAXWSRVPK0GCZ2UFU10UOP01IY" localSheetId="17" hidden="1">#REF!</definedName>
    <definedName name="BExAXWSRVPK0GCZ2UFU10UOP01IY" localSheetId="3" hidden="1">#REF!</definedName>
    <definedName name="BExAXWSRVPK0GCZ2UFU10UOP01IY" localSheetId="7" hidden="1">#REF!</definedName>
    <definedName name="BExAXWSRVPK0GCZ2UFU10UOP01IY" localSheetId="12" hidden="1">#REF!</definedName>
    <definedName name="BExAXWSRVPK0GCZ2UFU10UOP01IY" localSheetId="13" hidden="1">#REF!</definedName>
    <definedName name="BExAXWSRVPK0GCZ2UFU10UOP01IY" localSheetId="1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11" hidden="1">#REF!</definedName>
    <definedName name="BExAY0EAT2LXR5MFGM0DLIB45PLO" localSheetId="17" hidden="1">#REF!</definedName>
    <definedName name="BExAY0EAT2LXR5MFGM0DLIB45PLO" localSheetId="3" hidden="1">#REF!</definedName>
    <definedName name="BExAY0EAT2LXR5MFGM0DLIB45PLO" localSheetId="7" hidden="1">#REF!</definedName>
    <definedName name="BExAY0EAT2LXR5MFGM0DLIB45PLO" localSheetId="12" hidden="1">#REF!</definedName>
    <definedName name="BExAY0EAT2LXR5MFGM0DLIB45PLO" localSheetId="13" hidden="1">#REF!</definedName>
    <definedName name="BExAY0EAT2LXR5MFGM0DLIB45PLO" localSheetId="1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11" hidden="1">#REF!</definedName>
    <definedName name="BExAY6JK0AK9EBIJSPEJNOIDE40W" localSheetId="17" hidden="1">#REF!</definedName>
    <definedName name="BExAY6JK0AK9EBIJSPEJNOIDE40W" localSheetId="3" hidden="1">#REF!</definedName>
    <definedName name="BExAY6JK0AK9EBIJSPEJNOIDE40W" localSheetId="7" hidden="1">#REF!</definedName>
    <definedName name="BExAY6JK0AK9EBIJSPEJNOIDE40W" localSheetId="12" hidden="1">#REF!</definedName>
    <definedName name="BExAY6JK0AK9EBIJSPEJNOIDE40W" localSheetId="13" hidden="1">#REF!</definedName>
    <definedName name="BExAY6JK0AK9EBIJSPEJNOIDE40W" localSheetId="1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11" hidden="1">#REF!</definedName>
    <definedName name="BExAYE6LNIEBR9DSNI5JGNITGKIT" localSheetId="17" hidden="1">#REF!</definedName>
    <definedName name="BExAYE6LNIEBR9DSNI5JGNITGKIT" localSheetId="3" hidden="1">#REF!</definedName>
    <definedName name="BExAYE6LNIEBR9DSNI5JGNITGKIT" localSheetId="7" hidden="1">#REF!</definedName>
    <definedName name="BExAYE6LNIEBR9DSNI5JGNITGKIT" localSheetId="12" hidden="1">#REF!</definedName>
    <definedName name="BExAYE6LNIEBR9DSNI5JGNITGKIT" localSheetId="13" hidden="1">#REF!</definedName>
    <definedName name="BExAYE6LNIEBR9DSNI5JGNITGKIT" localSheetId="1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11" hidden="1">#REF!</definedName>
    <definedName name="BExAYHMLXGGO25P8HYB2S75DEB4F" localSheetId="17" hidden="1">#REF!</definedName>
    <definedName name="BExAYHMLXGGO25P8HYB2S75DEB4F" localSheetId="3" hidden="1">#REF!</definedName>
    <definedName name="BExAYHMLXGGO25P8HYB2S75DEB4F" localSheetId="7" hidden="1">#REF!</definedName>
    <definedName name="BExAYHMLXGGO25P8HYB2S75DEB4F" localSheetId="12" hidden="1">#REF!</definedName>
    <definedName name="BExAYHMLXGGO25P8HYB2S75DEB4F" localSheetId="13" hidden="1">#REF!</definedName>
    <definedName name="BExAYHMLXGGO25P8HYB2S75DEB4F" localSheetId="1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11" hidden="1">#REF!</definedName>
    <definedName name="BExAYKXAUWGDOPG952TEJ2UKZKWN" localSheetId="17" hidden="1">#REF!</definedName>
    <definedName name="BExAYKXAUWGDOPG952TEJ2UKZKWN" localSheetId="3" hidden="1">#REF!</definedName>
    <definedName name="BExAYKXAUWGDOPG952TEJ2UKZKWN" localSheetId="7" hidden="1">#REF!</definedName>
    <definedName name="BExAYKXAUWGDOPG952TEJ2UKZKWN" localSheetId="12" hidden="1">#REF!</definedName>
    <definedName name="BExAYKXAUWGDOPG952TEJ2UKZKWN" localSheetId="13" hidden="1">#REF!</definedName>
    <definedName name="BExAYKXAUWGDOPG952TEJ2UKZKWN" localSheetId="1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11" hidden="1">#REF!</definedName>
    <definedName name="BExAYP9TDTI2MBP6EYE0H39CPMXN" localSheetId="17" hidden="1">#REF!</definedName>
    <definedName name="BExAYP9TDTI2MBP6EYE0H39CPMXN" localSheetId="3" hidden="1">#REF!</definedName>
    <definedName name="BExAYP9TDTI2MBP6EYE0H39CPMXN" localSheetId="7" hidden="1">#REF!</definedName>
    <definedName name="BExAYP9TDTI2MBP6EYE0H39CPMXN" localSheetId="12" hidden="1">#REF!</definedName>
    <definedName name="BExAYP9TDTI2MBP6EYE0H39CPMXN" localSheetId="13" hidden="1">#REF!</definedName>
    <definedName name="BExAYP9TDTI2MBP6EYE0H39CPMXN" localSheetId="1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11" hidden="1">#REF!</definedName>
    <definedName name="BExAYPPWJPWDKU59O051WMGB7O0J" localSheetId="17" hidden="1">#REF!</definedName>
    <definedName name="BExAYPPWJPWDKU59O051WMGB7O0J" localSheetId="3" hidden="1">#REF!</definedName>
    <definedName name="BExAYPPWJPWDKU59O051WMGB7O0J" localSheetId="7" hidden="1">#REF!</definedName>
    <definedName name="BExAYPPWJPWDKU59O051WMGB7O0J" localSheetId="12" hidden="1">#REF!</definedName>
    <definedName name="BExAYPPWJPWDKU59O051WMGB7O0J" localSheetId="13" hidden="1">#REF!</definedName>
    <definedName name="BExAYPPWJPWDKU59O051WMGB7O0J" localSheetId="1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11" hidden="1">#REF!</definedName>
    <definedName name="BExAYR2JZCJBUH6F1LZC2A7JIVRJ" localSheetId="17" hidden="1">#REF!</definedName>
    <definedName name="BExAYR2JZCJBUH6F1LZC2A7JIVRJ" localSheetId="3" hidden="1">#REF!</definedName>
    <definedName name="BExAYR2JZCJBUH6F1LZC2A7JIVRJ" localSheetId="7" hidden="1">#REF!</definedName>
    <definedName name="BExAYR2JZCJBUH6F1LZC2A7JIVRJ" localSheetId="12" hidden="1">#REF!</definedName>
    <definedName name="BExAYR2JZCJBUH6F1LZC2A7JIVRJ" localSheetId="13" hidden="1">#REF!</definedName>
    <definedName name="BExAYR2JZCJBUH6F1LZC2A7JIVRJ" localSheetId="1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11" hidden="1">#REF!</definedName>
    <definedName name="BExAYTGVRD3DLKO75RFPMBKCIWB8" localSheetId="17" hidden="1">#REF!</definedName>
    <definedName name="BExAYTGVRD3DLKO75RFPMBKCIWB8" localSheetId="3" hidden="1">#REF!</definedName>
    <definedName name="BExAYTGVRD3DLKO75RFPMBKCIWB8" localSheetId="7" hidden="1">#REF!</definedName>
    <definedName name="BExAYTGVRD3DLKO75RFPMBKCIWB8" localSheetId="12" hidden="1">#REF!</definedName>
    <definedName name="BExAYTGVRD3DLKO75RFPMBKCIWB8" localSheetId="13" hidden="1">#REF!</definedName>
    <definedName name="BExAYTGVRD3DLKO75RFPMBKCIWB8" localSheetId="1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11" hidden="1">#REF!</definedName>
    <definedName name="BExAYY9H9COOT46HJLPVDLTO12UL" localSheetId="17" hidden="1">#REF!</definedName>
    <definedName name="BExAYY9H9COOT46HJLPVDLTO12UL" localSheetId="3" hidden="1">#REF!</definedName>
    <definedName name="BExAYY9H9COOT46HJLPVDLTO12UL" localSheetId="7" hidden="1">#REF!</definedName>
    <definedName name="BExAYY9H9COOT46HJLPVDLTO12UL" localSheetId="12" hidden="1">#REF!</definedName>
    <definedName name="BExAYY9H9COOT46HJLPVDLTO12UL" localSheetId="13" hidden="1">#REF!</definedName>
    <definedName name="BExAYY9H9COOT46HJLPVDLTO12UL" localSheetId="1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11" hidden="1">#REF!</definedName>
    <definedName name="BExAYYKAQA3KDMQ890FIE5M9SPBL" localSheetId="17" hidden="1">#REF!</definedName>
    <definedName name="BExAYYKAQA3KDMQ890FIE5M9SPBL" localSheetId="3" hidden="1">#REF!</definedName>
    <definedName name="BExAYYKAQA3KDMQ890FIE5M9SPBL" localSheetId="7" hidden="1">#REF!</definedName>
    <definedName name="BExAYYKAQA3KDMQ890FIE5M9SPBL" localSheetId="12" hidden="1">#REF!</definedName>
    <definedName name="BExAYYKAQA3KDMQ890FIE5M9SPBL" localSheetId="13" hidden="1">#REF!</definedName>
    <definedName name="BExAYYKAQA3KDMQ890FIE5M9SPBL" localSheetId="1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11" hidden="1">#REF!</definedName>
    <definedName name="BExAZ6SY0EU69GC3CWI5EOO0YLFG" localSheetId="17" hidden="1">#REF!</definedName>
    <definedName name="BExAZ6SY0EU69GC3CWI5EOO0YLFG" localSheetId="3" hidden="1">#REF!</definedName>
    <definedName name="BExAZ6SY0EU69GC3CWI5EOO0YLFG" localSheetId="7" hidden="1">#REF!</definedName>
    <definedName name="BExAZ6SY0EU69GC3CWI5EOO0YLFG" localSheetId="12" hidden="1">#REF!</definedName>
    <definedName name="BExAZ6SY0EU69GC3CWI5EOO0YLFG" localSheetId="13" hidden="1">#REF!</definedName>
    <definedName name="BExAZ6SY0EU69GC3CWI5EOO0YLFG" localSheetId="1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11" hidden="1">#REF!</definedName>
    <definedName name="BExAZ6YEEBJV0PCKFE137K2Y3A8M" localSheetId="17" hidden="1">#REF!</definedName>
    <definedName name="BExAZ6YEEBJV0PCKFE137K2Y3A8M" localSheetId="3" hidden="1">#REF!</definedName>
    <definedName name="BExAZ6YEEBJV0PCKFE137K2Y3A8M" localSheetId="7" hidden="1">#REF!</definedName>
    <definedName name="BExAZ6YEEBJV0PCKFE137K2Y3A8M" localSheetId="12" hidden="1">#REF!</definedName>
    <definedName name="BExAZ6YEEBJV0PCKFE137K2Y3A8M" localSheetId="13" hidden="1">#REF!</definedName>
    <definedName name="BExAZ6YEEBJV0PCKFE137K2Y3A8M" localSheetId="1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11" hidden="1">#REF!</definedName>
    <definedName name="BExAZAP844MJ4GSAIYNYHQ7FECC3" localSheetId="17" hidden="1">#REF!</definedName>
    <definedName name="BExAZAP844MJ4GSAIYNYHQ7FECC3" localSheetId="3" hidden="1">#REF!</definedName>
    <definedName name="BExAZAP844MJ4GSAIYNYHQ7FECC3" localSheetId="7" hidden="1">#REF!</definedName>
    <definedName name="BExAZAP844MJ4GSAIYNYHQ7FECC3" localSheetId="12" hidden="1">#REF!</definedName>
    <definedName name="BExAZAP844MJ4GSAIYNYHQ7FECC3" localSheetId="13" hidden="1">#REF!</definedName>
    <definedName name="BExAZAP844MJ4GSAIYNYHQ7FECC3" localSheetId="1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11" hidden="1">#REF!</definedName>
    <definedName name="BExAZCNEGB4JYHC8CZ51KTN890US" localSheetId="17" hidden="1">#REF!</definedName>
    <definedName name="BExAZCNEGB4JYHC8CZ51KTN890US" localSheetId="3" hidden="1">#REF!</definedName>
    <definedName name="BExAZCNEGB4JYHC8CZ51KTN890US" localSheetId="7" hidden="1">#REF!</definedName>
    <definedName name="BExAZCNEGB4JYHC8CZ51KTN890US" localSheetId="12" hidden="1">#REF!</definedName>
    <definedName name="BExAZCNEGB4JYHC8CZ51KTN890US" localSheetId="13" hidden="1">#REF!</definedName>
    <definedName name="BExAZCNEGB4JYHC8CZ51KTN890US" localSheetId="1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11" hidden="1">#REF!</definedName>
    <definedName name="BExAZFCI302YFYRDJYQDWQQL0Q0O" localSheetId="17" hidden="1">#REF!</definedName>
    <definedName name="BExAZFCI302YFYRDJYQDWQQL0Q0O" localSheetId="3" hidden="1">#REF!</definedName>
    <definedName name="BExAZFCI302YFYRDJYQDWQQL0Q0O" localSheetId="7" hidden="1">#REF!</definedName>
    <definedName name="BExAZFCI302YFYRDJYQDWQQL0Q0O" localSheetId="12" hidden="1">#REF!</definedName>
    <definedName name="BExAZFCI302YFYRDJYQDWQQL0Q0O" localSheetId="13" hidden="1">#REF!</definedName>
    <definedName name="BExAZFCI302YFYRDJYQDWQQL0Q0O" localSheetId="1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11" hidden="1">#REF!</definedName>
    <definedName name="BExAZJE2UOL40XUAU2RB53X5K20P" localSheetId="17" hidden="1">#REF!</definedName>
    <definedName name="BExAZJE2UOL40XUAU2RB53X5K20P" localSheetId="3" hidden="1">#REF!</definedName>
    <definedName name="BExAZJE2UOL40XUAU2RB53X5K20P" localSheetId="7" hidden="1">#REF!</definedName>
    <definedName name="BExAZJE2UOL40XUAU2RB53X5K20P" localSheetId="12" hidden="1">#REF!</definedName>
    <definedName name="BExAZJE2UOL40XUAU2RB53X5K20P" localSheetId="13" hidden="1">#REF!</definedName>
    <definedName name="BExAZJE2UOL40XUAU2RB53X5K20P" localSheetId="1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11" hidden="1">#REF!</definedName>
    <definedName name="BExAZLHLST9OP89R1HJMC1POQG8H" localSheetId="17" hidden="1">#REF!</definedName>
    <definedName name="BExAZLHLST9OP89R1HJMC1POQG8H" localSheetId="3" hidden="1">#REF!</definedName>
    <definedName name="BExAZLHLST9OP89R1HJMC1POQG8H" localSheetId="7" hidden="1">#REF!</definedName>
    <definedName name="BExAZLHLST9OP89R1HJMC1POQG8H" localSheetId="12" hidden="1">#REF!</definedName>
    <definedName name="BExAZLHLST9OP89R1HJMC1POQG8H" localSheetId="13" hidden="1">#REF!</definedName>
    <definedName name="BExAZLHLST9OP89R1HJMC1POQG8H" localSheetId="1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11" hidden="1">#REF!</definedName>
    <definedName name="BExAZMDYMIAA7RX1BMCKU1VLBRGY" localSheetId="17" hidden="1">#REF!</definedName>
    <definedName name="BExAZMDYMIAA7RX1BMCKU1VLBRGY" localSheetId="3" hidden="1">#REF!</definedName>
    <definedName name="BExAZMDYMIAA7RX1BMCKU1VLBRGY" localSheetId="7" hidden="1">#REF!</definedName>
    <definedName name="BExAZMDYMIAA7RX1BMCKU1VLBRGY" localSheetId="12" hidden="1">#REF!</definedName>
    <definedName name="BExAZMDYMIAA7RX1BMCKU1VLBRGY" localSheetId="13" hidden="1">#REF!</definedName>
    <definedName name="BExAZMDYMIAA7RX1BMCKU1VLBRGY" localSheetId="1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11" hidden="1">#REF!</definedName>
    <definedName name="BExAZNL6BHI8DCQWXOX4I2P839UX" localSheetId="17" hidden="1">#REF!</definedName>
    <definedName name="BExAZNL6BHI8DCQWXOX4I2P839UX" localSheetId="3" hidden="1">#REF!</definedName>
    <definedName name="BExAZNL6BHI8DCQWXOX4I2P839UX" localSheetId="7" hidden="1">#REF!</definedName>
    <definedName name="BExAZNL6BHI8DCQWXOX4I2P839UX" localSheetId="12" hidden="1">#REF!</definedName>
    <definedName name="BExAZNL6BHI8DCQWXOX4I2P839UX" localSheetId="13" hidden="1">#REF!</definedName>
    <definedName name="BExAZNL6BHI8DCQWXOX4I2P839UX" localSheetId="1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11" hidden="1">#REF!</definedName>
    <definedName name="BExAZRMWSONMCG9KDUM4KAQ7BONM" localSheetId="17" hidden="1">#REF!</definedName>
    <definedName name="BExAZRMWSONMCG9KDUM4KAQ7BONM" localSheetId="3" hidden="1">#REF!</definedName>
    <definedName name="BExAZRMWSONMCG9KDUM4KAQ7BONM" localSheetId="7" hidden="1">#REF!</definedName>
    <definedName name="BExAZRMWSONMCG9KDUM4KAQ7BONM" localSheetId="12" hidden="1">#REF!</definedName>
    <definedName name="BExAZRMWSONMCG9KDUM4KAQ7BONM" localSheetId="13" hidden="1">#REF!</definedName>
    <definedName name="BExAZRMWSONMCG9KDUM4KAQ7BONM" localSheetId="1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11" hidden="1">#REF!</definedName>
    <definedName name="BExAZSOJNQ5N3LM4XA17IH7NIY7G" localSheetId="17" hidden="1">#REF!</definedName>
    <definedName name="BExAZSOJNQ5N3LM4XA17IH7NIY7G" localSheetId="3" hidden="1">#REF!</definedName>
    <definedName name="BExAZSOJNQ5N3LM4XA17IH7NIY7G" localSheetId="7" hidden="1">#REF!</definedName>
    <definedName name="BExAZSOJNQ5N3LM4XA17IH7NIY7G" localSheetId="12" hidden="1">#REF!</definedName>
    <definedName name="BExAZSOJNQ5N3LM4XA17IH7NIY7G" localSheetId="13" hidden="1">#REF!</definedName>
    <definedName name="BExAZSOJNQ5N3LM4XA17IH7NIY7G" localSheetId="1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11" hidden="1">#REF!</definedName>
    <definedName name="BExAZTFG4SJRG4TW6JXRF7N08JFI" localSheetId="17" hidden="1">#REF!</definedName>
    <definedName name="BExAZTFG4SJRG4TW6JXRF7N08JFI" localSheetId="3" hidden="1">#REF!</definedName>
    <definedName name="BExAZTFG4SJRG4TW6JXRF7N08JFI" localSheetId="7" hidden="1">#REF!</definedName>
    <definedName name="BExAZTFG4SJRG4TW6JXRF7N08JFI" localSheetId="12" hidden="1">#REF!</definedName>
    <definedName name="BExAZTFG4SJRG4TW6JXRF7N08JFI" localSheetId="13" hidden="1">#REF!</definedName>
    <definedName name="BExAZTFG4SJRG4TW6JXRF7N08JFI" localSheetId="1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11" hidden="1">#REF!</definedName>
    <definedName name="BExAZUS4A8OHDZK0MWAOCCCKTH73" localSheetId="17" hidden="1">#REF!</definedName>
    <definedName name="BExAZUS4A8OHDZK0MWAOCCCKTH73" localSheetId="3" hidden="1">#REF!</definedName>
    <definedName name="BExAZUS4A8OHDZK0MWAOCCCKTH73" localSheetId="7" hidden="1">#REF!</definedName>
    <definedName name="BExAZUS4A8OHDZK0MWAOCCCKTH73" localSheetId="12" hidden="1">#REF!</definedName>
    <definedName name="BExAZUS4A8OHDZK0MWAOCCCKTH73" localSheetId="13" hidden="1">#REF!</definedName>
    <definedName name="BExAZUS4A8OHDZK0MWAOCCCKTH73" localSheetId="1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11" hidden="1">#REF!</definedName>
    <definedName name="BExAZX6FECVK3E07KXM2XPYKGM6U" localSheetId="17" hidden="1">#REF!</definedName>
    <definedName name="BExAZX6FECVK3E07KXM2XPYKGM6U" localSheetId="3" hidden="1">#REF!</definedName>
    <definedName name="BExAZX6FECVK3E07KXM2XPYKGM6U" localSheetId="7" hidden="1">#REF!</definedName>
    <definedName name="BExAZX6FECVK3E07KXM2XPYKGM6U" localSheetId="12" hidden="1">#REF!</definedName>
    <definedName name="BExAZX6FECVK3E07KXM2XPYKGM6U" localSheetId="13" hidden="1">#REF!</definedName>
    <definedName name="BExAZX6FECVK3E07KXM2XPYKGM6U" localSheetId="1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11" hidden="1">#REF!</definedName>
    <definedName name="BExB012NJ8GASTNNPBRRFTLHIOC9" localSheetId="17" hidden="1">#REF!</definedName>
    <definedName name="BExB012NJ8GASTNNPBRRFTLHIOC9" localSheetId="3" hidden="1">#REF!</definedName>
    <definedName name="BExB012NJ8GASTNNPBRRFTLHIOC9" localSheetId="7" hidden="1">#REF!</definedName>
    <definedName name="BExB012NJ8GASTNNPBRRFTLHIOC9" localSheetId="12" hidden="1">#REF!</definedName>
    <definedName name="BExB012NJ8GASTNNPBRRFTLHIOC9" localSheetId="13" hidden="1">#REF!</definedName>
    <definedName name="BExB012NJ8GASTNNPBRRFTLHIOC9" localSheetId="1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11" hidden="1">#REF!</definedName>
    <definedName name="BExB072HHXVMUC0VYNGG48GRSH5Q" localSheetId="17" hidden="1">#REF!</definedName>
    <definedName name="BExB072HHXVMUC0VYNGG48GRSH5Q" localSheetId="3" hidden="1">#REF!</definedName>
    <definedName name="BExB072HHXVMUC0VYNGG48GRSH5Q" localSheetId="7" hidden="1">#REF!</definedName>
    <definedName name="BExB072HHXVMUC0VYNGG48GRSH5Q" localSheetId="12" hidden="1">#REF!</definedName>
    <definedName name="BExB072HHXVMUC0VYNGG48GRSH5Q" localSheetId="13" hidden="1">#REF!</definedName>
    <definedName name="BExB072HHXVMUC0VYNGG48GRSH5Q" localSheetId="1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11" hidden="1">#REF!</definedName>
    <definedName name="BExB0FRDEYDEUEAB1W8KD6D965XA" localSheetId="17" hidden="1">#REF!</definedName>
    <definedName name="BExB0FRDEYDEUEAB1W8KD6D965XA" localSheetId="3" hidden="1">#REF!</definedName>
    <definedName name="BExB0FRDEYDEUEAB1W8KD6D965XA" localSheetId="7" hidden="1">#REF!</definedName>
    <definedName name="BExB0FRDEYDEUEAB1W8KD6D965XA" localSheetId="12" hidden="1">#REF!</definedName>
    <definedName name="BExB0FRDEYDEUEAB1W8KD6D965XA" localSheetId="13" hidden="1">#REF!</definedName>
    <definedName name="BExB0FRDEYDEUEAB1W8KD6D965XA" localSheetId="1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11" hidden="1">#REF!</definedName>
    <definedName name="BExB0GIGLDV7P55ZR51C0HG15PA2" localSheetId="17" hidden="1">#REF!</definedName>
    <definedName name="BExB0GIGLDV7P55ZR51C0HG15PA2" localSheetId="3" hidden="1">#REF!</definedName>
    <definedName name="BExB0GIGLDV7P55ZR51C0HG15PA2" localSheetId="7" hidden="1">#REF!</definedName>
    <definedName name="BExB0GIGLDV7P55ZR51C0HG15PA2" localSheetId="12" hidden="1">#REF!</definedName>
    <definedName name="BExB0GIGLDV7P55ZR51C0HG15PA2" localSheetId="13" hidden="1">#REF!</definedName>
    <definedName name="BExB0GIGLDV7P55ZR51C0HG15PA2" localSheetId="1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11" hidden="1">#REF!</definedName>
    <definedName name="BExB0KPCN7YJORQAYUCF4YKIKPMC" localSheetId="17" hidden="1">#REF!</definedName>
    <definedName name="BExB0KPCN7YJORQAYUCF4YKIKPMC" localSheetId="3" hidden="1">#REF!</definedName>
    <definedName name="BExB0KPCN7YJORQAYUCF4YKIKPMC" localSheetId="7" hidden="1">#REF!</definedName>
    <definedName name="BExB0KPCN7YJORQAYUCF4YKIKPMC" localSheetId="12" hidden="1">#REF!</definedName>
    <definedName name="BExB0KPCN7YJORQAYUCF4YKIKPMC" localSheetId="13" hidden="1">#REF!</definedName>
    <definedName name="BExB0KPCN7YJORQAYUCF4YKIKPMC" localSheetId="1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11" hidden="1">#REF!</definedName>
    <definedName name="BExB0VHQD6ORZS0MIC86QWHCE4UC" localSheetId="17" hidden="1">#REF!</definedName>
    <definedName name="BExB0VHQD6ORZS0MIC86QWHCE4UC" localSheetId="3" hidden="1">#REF!</definedName>
    <definedName name="BExB0VHQD6ORZS0MIC86QWHCE4UC" localSheetId="7" hidden="1">#REF!</definedName>
    <definedName name="BExB0VHQD6ORZS0MIC86QWHCE4UC" localSheetId="12" hidden="1">#REF!</definedName>
    <definedName name="BExB0VHQD6ORZS0MIC86QWHCE4UC" localSheetId="13" hidden="1">#REF!</definedName>
    <definedName name="BExB0VHQD6ORZS0MIC86QWHCE4UC" localSheetId="1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11" hidden="1">#REF!</definedName>
    <definedName name="BExB0WE4PI3NOBXXVO9CTEN4DIU2" localSheetId="17" hidden="1">#REF!</definedName>
    <definedName name="BExB0WE4PI3NOBXXVO9CTEN4DIU2" localSheetId="3" hidden="1">#REF!</definedName>
    <definedName name="BExB0WE4PI3NOBXXVO9CTEN4DIU2" localSheetId="7" hidden="1">#REF!</definedName>
    <definedName name="BExB0WE4PI3NOBXXVO9CTEN4DIU2" localSheetId="12" hidden="1">#REF!</definedName>
    <definedName name="BExB0WE4PI3NOBXXVO9CTEN4DIU2" localSheetId="13" hidden="1">#REF!</definedName>
    <definedName name="BExB0WE4PI3NOBXXVO9CTEN4DIU2" localSheetId="1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11" hidden="1">#REF!</definedName>
    <definedName name="BExB0Z8O1CQF2CWFBBHE8SNISDAO" localSheetId="17" hidden="1">#REF!</definedName>
    <definedName name="BExB0Z8O1CQF2CWFBBHE8SNISDAO" localSheetId="3" hidden="1">#REF!</definedName>
    <definedName name="BExB0Z8O1CQF2CWFBBHE8SNISDAO" localSheetId="7" hidden="1">#REF!</definedName>
    <definedName name="BExB0Z8O1CQF2CWFBBHE8SNISDAO" localSheetId="12" hidden="1">#REF!</definedName>
    <definedName name="BExB0Z8O1CQF2CWFBBHE8SNISDAO" localSheetId="13" hidden="1">#REF!</definedName>
    <definedName name="BExB0Z8O1CQF2CWFBBHE8SNISDAO" localSheetId="1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11" hidden="1">#REF!</definedName>
    <definedName name="BExB10QNIVITUYS55OAEKK3VLJFE" localSheetId="17" hidden="1">#REF!</definedName>
    <definedName name="BExB10QNIVITUYS55OAEKK3VLJFE" localSheetId="3" hidden="1">#REF!</definedName>
    <definedName name="BExB10QNIVITUYS55OAEKK3VLJFE" localSheetId="7" hidden="1">#REF!</definedName>
    <definedName name="BExB10QNIVITUYS55OAEKK3VLJFE" localSheetId="12" hidden="1">#REF!</definedName>
    <definedName name="BExB10QNIVITUYS55OAEKK3VLJFE" localSheetId="13" hidden="1">#REF!</definedName>
    <definedName name="BExB10QNIVITUYS55OAEKK3VLJFE" localSheetId="1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11" hidden="1">#REF!</definedName>
    <definedName name="BExB15ZDRY4CIJ911DONP0KCY9KU" localSheetId="17" hidden="1">#REF!</definedName>
    <definedName name="BExB15ZDRY4CIJ911DONP0KCY9KU" localSheetId="3" hidden="1">#REF!</definedName>
    <definedName name="BExB15ZDRY4CIJ911DONP0KCY9KU" localSheetId="7" hidden="1">#REF!</definedName>
    <definedName name="BExB15ZDRY4CIJ911DONP0KCY9KU" localSheetId="12" hidden="1">#REF!</definedName>
    <definedName name="BExB15ZDRY4CIJ911DONP0KCY9KU" localSheetId="13" hidden="1">#REF!</definedName>
    <definedName name="BExB15ZDRY4CIJ911DONP0KCY9KU" localSheetId="1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11" hidden="1">#REF!</definedName>
    <definedName name="BExB16VQY0O0RLZYJFU3OFEONVTE" localSheetId="17" hidden="1">#REF!</definedName>
    <definedName name="BExB16VQY0O0RLZYJFU3OFEONVTE" localSheetId="3" hidden="1">#REF!</definedName>
    <definedName name="BExB16VQY0O0RLZYJFU3OFEONVTE" localSheetId="7" hidden="1">#REF!</definedName>
    <definedName name="BExB16VQY0O0RLZYJFU3OFEONVTE" localSheetId="12" hidden="1">#REF!</definedName>
    <definedName name="BExB16VQY0O0RLZYJFU3OFEONVTE" localSheetId="13" hidden="1">#REF!</definedName>
    <definedName name="BExB16VQY0O0RLZYJFU3OFEONVTE" localSheetId="1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11" hidden="1">#REF!</definedName>
    <definedName name="BExB1FKNY2UO4W5FUGFHJOA2WFGG" localSheetId="17" hidden="1">#REF!</definedName>
    <definedName name="BExB1FKNY2UO4W5FUGFHJOA2WFGG" localSheetId="3" hidden="1">#REF!</definedName>
    <definedName name="BExB1FKNY2UO4W5FUGFHJOA2WFGG" localSheetId="7" hidden="1">#REF!</definedName>
    <definedName name="BExB1FKNY2UO4W5FUGFHJOA2WFGG" localSheetId="12" hidden="1">#REF!</definedName>
    <definedName name="BExB1FKNY2UO4W5FUGFHJOA2WFGG" localSheetId="13" hidden="1">#REF!</definedName>
    <definedName name="BExB1FKNY2UO4W5FUGFHJOA2WFGG" localSheetId="1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11" hidden="1">#REF!</definedName>
    <definedName name="BExB1GMD0PIDGTFBGQOPRWQSP9I4" localSheetId="17" hidden="1">#REF!</definedName>
    <definedName name="BExB1GMD0PIDGTFBGQOPRWQSP9I4" localSheetId="3" hidden="1">#REF!</definedName>
    <definedName name="BExB1GMD0PIDGTFBGQOPRWQSP9I4" localSheetId="7" hidden="1">#REF!</definedName>
    <definedName name="BExB1GMD0PIDGTFBGQOPRWQSP9I4" localSheetId="12" hidden="1">#REF!</definedName>
    <definedName name="BExB1GMD0PIDGTFBGQOPRWQSP9I4" localSheetId="13" hidden="1">#REF!</definedName>
    <definedName name="BExB1GMD0PIDGTFBGQOPRWQSP9I4" localSheetId="1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11" hidden="1">#REF!</definedName>
    <definedName name="BExB1HZ0FHGNOS2URJWFD5G55OMO" localSheetId="17" hidden="1">#REF!</definedName>
    <definedName name="BExB1HZ0FHGNOS2URJWFD5G55OMO" localSheetId="3" hidden="1">#REF!</definedName>
    <definedName name="BExB1HZ0FHGNOS2URJWFD5G55OMO" localSheetId="7" hidden="1">#REF!</definedName>
    <definedName name="BExB1HZ0FHGNOS2URJWFD5G55OMO" localSheetId="12" hidden="1">#REF!</definedName>
    <definedName name="BExB1HZ0FHGNOS2URJWFD5G55OMO" localSheetId="13" hidden="1">#REF!</definedName>
    <definedName name="BExB1HZ0FHGNOS2URJWFD5G55OMO" localSheetId="1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11" hidden="1">#REF!</definedName>
    <definedName name="BExB1Q29OO6LNFNT1EQLA3KYE7MX" localSheetId="17" hidden="1">#REF!</definedName>
    <definedName name="BExB1Q29OO6LNFNT1EQLA3KYE7MX" localSheetId="3" hidden="1">#REF!</definedName>
    <definedName name="BExB1Q29OO6LNFNT1EQLA3KYE7MX" localSheetId="7" hidden="1">#REF!</definedName>
    <definedName name="BExB1Q29OO6LNFNT1EQLA3KYE7MX" localSheetId="12" hidden="1">#REF!</definedName>
    <definedName name="BExB1Q29OO6LNFNT1EQLA3KYE7MX" localSheetId="13" hidden="1">#REF!</definedName>
    <definedName name="BExB1Q29OO6LNFNT1EQLA3KYE7MX" localSheetId="1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11" hidden="1">#REF!</definedName>
    <definedName name="BExB1TNRV5EBWZEHYLHI76T0FVA7" localSheetId="17" hidden="1">#REF!</definedName>
    <definedName name="BExB1TNRV5EBWZEHYLHI76T0FVA7" localSheetId="3" hidden="1">#REF!</definedName>
    <definedName name="BExB1TNRV5EBWZEHYLHI76T0FVA7" localSheetId="7" hidden="1">#REF!</definedName>
    <definedName name="BExB1TNRV5EBWZEHYLHI76T0FVA7" localSheetId="12" hidden="1">#REF!</definedName>
    <definedName name="BExB1TNRV5EBWZEHYLHI76T0FVA7" localSheetId="13" hidden="1">#REF!</definedName>
    <definedName name="BExB1TNRV5EBWZEHYLHI76T0FVA7" localSheetId="1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11" hidden="1">#REF!</definedName>
    <definedName name="BExB1WI6M8I0EEP1ANUQZCFY24EV" localSheetId="17" hidden="1">#REF!</definedName>
    <definedName name="BExB1WI6M8I0EEP1ANUQZCFY24EV" localSheetId="3" hidden="1">#REF!</definedName>
    <definedName name="BExB1WI6M8I0EEP1ANUQZCFY24EV" localSheetId="7" hidden="1">#REF!</definedName>
    <definedName name="BExB1WI6M8I0EEP1ANUQZCFY24EV" localSheetId="12" hidden="1">#REF!</definedName>
    <definedName name="BExB1WI6M8I0EEP1ANUQZCFY24EV" localSheetId="13" hidden="1">#REF!</definedName>
    <definedName name="BExB1WI6M8I0EEP1ANUQZCFY24EV" localSheetId="1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11" hidden="1">#REF!</definedName>
    <definedName name="BExB203OWC9QZA3BYOKQ18L4FUJE" localSheetId="17" hidden="1">#REF!</definedName>
    <definedName name="BExB203OWC9QZA3BYOKQ18L4FUJE" localSheetId="3" hidden="1">#REF!</definedName>
    <definedName name="BExB203OWC9QZA3BYOKQ18L4FUJE" localSheetId="7" hidden="1">#REF!</definedName>
    <definedName name="BExB203OWC9QZA3BYOKQ18L4FUJE" localSheetId="12" hidden="1">#REF!</definedName>
    <definedName name="BExB203OWC9QZA3BYOKQ18L4FUJE" localSheetId="13" hidden="1">#REF!</definedName>
    <definedName name="BExB203OWC9QZA3BYOKQ18L4FUJE" localSheetId="1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11" hidden="1">#REF!</definedName>
    <definedName name="BExB2CJHTU7C591BR4WRL5L2F2K6" localSheetId="17" hidden="1">#REF!</definedName>
    <definedName name="BExB2CJHTU7C591BR4WRL5L2F2K6" localSheetId="3" hidden="1">#REF!</definedName>
    <definedName name="BExB2CJHTU7C591BR4WRL5L2F2K6" localSheetId="7" hidden="1">#REF!</definedName>
    <definedName name="BExB2CJHTU7C591BR4WRL5L2F2K6" localSheetId="12" hidden="1">#REF!</definedName>
    <definedName name="BExB2CJHTU7C591BR4WRL5L2F2K6" localSheetId="13" hidden="1">#REF!</definedName>
    <definedName name="BExB2CJHTU7C591BR4WRL5L2F2K6" localSheetId="1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11" hidden="1">#REF!</definedName>
    <definedName name="BExB2K1AV4PGNS1O6C7D7AO411AX" localSheetId="17" hidden="1">#REF!</definedName>
    <definedName name="BExB2K1AV4PGNS1O6C7D7AO411AX" localSheetId="3" hidden="1">#REF!</definedName>
    <definedName name="BExB2K1AV4PGNS1O6C7D7AO411AX" localSheetId="7" hidden="1">#REF!</definedName>
    <definedName name="BExB2K1AV4PGNS1O6C7D7AO411AX" localSheetId="12" hidden="1">#REF!</definedName>
    <definedName name="BExB2K1AV4PGNS1O6C7D7AO411AX" localSheetId="13" hidden="1">#REF!</definedName>
    <definedName name="BExB2K1AV4PGNS1O6C7D7AO411AX" localSheetId="1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11" hidden="1">#REF!</definedName>
    <definedName name="BExB2O2UYHKI324YE324E1N7FVIB" localSheetId="17" hidden="1">#REF!</definedName>
    <definedName name="BExB2O2UYHKI324YE324E1N7FVIB" localSheetId="3" hidden="1">#REF!</definedName>
    <definedName name="BExB2O2UYHKI324YE324E1N7FVIB" localSheetId="7" hidden="1">#REF!</definedName>
    <definedName name="BExB2O2UYHKI324YE324E1N7FVIB" localSheetId="12" hidden="1">#REF!</definedName>
    <definedName name="BExB2O2UYHKI324YE324E1N7FVIB" localSheetId="13" hidden="1">#REF!</definedName>
    <definedName name="BExB2O2UYHKI324YE324E1N7FVIB" localSheetId="1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11" hidden="1">#REF!</definedName>
    <definedName name="BExB2Q0VJ0MU2URO3JOVUAVHEI3V" localSheetId="17" hidden="1">#REF!</definedName>
    <definedName name="BExB2Q0VJ0MU2URO3JOVUAVHEI3V" localSheetId="3" hidden="1">#REF!</definedName>
    <definedName name="BExB2Q0VJ0MU2URO3JOVUAVHEI3V" localSheetId="7" hidden="1">#REF!</definedName>
    <definedName name="BExB2Q0VJ0MU2URO3JOVUAVHEI3V" localSheetId="12" hidden="1">#REF!</definedName>
    <definedName name="BExB2Q0VJ0MU2URO3JOVUAVHEI3V" localSheetId="13" hidden="1">#REF!</definedName>
    <definedName name="BExB2Q0VJ0MU2URO3JOVUAVHEI3V" localSheetId="1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11" hidden="1">#REF!</definedName>
    <definedName name="BExB30IP1DNKNQ6PZ5ERUGR5MK4Z" localSheetId="17" hidden="1">#REF!</definedName>
    <definedName name="BExB30IP1DNKNQ6PZ5ERUGR5MK4Z" localSheetId="3" hidden="1">#REF!</definedName>
    <definedName name="BExB30IP1DNKNQ6PZ5ERUGR5MK4Z" localSheetId="7" hidden="1">#REF!</definedName>
    <definedName name="BExB30IP1DNKNQ6PZ5ERUGR5MK4Z" localSheetId="12" hidden="1">#REF!</definedName>
    <definedName name="BExB30IP1DNKNQ6PZ5ERUGR5MK4Z" localSheetId="13" hidden="1">#REF!</definedName>
    <definedName name="BExB30IP1DNKNQ6PZ5ERUGR5MK4Z" localSheetId="1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11" hidden="1">#REF!</definedName>
    <definedName name="BExB385QW2BSSBXS953SSQN2ISSW" localSheetId="17" hidden="1">#REF!</definedName>
    <definedName name="BExB385QW2BSSBXS953SSQN2ISSW" localSheetId="3" hidden="1">#REF!</definedName>
    <definedName name="BExB385QW2BSSBXS953SSQN2ISSW" localSheetId="7" hidden="1">#REF!</definedName>
    <definedName name="BExB385QW2BSSBXS953SSQN2ISSW" localSheetId="12" hidden="1">#REF!</definedName>
    <definedName name="BExB385QW2BSSBXS953SSQN2ISSW" localSheetId="13" hidden="1">#REF!</definedName>
    <definedName name="BExB385QW2BSSBXS953SSQN2ISSW" localSheetId="1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11" hidden="1">#REF!</definedName>
    <definedName name="BExB3DEMEV5D9G8FDHD4NQ9X2YNT" localSheetId="17" hidden="1">#REF!</definedName>
    <definedName name="BExB3DEMEV5D9G8FDHD4NQ9X2YNT" localSheetId="3" hidden="1">#REF!</definedName>
    <definedName name="BExB3DEMEV5D9G8FDHD4NQ9X2YNT" localSheetId="7" hidden="1">#REF!</definedName>
    <definedName name="BExB3DEMEV5D9G8FDHD4NQ9X2YNT" localSheetId="12" hidden="1">#REF!</definedName>
    <definedName name="BExB3DEMEV5D9G8FDHD4NQ9X2YNT" localSheetId="13" hidden="1">#REF!</definedName>
    <definedName name="BExB3DEMEV5D9G8FDHD4NQ9X2YNT" localSheetId="1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11" hidden="1">#REF!</definedName>
    <definedName name="BExB3RXU8AJQ86I5RXEWLGGR7R7C" localSheetId="17" hidden="1">#REF!</definedName>
    <definedName name="BExB3RXU8AJQ86I5RXEWLGGR7R7C" localSheetId="3" hidden="1">#REF!</definedName>
    <definedName name="BExB3RXU8AJQ86I5RXEWLGGR7R7C" localSheetId="7" hidden="1">#REF!</definedName>
    <definedName name="BExB3RXU8AJQ86I5RXEWLGGR7R7C" localSheetId="12" hidden="1">#REF!</definedName>
    <definedName name="BExB3RXU8AJQ86I5RXEWLGGR7R7C" localSheetId="13" hidden="1">#REF!</definedName>
    <definedName name="BExB3RXU8AJQ86I5RXEWLGGR7R7C" localSheetId="1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11" hidden="1">#REF!</definedName>
    <definedName name="BExB442RX0T3L6HUL6X5T21CENW6" localSheetId="17" hidden="1">#REF!</definedName>
    <definedName name="BExB442RX0T3L6HUL6X5T21CENW6" localSheetId="3" hidden="1">#REF!</definedName>
    <definedName name="BExB442RX0T3L6HUL6X5T21CENW6" localSheetId="7" hidden="1">#REF!</definedName>
    <definedName name="BExB442RX0T3L6HUL6X5T21CENW6" localSheetId="12" hidden="1">#REF!</definedName>
    <definedName name="BExB442RX0T3L6HUL6X5T21CENW6" localSheetId="13" hidden="1">#REF!</definedName>
    <definedName name="BExB442RX0T3L6HUL6X5T21CENW6" localSheetId="1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11" hidden="1">#REF!</definedName>
    <definedName name="BExB4ADD0L7417CII901XTFKXD1J" localSheetId="17" hidden="1">#REF!</definedName>
    <definedName name="BExB4ADD0L7417CII901XTFKXD1J" localSheetId="3" hidden="1">#REF!</definedName>
    <definedName name="BExB4ADD0L7417CII901XTFKXD1J" localSheetId="7" hidden="1">#REF!</definedName>
    <definedName name="BExB4ADD0L7417CII901XTFKXD1J" localSheetId="12" hidden="1">#REF!</definedName>
    <definedName name="BExB4ADD0L7417CII901XTFKXD1J" localSheetId="13" hidden="1">#REF!</definedName>
    <definedName name="BExB4ADD0L7417CII901XTFKXD1J" localSheetId="1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11" hidden="1">#REF!</definedName>
    <definedName name="BExB4DYU06HCGRIPBSWRCXK804UM" localSheetId="17" hidden="1">#REF!</definedName>
    <definedName name="BExB4DYU06HCGRIPBSWRCXK804UM" localSheetId="3" hidden="1">#REF!</definedName>
    <definedName name="BExB4DYU06HCGRIPBSWRCXK804UM" localSheetId="7" hidden="1">#REF!</definedName>
    <definedName name="BExB4DYU06HCGRIPBSWRCXK804UM" localSheetId="12" hidden="1">#REF!</definedName>
    <definedName name="BExB4DYU06HCGRIPBSWRCXK804UM" localSheetId="13" hidden="1">#REF!</definedName>
    <definedName name="BExB4DYU06HCGRIPBSWRCXK804UM" localSheetId="1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11" hidden="1">#REF!</definedName>
    <definedName name="BExB4HEZO4E597Q5M4M10LT8TLY3" localSheetId="17" hidden="1">#REF!</definedName>
    <definedName name="BExB4HEZO4E597Q5M4M10LT8TLY3" localSheetId="3" hidden="1">#REF!</definedName>
    <definedName name="BExB4HEZO4E597Q5M4M10LT8TLY3" localSheetId="7" hidden="1">#REF!</definedName>
    <definedName name="BExB4HEZO4E597Q5M4M10LT8TLY3" localSheetId="12" hidden="1">#REF!</definedName>
    <definedName name="BExB4HEZO4E597Q5M4M10LT8TLY3" localSheetId="13" hidden="1">#REF!</definedName>
    <definedName name="BExB4HEZO4E597Q5M4M10LT8TLY3" localSheetId="1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11" hidden="1">#REF!</definedName>
    <definedName name="BExB4X01APD3Z8ZW6MVX1P8NAO7G" localSheetId="17" hidden="1">#REF!</definedName>
    <definedName name="BExB4X01APD3Z8ZW6MVX1P8NAO7G" localSheetId="3" hidden="1">#REF!</definedName>
    <definedName name="BExB4X01APD3Z8ZW6MVX1P8NAO7G" localSheetId="7" hidden="1">#REF!</definedName>
    <definedName name="BExB4X01APD3Z8ZW6MVX1P8NAO7G" localSheetId="12" hidden="1">#REF!</definedName>
    <definedName name="BExB4X01APD3Z8ZW6MVX1P8NAO7G" localSheetId="13" hidden="1">#REF!</definedName>
    <definedName name="BExB4X01APD3Z8ZW6MVX1P8NAO7G" localSheetId="1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11" hidden="1">#REF!</definedName>
    <definedName name="BExB4Z3EZBGYYI33U0KQ8NEIH8PY" localSheetId="17" hidden="1">#REF!</definedName>
    <definedName name="BExB4Z3EZBGYYI33U0KQ8NEIH8PY" localSheetId="3" hidden="1">#REF!</definedName>
    <definedName name="BExB4Z3EZBGYYI33U0KQ8NEIH8PY" localSheetId="7" hidden="1">#REF!</definedName>
    <definedName name="BExB4Z3EZBGYYI33U0KQ8NEIH8PY" localSheetId="12" hidden="1">#REF!</definedName>
    <definedName name="BExB4Z3EZBGYYI33U0KQ8NEIH8PY" localSheetId="13" hidden="1">#REF!</definedName>
    <definedName name="BExB4Z3EZBGYYI33U0KQ8NEIH8PY" localSheetId="1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11" hidden="1">#REF!</definedName>
    <definedName name="BExB4ZJOLU1PXBMG4TPCCLTRMNRE" localSheetId="17" hidden="1">#REF!</definedName>
    <definedName name="BExB4ZJOLU1PXBMG4TPCCLTRMNRE" localSheetId="3" hidden="1">#REF!</definedName>
    <definedName name="BExB4ZJOLU1PXBMG4TPCCLTRMNRE" localSheetId="7" hidden="1">#REF!</definedName>
    <definedName name="BExB4ZJOLU1PXBMG4TPCCLTRMNRE" localSheetId="12" hidden="1">#REF!</definedName>
    <definedName name="BExB4ZJOLU1PXBMG4TPCCLTRMNRE" localSheetId="13" hidden="1">#REF!</definedName>
    <definedName name="BExB4ZJOLU1PXBMG4TPCCLTRMNRE" localSheetId="1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11" hidden="1">#REF!</definedName>
    <definedName name="BExB4ZZSDPL4Q05BMVT5TUN0IGKT" localSheetId="17" hidden="1">#REF!</definedName>
    <definedName name="BExB4ZZSDPL4Q05BMVT5TUN0IGKT" localSheetId="3" hidden="1">#REF!</definedName>
    <definedName name="BExB4ZZSDPL4Q05BMVT5TUN0IGKT" localSheetId="7" hidden="1">#REF!</definedName>
    <definedName name="BExB4ZZSDPL4Q05BMVT5TUN0IGKT" localSheetId="12" hidden="1">#REF!</definedName>
    <definedName name="BExB4ZZSDPL4Q05BMVT5TUN0IGKT" localSheetId="13" hidden="1">#REF!</definedName>
    <definedName name="BExB4ZZSDPL4Q05BMVT5TUN0IGKT" localSheetId="1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11" hidden="1">#REF!</definedName>
    <definedName name="BExB55368XW7UX657ZSPC6BFE92S" localSheetId="17" hidden="1">#REF!</definedName>
    <definedName name="BExB55368XW7UX657ZSPC6BFE92S" localSheetId="3" hidden="1">#REF!</definedName>
    <definedName name="BExB55368XW7UX657ZSPC6BFE92S" localSheetId="7" hidden="1">#REF!</definedName>
    <definedName name="BExB55368XW7UX657ZSPC6BFE92S" localSheetId="12" hidden="1">#REF!</definedName>
    <definedName name="BExB55368XW7UX657ZSPC6BFE92S" localSheetId="13" hidden="1">#REF!</definedName>
    <definedName name="BExB55368XW7UX657ZSPC6BFE92S" localSheetId="1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11" hidden="1">#REF!</definedName>
    <definedName name="BExB57MZEPL2SA2ONPK66YFLZWJU" localSheetId="17" hidden="1">#REF!</definedName>
    <definedName name="BExB57MZEPL2SA2ONPK66YFLZWJU" localSheetId="3" hidden="1">#REF!</definedName>
    <definedName name="BExB57MZEPL2SA2ONPK66YFLZWJU" localSheetId="7" hidden="1">#REF!</definedName>
    <definedName name="BExB57MZEPL2SA2ONPK66YFLZWJU" localSheetId="12" hidden="1">#REF!</definedName>
    <definedName name="BExB57MZEPL2SA2ONPK66YFLZWJU" localSheetId="13" hidden="1">#REF!</definedName>
    <definedName name="BExB57MZEPL2SA2ONPK66YFLZWJU" localSheetId="1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11" hidden="1">#REF!</definedName>
    <definedName name="BExB5833OAOJ22VK1YK47FHUSVK2" localSheetId="17" hidden="1">#REF!</definedName>
    <definedName name="BExB5833OAOJ22VK1YK47FHUSVK2" localSheetId="3" hidden="1">#REF!</definedName>
    <definedName name="BExB5833OAOJ22VK1YK47FHUSVK2" localSheetId="7" hidden="1">#REF!</definedName>
    <definedName name="BExB5833OAOJ22VK1YK47FHUSVK2" localSheetId="12" hidden="1">#REF!</definedName>
    <definedName name="BExB5833OAOJ22VK1YK47FHUSVK2" localSheetId="13" hidden="1">#REF!</definedName>
    <definedName name="BExB5833OAOJ22VK1YK47FHUSVK2" localSheetId="1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11" hidden="1">#REF!</definedName>
    <definedName name="BExB58JDIHS42JZT9DJJMKA8QFCO" localSheetId="17" hidden="1">#REF!</definedName>
    <definedName name="BExB58JDIHS42JZT9DJJMKA8QFCO" localSheetId="3" hidden="1">#REF!</definedName>
    <definedName name="BExB58JDIHS42JZT9DJJMKA8QFCO" localSheetId="7" hidden="1">#REF!</definedName>
    <definedName name="BExB58JDIHS42JZT9DJJMKA8QFCO" localSheetId="12" hidden="1">#REF!</definedName>
    <definedName name="BExB58JDIHS42JZT9DJJMKA8QFCO" localSheetId="13" hidden="1">#REF!</definedName>
    <definedName name="BExB58JDIHS42JZT9DJJMKA8QFCO" localSheetId="1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11" hidden="1">#REF!</definedName>
    <definedName name="BExB58U5FQC5JWV9CGC83HLLZUZI" localSheetId="17" hidden="1">#REF!</definedName>
    <definedName name="BExB58U5FQC5JWV9CGC83HLLZUZI" localSheetId="3" hidden="1">#REF!</definedName>
    <definedName name="BExB58U5FQC5JWV9CGC83HLLZUZI" localSheetId="7" hidden="1">#REF!</definedName>
    <definedName name="BExB58U5FQC5JWV9CGC83HLLZUZI" localSheetId="12" hidden="1">#REF!</definedName>
    <definedName name="BExB58U5FQC5JWV9CGC83HLLZUZI" localSheetId="13" hidden="1">#REF!</definedName>
    <definedName name="BExB58U5FQC5JWV9CGC83HLLZUZI" localSheetId="1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11" hidden="1">#REF!</definedName>
    <definedName name="BExB5EDO9XUKHF74X3HAU2WPPHZH" localSheetId="17" hidden="1">#REF!</definedName>
    <definedName name="BExB5EDO9XUKHF74X3HAU2WPPHZH" localSheetId="3" hidden="1">#REF!</definedName>
    <definedName name="BExB5EDO9XUKHF74X3HAU2WPPHZH" localSheetId="7" hidden="1">#REF!</definedName>
    <definedName name="BExB5EDO9XUKHF74X3HAU2WPPHZH" localSheetId="12" hidden="1">#REF!</definedName>
    <definedName name="BExB5EDO9XUKHF74X3HAU2WPPHZH" localSheetId="13" hidden="1">#REF!</definedName>
    <definedName name="BExB5EDO9XUKHF74X3HAU2WPPHZH" localSheetId="1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11" hidden="1">#REF!</definedName>
    <definedName name="BExB5EDOQKZIQXT13IG1KLCZ474G" localSheetId="17" hidden="1">#REF!</definedName>
    <definedName name="BExB5EDOQKZIQXT13IG1KLCZ474G" localSheetId="3" hidden="1">#REF!</definedName>
    <definedName name="BExB5EDOQKZIQXT13IG1KLCZ474G" localSheetId="7" hidden="1">#REF!</definedName>
    <definedName name="BExB5EDOQKZIQXT13IG1KLCZ474G" localSheetId="12" hidden="1">#REF!</definedName>
    <definedName name="BExB5EDOQKZIQXT13IG1KLCZ474G" localSheetId="13" hidden="1">#REF!</definedName>
    <definedName name="BExB5EDOQKZIQXT13IG1KLCZ474G" localSheetId="1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11" hidden="1">#REF!</definedName>
    <definedName name="BExB5G6EH68AYEP1UT0GHUEL3SLN" localSheetId="17" hidden="1">#REF!</definedName>
    <definedName name="BExB5G6EH68AYEP1UT0GHUEL3SLN" localSheetId="3" hidden="1">#REF!</definedName>
    <definedName name="BExB5G6EH68AYEP1UT0GHUEL3SLN" localSheetId="7" hidden="1">#REF!</definedName>
    <definedName name="BExB5G6EH68AYEP1UT0GHUEL3SLN" localSheetId="12" hidden="1">#REF!</definedName>
    <definedName name="BExB5G6EH68AYEP1UT0GHUEL3SLN" localSheetId="13" hidden="1">#REF!</definedName>
    <definedName name="BExB5G6EH68AYEP1UT0GHUEL3SLN" localSheetId="1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11" hidden="1">#REF!</definedName>
    <definedName name="BExB5LVGGXMNUN3D3452G3J62MKF" localSheetId="17" hidden="1">#REF!</definedName>
    <definedName name="BExB5LVGGXMNUN3D3452G3J62MKF" localSheetId="3" hidden="1">#REF!</definedName>
    <definedName name="BExB5LVGGXMNUN3D3452G3J62MKF" localSheetId="7" hidden="1">#REF!</definedName>
    <definedName name="BExB5LVGGXMNUN3D3452G3J62MKF" localSheetId="12" hidden="1">#REF!</definedName>
    <definedName name="BExB5LVGGXMNUN3D3452G3J62MKF" localSheetId="13" hidden="1">#REF!</definedName>
    <definedName name="BExB5LVGGXMNUN3D3452G3J62MKF" localSheetId="1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11" hidden="1">#REF!</definedName>
    <definedName name="BExB5QYVEZWFE5DQVHAM760EV05X" localSheetId="17" hidden="1">#REF!</definedName>
    <definedName name="BExB5QYVEZWFE5DQVHAM760EV05X" localSheetId="3" hidden="1">#REF!</definedName>
    <definedName name="BExB5QYVEZWFE5DQVHAM760EV05X" localSheetId="7" hidden="1">#REF!</definedName>
    <definedName name="BExB5QYVEZWFE5DQVHAM760EV05X" localSheetId="12" hidden="1">#REF!</definedName>
    <definedName name="BExB5QYVEZWFE5DQVHAM760EV05X" localSheetId="13" hidden="1">#REF!</definedName>
    <definedName name="BExB5QYVEZWFE5DQVHAM760EV05X" localSheetId="1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11" hidden="1">#REF!</definedName>
    <definedName name="BExB5U9IRH14EMOE0YGIE3WIVLFS" localSheetId="17" hidden="1">#REF!</definedName>
    <definedName name="BExB5U9IRH14EMOE0YGIE3WIVLFS" localSheetId="3" hidden="1">#REF!</definedName>
    <definedName name="BExB5U9IRH14EMOE0YGIE3WIVLFS" localSheetId="7" hidden="1">#REF!</definedName>
    <definedName name="BExB5U9IRH14EMOE0YGIE3WIVLFS" localSheetId="12" hidden="1">#REF!</definedName>
    <definedName name="BExB5U9IRH14EMOE0YGIE3WIVLFS" localSheetId="13" hidden="1">#REF!</definedName>
    <definedName name="BExB5U9IRH14EMOE0YGIE3WIVLFS" localSheetId="1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11" hidden="1">#REF!</definedName>
    <definedName name="BExB5V5WWQYPK4GCSYZQALJYGC94" localSheetId="17" hidden="1">#REF!</definedName>
    <definedName name="BExB5V5WWQYPK4GCSYZQALJYGC94" localSheetId="3" hidden="1">#REF!</definedName>
    <definedName name="BExB5V5WWQYPK4GCSYZQALJYGC94" localSheetId="7" hidden="1">#REF!</definedName>
    <definedName name="BExB5V5WWQYPK4GCSYZQALJYGC94" localSheetId="12" hidden="1">#REF!</definedName>
    <definedName name="BExB5V5WWQYPK4GCSYZQALJYGC94" localSheetId="13" hidden="1">#REF!</definedName>
    <definedName name="BExB5V5WWQYPK4GCSYZQALJYGC94" localSheetId="1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11" hidden="1">#REF!</definedName>
    <definedName name="BExB5VWYMOV6BAIH7XUBBVPU7MMD" localSheetId="17" hidden="1">#REF!</definedName>
    <definedName name="BExB5VWYMOV6BAIH7XUBBVPU7MMD" localSheetId="3" hidden="1">#REF!</definedName>
    <definedName name="BExB5VWYMOV6BAIH7XUBBVPU7MMD" localSheetId="7" hidden="1">#REF!</definedName>
    <definedName name="BExB5VWYMOV6BAIH7XUBBVPU7MMD" localSheetId="12" hidden="1">#REF!</definedName>
    <definedName name="BExB5VWYMOV6BAIH7XUBBVPU7MMD" localSheetId="13" hidden="1">#REF!</definedName>
    <definedName name="BExB5VWYMOV6BAIH7XUBBVPU7MMD" localSheetId="1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11" hidden="1">#REF!</definedName>
    <definedName name="BExB610DZWIJP1B72U9QM42COH2B" localSheetId="17" hidden="1">#REF!</definedName>
    <definedName name="BExB610DZWIJP1B72U9QM42COH2B" localSheetId="3" hidden="1">#REF!</definedName>
    <definedName name="BExB610DZWIJP1B72U9QM42COH2B" localSheetId="7" hidden="1">#REF!</definedName>
    <definedName name="BExB610DZWIJP1B72U9QM42COH2B" localSheetId="12" hidden="1">#REF!</definedName>
    <definedName name="BExB610DZWIJP1B72U9QM42COH2B" localSheetId="13" hidden="1">#REF!</definedName>
    <definedName name="BExB610DZWIJP1B72U9QM42COH2B" localSheetId="1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11" hidden="1">#REF!</definedName>
    <definedName name="BExB64AX81KEVMGZDXB25NB459SW" localSheetId="17" hidden="1">#REF!</definedName>
    <definedName name="BExB64AX81KEVMGZDXB25NB459SW" localSheetId="3" hidden="1">#REF!</definedName>
    <definedName name="BExB64AX81KEVMGZDXB25NB459SW" localSheetId="7" hidden="1">#REF!</definedName>
    <definedName name="BExB64AX81KEVMGZDXB25NB459SW" localSheetId="12" hidden="1">#REF!</definedName>
    <definedName name="BExB64AX81KEVMGZDXB25NB459SW" localSheetId="13" hidden="1">#REF!</definedName>
    <definedName name="BExB64AX81KEVMGZDXB25NB459SW" localSheetId="1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11" hidden="1">#REF!</definedName>
    <definedName name="BExB6C3FUAKK9ML5T767NMWGA9YB" localSheetId="17" hidden="1">#REF!</definedName>
    <definedName name="BExB6C3FUAKK9ML5T767NMWGA9YB" localSheetId="3" hidden="1">#REF!</definedName>
    <definedName name="BExB6C3FUAKK9ML5T767NMWGA9YB" localSheetId="7" hidden="1">#REF!</definedName>
    <definedName name="BExB6C3FUAKK9ML5T767NMWGA9YB" localSheetId="12" hidden="1">#REF!</definedName>
    <definedName name="BExB6C3FUAKK9ML5T767NMWGA9YB" localSheetId="13" hidden="1">#REF!</definedName>
    <definedName name="BExB6C3FUAKK9ML5T767NMWGA9YB" localSheetId="1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11" hidden="1">#REF!</definedName>
    <definedName name="BExB6C8X6JYRLKZKK17VE3QUNL3D" localSheetId="17" hidden="1">#REF!</definedName>
    <definedName name="BExB6C8X6JYRLKZKK17VE3QUNL3D" localSheetId="3" hidden="1">#REF!</definedName>
    <definedName name="BExB6C8X6JYRLKZKK17VE3QUNL3D" localSheetId="7" hidden="1">#REF!</definedName>
    <definedName name="BExB6C8X6JYRLKZKK17VE3QUNL3D" localSheetId="12" hidden="1">#REF!</definedName>
    <definedName name="BExB6C8X6JYRLKZKK17VE3QUNL3D" localSheetId="13" hidden="1">#REF!</definedName>
    <definedName name="BExB6C8X6JYRLKZKK17VE3QUNL3D" localSheetId="1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11" hidden="1">#REF!</definedName>
    <definedName name="BExB6HN3QRFPXM71MDUK21BKM7PF" localSheetId="17" hidden="1">#REF!</definedName>
    <definedName name="BExB6HN3QRFPXM71MDUK21BKM7PF" localSheetId="3" hidden="1">#REF!</definedName>
    <definedName name="BExB6HN3QRFPXM71MDUK21BKM7PF" localSheetId="7" hidden="1">#REF!</definedName>
    <definedName name="BExB6HN3QRFPXM71MDUK21BKM7PF" localSheetId="12" hidden="1">#REF!</definedName>
    <definedName name="BExB6HN3QRFPXM71MDUK21BKM7PF" localSheetId="13" hidden="1">#REF!</definedName>
    <definedName name="BExB6HN3QRFPXM71MDUK21BKM7PF" localSheetId="1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11" hidden="1">#REF!</definedName>
    <definedName name="BExB6I39SKL5BMHHDD9EED7FQD9Z" localSheetId="17" hidden="1">#REF!</definedName>
    <definedName name="BExB6I39SKL5BMHHDD9EED7FQD9Z" localSheetId="3" hidden="1">#REF!</definedName>
    <definedName name="BExB6I39SKL5BMHHDD9EED7FQD9Z" localSheetId="7" hidden="1">#REF!</definedName>
    <definedName name="BExB6I39SKL5BMHHDD9EED7FQD9Z" localSheetId="12" hidden="1">#REF!</definedName>
    <definedName name="BExB6I39SKL5BMHHDD9EED7FQD9Z" localSheetId="13" hidden="1">#REF!</definedName>
    <definedName name="BExB6I39SKL5BMHHDD9EED7FQD9Z" localSheetId="1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11" hidden="1">#REF!</definedName>
    <definedName name="BExB6IZMHCZ3LB7N73KD90YB1HBZ" localSheetId="17" hidden="1">#REF!</definedName>
    <definedName name="BExB6IZMHCZ3LB7N73KD90YB1HBZ" localSheetId="3" hidden="1">#REF!</definedName>
    <definedName name="BExB6IZMHCZ3LB7N73KD90YB1HBZ" localSheetId="7" hidden="1">#REF!</definedName>
    <definedName name="BExB6IZMHCZ3LB7N73KD90YB1HBZ" localSheetId="12" hidden="1">#REF!</definedName>
    <definedName name="BExB6IZMHCZ3LB7N73KD90YB1HBZ" localSheetId="13" hidden="1">#REF!</definedName>
    <definedName name="BExB6IZMHCZ3LB7N73KD90YB1HBZ" localSheetId="1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11" hidden="1">#REF!</definedName>
    <definedName name="BExB719SGNX4Y8NE6JEXC555K596" localSheetId="17" hidden="1">#REF!</definedName>
    <definedName name="BExB719SGNX4Y8NE6JEXC555K596" localSheetId="3" hidden="1">#REF!</definedName>
    <definedName name="BExB719SGNX4Y8NE6JEXC555K596" localSheetId="7" hidden="1">#REF!</definedName>
    <definedName name="BExB719SGNX4Y8NE6JEXC555K596" localSheetId="12" hidden="1">#REF!</definedName>
    <definedName name="BExB719SGNX4Y8NE6JEXC555K596" localSheetId="13" hidden="1">#REF!</definedName>
    <definedName name="BExB719SGNX4Y8NE6JEXC555K596" localSheetId="1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11" hidden="1">#REF!</definedName>
    <definedName name="BExB7265DCHKS7V2OWRBXCZTEIW9" localSheetId="17" hidden="1">#REF!</definedName>
    <definedName name="BExB7265DCHKS7V2OWRBXCZTEIW9" localSheetId="3" hidden="1">#REF!</definedName>
    <definedName name="BExB7265DCHKS7V2OWRBXCZTEIW9" localSheetId="7" hidden="1">#REF!</definedName>
    <definedName name="BExB7265DCHKS7V2OWRBXCZTEIW9" localSheetId="12" hidden="1">#REF!</definedName>
    <definedName name="BExB7265DCHKS7V2OWRBXCZTEIW9" localSheetId="13" hidden="1">#REF!</definedName>
    <definedName name="BExB7265DCHKS7V2OWRBXCZTEIW9" localSheetId="1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11" hidden="1">#REF!</definedName>
    <definedName name="BExB74PS5P9G0P09Y6DZSCX0FLTJ" localSheetId="17" hidden="1">#REF!</definedName>
    <definedName name="BExB74PS5P9G0P09Y6DZSCX0FLTJ" localSheetId="3" hidden="1">#REF!</definedName>
    <definedName name="BExB74PS5P9G0P09Y6DZSCX0FLTJ" localSheetId="7" hidden="1">#REF!</definedName>
    <definedName name="BExB74PS5P9G0P09Y6DZSCX0FLTJ" localSheetId="12" hidden="1">#REF!</definedName>
    <definedName name="BExB74PS5P9G0P09Y6DZSCX0FLTJ" localSheetId="13" hidden="1">#REF!</definedName>
    <definedName name="BExB74PS5P9G0P09Y6DZSCX0FLTJ" localSheetId="1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11" hidden="1">#REF!</definedName>
    <definedName name="BExB78RH79J0MIF7H8CAZ0CFE88Q" localSheetId="17" hidden="1">#REF!</definedName>
    <definedName name="BExB78RH79J0MIF7H8CAZ0CFE88Q" localSheetId="3" hidden="1">#REF!</definedName>
    <definedName name="BExB78RH79J0MIF7H8CAZ0CFE88Q" localSheetId="7" hidden="1">#REF!</definedName>
    <definedName name="BExB78RH79J0MIF7H8CAZ0CFE88Q" localSheetId="12" hidden="1">#REF!</definedName>
    <definedName name="BExB78RH79J0MIF7H8CAZ0CFE88Q" localSheetId="13" hidden="1">#REF!</definedName>
    <definedName name="BExB78RH79J0MIF7H8CAZ0CFE88Q" localSheetId="1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11" hidden="1">#REF!</definedName>
    <definedName name="BExB7ELT09HGDVO5BJC1ZY9D09GZ" localSheetId="17" hidden="1">#REF!</definedName>
    <definedName name="BExB7ELT09HGDVO5BJC1ZY9D09GZ" localSheetId="3" hidden="1">#REF!</definedName>
    <definedName name="BExB7ELT09HGDVO5BJC1ZY9D09GZ" localSheetId="7" hidden="1">#REF!</definedName>
    <definedName name="BExB7ELT09HGDVO5BJC1ZY9D09GZ" localSheetId="12" hidden="1">#REF!</definedName>
    <definedName name="BExB7ELT09HGDVO5BJC1ZY9D09GZ" localSheetId="13" hidden="1">#REF!</definedName>
    <definedName name="BExB7ELT09HGDVO5BJC1ZY9D09GZ" localSheetId="1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11" hidden="1">#REF!</definedName>
    <definedName name="BExB7F7EIHG0MYMQYUVG9HIZPHMZ" localSheetId="17" hidden="1">#REF!</definedName>
    <definedName name="BExB7F7EIHG0MYMQYUVG9HIZPHMZ" localSheetId="3" hidden="1">#REF!</definedName>
    <definedName name="BExB7F7EIHG0MYMQYUVG9HIZPHMZ" localSheetId="7" hidden="1">#REF!</definedName>
    <definedName name="BExB7F7EIHG0MYMQYUVG9HIZPHMZ" localSheetId="12" hidden="1">#REF!</definedName>
    <definedName name="BExB7F7EIHG0MYMQYUVG9HIZPHMZ" localSheetId="13" hidden="1">#REF!</definedName>
    <definedName name="BExB7F7EIHG0MYMQYUVG9HIZPHMZ" localSheetId="1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11" hidden="1">#REF!</definedName>
    <definedName name="BExB806PAXX70XUTA3ZI7OORD78R" localSheetId="17" hidden="1">#REF!</definedName>
    <definedName name="BExB806PAXX70XUTA3ZI7OORD78R" localSheetId="3" hidden="1">#REF!</definedName>
    <definedName name="BExB806PAXX70XUTA3ZI7OORD78R" localSheetId="7" hidden="1">#REF!</definedName>
    <definedName name="BExB806PAXX70XUTA3ZI7OORD78R" localSheetId="12" hidden="1">#REF!</definedName>
    <definedName name="BExB806PAXX70XUTA3ZI7OORD78R" localSheetId="13" hidden="1">#REF!</definedName>
    <definedName name="BExB806PAXX70XUTA3ZI7OORD78R" localSheetId="1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11" hidden="1">#REF!</definedName>
    <definedName name="BExB83199EQQS6I5HE7WADNCK8OE" localSheetId="17" hidden="1">#REF!</definedName>
    <definedName name="BExB83199EQQS6I5HE7WADNCK8OE" localSheetId="3" hidden="1">#REF!</definedName>
    <definedName name="BExB83199EQQS6I5HE7WADNCK8OE" localSheetId="7" hidden="1">#REF!</definedName>
    <definedName name="BExB83199EQQS6I5HE7WADNCK8OE" localSheetId="12" hidden="1">#REF!</definedName>
    <definedName name="BExB83199EQQS6I5HE7WADNCK8OE" localSheetId="13" hidden="1">#REF!</definedName>
    <definedName name="BExB83199EQQS6I5HE7WADNCK8OE" localSheetId="1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11" hidden="1">#REF!</definedName>
    <definedName name="BExB8HF4UBVZKQCSRFRUQL2EE6VL" localSheetId="17" hidden="1">#REF!</definedName>
    <definedName name="BExB8HF4UBVZKQCSRFRUQL2EE6VL" localSheetId="3" hidden="1">#REF!</definedName>
    <definedName name="BExB8HF4UBVZKQCSRFRUQL2EE6VL" localSheetId="7" hidden="1">#REF!</definedName>
    <definedName name="BExB8HF4UBVZKQCSRFRUQL2EE6VL" localSheetId="12" hidden="1">#REF!</definedName>
    <definedName name="BExB8HF4UBVZKQCSRFRUQL2EE6VL" localSheetId="13" hidden="1">#REF!</definedName>
    <definedName name="BExB8HF4UBVZKQCSRFRUQL2EE6VL" localSheetId="1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11" hidden="1">#REF!</definedName>
    <definedName name="BExB8HKHKZ1ORJZUYGG2M4VSCC39" localSheetId="17" hidden="1">#REF!</definedName>
    <definedName name="BExB8HKHKZ1ORJZUYGG2M4VSCC39" localSheetId="3" hidden="1">#REF!</definedName>
    <definedName name="BExB8HKHKZ1ORJZUYGG2M4VSCC39" localSheetId="7" hidden="1">#REF!</definedName>
    <definedName name="BExB8HKHKZ1ORJZUYGG2M4VSCC39" localSheetId="12" hidden="1">#REF!</definedName>
    <definedName name="BExB8HKHKZ1ORJZUYGG2M4VSCC39" localSheetId="13" hidden="1">#REF!</definedName>
    <definedName name="BExB8HKHKZ1ORJZUYGG2M4VSCC39" localSheetId="1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11" hidden="1">#REF!</definedName>
    <definedName name="BExB8HV9YUS1Q77M9SNFRKDLU5HS" localSheetId="17" hidden="1">#REF!</definedName>
    <definedName name="BExB8HV9YUS1Q77M9SNFRKDLU5HS" localSheetId="3" hidden="1">#REF!</definedName>
    <definedName name="BExB8HV9YUS1Q77M9SNFRKDLU5HS" localSheetId="7" hidden="1">#REF!</definedName>
    <definedName name="BExB8HV9YUS1Q77M9SNFRKDLU5HS" localSheetId="12" hidden="1">#REF!</definedName>
    <definedName name="BExB8HV9YUS1Q77M9SNFRKDLU5HS" localSheetId="13" hidden="1">#REF!</definedName>
    <definedName name="BExB8HV9YUS1Q77M9SNFRKDLU5HS" localSheetId="1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11" hidden="1">#REF!</definedName>
    <definedName name="BExB8QPH8DC5BESEVPSMBCWVN6PO" localSheetId="17" hidden="1">#REF!</definedName>
    <definedName name="BExB8QPH8DC5BESEVPSMBCWVN6PO" localSheetId="3" hidden="1">#REF!</definedName>
    <definedName name="BExB8QPH8DC5BESEVPSMBCWVN6PO" localSheetId="7" hidden="1">#REF!</definedName>
    <definedName name="BExB8QPH8DC5BESEVPSMBCWVN6PO" localSheetId="12" hidden="1">#REF!</definedName>
    <definedName name="BExB8QPH8DC5BESEVPSMBCWVN6PO" localSheetId="13" hidden="1">#REF!</definedName>
    <definedName name="BExB8QPH8DC5BESEVPSMBCWVN6PO" localSheetId="1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11" hidden="1">#REF!</definedName>
    <definedName name="BExB8U5N0D85YR8APKN3PPKG0FWP" localSheetId="17" hidden="1">#REF!</definedName>
    <definedName name="BExB8U5N0D85YR8APKN3PPKG0FWP" localSheetId="3" hidden="1">#REF!</definedName>
    <definedName name="BExB8U5N0D85YR8APKN3PPKG0FWP" localSheetId="7" hidden="1">#REF!</definedName>
    <definedName name="BExB8U5N0D85YR8APKN3PPKG0FWP" localSheetId="12" hidden="1">#REF!</definedName>
    <definedName name="BExB8U5N0D85YR8APKN3PPKG0FWP" localSheetId="13" hidden="1">#REF!</definedName>
    <definedName name="BExB8U5N0D85YR8APKN3PPKG0FWP" localSheetId="1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11" hidden="1">#REF!</definedName>
    <definedName name="BExB93G413CK5DKO7925ZHSOBGIN" localSheetId="17" hidden="1">#REF!</definedName>
    <definedName name="BExB93G413CK5DKO7925ZHSOBGIN" localSheetId="3" hidden="1">#REF!</definedName>
    <definedName name="BExB93G413CK5DKO7925ZHSOBGIN" localSheetId="7" hidden="1">#REF!</definedName>
    <definedName name="BExB93G413CK5DKO7925ZHSOBGIN" localSheetId="12" hidden="1">#REF!</definedName>
    <definedName name="BExB93G413CK5DKO7925ZHSOBGIN" localSheetId="13" hidden="1">#REF!</definedName>
    <definedName name="BExB93G413CK5DKO7925ZHSOBGIN" localSheetId="1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11" hidden="1">#REF!</definedName>
    <definedName name="BExB96LBXL1JW5A4PP93UJ9UDLKZ" localSheetId="17" hidden="1">#REF!</definedName>
    <definedName name="BExB96LBXL1JW5A4PP93UJ9UDLKZ" localSheetId="3" hidden="1">#REF!</definedName>
    <definedName name="BExB96LBXL1JW5A4PP93UJ9UDLKZ" localSheetId="7" hidden="1">#REF!</definedName>
    <definedName name="BExB96LBXL1JW5A4PP93UJ9UDLKZ" localSheetId="12" hidden="1">#REF!</definedName>
    <definedName name="BExB96LBXL1JW5A4PP93UJ9UDLKZ" localSheetId="13" hidden="1">#REF!</definedName>
    <definedName name="BExB96LBXL1JW5A4PP93UJ9UDLKZ" localSheetId="1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11" hidden="1">#REF!</definedName>
    <definedName name="BExB9DHI5I2TJ2LXYPM98EE81L27" localSheetId="17" hidden="1">#REF!</definedName>
    <definedName name="BExB9DHI5I2TJ2LXYPM98EE81L27" localSheetId="3" hidden="1">#REF!</definedName>
    <definedName name="BExB9DHI5I2TJ2LXYPM98EE81L27" localSheetId="7" hidden="1">#REF!</definedName>
    <definedName name="BExB9DHI5I2TJ2LXYPM98EE81L27" localSheetId="12" hidden="1">#REF!</definedName>
    <definedName name="BExB9DHI5I2TJ2LXYPM98EE81L27" localSheetId="13" hidden="1">#REF!</definedName>
    <definedName name="BExB9DHI5I2TJ2LXYPM98EE81L27" localSheetId="1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11" hidden="1">#REF!</definedName>
    <definedName name="BExB9G6LZG5OQUY0GZLHX066V3D4" localSheetId="17" hidden="1">#REF!</definedName>
    <definedName name="BExB9G6LZG5OQUY0GZLHX066V3D4" localSheetId="3" hidden="1">#REF!</definedName>
    <definedName name="BExB9G6LZG5OQUY0GZLHX066V3D4" localSheetId="7" hidden="1">#REF!</definedName>
    <definedName name="BExB9G6LZG5OQUY0GZLHX066V3D4" localSheetId="12" hidden="1">#REF!</definedName>
    <definedName name="BExB9G6LZG5OQUY0GZLHX066V3D4" localSheetId="13" hidden="1">#REF!</definedName>
    <definedName name="BExB9G6LZG5OQUY0GZLHX066V3D4" localSheetId="1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11" hidden="1">#REF!</definedName>
    <definedName name="BExB9IFG9FW3RQUDIMDFKIYDB4HE" localSheetId="17" hidden="1">#REF!</definedName>
    <definedName name="BExB9IFG9FW3RQUDIMDFKIYDB4HE" localSheetId="3" hidden="1">#REF!</definedName>
    <definedName name="BExB9IFG9FW3RQUDIMDFKIYDB4HE" localSheetId="7" hidden="1">#REF!</definedName>
    <definedName name="BExB9IFG9FW3RQUDIMDFKIYDB4HE" localSheetId="12" hidden="1">#REF!</definedName>
    <definedName name="BExB9IFG9FW3RQUDIMDFKIYDB4HE" localSheetId="13" hidden="1">#REF!</definedName>
    <definedName name="BExB9IFG9FW3RQUDIMDFKIYDB4HE" localSheetId="1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11" hidden="1">#REF!</definedName>
    <definedName name="BExB9NDIZ7LGMTL8351GRA6VK2K0" localSheetId="17" hidden="1">#REF!</definedName>
    <definedName name="BExB9NDIZ7LGMTL8351GRA6VK2K0" localSheetId="3" hidden="1">#REF!</definedName>
    <definedName name="BExB9NDIZ7LGMTL8351GRA6VK2K0" localSheetId="7" hidden="1">#REF!</definedName>
    <definedName name="BExB9NDIZ7LGMTL8351GRA6VK2K0" localSheetId="12" hidden="1">#REF!</definedName>
    <definedName name="BExB9NDIZ7LGMTL8351GRA6VK2K0" localSheetId="13" hidden="1">#REF!</definedName>
    <definedName name="BExB9NDIZ7LGMTL8351GRA6VK2K0" localSheetId="1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11" hidden="1">#REF!</definedName>
    <definedName name="BExB9Q2MZZHBGW8QQKVEYIMJBPIE" localSheetId="17" hidden="1">#REF!</definedName>
    <definedName name="BExB9Q2MZZHBGW8QQKVEYIMJBPIE" localSheetId="3" hidden="1">#REF!</definedName>
    <definedName name="BExB9Q2MZZHBGW8QQKVEYIMJBPIE" localSheetId="7" hidden="1">#REF!</definedName>
    <definedName name="BExB9Q2MZZHBGW8QQKVEYIMJBPIE" localSheetId="12" hidden="1">#REF!</definedName>
    <definedName name="BExB9Q2MZZHBGW8QQKVEYIMJBPIE" localSheetId="13" hidden="1">#REF!</definedName>
    <definedName name="BExB9Q2MZZHBGW8QQKVEYIMJBPIE" localSheetId="1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11" hidden="1">#REF!</definedName>
    <definedName name="BExBA1GON0EZRJ20UYPILAPLNQWM" localSheetId="17" hidden="1">#REF!</definedName>
    <definedName name="BExBA1GON0EZRJ20UYPILAPLNQWM" localSheetId="3" hidden="1">#REF!</definedName>
    <definedName name="BExBA1GON0EZRJ20UYPILAPLNQWM" localSheetId="7" hidden="1">#REF!</definedName>
    <definedName name="BExBA1GON0EZRJ20UYPILAPLNQWM" localSheetId="12" hidden="1">#REF!</definedName>
    <definedName name="BExBA1GON0EZRJ20UYPILAPLNQWM" localSheetId="13" hidden="1">#REF!</definedName>
    <definedName name="BExBA1GON0EZRJ20UYPILAPLNQWM" localSheetId="1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11" hidden="1">#REF!</definedName>
    <definedName name="BExBA525BALJ5HMTDMMSM5WWJ1YW" localSheetId="17" hidden="1">#REF!</definedName>
    <definedName name="BExBA525BALJ5HMTDMMSM5WWJ1YW" localSheetId="3" hidden="1">#REF!</definedName>
    <definedName name="BExBA525BALJ5HMTDMMSM5WWJ1YW" localSheetId="7" hidden="1">#REF!</definedName>
    <definedName name="BExBA525BALJ5HMTDMMSM5WWJ1YW" localSheetId="12" hidden="1">#REF!</definedName>
    <definedName name="BExBA525BALJ5HMTDMMSM5WWJ1YW" localSheetId="13" hidden="1">#REF!</definedName>
    <definedName name="BExBA525BALJ5HMTDMMSM5WWJ1YW" localSheetId="1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11" hidden="1">#REF!</definedName>
    <definedName name="BExBA69ASGYRZW1G1DYIS9QRRTBN" localSheetId="17" hidden="1">#REF!</definedName>
    <definedName name="BExBA69ASGYRZW1G1DYIS9QRRTBN" localSheetId="3" hidden="1">#REF!</definedName>
    <definedName name="BExBA69ASGYRZW1G1DYIS9QRRTBN" localSheetId="7" hidden="1">#REF!</definedName>
    <definedName name="BExBA69ASGYRZW1G1DYIS9QRRTBN" localSheetId="12" hidden="1">#REF!</definedName>
    <definedName name="BExBA69ASGYRZW1G1DYIS9QRRTBN" localSheetId="13" hidden="1">#REF!</definedName>
    <definedName name="BExBA69ASGYRZW1G1DYIS9QRRTBN" localSheetId="1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11" hidden="1">#REF!</definedName>
    <definedName name="BExBA6K42582A14WFFWQ3Q8QQWB6" localSheetId="17" hidden="1">#REF!</definedName>
    <definedName name="BExBA6K42582A14WFFWQ3Q8QQWB6" localSheetId="3" hidden="1">#REF!</definedName>
    <definedName name="BExBA6K42582A14WFFWQ3Q8QQWB6" localSheetId="7" hidden="1">#REF!</definedName>
    <definedName name="BExBA6K42582A14WFFWQ3Q8QQWB6" localSheetId="12" hidden="1">#REF!</definedName>
    <definedName name="BExBA6K42582A14WFFWQ3Q8QQWB6" localSheetId="13" hidden="1">#REF!</definedName>
    <definedName name="BExBA6K42582A14WFFWQ3Q8QQWB6" localSheetId="1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11" hidden="1">#REF!</definedName>
    <definedName name="BExBA8I5D4R8R2PYQ1K16TWGTOEP" localSheetId="17" hidden="1">#REF!</definedName>
    <definedName name="BExBA8I5D4R8R2PYQ1K16TWGTOEP" localSheetId="3" hidden="1">#REF!</definedName>
    <definedName name="BExBA8I5D4R8R2PYQ1K16TWGTOEP" localSheetId="7" hidden="1">#REF!</definedName>
    <definedName name="BExBA8I5D4R8R2PYQ1K16TWGTOEP" localSheetId="12" hidden="1">#REF!</definedName>
    <definedName name="BExBA8I5D4R8R2PYQ1K16TWGTOEP" localSheetId="13" hidden="1">#REF!</definedName>
    <definedName name="BExBA8I5D4R8R2PYQ1K16TWGTOEP" localSheetId="1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11" hidden="1">#REF!</definedName>
    <definedName name="BExBA93PE0DGUUTA7LLSIGBIXWE5" localSheetId="17" hidden="1">#REF!</definedName>
    <definedName name="BExBA93PE0DGUUTA7LLSIGBIXWE5" localSheetId="3" hidden="1">#REF!</definedName>
    <definedName name="BExBA93PE0DGUUTA7LLSIGBIXWE5" localSheetId="7" hidden="1">#REF!</definedName>
    <definedName name="BExBA93PE0DGUUTA7LLSIGBIXWE5" localSheetId="12" hidden="1">#REF!</definedName>
    <definedName name="BExBA93PE0DGUUTA7LLSIGBIXWE5" localSheetId="13" hidden="1">#REF!</definedName>
    <definedName name="BExBA93PE0DGUUTA7LLSIGBIXWE5" localSheetId="1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11" hidden="1">#REF!</definedName>
    <definedName name="BExBABCQMR685CQ1SC8CECO7GTGB" localSheetId="17" hidden="1">#REF!</definedName>
    <definedName name="BExBABCQMR685CQ1SC8CECO7GTGB" localSheetId="3" hidden="1">#REF!</definedName>
    <definedName name="BExBABCQMR685CQ1SC8CECO7GTGB" localSheetId="7" hidden="1">#REF!</definedName>
    <definedName name="BExBABCQMR685CQ1SC8CECO7GTGB" localSheetId="12" hidden="1">#REF!</definedName>
    <definedName name="BExBABCQMR685CQ1SC8CECO7GTGB" localSheetId="13" hidden="1">#REF!</definedName>
    <definedName name="BExBABCQMR685CQ1SC8CECO7GTGB" localSheetId="1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11" hidden="1">#REF!</definedName>
    <definedName name="BExBAI8X0FKDQJ6YZJQDTTG4ZCWY" localSheetId="17" hidden="1">#REF!</definedName>
    <definedName name="BExBAI8X0FKDQJ6YZJQDTTG4ZCWY" localSheetId="3" hidden="1">#REF!</definedName>
    <definedName name="BExBAI8X0FKDQJ6YZJQDTTG4ZCWY" localSheetId="7" hidden="1">#REF!</definedName>
    <definedName name="BExBAI8X0FKDQJ6YZJQDTTG4ZCWY" localSheetId="12" hidden="1">#REF!</definedName>
    <definedName name="BExBAI8X0FKDQJ6YZJQDTTG4ZCWY" localSheetId="13" hidden="1">#REF!</definedName>
    <definedName name="BExBAI8X0FKDQJ6YZJQDTTG4ZCWY" localSheetId="1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11" hidden="1">#REF!</definedName>
    <definedName name="BExBAKN7XIBAXCF9PCNVS038PCQO" localSheetId="17" hidden="1">#REF!</definedName>
    <definedName name="BExBAKN7XIBAXCF9PCNVS038PCQO" localSheetId="3" hidden="1">#REF!</definedName>
    <definedName name="BExBAKN7XIBAXCF9PCNVS038PCQO" localSheetId="7" hidden="1">#REF!</definedName>
    <definedName name="BExBAKN7XIBAXCF9PCNVS038PCQO" localSheetId="12" hidden="1">#REF!</definedName>
    <definedName name="BExBAKN7XIBAXCF9PCNVS038PCQO" localSheetId="13" hidden="1">#REF!</definedName>
    <definedName name="BExBAKN7XIBAXCF9PCNVS038PCQO" localSheetId="1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11" hidden="1">#REF!</definedName>
    <definedName name="BExBAKXZ7PBW3DDKKA5MWC1ZUC7O" localSheetId="17" hidden="1">#REF!</definedName>
    <definedName name="BExBAKXZ7PBW3DDKKA5MWC1ZUC7O" localSheetId="3" hidden="1">#REF!</definedName>
    <definedName name="BExBAKXZ7PBW3DDKKA5MWC1ZUC7O" localSheetId="7" hidden="1">#REF!</definedName>
    <definedName name="BExBAKXZ7PBW3DDKKA5MWC1ZUC7O" localSheetId="12" hidden="1">#REF!</definedName>
    <definedName name="BExBAKXZ7PBW3DDKKA5MWC1ZUC7O" localSheetId="13" hidden="1">#REF!</definedName>
    <definedName name="BExBAKXZ7PBW3DDKKA5MWC1ZUC7O" localSheetId="1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11" hidden="1">#REF!</definedName>
    <definedName name="BExBAO8NLXZXHO6KCIECSFCH3RR0" localSheetId="17" hidden="1">#REF!</definedName>
    <definedName name="BExBAO8NLXZXHO6KCIECSFCH3RR0" localSheetId="3" hidden="1">#REF!</definedName>
    <definedName name="BExBAO8NLXZXHO6KCIECSFCH3RR0" localSheetId="7" hidden="1">#REF!</definedName>
    <definedName name="BExBAO8NLXZXHO6KCIECSFCH3RR0" localSheetId="12" hidden="1">#REF!</definedName>
    <definedName name="BExBAO8NLXZXHO6KCIECSFCH3RR0" localSheetId="13" hidden="1">#REF!</definedName>
    <definedName name="BExBAO8NLXZXHO6KCIECSFCH3RR0" localSheetId="1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11" hidden="1">#REF!</definedName>
    <definedName name="BExBAOOT1KBSIEISN1ADL4RMY879" localSheetId="17" hidden="1">#REF!</definedName>
    <definedName name="BExBAOOT1KBSIEISN1ADL4RMY879" localSheetId="3" hidden="1">#REF!</definedName>
    <definedName name="BExBAOOT1KBSIEISN1ADL4RMY879" localSheetId="7" hidden="1">#REF!</definedName>
    <definedName name="BExBAOOT1KBSIEISN1ADL4RMY879" localSheetId="12" hidden="1">#REF!</definedName>
    <definedName name="BExBAOOT1KBSIEISN1ADL4RMY879" localSheetId="13" hidden="1">#REF!</definedName>
    <definedName name="BExBAOOT1KBSIEISN1ADL4RMY879" localSheetId="1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11" hidden="1">#REF!</definedName>
    <definedName name="BExBAVKX8Q09370X1GCZWJ4E91YJ" localSheetId="17" hidden="1">#REF!</definedName>
    <definedName name="BExBAVKX8Q09370X1GCZWJ4E91YJ" localSheetId="3" hidden="1">#REF!</definedName>
    <definedName name="BExBAVKX8Q09370X1GCZWJ4E91YJ" localSheetId="7" hidden="1">#REF!</definedName>
    <definedName name="BExBAVKX8Q09370X1GCZWJ4E91YJ" localSheetId="12" hidden="1">#REF!</definedName>
    <definedName name="BExBAVKX8Q09370X1GCZWJ4E91YJ" localSheetId="13" hidden="1">#REF!</definedName>
    <definedName name="BExBAVKX8Q09370X1GCZWJ4E91YJ" localSheetId="1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11" hidden="1">#REF!</definedName>
    <definedName name="BExBAX2X2ENJYO4QTR5VAIQ86L7B" localSheetId="17" hidden="1">#REF!</definedName>
    <definedName name="BExBAX2X2ENJYO4QTR5VAIQ86L7B" localSheetId="3" hidden="1">#REF!</definedName>
    <definedName name="BExBAX2X2ENJYO4QTR5VAIQ86L7B" localSheetId="7" hidden="1">#REF!</definedName>
    <definedName name="BExBAX2X2ENJYO4QTR5VAIQ86L7B" localSheetId="12" hidden="1">#REF!</definedName>
    <definedName name="BExBAX2X2ENJYO4QTR5VAIQ86L7B" localSheetId="13" hidden="1">#REF!</definedName>
    <definedName name="BExBAX2X2ENJYO4QTR5VAIQ86L7B" localSheetId="1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11" hidden="1">#REF!</definedName>
    <definedName name="BExBAZ13D3F1DVJQ6YJ8JGUYEYJE" localSheetId="17" hidden="1">#REF!</definedName>
    <definedName name="BExBAZ13D3F1DVJQ6YJ8JGUYEYJE" localSheetId="3" hidden="1">#REF!</definedName>
    <definedName name="BExBAZ13D3F1DVJQ6YJ8JGUYEYJE" localSheetId="7" hidden="1">#REF!</definedName>
    <definedName name="BExBAZ13D3F1DVJQ6YJ8JGUYEYJE" localSheetId="12" hidden="1">#REF!</definedName>
    <definedName name="BExBAZ13D3F1DVJQ6YJ8JGUYEYJE" localSheetId="13" hidden="1">#REF!</definedName>
    <definedName name="BExBAZ13D3F1DVJQ6YJ8JGUYEYJE" localSheetId="1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11" hidden="1">#REF!</definedName>
    <definedName name="BExBBMPCB1QOZY8WWEX4J21JDE6U" localSheetId="17" hidden="1">#REF!</definedName>
    <definedName name="BExBBMPCB1QOZY8WWEX4J21JDE6U" localSheetId="3" hidden="1">#REF!</definedName>
    <definedName name="BExBBMPCB1QOZY8WWEX4J21JDE6U" localSheetId="7" hidden="1">#REF!</definedName>
    <definedName name="BExBBMPCB1QOZY8WWEX4J21JDE6U" localSheetId="12" hidden="1">#REF!</definedName>
    <definedName name="BExBBMPCB1QOZY8WWEX4J21JDE6U" localSheetId="13" hidden="1">#REF!</definedName>
    <definedName name="BExBBMPCB1QOZY8WWEX4J21JDE6U" localSheetId="1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11" hidden="1">#REF!</definedName>
    <definedName name="BExBBU1QQWUE0YFG7O1TN0RFLSSG" localSheetId="17" hidden="1">#REF!</definedName>
    <definedName name="BExBBU1QQWUE0YFG7O1TN0RFLSSG" localSheetId="3" hidden="1">#REF!</definedName>
    <definedName name="BExBBU1QQWUE0YFG7O1TN0RFLSSG" localSheetId="7" hidden="1">#REF!</definedName>
    <definedName name="BExBBU1QQWUE0YFG7O1TN0RFLSSG" localSheetId="12" hidden="1">#REF!</definedName>
    <definedName name="BExBBU1QQWUE0YFG7O1TN0RFLSSG" localSheetId="13" hidden="1">#REF!</definedName>
    <definedName name="BExBBU1QQWUE0YFG7O1TN0RFLSSG" localSheetId="1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11" hidden="1">#REF!</definedName>
    <definedName name="BExBBUCJQRR74Q7GPWDEZXYK2KJL" localSheetId="17" hidden="1">#REF!</definedName>
    <definedName name="BExBBUCJQRR74Q7GPWDEZXYK2KJL" localSheetId="3" hidden="1">#REF!</definedName>
    <definedName name="BExBBUCJQRR74Q7GPWDEZXYK2KJL" localSheetId="7" hidden="1">#REF!</definedName>
    <definedName name="BExBBUCJQRR74Q7GPWDEZXYK2KJL" localSheetId="12" hidden="1">#REF!</definedName>
    <definedName name="BExBBUCJQRR74Q7GPWDEZXYK2KJL" localSheetId="13" hidden="1">#REF!</definedName>
    <definedName name="BExBBUCJQRR74Q7GPWDEZXYK2KJL" localSheetId="1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11" hidden="1">#REF!</definedName>
    <definedName name="BExBBV8XVMD9CKZY711T0BN7H3PM" localSheetId="17" hidden="1">#REF!</definedName>
    <definedName name="BExBBV8XVMD9CKZY711T0BN7H3PM" localSheetId="3" hidden="1">#REF!</definedName>
    <definedName name="BExBBV8XVMD9CKZY711T0BN7H3PM" localSheetId="7" hidden="1">#REF!</definedName>
    <definedName name="BExBBV8XVMD9CKZY711T0BN7H3PM" localSheetId="12" hidden="1">#REF!</definedName>
    <definedName name="BExBBV8XVMD9CKZY711T0BN7H3PM" localSheetId="13" hidden="1">#REF!</definedName>
    <definedName name="BExBBV8XVMD9CKZY711T0BN7H3PM" localSheetId="1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11" hidden="1">#REF!</definedName>
    <definedName name="BExBC78HXWXHO3XAB6E8NVTBGLJS" localSheetId="17" hidden="1">#REF!</definedName>
    <definedName name="BExBC78HXWXHO3XAB6E8NVTBGLJS" localSheetId="3" hidden="1">#REF!</definedName>
    <definedName name="BExBC78HXWXHO3XAB6E8NVTBGLJS" localSheetId="7" hidden="1">#REF!</definedName>
    <definedName name="BExBC78HXWXHO3XAB6E8NVTBGLJS" localSheetId="12" hidden="1">#REF!</definedName>
    <definedName name="BExBC78HXWXHO3XAB6E8NVTBGLJS" localSheetId="13" hidden="1">#REF!</definedName>
    <definedName name="BExBC78HXWXHO3XAB6E8NVTBGLJS" localSheetId="1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11" hidden="1">#REF!</definedName>
    <definedName name="BExBCFH3SMGZ2IPHFB6BCM9O3W0H" localSheetId="17" hidden="1">#REF!</definedName>
    <definedName name="BExBCFH3SMGZ2IPHFB6BCM9O3W0H" localSheetId="3" hidden="1">#REF!</definedName>
    <definedName name="BExBCFH3SMGZ2IPHFB6BCM9O3W0H" localSheetId="7" hidden="1">#REF!</definedName>
    <definedName name="BExBCFH3SMGZ2IPHFB6BCM9O3W0H" localSheetId="12" hidden="1">#REF!</definedName>
    <definedName name="BExBCFH3SMGZ2IPHFB6BCM9O3W0H" localSheetId="13" hidden="1">#REF!</definedName>
    <definedName name="BExBCFH3SMGZ2IPHFB6BCM9O3W0H" localSheetId="1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11" hidden="1">#REF!</definedName>
    <definedName name="BExBCK9SCAABKOT9IP6TEPRR7YDT" localSheetId="17" hidden="1">#REF!</definedName>
    <definedName name="BExBCK9SCAABKOT9IP6TEPRR7YDT" localSheetId="3" hidden="1">#REF!</definedName>
    <definedName name="BExBCK9SCAABKOT9IP6TEPRR7YDT" localSheetId="7" hidden="1">#REF!</definedName>
    <definedName name="BExBCK9SCAABKOT9IP6TEPRR7YDT" localSheetId="12" hidden="1">#REF!</definedName>
    <definedName name="BExBCK9SCAABKOT9IP6TEPRR7YDT" localSheetId="13" hidden="1">#REF!</definedName>
    <definedName name="BExBCK9SCAABKOT9IP6TEPRR7YDT" localSheetId="1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11" hidden="1">#REF!</definedName>
    <definedName name="BExBCKKJFFT2RP50WNPKBT7X8PJ3" localSheetId="17" hidden="1">#REF!</definedName>
    <definedName name="BExBCKKJFFT2RP50WNPKBT7X8PJ3" localSheetId="3" hidden="1">#REF!</definedName>
    <definedName name="BExBCKKJFFT2RP50WNPKBT7X8PJ3" localSheetId="7" hidden="1">#REF!</definedName>
    <definedName name="BExBCKKJFFT2RP50WNPKBT7X8PJ3" localSheetId="1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11" hidden="1">#REF!</definedName>
    <definedName name="BExBCKKJTIRKC1RZJRTK65HHLX4W" localSheetId="17" hidden="1">#REF!</definedName>
    <definedName name="BExBCKKJTIRKC1RZJRTK65HHLX4W" localSheetId="3" hidden="1">#REF!</definedName>
    <definedName name="BExBCKKJTIRKC1RZJRTK65HHLX4W" localSheetId="7" hidden="1">#REF!</definedName>
    <definedName name="BExBCKKJTIRKC1RZJRTK65HHLX4W" localSheetId="12" hidden="1">#REF!</definedName>
    <definedName name="BExBCKKJTIRKC1RZJRTK65HHLX4W" localSheetId="13" hidden="1">#REF!</definedName>
    <definedName name="BExBCKKJTIRKC1RZJRTK65HHLX4W" localSheetId="1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11" hidden="1">#REF!</definedName>
    <definedName name="BExBCLMEPAN3XXX174TU8SS0627Q" localSheetId="17" hidden="1">#REF!</definedName>
    <definedName name="BExBCLMEPAN3XXX174TU8SS0627Q" localSheetId="3" hidden="1">#REF!</definedName>
    <definedName name="BExBCLMEPAN3XXX174TU8SS0627Q" localSheetId="7" hidden="1">#REF!</definedName>
    <definedName name="BExBCLMEPAN3XXX174TU8SS0627Q" localSheetId="12" hidden="1">#REF!</definedName>
    <definedName name="BExBCLMEPAN3XXX174TU8SS0627Q" localSheetId="13" hidden="1">#REF!</definedName>
    <definedName name="BExBCLMEPAN3XXX174TU8SS0627Q" localSheetId="1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11" hidden="1">#REF!</definedName>
    <definedName name="BExBCRBEYR2KZ8FAQFZ2NHY13WIY" localSheetId="17" hidden="1">#REF!</definedName>
    <definedName name="BExBCRBEYR2KZ8FAQFZ2NHY13WIY" localSheetId="3" hidden="1">#REF!</definedName>
    <definedName name="BExBCRBEYR2KZ8FAQFZ2NHY13WIY" localSheetId="7" hidden="1">#REF!</definedName>
    <definedName name="BExBCRBEYR2KZ8FAQFZ2NHY13WIY" localSheetId="12" hidden="1">#REF!</definedName>
    <definedName name="BExBCRBEYR2KZ8FAQFZ2NHY13WIY" localSheetId="13" hidden="1">#REF!</definedName>
    <definedName name="BExBCRBEYR2KZ8FAQFZ2NHY13WIY" localSheetId="1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11" hidden="1">#REF!</definedName>
    <definedName name="BExBD4I559NXSV6J07Q343TKYMVJ" localSheetId="17" hidden="1">#REF!</definedName>
    <definedName name="BExBD4I559NXSV6J07Q343TKYMVJ" localSheetId="3" hidden="1">#REF!</definedName>
    <definedName name="BExBD4I559NXSV6J07Q343TKYMVJ" localSheetId="7" hidden="1">#REF!</definedName>
    <definedName name="BExBD4I559NXSV6J07Q343TKYMVJ" localSheetId="12" hidden="1">#REF!</definedName>
    <definedName name="BExBD4I559NXSV6J07Q343TKYMVJ" localSheetId="13" hidden="1">#REF!</definedName>
    <definedName name="BExBD4I559NXSV6J07Q343TKYMVJ" localSheetId="1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11" hidden="1">#REF!</definedName>
    <definedName name="BExBD9W8C0W9N6L1AFL18JP4H94W" localSheetId="17" hidden="1">#REF!</definedName>
    <definedName name="BExBD9W8C0W9N6L1AFL18JP4H94W" localSheetId="3" hidden="1">#REF!</definedName>
    <definedName name="BExBD9W8C0W9N6L1AFL18JP4H94W" localSheetId="7" hidden="1">#REF!</definedName>
    <definedName name="BExBD9W8C0W9N6L1AFL18JP4H94W" localSheetId="12" hidden="1">#REF!</definedName>
    <definedName name="BExBD9W8C0W9N6L1AFL18JP4H94W" localSheetId="13" hidden="1">#REF!</definedName>
    <definedName name="BExBD9W8C0W9N6L1AFL18JP4H94W" localSheetId="1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11" hidden="1">#REF!</definedName>
    <definedName name="BExBDBZQLTX3OGFYGULQFK5WEZU5" localSheetId="17" hidden="1">#REF!</definedName>
    <definedName name="BExBDBZQLTX3OGFYGULQFK5WEZU5" localSheetId="3" hidden="1">#REF!</definedName>
    <definedName name="BExBDBZQLTX3OGFYGULQFK5WEZU5" localSheetId="7" hidden="1">#REF!</definedName>
    <definedName name="BExBDBZQLTX3OGFYGULQFK5WEZU5" localSheetId="12" hidden="1">#REF!</definedName>
    <definedName name="BExBDBZQLTX3OGFYGULQFK5WEZU5" localSheetId="13" hidden="1">#REF!</definedName>
    <definedName name="BExBDBZQLTX3OGFYGULQFK5WEZU5" localSheetId="1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11" hidden="1">#REF!</definedName>
    <definedName name="BExBDJS9TUEU8Z84IV59E5V4T8K6" localSheetId="17" hidden="1">#REF!</definedName>
    <definedName name="BExBDJS9TUEU8Z84IV59E5V4T8K6" localSheetId="3" hidden="1">#REF!</definedName>
    <definedName name="BExBDJS9TUEU8Z84IV59E5V4T8K6" localSheetId="7" hidden="1">#REF!</definedName>
    <definedName name="BExBDJS9TUEU8Z84IV59E5V4T8K6" localSheetId="12" hidden="1">#REF!</definedName>
    <definedName name="BExBDJS9TUEU8Z84IV59E5V4T8K6" localSheetId="13" hidden="1">#REF!</definedName>
    <definedName name="BExBDJS9TUEU8Z84IV59E5V4T8K6" localSheetId="1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11" hidden="1">#REF!</definedName>
    <definedName name="BExBDKOMSVH4XMH52CFJ3F028I9R" localSheetId="17" hidden="1">#REF!</definedName>
    <definedName name="BExBDKOMSVH4XMH52CFJ3F028I9R" localSheetId="3" hidden="1">#REF!</definedName>
    <definedName name="BExBDKOMSVH4XMH52CFJ3F028I9R" localSheetId="7" hidden="1">#REF!</definedName>
    <definedName name="BExBDKOMSVH4XMH52CFJ3F028I9R" localSheetId="12" hidden="1">#REF!</definedName>
    <definedName name="BExBDKOMSVH4XMH52CFJ3F028I9R" localSheetId="13" hidden="1">#REF!</definedName>
    <definedName name="BExBDKOMSVH4XMH52CFJ3F028I9R" localSheetId="1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11" hidden="1">#REF!</definedName>
    <definedName name="BExBDSRXVZQ0W5WXQMP5XD00GRRL" localSheetId="17" hidden="1">#REF!</definedName>
    <definedName name="BExBDSRXVZQ0W5WXQMP5XD00GRRL" localSheetId="3" hidden="1">#REF!</definedName>
    <definedName name="BExBDSRXVZQ0W5WXQMP5XD00GRRL" localSheetId="7" hidden="1">#REF!</definedName>
    <definedName name="BExBDSRXVZQ0W5WXQMP5XD00GRRL" localSheetId="12" hidden="1">#REF!</definedName>
    <definedName name="BExBDSRXVZQ0W5WXQMP5XD00GRRL" localSheetId="13" hidden="1">#REF!</definedName>
    <definedName name="BExBDSRXVZQ0W5WXQMP5XD00GRRL" localSheetId="1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11" hidden="1">#REF!</definedName>
    <definedName name="BExBDTJ0J7XEHB9OATXFF5I8FZBJ" localSheetId="17" hidden="1">#REF!</definedName>
    <definedName name="BExBDTJ0J7XEHB9OATXFF5I8FZBJ" localSheetId="3" hidden="1">#REF!</definedName>
    <definedName name="BExBDTJ0J7XEHB9OATXFF5I8FZBJ" localSheetId="7" hidden="1">#REF!</definedName>
    <definedName name="BExBDTJ0J7XEHB9OATXFF5I8FZBJ" localSheetId="12" hidden="1">#REF!</definedName>
    <definedName name="BExBDTJ0J7XEHB9OATXFF5I8FZBJ" localSheetId="13" hidden="1">#REF!</definedName>
    <definedName name="BExBDTJ0J7XEHB9OATXFF5I8FZBJ" localSheetId="1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11" hidden="1">#REF!</definedName>
    <definedName name="BExBDUVGK3E1J4JY9ZYTS7V14BLY" localSheetId="17" hidden="1">#REF!</definedName>
    <definedName name="BExBDUVGK3E1J4JY9ZYTS7V14BLY" localSheetId="3" hidden="1">#REF!</definedName>
    <definedName name="BExBDUVGK3E1J4JY9ZYTS7V14BLY" localSheetId="7" hidden="1">#REF!</definedName>
    <definedName name="BExBDUVGK3E1J4JY9ZYTS7V14BLY" localSheetId="12" hidden="1">#REF!</definedName>
    <definedName name="BExBDUVGK3E1J4JY9ZYTS7V14BLY" localSheetId="13" hidden="1">#REF!</definedName>
    <definedName name="BExBDUVGK3E1J4JY9ZYTS7V14BLY" localSheetId="1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11" hidden="1">#REF!</definedName>
    <definedName name="BExBE0KGY14GSWOGPU4HSJRLD2UD" localSheetId="17" hidden="1">#REF!</definedName>
    <definedName name="BExBE0KGY14GSWOGPU4HSJRLD2UD" localSheetId="3" hidden="1">#REF!</definedName>
    <definedName name="BExBE0KGY14GSWOGPU4HSJRLD2UD" localSheetId="7" hidden="1">#REF!</definedName>
    <definedName name="BExBE0KGY14GSWOGPU4HSJRLD2UD" localSheetId="12" hidden="1">#REF!</definedName>
    <definedName name="BExBE0KGY14GSWOGPU4HSJRLD2UD" localSheetId="13" hidden="1">#REF!</definedName>
    <definedName name="BExBE0KGY14GSWOGPU4HSJRLD2UD" localSheetId="1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11" hidden="1">#REF!</definedName>
    <definedName name="BExBE162OSBKD30I7T1DKKPT3I9I" localSheetId="17" hidden="1">#REF!</definedName>
    <definedName name="BExBE162OSBKD30I7T1DKKPT3I9I" localSheetId="3" hidden="1">#REF!</definedName>
    <definedName name="BExBE162OSBKD30I7T1DKKPT3I9I" localSheetId="7" hidden="1">#REF!</definedName>
    <definedName name="BExBE162OSBKD30I7T1DKKPT3I9I" localSheetId="12" hidden="1">#REF!</definedName>
    <definedName name="BExBE162OSBKD30I7T1DKKPT3I9I" localSheetId="13" hidden="1">#REF!</definedName>
    <definedName name="BExBE162OSBKD30I7T1DKKPT3I9I" localSheetId="1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11" hidden="1">#REF!</definedName>
    <definedName name="BExBEC9ATLQZF86W1M3APSM4HEOH" localSheetId="17" hidden="1">#REF!</definedName>
    <definedName name="BExBEC9ATLQZF86W1M3APSM4HEOH" localSheetId="3" hidden="1">#REF!</definedName>
    <definedName name="BExBEC9ATLQZF86W1M3APSM4HEOH" localSheetId="7" hidden="1">#REF!</definedName>
    <definedName name="BExBEC9ATLQZF86W1M3APSM4HEOH" localSheetId="12" hidden="1">#REF!</definedName>
    <definedName name="BExBEC9ATLQZF86W1M3APSM4HEOH" localSheetId="13" hidden="1">#REF!</definedName>
    <definedName name="BExBEC9ATLQZF86W1M3APSM4HEOH" localSheetId="1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11" hidden="1">#REF!</definedName>
    <definedName name="BExBEXU4CFCM1P5CTZ4NE14PBGDA" localSheetId="17" hidden="1">#REF!</definedName>
    <definedName name="BExBEXU4CFCM1P5CTZ4NE14PBGDA" localSheetId="3" hidden="1">#REF!</definedName>
    <definedName name="BExBEXU4CFCM1P5CTZ4NE14PBGDA" localSheetId="7" hidden="1">#REF!</definedName>
    <definedName name="BExBEXU4CFCM1P5CTZ4NE14PBGDA" localSheetId="12" hidden="1">#REF!</definedName>
    <definedName name="BExBEXU4CFCM1P5CTZ4NE14PBGDA" localSheetId="13" hidden="1">#REF!</definedName>
    <definedName name="BExBEXU4CFCM1P5CTZ4NE14PBGDA" localSheetId="1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11" hidden="1">#REF!</definedName>
    <definedName name="BExBEYFQJE9YK12A6JBMRFKEC7RN" localSheetId="17" hidden="1">#REF!</definedName>
    <definedName name="BExBEYFQJE9YK12A6JBMRFKEC7RN" localSheetId="3" hidden="1">#REF!</definedName>
    <definedName name="BExBEYFQJE9YK12A6JBMRFKEC7RN" localSheetId="7" hidden="1">#REF!</definedName>
    <definedName name="BExBEYFQJE9YK12A6JBMRFKEC7RN" localSheetId="12" hidden="1">#REF!</definedName>
    <definedName name="BExBEYFQJE9YK12A6JBMRFKEC7RN" localSheetId="13" hidden="1">#REF!</definedName>
    <definedName name="BExBEYFQJE9YK12A6JBMRFKEC7RN" localSheetId="1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11" hidden="1">#REF!</definedName>
    <definedName name="BExBG1ED81J2O4A2S5F5Y3BPHMCR" localSheetId="17" hidden="1">#REF!</definedName>
    <definedName name="BExBG1ED81J2O4A2S5F5Y3BPHMCR" localSheetId="3" hidden="1">#REF!</definedName>
    <definedName name="BExBG1ED81J2O4A2S5F5Y3BPHMCR" localSheetId="7" hidden="1">#REF!</definedName>
    <definedName name="BExBG1ED81J2O4A2S5F5Y3BPHMCR" localSheetId="12" hidden="1">#REF!</definedName>
    <definedName name="BExBG1ED81J2O4A2S5F5Y3BPHMCR" localSheetId="13" hidden="1">#REF!</definedName>
    <definedName name="BExBG1ED81J2O4A2S5F5Y3BPHMCR" localSheetId="1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11" hidden="1">#REF!</definedName>
    <definedName name="BExCRK0K58VDM9V35DGI6VK8C92V" localSheetId="17" hidden="1">#REF!</definedName>
    <definedName name="BExCRK0K58VDM9V35DGI6VK8C92V" localSheetId="3" hidden="1">#REF!</definedName>
    <definedName name="BExCRK0K58VDM9V35DGI6VK8C92V" localSheetId="7" hidden="1">#REF!</definedName>
    <definedName name="BExCRK0K58VDM9V35DGI6VK8C92V" localSheetId="12" hidden="1">#REF!</definedName>
    <definedName name="BExCRK0K58VDM9V35DGI6VK8C92V" localSheetId="13" hidden="1">#REF!</definedName>
    <definedName name="BExCRK0K58VDM9V35DGI6VK8C92V" localSheetId="1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11" hidden="1">#REF!</definedName>
    <definedName name="BExCRLIHS7466WFJ3RPIUGGXYESZ" localSheetId="17" hidden="1">#REF!</definedName>
    <definedName name="BExCRLIHS7466WFJ3RPIUGGXYESZ" localSheetId="3" hidden="1">#REF!</definedName>
    <definedName name="BExCRLIHS7466WFJ3RPIUGGXYESZ" localSheetId="7" hidden="1">#REF!</definedName>
    <definedName name="BExCRLIHS7466WFJ3RPIUGGXYESZ" localSheetId="12" hidden="1">#REF!</definedName>
    <definedName name="BExCRLIHS7466WFJ3RPIUGGXYESZ" localSheetId="13" hidden="1">#REF!</definedName>
    <definedName name="BExCRLIHS7466WFJ3RPIUGGXYESZ" localSheetId="1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11" hidden="1">#REF!</definedName>
    <definedName name="BExCRXSXMF4LHAQZHN64FXJPMVZ7" localSheetId="17" hidden="1">#REF!</definedName>
    <definedName name="BExCRXSXMF4LHAQZHN64FXJPMVZ7" localSheetId="3" hidden="1">#REF!</definedName>
    <definedName name="BExCRXSXMF4LHAQZHN64FXJPMVZ7" localSheetId="7" hidden="1">#REF!</definedName>
    <definedName name="BExCRXSXMF4LHAQZHN64FXJPMVZ7" localSheetId="12" hidden="1">#REF!</definedName>
    <definedName name="BExCRXSXMF4LHAQZHN64FXJPMVZ7" localSheetId="13" hidden="1">#REF!</definedName>
    <definedName name="BExCRXSXMF4LHAQZHN64FXJPMVZ7" localSheetId="1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11" hidden="1">#REF!</definedName>
    <definedName name="BExCS1EDDUEAEWHVYXHIP9I1WCJH" localSheetId="17" hidden="1">#REF!</definedName>
    <definedName name="BExCS1EDDUEAEWHVYXHIP9I1WCJH" localSheetId="3" hidden="1">#REF!</definedName>
    <definedName name="BExCS1EDDUEAEWHVYXHIP9I1WCJH" localSheetId="7" hidden="1">#REF!</definedName>
    <definedName name="BExCS1EDDUEAEWHVYXHIP9I1WCJH" localSheetId="12" hidden="1">#REF!</definedName>
    <definedName name="BExCS1EDDUEAEWHVYXHIP9I1WCJH" localSheetId="13" hidden="1">#REF!</definedName>
    <definedName name="BExCS1EDDUEAEWHVYXHIP9I1WCJH" localSheetId="1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11" hidden="1">#REF!</definedName>
    <definedName name="BExCS1P5QG0X3OTHKX07RALOE5T5" localSheetId="17" hidden="1">#REF!</definedName>
    <definedName name="BExCS1P5QG0X3OTHKX07RALOE5T5" localSheetId="3" hidden="1">#REF!</definedName>
    <definedName name="BExCS1P5QG0X3OTHKX07RALOE5T5" localSheetId="7" hidden="1">#REF!</definedName>
    <definedName name="BExCS1P5QG0X3OTHKX07RALOE5T5" localSheetId="12" hidden="1">#REF!</definedName>
    <definedName name="BExCS1P5QG0X3OTHKX07RALOE5T5" localSheetId="13" hidden="1">#REF!</definedName>
    <definedName name="BExCS1P5QG0X3OTHKX07RALOE5T5" localSheetId="1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11" hidden="1">#REF!</definedName>
    <definedName name="BExCS7ZPMHFJ4UJDAL8CQOLSZ13B" localSheetId="17" hidden="1">#REF!</definedName>
    <definedName name="BExCS7ZPMHFJ4UJDAL8CQOLSZ13B" localSheetId="3" hidden="1">#REF!</definedName>
    <definedName name="BExCS7ZPMHFJ4UJDAL8CQOLSZ13B" localSheetId="7" hidden="1">#REF!</definedName>
    <definedName name="BExCS7ZPMHFJ4UJDAL8CQOLSZ13B" localSheetId="12" hidden="1">#REF!</definedName>
    <definedName name="BExCS7ZPMHFJ4UJDAL8CQOLSZ13B" localSheetId="13" hidden="1">#REF!</definedName>
    <definedName name="BExCS7ZPMHFJ4UJDAL8CQOLSZ13B" localSheetId="1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11" hidden="1">#REF!</definedName>
    <definedName name="BExCS8W4NJUZH9S1CYB6XSDLEPBW" localSheetId="17" hidden="1">#REF!</definedName>
    <definedName name="BExCS8W4NJUZH9S1CYB6XSDLEPBW" localSheetId="3" hidden="1">#REF!</definedName>
    <definedName name="BExCS8W4NJUZH9S1CYB6XSDLEPBW" localSheetId="7" hidden="1">#REF!</definedName>
    <definedName name="BExCS8W4NJUZH9S1CYB6XSDLEPBW" localSheetId="12" hidden="1">#REF!</definedName>
    <definedName name="BExCS8W4NJUZH9S1CYB6XSDLEPBW" localSheetId="13" hidden="1">#REF!</definedName>
    <definedName name="BExCS8W4NJUZH9S1CYB6XSDLEPBW" localSheetId="1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11" hidden="1">#REF!</definedName>
    <definedName name="BExCSAE1M6G20R41J0Y24YNN0YC1" localSheetId="17" hidden="1">#REF!</definedName>
    <definedName name="BExCSAE1M6G20R41J0Y24YNN0YC1" localSheetId="3" hidden="1">#REF!</definedName>
    <definedName name="BExCSAE1M6G20R41J0Y24YNN0YC1" localSheetId="7" hidden="1">#REF!</definedName>
    <definedName name="BExCSAE1M6G20R41J0Y24YNN0YC1" localSheetId="12" hidden="1">#REF!</definedName>
    <definedName name="BExCSAE1M6G20R41J0Y24YNN0YC1" localSheetId="13" hidden="1">#REF!</definedName>
    <definedName name="BExCSAE1M6G20R41J0Y24YNN0YC1" localSheetId="1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11" hidden="1">#REF!</definedName>
    <definedName name="BExCSAOUZOYKHN7HV511TO8VDJ02" localSheetId="17" hidden="1">#REF!</definedName>
    <definedName name="BExCSAOUZOYKHN7HV511TO8VDJ02" localSheetId="3" hidden="1">#REF!</definedName>
    <definedName name="BExCSAOUZOYKHN7HV511TO8VDJ02" localSheetId="7" hidden="1">#REF!</definedName>
    <definedName name="BExCSAOUZOYKHN7HV511TO8VDJ02" localSheetId="12" hidden="1">#REF!</definedName>
    <definedName name="BExCSAOUZOYKHN7HV511TO8VDJ02" localSheetId="13" hidden="1">#REF!</definedName>
    <definedName name="BExCSAOUZOYKHN7HV511TO8VDJ02" localSheetId="1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11" hidden="1">#REF!</definedName>
    <definedName name="BExCSJ2XVKHN6ULCF7JML0TCRKEO" localSheetId="17" hidden="1">#REF!</definedName>
    <definedName name="BExCSJ2XVKHN6ULCF7JML0TCRKEO" localSheetId="3" hidden="1">#REF!</definedName>
    <definedName name="BExCSJ2XVKHN6ULCF7JML0TCRKEO" localSheetId="7" hidden="1">#REF!</definedName>
    <definedName name="BExCSJ2XVKHN6ULCF7JML0TCRKEO" localSheetId="12" hidden="1">#REF!</definedName>
    <definedName name="BExCSJ2XVKHN6ULCF7JML0TCRKEO" localSheetId="13" hidden="1">#REF!</definedName>
    <definedName name="BExCSJ2XVKHN6ULCF7JML0TCRKEO" localSheetId="1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11" hidden="1">#REF!</definedName>
    <definedName name="BExCSMOFTXSUEC1T46LR1UPYRCX5" localSheetId="17" hidden="1">#REF!</definedName>
    <definedName name="BExCSMOFTXSUEC1T46LR1UPYRCX5" localSheetId="3" hidden="1">#REF!</definedName>
    <definedName name="BExCSMOFTXSUEC1T46LR1UPYRCX5" localSheetId="7" hidden="1">#REF!</definedName>
    <definedName name="BExCSMOFTXSUEC1T46LR1UPYRCX5" localSheetId="12" hidden="1">#REF!</definedName>
    <definedName name="BExCSMOFTXSUEC1T46LR1UPYRCX5" localSheetId="13" hidden="1">#REF!</definedName>
    <definedName name="BExCSMOFTXSUEC1T46LR1UPYRCX5" localSheetId="1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11" hidden="1">#REF!</definedName>
    <definedName name="BExCSSDG3TM6TPKS19E9QYJEELZ6" localSheetId="17" hidden="1">#REF!</definedName>
    <definedName name="BExCSSDG3TM6TPKS19E9QYJEELZ6" localSheetId="3" hidden="1">#REF!</definedName>
    <definedName name="BExCSSDG3TM6TPKS19E9QYJEELZ6" localSheetId="7" hidden="1">#REF!</definedName>
    <definedName name="BExCSSDG3TM6TPKS19E9QYJEELZ6" localSheetId="12" hidden="1">#REF!</definedName>
    <definedName name="BExCSSDG3TM6TPKS19E9QYJEELZ6" localSheetId="13" hidden="1">#REF!</definedName>
    <definedName name="BExCSSDG3TM6TPKS19E9QYJEELZ6" localSheetId="1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11" hidden="1">#REF!</definedName>
    <definedName name="BExCSZV7U67UWXL2HKJNM5W1E4OO" localSheetId="17" hidden="1">#REF!</definedName>
    <definedName name="BExCSZV7U67UWXL2HKJNM5W1E4OO" localSheetId="3" hidden="1">#REF!</definedName>
    <definedName name="BExCSZV7U67UWXL2HKJNM5W1E4OO" localSheetId="7" hidden="1">#REF!</definedName>
    <definedName name="BExCSZV7U67UWXL2HKJNM5W1E4OO" localSheetId="12" hidden="1">#REF!</definedName>
    <definedName name="BExCSZV7U67UWXL2HKJNM5W1E4OO" localSheetId="13" hidden="1">#REF!</definedName>
    <definedName name="BExCSZV7U67UWXL2HKJNM5W1E4OO" localSheetId="1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11" hidden="1">#REF!</definedName>
    <definedName name="BExCT4NSDT61OCH04Y2QIFIOP75H" localSheetId="17" hidden="1">#REF!</definedName>
    <definedName name="BExCT4NSDT61OCH04Y2QIFIOP75H" localSheetId="3" hidden="1">#REF!</definedName>
    <definedName name="BExCT4NSDT61OCH04Y2QIFIOP75H" localSheetId="7" hidden="1">#REF!</definedName>
    <definedName name="BExCT4NSDT61OCH04Y2QIFIOP75H" localSheetId="12" hidden="1">#REF!</definedName>
    <definedName name="BExCT4NSDT61OCH04Y2QIFIOP75H" localSheetId="13" hidden="1">#REF!</definedName>
    <definedName name="BExCT4NSDT61OCH04Y2QIFIOP75H" localSheetId="1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11" hidden="1">#REF!</definedName>
    <definedName name="BExCTHZWIPJVLE56GATEFKPIKLK2" localSheetId="17" hidden="1">#REF!</definedName>
    <definedName name="BExCTHZWIPJVLE56GATEFKPIKLK2" localSheetId="3" hidden="1">#REF!</definedName>
    <definedName name="BExCTHZWIPJVLE56GATEFKPIKLK2" localSheetId="7" hidden="1">#REF!</definedName>
    <definedName name="BExCTHZWIPJVLE56GATEFKPIKLK2" localSheetId="12" hidden="1">#REF!</definedName>
    <definedName name="BExCTHZWIPJVLE56GATEFKPIKLK2" localSheetId="13" hidden="1">#REF!</definedName>
    <definedName name="BExCTHZWIPJVLE56GATEFKPIKLK2" localSheetId="1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11" hidden="1">#REF!</definedName>
    <definedName name="BExCTW8G3VCZ55S09HTUGXKB1P2M" localSheetId="17" hidden="1">#REF!</definedName>
    <definedName name="BExCTW8G3VCZ55S09HTUGXKB1P2M" localSheetId="3" hidden="1">#REF!</definedName>
    <definedName name="BExCTW8G3VCZ55S09HTUGXKB1P2M" localSheetId="7" hidden="1">#REF!</definedName>
    <definedName name="BExCTW8G3VCZ55S09HTUGXKB1P2M" localSheetId="12" hidden="1">#REF!</definedName>
    <definedName name="BExCTW8G3VCZ55S09HTUGXKB1P2M" localSheetId="13" hidden="1">#REF!</definedName>
    <definedName name="BExCTW8G3VCZ55S09HTUGXKB1P2M" localSheetId="1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11" hidden="1">#REF!</definedName>
    <definedName name="BExCTYS2KX0QANOLT8LGZ9WV3S3T" localSheetId="17" hidden="1">#REF!</definedName>
    <definedName name="BExCTYS2KX0QANOLT8LGZ9WV3S3T" localSheetId="3" hidden="1">#REF!</definedName>
    <definedName name="BExCTYS2KX0QANOLT8LGZ9WV3S3T" localSheetId="7" hidden="1">#REF!</definedName>
    <definedName name="BExCTYS2KX0QANOLT8LGZ9WV3S3T" localSheetId="12" hidden="1">#REF!</definedName>
    <definedName name="BExCTYS2KX0QANOLT8LGZ9WV3S3T" localSheetId="13" hidden="1">#REF!</definedName>
    <definedName name="BExCTYS2KX0QANOLT8LGZ9WV3S3T" localSheetId="1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11" hidden="1">#REF!</definedName>
    <definedName name="BExCTZ2V6H9TT6LFGK3SADZ2TIGQ" localSheetId="17" hidden="1">#REF!</definedName>
    <definedName name="BExCTZ2V6H9TT6LFGK3SADZ2TIGQ" localSheetId="3" hidden="1">#REF!</definedName>
    <definedName name="BExCTZ2V6H9TT6LFGK3SADZ2TIGQ" localSheetId="7" hidden="1">#REF!</definedName>
    <definedName name="BExCTZ2V6H9TT6LFGK3SADZ2TIGQ" localSheetId="12" hidden="1">#REF!</definedName>
    <definedName name="BExCTZ2V6H9TT6LFGK3SADZ2TIGQ" localSheetId="13" hidden="1">#REF!</definedName>
    <definedName name="BExCTZ2V6H9TT6LFGK3SADZ2TIGQ" localSheetId="1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11" hidden="1">#REF!</definedName>
    <definedName name="BExCTZZ9JNES4EDHW97NP0EGQALX" localSheetId="17" hidden="1">#REF!</definedName>
    <definedName name="BExCTZZ9JNES4EDHW97NP0EGQALX" localSheetId="3" hidden="1">#REF!</definedName>
    <definedName name="BExCTZZ9JNES4EDHW97NP0EGQALX" localSheetId="7" hidden="1">#REF!</definedName>
    <definedName name="BExCTZZ9JNES4EDHW97NP0EGQALX" localSheetId="12" hidden="1">#REF!</definedName>
    <definedName name="BExCTZZ9JNES4EDHW97NP0EGQALX" localSheetId="13" hidden="1">#REF!</definedName>
    <definedName name="BExCTZZ9JNES4EDHW97NP0EGQALX" localSheetId="1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11" hidden="1">#REF!</definedName>
    <definedName name="BExCU0A1V6NMZQ9ASYJ8QIVQ5UR2" localSheetId="17" hidden="1">#REF!</definedName>
    <definedName name="BExCU0A1V6NMZQ9ASYJ8QIVQ5UR2" localSheetId="3" hidden="1">#REF!</definedName>
    <definedName name="BExCU0A1V6NMZQ9ASYJ8QIVQ5UR2" localSheetId="7" hidden="1">#REF!</definedName>
    <definedName name="BExCU0A1V6NMZQ9ASYJ8QIVQ5UR2" localSheetId="12" hidden="1">#REF!</definedName>
    <definedName name="BExCU0A1V6NMZQ9ASYJ8QIVQ5UR2" localSheetId="13" hidden="1">#REF!</definedName>
    <definedName name="BExCU0A1V6NMZQ9ASYJ8QIVQ5UR2" localSheetId="1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11" hidden="1">#REF!</definedName>
    <definedName name="BExCU2834920JBHSPCRC4UF80OLL" localSheetId="17" hidden="1">#REF!</definedName>
    <definedName name="BExCU2834920JBHSPCRC4UF80OLL" localSheetId="3" hidden="1">#REF!</definedName>
    <definedName name="BExCU2834920JBHSPCRC4UF80OLL" localSheetId="7" hidden="1">#REF!</definedName>
    <definedName name="BExCU2834920JBHSPCRC4UF80OLL" localSheetId="12" hidden="1">#REF!</definedName>
    <definedName name="BExCU2834920JBHSPCRC4UF80OLL" localSheetId="13" hidden="1">#REF!</definedName>
    <definedName name="BExCU2834920JBHSPCRC4UF80OLL" localSheetId="1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11" hidden="1">#REF!</definedName>
    <definedName name="BExCU8O54I3P3WRYWY1CRP3S78QY" localSheetId="17" hidden="1">#REF!</definedName>
    <definedName name="BExCU8O54I3P3WRYWY1CRP3S78QY" localSheetId="3" hidden="1">#REF!</definedName>
    <definedName name="BExCU8O54I3P3WRYWY1CRP3S78QY" localSheetId="7" hidden="1">#REF!</definedName>
    <definedName name="BExCU8O54I3P3WRYWY1CRP3S78QY" localSheetId="12" hidden="1">#REF!</definedName>
    <definedName name="BExCU8O54I3P3WRYWY1CRP3S78QY" localSheetId="13" hidden="1">#REF!</definedName>
    <definedName name="BExCU8O54I3P3WRYWY1CRP3S78QY" localSheetId="1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11" hidden="1">#REF!</definedName>
    <definedName name="BExCUDRJO23YOKT8GPWOVQ4XEHF5" localSheetId="17" hidden="1">#REF!</definedName>
    <definedName name="BExCUDRJO23YOKT8GPWOVQ4XEHF5" localSheetId="3" hidden="1">#REF!</definedName>
    <definedName name="BExCUDRJO23YOKT8GPWOVQ4XEHF5" localSheetId="7" hidden="1">#REF!</definedName>
    <definedName name="BExCUDRJO23YOKT8GPWOVQ4XEHF5" localSheetId="12" hidden="1">#REF!</definedName>
    <definedName name="BExCUDRJO23YOKT8GPWOVQ4XEHF5" localSheetId="13" hidden="1">#REF!</definedName>
    <definedName name="BExCUDRJO23YOKT8GPWOVQ4XEHF5" localSheetId="1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11" hidden="1">#REF!</definedName>
    <definedName name="BExCULEOALM7SEHVMQC4B4N25MRM" localSheetId="17" hidden="1">#REF!</definedName>
    <definedName name="BExCULEOALM7SEHVMQC4B4N25MRM" localSheetId="3" hidden="1">#REF!</definedName>
    <definedName name="BExCULEOALM7SEHVMQC4B4N25MRM" localSheetId="7" hidden="1">#REF!</definedName>
    <definedName name="BExCULEOALM7SEHVMQC4B4N25MRM" localSheetId="12" hidden="1">#REF!</definedName>
    <definedName name="BExCULEOALM7SEHVMQC4B4N25MRM" localSheetId="13" hidden="1">#REF!</definedName>
    <definedName name="BExCULEOALM7SEHVMQC4B4N25MRM" localSheetId="1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11" hidden="1">#REF!</definedName>
    <definedName name="BExCUPAXFR16YMWL30ME3F3BSRDZ" localSheetId="17" hidden="1">#REF!</definedName>
    <definedName name="BExCUPAXFR16YMWL30ME3F3BSRDZ" localSheetId="3" hidden="1">#REF!</definedName>
    <definedName name="BExCUPAXFR16YMWL30ME3F3BSRDZ" localSheetId="7" hidden="1">#REF!</definedName>
    <definedName name="BExCUPAXFR16YMWL30ME3F3BSRDZ" localSheetId="12" hidden="1">#REF!</definedName>
    <definedName name="BExCUPAXFR16YMWL30ME3F3BSRDZ" localSheetId="13" hidden="1">#REF!</definedName>
    <definedName name="BExCUPAXFR16YMWL30ME3F3BSRDZ" localSheetId="1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11" hidden="1">#REF!</definedName>
    <definedName name="BExCUR94DHCE47PUUWEMT5QZOYR2" localSheetId="17" hidden="1">#REF!</definedName>
    <definedName name="BExCUR94DHCE47PUUWEMT5QZOYR2" localSheetId="3" hidden="1">#REF!</definedName>
    <definedName name="BExCUR94DHCE47PUUWEMT5QZOYR2" localSheetId="7" hidden="1">#REF!</definedName>
    <definedName name="BExCUR94DHCE47PUUWEMT5QZOYR2" localSheetId="12" hidden="1">#REF!</definedName>
    <definedName name="BExCUR94DHCE47PUUWEMT5QZOYR2" localSheetId="13" hidden="1">#REF!</definedName>
    <definedName name="BExCUR94DHCE47PUUWEMT5QZOYR2" localSheetId="1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11" hidden="1">#REF!</definedName>
    <definedName name="BExCV5HJSTBNPQZVGYJY9AZ4IJ26" localSheetId="17" hidden="1">#REF!</definedName>
    <definedName name="BExCV5HJSTBNPQZVGYJY9AZ4IJ26" localSheetId="3" hidden="1">#REF!</definedName>
    <definedName name="BExCV5HJSTBNPQZVGYJY9AZ4IJ26" localSheetId="7" hidden="1">#REF!</definedName>
    <definedName name="BExCV5HJSTBNPQZVGYJY9AZ4IJ26" localSheetId="12" hidden="1">#REF!</definedName>
    <definedName name="BExCV5HJSTBNPQZVGYJY9AZ4IJ26" localSheetId="13" hidden="1">#REF!</definedName>
    <definedName name="BExCV5HJSTBNPQZVGYJY9AZ4IJ26" localSheetId="1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11" hidden="1">#REF!</definedName>
    <definedName name="BExCV634L7SVHGB0UDDTRRQ2Q72H" localSheetId="17" hidden="1">#REF!</definedName>
    <definedName name="BExCV634L7SVHGB0UDDTRRQ2Q72H" localSheetId="3" hidden="1">#REF!</definedName>
    <definedName name="BExCV634L7SVHGB0UDDTRRQ2Q72H" localSheetId="7" hidden="1">#REF!</definedName>
    <definedName name="BExCV634L7SVHGB0UDDTRRQ2Q72H" localSheetId="12" hidden="1">#REF!</definedName>
    <definedName name="BExCV634L7SVHGB0UDDTRRQ2Q72H" localSheetId="13" hidden="1">#REF!</definedName>
    <definedName name="BExCV634L7SVHGB0UDDTRRQ2Q72H" localSheetId="1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11" hidden="1">#REF!</definedName>
    <definedName name="BExCVBXGSXT9FWJRG62PX9S1RK83" localSheetId="17" hidden="1">#REF!</definedName>
    <definedName name="BExCVBXGSXT9FWJRG62PX9S1RK83" localSheetId="3" hidden="1">#REF!</definedName>
    <definedName name="BExCVBXGSXT9FWJRG62PX9S1RK83" localSheetId="7" hidden="1">#REF!</definedName>
    <definedName name="BExCVBXGSXT9FWJRG62PX9S1RK83" localSheetId="12" hidden="1">#REF!</definedName>
    <definedName name="BExCVBXGSXT9FWJRG62PX9S1RK83" localSheetId="13" hidden="1">#REF!</definedName>
    <definedName name="BExCVBXGSXT9FWJRG62PX9S1RK83" localSheetId="1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11" hidden="1">#REF!</definedName>
    <definedName name="BExCVHBNLOHNFS0JAV3I1XGPNH9W" localSheetId="17" hidden="1">#REF!</definedName>
    <definedName name="BExCVHBNLOHNFS0JAV3I1XGPNH9W" localSheetId="3" hidden="1">#REF!</definedName>
    <definedName name="BExCVHBNLOHNFS0JAV3I1XGPNH9W" localSheetId="7" hidden="1">#REF!</definedName>
    <definedName name="BExCVHBNLOHNFS0JAV3I1XGPNH9W" localSheetId="12" hidden="1">#REF!</definedName>
    <definedName name="BExCVHBNLOHNFS0JAV3I1XGPNH9W" localSheetId="13" hidden="1">#REF!</definedName>
    <definedName name="BExCVHBNLOHNFS0JAV3I1XGPNH9W" localSheetId="1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11" hidden="1">#REF!</definedName>
    <definedName name="BExCVI86R31A2IOZIEBY1FJLVILD" localSheetId="17" hidden="1">#REF!</definedName>
    <definedName name="BExCVI86R31A2IOZIEBY1FJLVILD" localSheetId="3" hidden="1">#REF!</definedName>
    <definedName name="BExCVI86R31A2IOZIEBY1FJLVILD" localSheetId="7" hidden="1">#REF!</definedName>
    <definedName name="BExCVI86R31A2IOZIEBY1FJLVILD" localSheetId="12" hidden="1">#REF!</definedName>
    <definedName name="BExCVI86R31A2IOZIEBY1FJLVILD" localSheetId="13" hidden="1">#REF!</definedName>
    <definedName name="BExCVI86R31A2IOZIEBY1FJLVILD" localSheetId="1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11" hidden="1">#REF!</definedName>
    <definedName name="BExCVKGZXE0I9EIXKBZVSGSEY2RR" localSheetId="17" hidden="1">#REF!</definedName>
    <definedName name="BExCVKGZXE0I9EIXKBZVSGSEY2RR" localSheetId="3" hidden="1">#REF!</definedName>
    <definedName name="BExCVKGZXE0I9EIXKBZVSGSEY2RR" localSheetId="7" hidden="1">#REF!</definedName>
    <definedName name="BExCVKGZXE0I9EIXKBZVSGSEY2RR" localSheetId="12" hidden="1">#REF!</definedName>
    <definedName name="BExCVKGZXE0I9EIXKBZVSGSEY2RR" localSheetId="13" hidden="1">#REF!</definedName>
    <definedName name="BExCVKGZXE0I9EIXKBZVSGSEY2RR" localSheetId="1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11" hidden="1">#REF!</definedName>
    <definedName name="BExCVNROVORCSNX9HKHKPHY0URS3" localSheetId="17" hidden="1">#REF!</definedName>
    <definedName name="BExCVNROVORCSNX9HKHKPHY0URS3" localSheetId="3" hidden="1">#REF!</definedName>
    <definedName name="BExCVNROVORCSNX9HKHKPHY0URS3" localSheetId="7" hidden="1">#REF!</definedName>
    <definedName name="BExCVNROVORCSNX9HKHKPHY0URS3" localSheetId="12" hidden="1">#REF!</definedName>
    <definedName name="BExCVNROVORCSNX9HKHKPHY0URS3" localSheetId="13" hidden="1">#REF!</definedName>
    <definedName name="BExCVNROVORCSNX9HKHKPHY0URS3" localSheetId="1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11" hidden="1">#REF!</definedName>
    <definedName name="BExCVPEZON7VV6NOWII8VZMONPCJ" localSheetId="17" hidden="1">#REF!</definedName>
    <definedName name="BExCVPEZON7VV6NOWII8VZMONPCJ" localSheetId="3" hidden="1">#REF!</definedName>
    <definedName name="BExCVPEZON7VV6NOWII8VZMONPCJ" localSheetId="7" hidden="1">#REF!</definedName>
    <definedName name="BExCVPEZON7VV6NOWII8VZMONPCJ" localSheetId="12" hidden="1">#REF!</definedName>
    <definedName name="BExCVPEZON7VV6NOWII8VZMONPCJ" localSheetId="13" hidden="1">#REF!</definedName>
    <definedName name="BExCVPEZON7VV6NOWII8VZMONPCJ" localSheetId="1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11" hidden="1">#REF!</definedName>
    <definedName name="BExCVV44WY5807WGMTGKPW0GT256" localSheetId="17" hidden="1">#REF!</definedName>
    <definedName name="BExCVV44WY5807WGMTGKPW0GT256" localSheetId="3" hidden="1">#REF!</definedName>
    <definedName name="BExCVV44WY5807WGMTGKPW0GT256" localSheetId="7" hidden="1">#REF!</definedName>
    <definedName name="BExCVV44WY5807WGMTGKPW0GT256" localSheetId="12" hidden="1">#REF!</definedName>
    <definedName name="BExCVV44WY5807WGMTGKPW0GT256" localSheetId="13" hidden="1">#REF!</definedName>
    <definedName name="BExCVV44WY5807WGMTGKPW0GT256" localSheetId="1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11" hidden="1">#REF!</definedName>
    <definedName name="BExCVZ5PN4V6MRBZ04PZJW3GEF8S" localSheetId="17" hidden="1">#REF!</definedName>
    <definedName name="BExCVZ5PN4V6MRBZ04PZJW3GEF8S" localSheetId="3" hidden="1">#REF!</definedName>
    <definedName name="BExCVZ5PN4V6MRBZ04PZJW3GEF8S" localSheetId="7" hidden="1">#REF!</definedName>
    <definedName name="BExCVZ5PN4V6MRBZ04PZJW3GEF8S" localSheetId="12" hidden="1">#REF!</definedName>
    <definedName name="BExCVZ5PN4V6MRBZ04PZJW3GEF8S" localSheetId="13" hidden="1">#REF!</definedName>
    <definedName name="BExCVZ5PN4V6MRBZ04PZJW3GEF8S" localSheetId="1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11" hidden="1">#REF!</definedName>
    <definedName name="BExCW13R0GWJYGXZBNCPAHQN4NR2" localSheetId="17" hidden="1">#REF!</definedName>
    <definedName name="BExCW13R0GWJYGXZBNCPAHQN4NR2" localSheetId="3" hidden="1">#REF!</definedName>
    <definedName name="BExCW13R0GWJYGXZBNCPAHQN4NR2" localSheetId="7" hidden="1">#REF!</definedName>
    <definedName name="BExCW13R0GWJYGXZBNCPAHQN4NR2" localSheetId="12" hidden="1">#REF!</definedName>
    <definedName name="BExCW13R0GWJYGXZBNCPAHQN4NR2" localSheetId="13" hidden="1">#REF!</definedName>
    <definedName name="BExCW13R0GWJYGXZBNCPAHQN4NR2" localSheetId="1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11" hidden="1">#REF!</definedName>
    <definedName name="BExCW9Y5HWU4RJTNX74O6L24VGCK" localSheetId="17" hidden="1">#REF!</definedName>
    <definedName name="BExCW9Y5HWU4RJTNX74O6L24VGCK" localSheetId="3" hidden="1">#REF!</definedName>
    <definedName name="BExCW9Y5HWU4RJTNX74O6L24VGCK" localSheetId="7" hidden="1">#REF!</definedName>
    <definedName name="BExCW9Y5HWU4RJTNX74O6L24VGCK" localSheetId="12" hidden="1">#REF!</definedName>
    <definedName name="BExCW9Y5HWU4RJTNX74O6L24VGCK" localSheetId="13" hidden="1">#REF!</definedName>
    <definedName name="BExCW9Y5HWU4RJTNX74O6L24VGCK" localSheetId="1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11" hidden="1">#REF!</definedName>
    <definedName name="BExCWHADQJRXWFDGV2KMANWIY1YN" localSheetId="17" hidden="1">#REF!</definedName>
    <definedName name="BExCWHADQJRXWFDGV2KMANWIY1YN" localSheetId="3" hidden="1">#REF!</definedName>
    <definedName name="BExCWHADQJRXWFDGV2KMANWIY1YN" localSheetId="7" hidden="1">#REF!</definedName>
    <definedName name="BExCWHADQJRXWFDGV2KMANWIY1YN" localSheetId="12" hidden="1">#REF!</definedName>
    <definedName name="BExCWHADQJRXWFDGV2KMANWIY1YN" localSheetId="13" hidden="1">#REF!</definedName>
    <definedName name="BExCWHADQJRXWFDGV2KMANWIY1YN" localSheetId="1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11" hidden="1">#REF!</definedName>
    <definedName name="BExCWPDPESGZS07QGBLSBWDNVJLZ" localSheetId="17" hidden="1">#REF!</definedName>
    <definedName name="BExCWPDPESGZS07QGBLSBWDNVJLZ" localSheetId="3" hidden="1">#REF!</definedName>
    <definedName name="BExCWPDPESGZS07QGBLSBWDNVJLZ" localSheetId="7" hidden="1">#REF!</definedName>
    <definedName name="BExCWPDPESGZS07QGBLSBWDNVJLZ" localSheetId="12" hidden="1">#REF!</definedName>
    <definedName name="BExCWPDPESGZS07QGBLSBWDNVJLZ" localSheetId="13" hidden="1">#REF!</definedName>
    <definedName name="BExCWPDPESGZS07QGBLSBWDNVJLZ" localSheetId="1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11" hidden="1">#REF!</definedName>
    <definedName name="BExCWTVKHIVCRHF8GC39KI58YM5K" localSheetId="17" hidden="1">#REF!</definedName>
    <definedName name="BExCWTVKHIVCRHF8GC39KI58YM5K" localSheetId="3" hidden="1">#REF!</definedName>
    <definedName name="BExCWTVKHIVCRHF8GC39KI58YM5K" localSheetId="7" hidden="1">#REF!</definedName>
    <definedName name="BExCWTVKHIVCRHF8GC39KI58YM5K" localSheetId="12" hidden="1">#REF!</definedName>
    <definedName name="BExCWTVKHIVCRHF8GC39KI58YM5K" localSheetId="13" hidden="1">#REF!</definedName>
    <definedName name="BExCWTVKHIVCRHF8GC39KI58YM5K" localSheetId="1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11" hidden="1">#REF!</definedName>
    <definedName name="BExCX2KGRZBRVLZNM8SUSIE6A0RL" localSheetId="17" hidden="1">#REF!</definedName>
    <definedName name="BExCX2KGRZBRVLZNM8SUSIE6A0RL" localSheetId="3" hidden="1">#REF!</definedName>
    <definedName name="BExCX2KGRZBRVLZNM8SUSIE6A0RL" localSheetId="7" hidden="1">#REF!</definedName>
    <definedName name="BExCX2KGRZBRVLZNM8SUSIE6A0RL" localSheetId="12" hidden="1">#REF!</definedName>
    <definedName name="BExCX2KGRZBRVLZNM8SUSIE6A0RL" localSheetId="13" hidden="1">#REF!</definedName>
    <definedName name="BExCX2KGRZBRVLZNM8SUSIE6A0RL" localSheetId="1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11" hidden="1">#REF!</definedName>
    <definedName name="BExCX3X451T70LZ1VF95L7W4Y4TM" localSheetId="17" hidden="1">#REF!</definedName>
    <definedName name="BExCX3X451T70LZ1VF95L7W4Y4TM" localSheetId="3" hidden="1">#REF!</definedName>
    <definedName name="BExCX3X451T70LZ1VF95L7W4Y4TM" localSheetId="7" hidden="1">#REF!</definedName>
    <definedName name="BExCX3X451T70LZ1VF95L7W4Y4TM" localSheetId="12" hidden="1">#REF!</definedName>
    <definedName name="BExCX3X451T70LZ1VF95L7W4Y4TM" localSheetId="13" hidden="1">#REF!</definedName>
    <definedName name="BExCX3X451T70LZ1VF95L7W4Y4TM" localSheetId="1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11" hidden="1">#REF!</definedName>
    <definedName name="BExCX4NZ2N1OUGXM7EV0U7VULJMM" localSheetId="17" hidden="1">#REF!</definedName>
    <definedName name="BExCX4NZ2N1OUGXM7EV0U7VULJMM" localSheetId="3" hidden="1">#REF!</definedName>
    <definedName name="BExCX4NZ2N1OUGXM7EV0U7VULJMM" localSheetId="7" hidden="1">#REF!</definedName>
    <definedName name="BExCX4NZ2N1OUGXM7EV0U7VULJMM" localSheetId="12" hidden="1">#REF!</definedName>
    <definedName name="BExCX4NZ2N1OUGXM7EV0U7VULJMM" localSheetId="13" hidden="1">#REF!</definedName>
    <definedName name="BExCX4NZ2N1OUGXM7EV0U7VULJMM" localSheetId="1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11" hidden="1">#REF!</definedName>
    <definedName name="BExCXILMURGYMAH6N5LF5DV6K3GM" localSheetId="17" hidden="1">#REF!</definedName>
    <definedName name="BExCXILMURGYMAH6N5LF5DV6K3GM" localSheetId="3" hidden="1">#REF!</definedName>
    <definedName name="BExCXILMURGYMAH6N5LF5DV6K3GM" localSheetId="7" hidden="1">#REF!</definedName>
    <definedName name="BExCXILMURGYMAH6N5LF5DV6K3GM" localSheetId="12" hidden="1">#REF!</definedName>
    <definedName name="BExCXILMURGYMAH6N5LF5DV6K3GM" localSheetId="13" hidden="1">#REF!</definedName>
    <definedName name="BExCXILMURGYMAH6N5LF5DV6K3GM" localSheetId="1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11" hidden="1">#REF!</definedName>
    <definedName name="BExCXQUFBMXQ1650735H48B1AZT3" localSheetId="17" hidden="1">#REF!</definedName>
    <definedName name="BExCXQUFBMXQ1650735H48B1AZT3" localSheetId="3" hidden="1">#REF!</definedName>
    <definedName name="BExCXQUFBMXQ1650735H48B1AZT3" localSheetId="7" hidden="1">#REF!</definedName>
    <definedName name="BExCXQUFBMXQ1650735H48B1AZT3" localSheetId="12" hidden="1">#REF!</definedName>
    <definedName name="BExCXQUFBMXQ1650735H48B1AZT3" localSheetId="13" hidden="1">#REF!</definedName>
    <definedName name="BExCXQUFBMXQ1650735H48B1AZT3" localSheetId="1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11" hidden="1">#REF!</definedName>
    <definedName name="BExCXYSBKJ9SZQD7XS2WUS6SVBJO" localSheetId="17" hidden="1">#REF!</definedName>
    <definedName name="BExCXYSBKJ9SZQD7XS2WUS6SVBJO" localSheetId="3" hidden="1">#REF!</definedName>
    <definedName name="BExCXYSBKJ9SZQD7XS2WUS6SVBJO" localSheetId="7" hidden="1">#REF!</definedName>
    <definedName name="BExCXYSBKJ9SZQD7XS2WUS6SVBJO" localSheetId="12" hidden="1">#REF!</definedName>
    <definedName name="BExCXYSBKJ9SZQD7XS2WUS6SVBJO" localSheetId="13" hidden="1">#REF!</definedName>
    <definedName name="BExCXYSBKJ9SZQD7XS2WUS6SVBJO" localSheetId="1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11" hidden="1">#REF!</definedName>
    <definedName name="BExCXZ8DGK5ZE8467LFEHX6JNQHJ" localSheetId="17" hidden="1">#REF!</definedName>
    <definedName name="BExCXZ8DGK5ZE8467LFEHX6JNQHJ" localSheetId="3" hidden="1">#REF!</definedName>
    <definedName name="BExCXZ8DGK5ZE8467LFEHX6JNQHJ" localSheetId="7" hidden="1">#REF!</definedName>
    <definedName name="BExCXZ8DGK5ZE8467LFEHX6JNQHJ" localSheetId="12" hidden="1">#REF!</definedName>
    <definedName name="BExCXZ8DGK5ZE8467LFEHX6JNQHJ" localSheetId="13" hidden="1">#REF!</definedName>
    <definedName name="BExCXZ8DGK5ZE8467LFEHX6JNQHJ" localSheetId="1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11" hidden="1">#REF!</definedName>
    <definedName name="BExCY2DQO9VLA77Q7EG3T0XNXX4F" localSheetId="17" hidden="1">#REF!</definedName>
    <definedName name="BExCY2DQO9VLA77Q7EG3T0XNXX4F" localSheetId="3" hidden="1">#REF!</definedName>
    <definedName name="BExCY2DQO9VLA77Q7EG3T0XNXX4F" localSheetId="7" hidden="1">#REF!</definedName>
    <definedName name="BExCY2DQO9VLA77Q7EG3T0XNXX4F" localSheetId="12" hidden="1">#REF!</definedName>
    <definedName name="BExCY2DQO9VLA77Q7EG3T0XNXX4F" localSheetId="13" hidden="1">#REF!</definedName>
    <definedName name="BExCY2DQO9VLA77Q7EG3T0XNXX4F" localSheetId="1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11" hidden="1">#REF!</definedName>
    <definedName name="BExCY5Z7X93Z8XUOEASK50W08S36" localSheetId="17" hidden="1">#REF!</definedName>
    <definedName name="BExCY5Z7X93Z8XUOEASK50W08S36" localSheetId="3" hidden="1">#REF!</definedName>
    <definedName name="BExCY5Z7X93Z8XUOEASK50W08S36" localSheetId="7" hidden="1">#REF!</definedName>
    <definedName name="BExCY5Z7X93Z8XUOEASK50W08S36" localSheetId="12" hidden="1">#REF!</definedName>
    <definedName name="BExCY5Z7X93Z8XUOEASK50W08S36" localSheetId="13" hidden="1">#REF!</definedName>
    <definedName name="BExCY5Z7X93Z8XUOEASK50W08S36" localSheetId="1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11" hidden="1">#REF!</definedName>
    <definedName name="BExCY6VMJ68MX3C981R5Q0BX5791" localSheetId="17" hidden="1">#REF!</definedName>
    <definedName name="BExCY6VMJ68MX3C981R5Q0BX5791" localSheetId="3" hidden="1">#REF!</definedName>
    <definedName name="BExCY6VMJ68MX3C981R5Q0BX5791" localSheetId="7" hidden="1">#REF!</definedName>
    <definedName name="BExCY6VMJ68MX3C981R5Q0BX5791" localSheetId="12" hidden="1">#REF!</definedName>
    <definedName name="BExCY6VMJ68MX3C981R5Q0BX5791" localSheetId="13" hidden="1">#REF!</definedName>
    <definedName name="BExCY6VMJ68MX3C981R5Q0BX5791" localSheetId="1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11" hidden="1">#REF!</definedName>
    <definedName name="BExCYAH2SAZCPW6XCB7V7PMMCAWO" localSheetId="17" hidden="1">#REF!</definedName>
    <definedName name="BExCYAH2SAZCPW6XCB7V7PMMCAWO" localSheetId="3" hidden="1">#REF!</definedName>
    <definedName name="BExCYAH2SAZCPW6XCB7V7PMMCAWO" localSheetId="7" hidden="1">#REF!</definedName>
    <definedName name="BExCYAH2SAZCPW6XCB7V7PMMCAWO" localSheetId="12" hidden="1">#REF!</definedName>
    <definedName name="BExCYAH2SAZCPW6XCB7V7PMMCAWO" localSheetId="13" hidden="1">#REF!</definedName>
    <definedName name="BExCYAH2SAZCPW6XCB7V7PMMCAWO" localSheetId="1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11" hidden="1">#REF!</definedName>
    <definedName name="BExCYDGYM1UGUNTB331L2E4L5F34" localSheetId="17" hidden="1">#REF!</definedName>
    <definedName name="BExCYDGYM1UGUNTB331L2E4L5F34" localSheetId="3" hidden="1">#REF!</definedName>
    <definedName name="BExCYDGYM1UGUNTB331L2E4L5F34" localSheetId="7" hidden="1">#REF!</definedName>
    <definedName name="BExCYDGYM1UGUNTB331L2E4L5F34" localSheetId="12" hidden="1">#REF!</definedName>
    <definedName name="BExCYDGYM1UGUNTB331L2E4L5F34" localSheetId="13" hidden="1">#REF!</definedName>
    <definedName name="BExCYDGYM1UGUNTB331L2E4L5F34" localSheetId="1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11" hidden="1">#REF!</definedName>
    <definedName name="BExCYN7KCKU1F6EXMNPQPTKNOT6A" localSheetId="17" hidden="1">#REF!</definedName>
    <definedName name="BExCYN7KCKU1F6EXMNPQPTKNOT6A" localSheetId="3" hidden="1">#REF!</definedName>
    <definedName name="BExCYN7KCKU1F6EXMNPQPTKNOT6A" localSheetId="7" hidden="1">#REF!</definedName>
    <definedName name="BExCYN7KCKU1F6EXMNPQPTKNOT6A" localSheetId="12" hidden="1">#REF!</definedName>
    <definedName name="BExCYN7KCKU1F6EXMNPQPTKNOT6A" localSheetId="13" hidden="1">#REF!</definedName>
    <definedName name="BExCYN7KCKU1F6EXMNPQPTKNOT6A" localSheetId="1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11" hidden="1">#REF!</definedName>
    <definedName name="BExCYPRC5HJE6N2XQTHCT6NXGP8N" localSheetId="17" hidden="1">#REF!</definedName>
    <definedName name="BExCYPRC5HJE6N2XQTHCT6NXGP8N" localSheetId="3" hidden="1">#REF!</definedName>
    <definedName name="BExCYPRC5HJE6N2XQTHCT6NXGP8N" localSheetId="7" hidden="1">#REF!</definedName>
    <definedName name="BExCYPRC5HJE6N2XQTHCT6NXGP8N" localSheetId="12" hidden="1">#REF!</definedName>
    <definedName name="BExCYPRC5HJE6N2XQTHCT6NXGP8N" localSheetId="13" hidden="1">#REF!</definedName>
    <definedName name="BExCYPRC5HJE6N2XQTHCT6NXGP8N" localSheetId="1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11" hidden="1">#REF!</definedName>
    <definedName name="BExCYQCX9ES8ZWW2L35B12WDNT73" localSheetId="17" hidden="1">#REF!</definedName>
    <definedName name="BExCYQCX9ES8ZWW2L35B12WDNT73" localSheetId="3" hidden="1">#REF!</definedName>
    <definedName name="BExCYQCX9ES8ZWW2L35B12WDNT73" localSheetId="7" hidden="1">#REF!</definedName>
    <definedName name="BExCYQCX9ES8ZWW2L35B12WDNT73" localSheetId="12" hidden="1">#REF!</definedName>
    <definedName name="BExCYQCX9ES8ZWW2L35B12WDNT73" localSheetId="13" hidden="1">#REF!</definedName>
    <definedName name="BExCYQCX9ES8ZWW2L35B12WDNT73" localSheetId="1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11" hidden="1">#REF!</definedName>
    <definedName name="BExCYSLQY2CYU7DQ3QI07UGGS6OW" localSheetId="17" hidden="1">#REF!</definedName>
    <definedName name="BExCYSLQY2CYU7DQ3QI07UGGS6OW" localSheetId="3" hidden="1">#REF!</definedName>
    <definedName name="BExCYSLQY2CYU7DQ3QI07UGGS6OW" localSheetId="7" hidden="1">#REF!</definedName>
    <definedName name="BExCYSLQY2CYU7DQ3QI07UGGS6OW" localSheetId="12" hidden="1">#REF!</definedName>
    <definedName name="BExCYSLQY2CYU7DQ3QI07UGGS6OW" localSheetId="13" hidden="1">#REF!</definedName>
    <definedName name="BExCYSLQY2CYU7DQ3QI07UGGS6OW" localSheetId="1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11" hidden="1">#REF!</definedName>
    <definedName name="BExCYUK0I3UEXZNFDW71G6Z6D8XR" localSheetId="17" hidden="1">#REF!</definedName>
    <definedName name="BExCYUK0I3UEXZNFDW71G6Z6D8XR" localSheetId="3" hidden="1">#REF!</definedName>
    <definedName name="BExCYUK0I3UEXZNFDW71G6Z6D8XR" localSheetId="7" hidden="1">#REF!</definedName>
    <definedName name="BExCYUK0I3UEXZNFDW71G6Z6D8XR" localSheetId="12" hidden="1">#REF!</definedName>
    <definedName name="BExCYUK0I3UEXZNFDW71G6Z6D8XR" localSheetId="13" hidden="1">#REF!</definedName>
    <definedName name="BExCYUK0I3UEXZNFDW71G6Z6D8XR" localSheetId="1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11" hidden="1">#REF!</definedName>
    <definedName name="BExCZFZCXMLY5DWESYJ9NGTJYQ8M" localSheetId="17" hidden="1">#REF!</definedName>
    <definedName name="BExCZFZCXMLY5DWESYJ9NGTJYQ8M" localSheetId="3" hidden="1">#REF!</definedName>
    <definedName name="BExCZFZCXMLY5DWESYJ9NGTJYQ8M" localSheetId="7" hidden="1">#REF!</definedName>
    <definedName name="BExCZFZCXMLY5DWESYJ9NGTJYQ8M" localSheetId="12" hidden="1">#REF!</definedName>
    <definedName name="BExCZFZCXMLY5DWESYJ9NGTJYQ8M" localSheetId="13" hidden="1">#REF!</definedName>
    <definedName name="BExCZFZCXMLY5DWESYJ9NGTJYQ8M" localSheetId="1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11" hidden="1">#REF!</definedName>
    <definedName name="BExCZJ4P8WS0BDT31WDXI0ROE7D6" localSheetId="17" hidden="1">#REF!</definedName>
    <definedName name="BExCZJ4P8WS0BDT31WDXI0ROE7D6" localSheetId="3" hidden="1">#REF!</definedName>
    <definedName name="BExCZJ4P8WS0BDT31WDXI0ROE7D6" localSheetId="7" hidden="1">#REF!</definedName>
    <definedName name="BExCZJ4P8WS0BDT31WDXI0ROE7D6" localSheetId="12" hidden="1">#REF!</definedName>
    <definedName name="BExCZJ4P8WS0BDT31WDXI0ROE7D6" localSheetId="13" hidden="1">#REF!</definedName>
    <definedName name="BExCZJ4P8WS0BDT31WDXI0ROE7D6" localSheetId="1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11" hidden="1">#REF!</definedName>
    <definedName name="BExCZKH6NI0EE02L995IFVBD1J59" localSheetId="17" hidden="1">#REF!</definedName>
    <definedName name="BExCZKH6NI0EE02L995IFVBD1J59" localSheetId="3" hidden="1">#REF!</definedName>
    <definedName name="BExCZKH6NI0EE02L995IFVBD1J59" localSheetId="7" hidden="1">#REF!</definedName>
    <definedName name="BExCZKH6NI0EE02L995IFVBD1J59" localSheetId="12" hidden="1">#REF!</definedName>
    <definedName name="BExCZKH6NI0EE02L995IFVBD1J59" localSheetId="13" hidden="1">#REF!</definedName>
    <definedName name="BExCZKH6NI0EE02L995IFVBD1J59" localSheetId="1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11" hidden="1">#REF!</definedName>
    <definedName name="BExCZNRWARGGHWLSC1PEDZFLF3JV" localSheetId="17" hidden="1">#REF!</definedName>
    <definedName name="BExCZNRWARGGHWLSC1PEDZFLF3JV" localSheetId="3" hidden="1">#REF!</definedName>
    <definedName name="BExCZNRWARGGHWLSC1PEDZFLF3JV" localSheetId="7" hidden="1">#REF!</definedName>
    <definedName name="BExCZNRWARGGHWLSC1PEDZFLF3JV" localSheetId="12" hidden="1">#REF!</definedName>
    <definedName name="BExCZNRWARGGHWLSC1PEDZFLF3JV" localSheetId="13" hidden="1">#REF!</definedName>
    <definedName name="BExCZNRWARGGHWLSC1PEDZFLF3JV" localSheetId="1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11" hidden="1">#REF!</definedName>
    <definedName name="BExCZP9TBB61HISZ2U5QMQSO2LBE" localSheetId="17" hidden="1">#REF!</definedName>
    <definedName name="BExCZP9TBB61HISZ2U5QMQSO2LBE" localSheetId="3" hidden="1">#REF!</definedName>
    <definedName name="BExCZP9TBB61HISZ2U5QMQSO2LBE" localSheetId="7" hidden="1">#REF!</definedName>
    <definedName name="BExCZP9TBB61HISZ2U5QMQSO2LBE" localSheetId="12" hidden="1">#REF!</definedName>
    <definedName name="BExCZP9TBB61HISZ2U5QMQSO2LBE" localSheetId="13" hidden="1">#REF!</definedName>
    <definedName name="BExCZP9TBB61HISZ2U5QMQSO2LBE" localSheetId="1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11" hidden="1">#REF!</definedName>
    <definedName name="BExCZUD9FEOJBKDJ51Z3JON9LKJ8" localSheetId="17" hidden="1">#REF!</definedName>
    <definedName name="BExCZUD9FEOJBKDJ51Z3JON9LKJ8" localSheetId="3" hidden="1">#REF!</definedName>
    <definedName name="BExCZUD9FEOJBKDJ51Z3JON9LKJ8" localSheetId="7" hidden="1">#REF!</definedName>
    <definedName name="BExCZUD9FEOJBKDJ51Z3JON9LKJ8" localSheetId="12" hidden="1">#REF!</definedName>
    <definedName name="BExCZUD9FEOJBKDJ51Z3JON9LKJ8" localSheetId="13" hidden="1">#REF!</definedName>
    <definedName name="BExCZUD9FEOJBKDJ51Z3JON9LKJ8" localSheetId="1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11" hidden="1">#REF!</definedName>
    <definedName name="BExD0AUOVQT3UL53T2KUVJNGD0QF" localSheetId="17" hidden="1">#REF!</definedName>
    <definedName name="BExD0AUOVQT3UL53T2KUVJNGD0QF" localSheetId="3" hidden="1">#REF!</definedName>
    <definedName name="BExD0AUOVQT3UL53T2KUVJNGD0QF" localSheetId="7" hidden="1">#REF!</definedName>
    <definedName name="BExD0AUOVQT3UL53T2KUVJNGD0QF" localSheetId="12" hidden="1">#REF!</definedName>
    <definedName name="BExD0AUOVQT3UL53T2KUVJNGD0QF" localSheetId="13" hidden="1">#REF!</definedName>
    <definedName name="BExD0AUOVQT3UL53T2KUVJNGD0QF" localSheetId="1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11" hidden="1">#REF!</definedName>
    <definedName name="BExD0HALIN0JR4JTPGDEVAEE5EX5" localSheetId="17" hidden="1">#REF!</definedName>
    <definedName name="BExD0HALIN0JR4JTPGDEVAEE5EX5" localSheetId="3" hidden="1">#REF!</definedName>
    <definedName name="BExD0HALIN0JR4JTPGDEVAEE5EX5" localSheetId="7" hidden="1">#REF!</definedName>
    <definedName name="BExD0HALIN0JR4JTPGDEVAEE5EX5" localSheetId="12" hidden="1">#REF!</definedName>
    <definedName name="BExD0HALIN0JR4JTPGDEVAEE5EX5" localSheetId="13" hidden="1">#REF!</definedName>
    <definedName name="BExD0HALIN0JR4JTPGDEVAEE5EX5" localSheetId="1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11" hidden="1">#REF!</definedName>
    <definedName name="BExD0LCCDPG16YLY5WQSZF1XI5DA" localSheetId="17" hidden="1">#REF!</definedName>
    <definedName name="BExD0LCCDPG16YLY5WQSZF1XI5DA" localSheetId="3" hidden="1">#REF!</definedName>
    <definedName name="BExD0LCCDPG16YLY5WQSZF1XI5DA" localSheetId="7" hidden="1">#REF!</definedName>
    <definedName name="BExD0LCCDPG16YLY5WQSZF1XI5DA" localSheetId="12" hidden="1">#REF!</definedName>
    <definedName name="BExD0LCCDPG16YLY5WQSZF1XI5DA" localSheetId="13" hidden="1">#REF!</definedName>
    <definedName name="BExD0LCCDPG16YLY5WQSZF1XI5DA" localSheetId="1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11" hidden="1">#REF!</definedName>
    <definedName name="BExD0RMWSB4TRECEHTH6NN4K9DFZ" localSheetId="17" hidden="1">#REF!</definedName>
    <definedName name="BExD0RMWSB4TRECEHTH6NN4K9DFZ" localSheetId="3" hidden="1">#REF!</definedName>
    <definedName name="BExD0RMWSB4TRECEHTH6NN4K9DFZ" localSheetId="7" hidden="1">#REF!</definedName>
    <definedName name="BExD0RMWSB4TRECEHTH6NN4K9DFZ" localSheetId="12" hidden="1">#REF!</definedName>
    <definedName name="BExD0RMWSB4TRECEHTH6NN4K9DFZ" localSheetId="13" hidden="1">#REF!</definedName>
    <definedName name="BExD0RMWSB4TRECEHTH6NN4K9DFZ" localSheetId="1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11" hidden="1">#REF!</definedName>
    <definedName name="BExD0U6KG10QGVDI1XSHK0J10A2V" localSheetId="17" hidden="1">#REF!</definedName>
    <definedName name="BExD0U6KG10QGVDI1XSHK0J10A2V" localSheetId="3" hidden="1">#REF!</definedName>
    <definedName name="BExD0U6KG10QGVDI1XSHK0J10A2V" localSheetId="7" hidden="1">#REF!</definedName>
    <definedName name="BExD0U6KG10QGVDI1XSHK0J10A2V" localSheetId="12" hidden="1">#REF!</definedName>
    <definedName name="BExD0U6KG10QGVDI1XSHK0J10A2V" localSheetId="13" hidden="1">#REF!</definedName>
    <definedName name="BExD0U6KG10QGVDI1XSHK0J10A2V" localSheetId="1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11" hidden="1">#REF!</definedName>
    <definedName name="BExD0WQ6EQ2G82IAJI3FDQKGZH18" localSheetId="17" hidden="1">#REF!</definedName>
    <definedName name="BExD0WQ6EQ2G82IAJI3FDQKGZH18" localSheetId="3" hidden="1">#REF!</definedName>
    <definedName name="BExD0WQ6EQ2G82IAJI3FDQKGZH18" localSheetId="7" hidden="1">#REF!</definedName>
    <definedName name="BExD0WQ6EQ2G82IAJI3FDQKGZH18" localSheetId="12" hidden="1">#REF!</definedName>
    <definedName name="BExD0WQ6EQ2G82IAJI3FDQKGZH18" localSheetId="13" hidden="1">#REF!</definedName>
    <definedName name="BExD0WQ6EQ2G82IAJI3FDQKGZH18" localSheetId="1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11" hidden="1">#REF!</definedName>
    <definedName name="BExD13RUIBGRXDL4QDZ305UKUR12" localSheetId="17" hidden="1">#REF!</definedName>
    <definedName name="BExD13RUIBGRXDL4QDZ305UKUR12" localSheetId="3" hidden="1">#REF!</definedName>
    <definedName name="BExD13RUIBGRXDL4QDZ305UKUR12" localSheetId="7" hidden="1">#REF!</definedName>
    <definedName name="BExD13RUIBGRXDL4QDZ305UKUR12" localSheetId="12" hidden="1">#REF!</definedName>
    <definedName name="BExD13RUIBGRXDL4QDZ305UKUR12" localSheetId="13" hidden="1">#REF!</definedName>
    <definedName name="BExD13RUIBGRXDL4QDZ305UKUR12" localSheetId="1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11" hidden="1">#REF!</definedName>
    <definedName name="BExD14DETV5R4OOTMAXD5NAKWRO3" localSheetId="17" hidden="1">#REF!</definedName>
    <definedName name="BExD14DETV5R4OOTMAXD5NAKWRO3" localSheetId="3" hidden="1">#REF!</definedName>
    <definedName name="BExD14DETV5R4OOTMAXD5NAKWRO3" localSheetId="7" hidden="1">#REF!</definedName>
    <definedName name="BExD14DETV5R4OOTMAXD5NAKWRO3" localSheetId="12" hidden="1">#REF!</definedName>
    <definedName name="BExD14DETV5R4OOTMAXD5NAKWRO3" localSheetId="13" hidden="1">#REF!</definedName>
    <definedName name="BExD14DETV5R4OOTMAXD5NAKWRO3" localSheetId="1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11" hidden="1">#REF!</definedName>
    <definedName name="BExD1MI40YRCBI7KT4S9YHQJUO06" localSheetId="17" hidden="1">#REF!</definedName>
    <definedName name="BExD1MI40YRCBI7KT4S9YHQJUO06" localSheetId="3" hidden="1">#REF!</definedName>
    <definedName name="BExD1MI40YRCBI7KT4S9YHQJUO06" localSheetId="7" hidden="1">#REF!</definedName>
    <definedName name="BExD1MI40YRCBI7KT4S9YHQJUO06" localSheetId="12" hidden="1">#REF!</definedName>
    <definedName name="BExD1MI40YRCBI7KT4S9YHQJUO06" localSheetId="13" hidden="1">#REF!</definedName>
    <definedName name="BExD1MI40YRCBI7KT4S9YHQJUO06" localSheetId="1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11" hidden="1">#REF!</definedName>
    <definedName name="BExD1OAU9OXQAZA4D70HP72CU6GB" localSheetId="17" hidden="1">#REF!</definedName>
    <definedName name="BExD1OAU9OXQAZA4D70HP72CU6GB" localSheetId="3" hidden="1">#REF!</definedName>
    <definedName name="BExD1OAU9OXQAZA4D70HP72CU6GB" localSheetId="7" hidden="1">#REF!</definedName>
    <definedName name="BExD1OAU9OXQAZA4D70HP72CU6GB" localSheetId="12" hidden="1">#REF!</definedName>
    <definedName name="BExD1OAU9OXQAZA4D70HP72CU6GB" localSheetId="13" hidden="1">#REF!</definedName>
    <definedName name="BExD1OAU9OXQAZA4D70HP72CU6GB" localSheetId="1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11" hidden="1">#REF!</definedName>
    <definedName name="BExD1T8WPV0G6YOX7WMAIZD8XNBK" localSheetId="17" hidden="1">#REF!</definedName>
    <definedName name="BExD1T8WPV0G6YOX7WMAIZD8XNBK" localSheetId="3" hidden="1">#REF!</definedName>
    <definedName name="BExD1T8WPV0G6YOX7WMAIZD8XNBK" localSheetId="7" hidden="1">#REF!</definedName>
    <definedName name="BExD1T8WPV0G6YOX7WMAIZD8XNBK" localSheetId="12" hidden="1">#REF!</definedName>
    <definedName name="BExD1T8WPV0G6YOX7WMAIZD8XNBK" localSheetId="13" hidden="1">#REF!</definedName>
    <definedName name="BExD1T8WPV0G6YOX7WMAIZD8XNBK" localSheetId="1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11" hidden="1">#REF!</definedName>
    <definedName name="BExD1Y1JV61416YA1XRQHKWPZIE7" localSheetId="17" hidden="1">#REF!</definedName>
    <definedName name="BExD1Y1JV61416YA1XRQHKWPZIE7" localSheetId="3" hidden="1">#REF!</definedName>
    <definedName name="BExD1Y1JV61416YA1XRQHKWPZIE7" localSheetId="7" hidden="1">#REF!</definedName>
    <definedName name="BExD1Y1JV61416YA1XRQHKWPZIE7" localSheetId="12" hidden="1">#REF!</definedName>
    <definedName name="BExD1Y1JV61416YA1XRQHKWPZIE7" localSheetId="13" hidden="1">#REF!</definedName>
    <definedName name="BExD1Y1JV61416YA1XRQHKWPZIE7" localSheetId="1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11" hidden="1">#REF!</definedName>
    <definedName name="BExD2CFHIRMBKN5KXE5QP4XXEWFS" localSheetId="17" hidden="1">#REF!</definedName>
    <definedName name="BExD2CFHIRMBKN5KXE5QP4XXEWFS" localSheetId="3" hidden="1">#REF!</definedName>
    <definedName name="BExD2CFHIRMBKN5KXE5QP4XXEWFS" localSheetId="7" hidden="1">#REF!</definedName>
    <definedName name="BExD2CFHIRMBKN5KXE5QP4XXEWFS" localSheetId="12" hidden="1">#REF!</definedName>
    <definedName name="BExD2CFHIRMBKN5KXE5QP4XXEWFS" localSheetId="13" hidden="1">#REF!</definedName>
    <definedName name="BExD2CFHIRMBKN5KXE5QP4XXEWFS" localSheetId="1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11" hidden="1">#REF!</definedName>
    <definedName name="BExD2DMHH1HWXQ9W0YYMDP8AAX8Q" localSheetId="17" hidden="1">#REF!</definedName>
    <definedName name="BExD2DMHH1HWXQ9W0YYMDP8AAX8Q" localSheetId="3" hidden="1">#REF!</definedName>
    <definedName name="BExD2DMHH1HWXQ9W0YYMDP8AAX8Q" localSheetId="7" hidden="1">#REF!</definedName>
    <definedName name="BExD2DMHH1HWXQ9W0YYMDP8AAX8Q" localSheetId="12" hidden="1">#REF!</definedName>
    <definedName name="BExD2DMHH1HWXQ9W0YYMDP8AAX8Q" localSheetId="13" hidden="1">#REF!</definedName>
    <definedName name="BExD2DMHH1HWXQ9W0YYMDP8AAX8Q" localSheetId="1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11" hidden="1">#REF!</definedName>
    <definedName name="BExD2HTPC7IWBAU6OSQ67MQA8BYZ" localSheetId="17" hidden="1">#REF!</definedName>
    <definedName name="BExD2HTPC7IWBAU6OSQ67MQA8BYZ" localSheetId="3" hidden="1">#REF!</definedName>
    <definedName name="BExD2HTPC7IWBAU6OSQ67MQA8BYZ" localSheetId="7" hidden="1">#REF!</definedName>
    <definedName name="BExD2HTPC7IWBAU6OSQ67MQA8BYZ" localSheetId="12" hidden="1">#REF!</definedName>
    <definedName name="BExD2HTPC7IWBAU6OSQ67MQA8BYZ" localSheetId="13" hidden="1">#REF!</definedName>
    <definedName name="BExD2HTPC7IWBAU6OSQ67MQA8BYZ" localSheetId="1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11" hidden="1">#REF!</definedName>
    <definedName name="BExD2PWTVQ2CXNG6B7UDL8FIMXBH" localSheetId="17" hidden="1">#REF!</definedName>
    <definedName name="BExD2PWTVQ2CXNG6B7UDL8FIMXBH" localSheetId="3" hidden="1">#REF!</definedName>
    <definedName name="BExD2PWTVQ2CXNG6B7UDL8FIMXBH" localSheetId="7" hidden="1">#REF!</definedName>
    <definedName name="BExD2PWTVQ2CXNG6B7UDL8FIMXBH" localSheetId="12" hidden="1">#REF!</definedName>
    <definedName name="BExD2PWTVQ2CXNG6B7UDL8FIMXBH" localSheetId="13" hidden="1">#REF!</definedName>
    <definedName name="BExD2PWTVQ2CXNG6B7UDL8FIMXBH" localSheetId="1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11" hidden="1">#REF!</definedName>
    <definedName name="BExD2X9AQ03EX1AVVX44CXLXRPTI" localSheetId="17" hidden="1">#REF!</definedName>
    <definedName name="BExD2X9AQ03EX1AVVX44CXLXRPTI" localSheetId="3" hidden="1">#REF!</definedName>
    <definedName name="BExD2X9AQ03EX1AVVX44CXLXRPTI" localSheetId="7" hidden="1">#REF!</definedName>
    <definedName name="BExD2X9AQ03EX1AVVX44CXLXRPTI" localSheetId="12" hidden="1">#REF!</definedName>
    <definedName name="BExD2X9AQ03EX1AVVX44CXLXRPTI" localSheetId="13" hidden="1">#REF!</definedName>
    <definedName name="BExD2X9AQ03EX1AVVX44CXLXRPTI" localSheetId="1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11" hidden="1">#REF!</definedName>
    <definedName name="BExD2ZNL9MWJOEL2575KJZBDP2A6" localSheetId="17" hidden="1">#REF!</definedName>
    <definedName name="BExD2ZNL9MWJOEL2575KJZBDP2A6" localSheetId="3" hidden="1">#REF!</definedName>
    <definedName name="BExD2ZNL9MWJOEL2575KJZBDP2A6" localSheetId="7" hidden="1">#REF!</definedName>
    <definedName name="BExD2ZNL9MWJOEL2575KJZBDP2A6" localSheetId="12" hidden="1">#REF!</definedName>
    <definedName name="BExD2ZNL9MWJOEL2575KJZBDP2A6" localSheetId="13" hidden="1">#REF!</definedName>
    <definedName name="BExD2ZNL9MWJOEL2575KJZBDP2A6" localSheetId="1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11" hidden="1">#REF!</definedName>
    <definedName name="BExD34G79JRMB8BZRVN81P1H9MSB" localSheetId="17" hidden="1">#REF!</definedName>
    <definedName name="BExD34G79JRMB8BZRVN81P1H9MSB" localSheetId="3" hidden="1">#REF!</definedName>
    <definedName name="BExD34G79JRMB8BZRVN81P1H9MSB" localSheetId="7" hidden="1">#REF!</definedName>
    <definedName name="BExD34G79JRMB8BZRVN81P1H9MSB" localSheetId="12" hidden="1">#REF!</definedName>
    <definedName name="BExD34G79JRMB8BZRVN81P1H9MSB" localSheetId="13" hidden="1">#REF!</definedName>
    <definedName name="BExD34G79JRMB8BZRVN81P1H9MSB" localSheetId="1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11" hidden="1">#REF!</definedName>
    <definedName name="BExD35CL2NULPPEHAM954ETQIJA2" localSheetId="17" hidden="1">#REF!</definedName>
    <definedName name="BExD35CL2NULPPEHAM954ETQIJA2" localSheetId="3" hidden="1">#REF!</definedName>
    <definedName name="BExD35CL2NULPPEHAM954ETQIJA2" localSheetId="7" hidden="1">#REF!</definedName>
    <definedName name="BExD35CL2NULPPEHAM954ETQIJA2" localSheetId="12" hidden="1">#REF!</definedName>
    <definedName name="BExD35CL2NULPPEHAM954ETQIJA2" localSheetId="13" hidden="1">#REF!</definedName>
    <definedName name="BExD35CL2NULPPEHAM954ETQIJA2" localSheetId="1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11" hidden="1">#REF!</definedName>
    <definedName name="BExD363H2VGFIQUCE6LS4AC5J0ZT" localSheetId="17" hidden="1">#REF!</definedName>
    <definedName name="BExD363H2VGFIQUCE6LS4AC5J0ZT" localSheetId="3" hidden="1">#REF!</definedName>
    <definedName name="BExD363H2VGFIQUCE6LS4AC5J0ZT" localSheetId="7" hidden="1">#REF!</definedName>
    <definedName name="BExD363H2VGFIQUCE6LS4AC5J0ZT" localSheetId="12" hidden="1">#REF!</definedName>
    <definedName name="BExD363H2VGFIQUCE6LS4AC5J0ZT" localSheetId="13" hidden="1">#REF!</definedName>
    <definedName name="BExD363H2VGFIQUCE6LS4AC5J0ZT" localSheetId="1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11" hidden="1">#REF!</definedName>
    <definedName name="BExD3A588E939V61P1XEW0FI5Q0S" localSheetId="17" hidden="1">#REF!</definedName>
    <definedName name="BExD3A588E939V61P1XEW0FI5Q0S" localSheetId="3" hidden="1">#REF!</definedName>
    <definedName name="BExD3A588E939V61P1XEW0FI5Q0S" localSheetId="7" hidden="1">#REF!</definedName>
    <definedName name="BExD3A588E939V61P1XEW0FI5Q0S" localSheetId="12" hidden="1">#REF!</definedName>
    <definedName name="BExD3A588E939V61P1XEW0FI5Q0S" localSheetId="13" hidden="1">#REF!</definedName>
    <definedName name="BExD3A588E939V61P1XEW0FI5Q0S" localSheetId="1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11" hidden="1">#REF!</definedName>
    <definedName name="BExD3CJJDKVR9M18XI3WDZH80WL6" localSheetId="17" hidden="1">#REF!</definedName>
    <definedName name="BExD3CJJDKVR9M18XI3WDZH80WL6" localSheetId="3" hidden="1">#REF!</definedName>
    <definedName name="BExD3CJJDKVR9M18XI3WDZH80WL6" localSheetId="7" hidden="1">#REF!</definedName>
    <definedName name="BExD3CJJDKVR9M18XI3WDZH80WL6" localSheetId="12" hidden="1">#REF!</definedName>
    <definedName name="BExD3CJJDKVR9M18XI3WDZH80WL6" localSheetId="13" hidden="1">#REF!</definedName>
    <definedName name="BExD3CJJDKVR9M18XI3WDZH80WL6" localSheetId="1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11" hidden="1">#REF!</definedName>
    <definedName name="BExD3ESD9WYJIB3TRDPJ1CKXRAVL" localSheetId="17" hidden="1">#REF!</definedName>
    <definedName name="BExD3ESD9WYJIB3TRDPJ1CKXRAVL" localSheetId="3" hidden="1">#REF!</definedName>
    <definedName name="BExD3ESD9WYJIB3TRDPJ1CKXRAVL" localSheetId="7" hidden="1">#REF!</definedName>
    <definedName name="BExD3ESD9WYJIB3TRDPJ1CKXRAVL" localSheetId="12" hidden="1">#REF!</definedName>
    <definedName name="BExD3ESD9WYJIB3TRDPJ1CKXRAVL" localSheetId="13" hidden="1">#REF!</definedName>
    <definedName name="BExD3ESD9WYJIB3TRDPJ1CKXRAVL" localSheetId="1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11" hidden="1">#REF!</definedName>
    <definedName name="BExD3F368X5S25MWSUNIV57RDB57" localSheetId="17" hidden="1">#REF!</definedName>
    <definedName name="BExD3F368X5S25MWSUNIV57RDB57" localSheetId="3" hidden="1">#REF!</definedName>
    <definedName name="BExD3F368X5S25MWSUNIV57RDB57" localSheetId="7" hidden="1">#REF!</definedName>
    <definedName name="BExD3F368X5S25MWSUNIV57RDB57" localSheetId="12" hidden="1">#REF!</definedName>
    <definedName name="BExD3F368X5S25MWSUNIV57RDB57" localSheetId="13" hidden="1">#REF!</definedName>
    <definedName name="BExD3F368X5S25MWSUNIV57RDB57" localSheetId="1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11" hidden="1">#REF!</definedName>
    <definedName name="BExD3I8JTNF4LTMFY6GRVDJ6VLGG" localSheetId="17" hidden="1">#REF!</definedName>
    <definedName name="BExD3I8JTNF4LTMFY6GRVDJ6VLGG" localSheetId="3" hidden="1">#REF!</definedName>
    <definedName name="BExD3I8JTNF4LTMFY6GRVDJ6VLGG" localSheetId="7" hidden="1">#REF!</definedName>
    <definedName name="BExD3I8JTNF4LTMFY6GRVDJ6VLGG" localSheetId="12" hidden="1">#REF!</definedName>
    <definedName name="BExD3I8JTNF4LTMFY6GRVDJ6VLGG" localSheetId="13" hidden="1">#REF!</definedName>
    <definedName name="BExD3I8JTNF4LTMFY6GRVDJ6VLGG" localSheetId="1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11" hidden="1">#REF!</definedName>
    <definedName name="BExD3IJ5IT335SOSNV9L85WKAOSI" localSheetId="17" hidden="1">#REF!</definedName>
    <definedName name="BExD3IJ5IT335SOSNV9L85WKAOSI" localSheetId="3" hidden="1">#REF!</definedName>
    <definedName name="BExD3IJ5IT335SOSNV9L85WKAOSI" localSheetId="7" hidden="1">#REF!</definedName>
    <definedName name="BExD3IJ5IT335SOSNV9L85WKAOSI" localSheetId="12" hidden="1">#REF!</definedName>
    <definedName name="BExD3IJ5IT335SOSNV9L85WKAOSI" localSheetId="13" hidden="1">#REF!</definedName>
    <definedName name="BExD3IJ5IT335SOSNV9L85WKAOSI" localSheetId="1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11" hidden="1">#REF!</definedName>
    <definedName name="BExD3KBVUY57GMMQTOFEU6S6G1AY" localSheetId="17" hidden="1">#REF!</definedName>
    <definedName name="BExD3KBVUY57GMMQTOFEU6S6G1AY" localSheetId="3" hidden="1">#REF!</definedName>
    <definedName name="BExD3KBVUY57GMMQTOFEU6S6G1AY" localSheetId="7" hidden="1">#REF!</definedName>
    <definedName name="BExD3KBVUY57GMMQTOFEU6S6G1AY" localSheetId="12" hidden="1">#REF!</definedName>
    <definedName name="BExD3KBVUY57GMMQTOFEU6S6G1AY" localSheetId="13" hidden="1">#REF!</definedName>
    <definedName name="BExD3KBVUY57GMMQTOFEU6S6G1AY" localSheetId="1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11" hidden="1">#REF!</definedName>
    <definedName name="BExD3NMR7AW2Z6V8SC79VQR37NA6" localSheetId="17" hidden="1">#REF!</definedName>
    <definedName name="BExD3NMR7AW2Z6V8SC79VQR37NA6" localSheetId="3" hidden="1">#REF!</definedName>
    <definedName name="BExD3NMR7AW2Z6V8SC79VQR37NA6" localSheetId="7" hidden="1">#REF!</definedName>
    <definedName name="BExD3NMR7AW2Z6V8SC79VQR37NA6" localSheetId="12" hidden="1">#REF!</definedName>
    <definedName name="BExD3NMR7AW2Z6V8SC79VQR37NA6" localSheetId="13" hidden="1">#REF!</definedName>
    <definedName name="BExD3NMR7AW2Z6V8SC79VQR37NA6" localSheetId="1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11" hidden="1">#REF!</definedName>
    <definedName name="BExD3QXA2UQ2W4N7NYLUEOG40BZB" localSheetId="17" hidden="1">#REF!</definedName>
    <definedName name="BExD3QXA2UQ2W4N7NYLUEOG40BZB" localSheetId="3" hidden="1">#REF!</definedName>
    <definedName name="BExD3QXA2UQ2W4N7NYLUEOG40BZB" localSheetId="7" hidden="1">#REF!</definedName>
    <definedName name="BExD3QXA2UQ2W4N7NYLUEOG40BZB" localSheetId="12" hidden="1">#REF!</definedName>
    <definedName name="BExD3QXA2UQ2W4N7NYLUEOG40BZB" localSheetId="13" hidden="1">#REF!</definedName>
    <definedName name="BExD3QXA2UQ2W4N7NYLUEOG40BZB" localSheetId="1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11" hidden="1">#REF!</definedName>
    <definedName name="BExD3U2N041TEJ7GCN005UTPHNXY" localSheetId="17" hidden="1">#REF!</definedName>
    <definedName name="BExD3U2N041TEJ7GCN005UTPHNXY" localSheetId="3" hidden="1">#REF!</definedName>
    <definedName name="BExD3U2N041TEJ7GCN005UTPHNXY" localSheetId="7" hidden="1">#REF!</definedName>
    <definedName name="BExD3U2N041TEJ7GCN005UTPHNXY" localSheetId="12" hidden="1">#REF!</definedName>
    <definedName name="BExD3U2N041TEJ7GCN005UTPHNXY" localSheetId="13" hidden="1">#REF!</definedName>
    <definedName name="BExD3U2N041TEJ7GCN005UTPHNXY" localSheetId="1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11" hidden="1">#REF!</definedName>
    <definedName name="BExD3VPY5VEI1LLQ4I16T16251DT" localSheetId="17" hidden="1">#REF!</definedName>
    <definedName name="BExD3VPY5VEI1LLQ4I16T16251DT" localSheetId="3" hidden="1">#REF!</definedName>
    <definedName name="BExD3VPY5VEI1LLQ4I16T16251DT" localSheetId="7" hidden="1">#REF!</definedName>
    <definedName name="BExD3VPY5VEI1LLQ4I16T16251DT" localSheetId="12" hidden="1">#REF!</definedName>
    <definedName name="BExD3VPY5VEI1LLQ4I16T16251DT" localSheetId="13" hidden="1">#REF!</definedName>
    <definedName name="BExD3VPY5VEI1LLQ4I16T16251DT" localSheetId="1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11" hidden="1">#REF!</definedName>
    <definedName name="BExD3XIUEZZ1KIHV7CPS7DKUGIN8" localSheetId="17" hidden="1">#REF!</definedName>
    <definedName name="BExD3XIUEZZ1KIHV7CPS7DKUGIN8" localSheetId="3" hidden="1">#REF!</definedName>
    <definedName name="BExD3XIUEZZ1KIHV7CPS7DKUGIN8" localSheetId="7" hidden="1">#REF!</definedName>
    <definedName name="BExD3XIUEZZ1KIHV7CPS7DKUGIN8" localSheetId="12" hidden="1">#REF!</definedName>
    <definedName name="BExD3XIUEZZ1KIHV7CPS7DKUGIN8" localSheetId="13" hidden="1">#REF!</definedName>
    <definedName name="BExD3XIUEZZ1KIHV7CPS7DKUGIN8" localSheetId="1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11" hidden="1">#REF!</definedName>
    <definedName name="BExD40O0CFTNJFOFMMM1KH0P7BUI" localSheetId="17" hidden="1">#REF!</definedName>
    <definedName name="BExD40O0CFTNJFOFMMM1KH0P7BUI" localSheetId="3" hidden="1">#REF!</definedName>
    <definedName name="BExD40O0CFTNJFOFMMM1KH0P7BUI" localSheetId="7" hidden="1">#REF!</definedName>
    <definedName name="BExD40O0CFTNJFOFMMM1KH0P7BUI" localSheetId="12" hidden="1">#REF!</definedName>
    <definedName name="BExD40O0CFTNJFOFMMM1KH0P7BUI" localSheetId="13" hidden="1">#REF!</definedName>
    <definedName name="BExD40O0CFTNJFOFMMM1KH0P7BUI" localSheetId="1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11" hidden="1">#REF!</definedName>
    <definedName name="BExD47UYINTJY1PDIW2S1FZ8ZMIO" localSheetId="17" hidden="1">#REF!</definedName>
    <definedName name="BExD47UYINTJY1PDIW2S1FZ8ZMIO" localSheetId="3" hidden="1">#REF!</definedName>
    <definedName name="BExD47UYINTJY1PDIW2S1FZ8ZMIO" localSheetId="7" hidden="1">#REF!</definedName>
    <definedName name="BExD47UYINTJY1PDIW2S1FZ8ZMIO" localSheetId="12" hidden="1">#REF!</definedName>
    <definedName name="BExD47UYINTJY1PDIW2S1FZ8ZMIO" localSheetId="13" hidden="1">#REF!</definedName>
    <definedName name="BExD47UYINTJY1PDIW2S1FZ8ZMIO" localSheetId="1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11" hidden="1">#REF!</definedName>
    <definedName name="BExD4BR9HJ3MWWZ5KLVZWX9FJAUS" localSheetId="17" hidden="1">#REF!</definedName>
    <definedName name="BExD4BR9HJ3MWWZ5KLVZWX9FJAUS" localSheetId="3" hidden="1">#REF!</definedName>
    <definedName name="BExD4BR9HJ3MWWZ5KLVZWX9FJAUS" localSheetId="7" hidden="1">#REF!</definedName>
    <definedName name="BExD4BR9HJ3MWWZ5KLVZWX9FJAUS" localSheetId="12" hidden="1">#REF!</definedName>
    <definedName name="BExD4BR9HJ3MWWZ5KLVZWX9FJAUS" localSheetId="13" hidden="1">#REF!</definedName>
    <definedName name="BExD4BR9HJ3MWWZ5KLVZWX9FJAUS" localSheetId="1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11" hidden="1">#REF!</definedName>
    <definedName name="BExD4F1WTKT3H0N9MF4H1LX7MBSY" localSheetId="17" hidden="1">#REF!</definedName>
    <definedName name="BExD4F1WTKT3H0N9MF4H1LX7MBSY" localSheetId="3" hidden="1">#REF!</definedName>
    <definedName name="BExD4F1WTKT3H0N9MF4H1LX7MBSY" localSheetId="7" hidden="1">#REF!</definedName>
    <definedName name="BExD4F1WTKT3H0N9MF4H1LX7MBSY" localSheetId="12" hidden="1">#REF!</definedName>
    <definedName name="BExD4F1WTKT3H0N9MF4H1LX7MBSY" localSheetId="13" hidden="1">#REF!</definedName>
    <definedName name="BExD4F1WTKT3H0N9MF4H1LX7MBSY" localSheetId="1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11" hidden="1">#REF!</definedName>
    <definedName name="BExD4H5GQWXBS6LUL3TSP36DVO38" localSheetId="17" hidden="1">#REF!</definedName>
    <definedName name="BExD4H5GQWXBS6LUL3TSP36DVO38" localSheetId="3" hidden="1">#REF!</definedName>
    <definedName name="BExD4H5GQWXBS6LUL3TSP36DVO38" localSheetId="7" hidden="1">#REF!</definedName>
    <definedName name="BExD4H5GQWXBS6LUL3TSP36DVO38" localSheetId="12" hidden="1">#REF!</definedName>
    <definedName name="BExD4H5GQWXBS6LUL3TSP36DVO38" localSheetId="13" hidden="1">#REF!</definedName>
    <definedName name="BExD4H5GQWXBS6LUL3TSP36DVO38" localSheetId="1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11" hidden="1">#REF!</definedName>
    <definedName name="BExD4JJSS3QDBLABCJCHD45SRNPI" localSheetId="17" hidden="1">#REF!</definedName>
    <definedName name="BExD4JJSS3QDBLABCJCHD45SRNPI" localSheetId="3" hidden="1">#REF!</definedName>
    <definedName name="BExD4JJSS3QDBLABCJCHD45SRNPI" localSheetId="7" hidden="1">#REF!</definedName>
    <definedName name="BExD4JJSS3QDBLABCJCHD45SRNPI" localSheetId="12" hidden="1">#REF!</definedName>
    <definedName name="BExD4JJSS3QDBLABCJCHD45SRNPI" localSheetId="13" hidden="1">#REF!</definedName>
    <definedName name="BExD4JJSS3QDBLABCJCHD45SRNPI" localSheetId="1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11" hidden="1">#REF!</definedName>
    <definedName name="BExD4QQQ7V9LH5WWBJA3HKJXLVP6" localSheetId="17" hidden="1">#REF!</definedName>
    <definedName name="BExD4QQQ7V9LH5WWBJA3HKJXLVP6" localSheetId="3" hidden="1">#REF!</definedName>
    <definedName name="BExD4QQQ7V9LH5WWBJA3HKJXLVP6" localSheetId="7" hidden="1">#REF!</definedName>
    <definedName name="BExD4QQQ7V9LH5WWBJA3HKJXLVP6" localSheetId="12" hidden="1">#REF!</definedName>
    <definedName name="BExD4QQQ7V9LH5WWBJA3HKJXLVP6" localSheetId="13" hidden="1">#REF!</definedName>
    <definedName name="BExD4QQQ7V9LH5WWBJA3HKJXLVP6" localSheetId="1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11" hidden="1">#REF!</definedName>
    <definedName name="BExD4R1I0MKF033I5LPUYIMTZ6E8" localSheetId="17" hidden="1">#REF!</definedName>
    <definedName name="BExD4R1I0MKF033I5LPUYIMTZ6E8" localSheetId="3" hidden="1">#REF!</definedName>
    <definedName name="BExD4R1I0MKF033I5LPUYIMTZ6E8" localSheetId="7" hidden="1">#REF!</definedName>
    <definedName name="BExD4R1I0MKF033I5LPUYIMTZ6E8" localSheetId="12" hidden="1">#REF!</definedName>
    <definedName name="BExD4R1I0MKF033I5LPUYIMTZ6E8" localSheetId="13" hidden="1">#REF!</definedName>
    <definedName name="BExD4R1I0MKF033I5LPUYIMTZ6E8" localSheetId="1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11" hidden="1">#REF!</definedName>
    <definedName name="BExD50MT3M6XZLNUP9JL93EG6D9R" localSheetId="17" hidden="1">#REF!</definedName>
    <definedName name="BExD50MT3M6XZLNUP9JL93EG6D9R" localSheetId="3" hidden="1">#REF!</definedName>
    <definedName name="BExD50MT3M6XZLNUP9JL93EG6D9R" localSheetId="7" hidden="1">#REF!</definedName>
    <definedName name="BExD50MT3M6XZLNUP9JL93EG6D9R" localSheetId="12" hidden="1">#REF!</definedName>
    <definedName name="BExD50MT3M6XZLNUP9JL93EG6D9R" localSheetId="13" hidden="1">#REF!</definedName>
    <definedName name="BExD50MT3M6XZLNUP9JL93EG6D9R" localSheetId="1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11" hidden="1">#REF!</definedName>
    <definedName name="BExD5EV7KDSVF1CJT38M4IBPFLPY" localSheetId="17" hidden="1">#REF!</definedName>
    <definedName name="BExD5EV7KDSVF1CJT38M4IBPFLPY" localSheetId="3" hidden="1">#REF!</definedName>
    <definedName name="BExD5EV7KDSVF1CJT38M4IBPFLPY" localSheetId="7" hidden="1">#REF!</definedName>
    <definedName name="BExD5EV7KDSVF1CJT38M4IBPFLPY" localSheetId="12" hidden="1">#REF!</definedName>
    <definedName name="BExD5EV7KDSVF1CJT38M4IBPFLPY" localSheetId="13" hidden="1">#REF!</definedName>
    <definedName name="BExD5EV7KDSVF1CJT38M4IBPFLPY" localSheetId="1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11" hidden="1">#REF!</definedName>
    <definedName name="BExD5FRK547OESJRYAW574DZEZ7J" localSheetId="17" hidden="1">#REF!</definedName>
    <definedName name="BExD5FRK547OESJRYAW574DZEZ7J" localSheetId="3" hidden="1">#REF!</definedName>
    <definedName name="BExD5FRK547OESJRYAW574DZEZ7J" localSheetId="7" hidden="1">#REF!</definedName>
    <definedName name="BExD5FRK547OESJRYAW574DZEZ7J" localSheetId="12" hidden="1">#REF!</definedName>
    <definedName name="BExD5FRK547OESJRYAW574DZEZ7J" localSheetId="13" hidden="1">#REF!</definedName>
    <definedName name="BExD5FRK547OESJRYAW574DZEZ7J" localSheetId="1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11" hidden="1">#REF!</definedName>
    <definedName name="BExD5I5X2YA2YNCTCDSMEL4CWF4N" localSheetId="17" hidden="1">#REF!</definedName>
    <definedName name="BExD5I5X2YA2YNCTCDSMEL4CWF4N" localSheetId="3" hidden="1">#REF!</definedName>
    <definedName name="BExD5I5X2YA2YNCTCDSMEL4CWF4N" localSheetId="7" hidden="1">#REF!</definedName>
    <definedName name="BExD5I5X2YA2YNCTCDSMEL4CWF4N" localSheetId="12" hidden="1">#REF!</definedName>
    <definedName name="BExD5I5X2YA2YNCTCDSMEL4CWF4N" localSheetId="13" hidden="1">#REF!</definedName>
    <definedName name="BExD5I5X2YA2YNCTCDSMEL4CWF4N" localSheetId="1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11" hidden="1">#REF!</definedName>
    <definedName name="BExD5QUSRFJWRQ1ZM50WYLCF74DF" localSheetId="17" hidden="1">#REF!</definedName>
    <definedName name="BExD5QUSRFJWRQ1ZM50WYLCF74DF" localSheetId="3" hidden="1">#REF!</definedName>
    <definedName name="BExD5QUSRFJWRQ1ZM50WYLCF74DF" localSheetId="7" hidden="1">#REF!</definedName>
    <definedName name="BExD5QUSRFJWRQ1ZM50WYLCF74DF" localSheetId="12" hidden="1">#REF!</definedName>
    <definedName name="BExD5QUSRFJWRQ1ZM50WYLCF74DF" localSheetId="13" hidden="1">#REF!</definedName>
    <definedName name="BExD5QUSRFJWRQ1ZM50WYLCF74DF" localSheetId="1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11" hidden="1">#REF!</definedName>
    <definedName name="BExD5SSUIF6AJQHBHK8PNMFBPRYB" localSheetId="17" hidden="1">#REF!</definedName>
    <definedName name="BExD5SSUIF6AJQHBHK8PNMFBPRYB" localSheetId="3" hidden="1">#REF!</definedName>
    <definedName name="BExD5SSUIF6AJQHBHK8PNMFBPRYB" localSheetId="7" hidden="1">#REF!</definedName>
    <definedName name="BExD5SSUIF6AJQHBHK8PNMFBPRYB" localSheetId="12" hidden="1">#REF!</definedName>
    <definedName name="BExD5SSUIF6AJQHBHK8PNMFBPRYB" localSheetId="13" hidden="1">#REF!</definedName>
    <definedName name="BExD5SSUIF6AJQHBHK8PNMFBPRYB" localSheetId="1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11" hidden="1">#REF!</definedName>
    <definedName name="BExD623C9LRX18BE0W2V6SZLQUXX" localSheetId="17" hidden="1">#REF!</definedName>
    <definedName name="BExD623C9LRX18BE0W2V6SZLQUXX" localSheetId="3" hidden="1">#REF!</definedName>
    <definedName name="BExD623C9LRX18BE0W2V6SZLQUXX" localSheetId="7" hidden="1">#REF!</definedName>
    <definedName name="BExD623C9LRX18BE0W2V6SZLQUXX" localSheetId="12" hidden="1">#REF!</definedName>
    <definedName name="BExD623C9LRX18BE0W2V6SZLQUXX" localSheetId="13" hidden="1">#REF!</definedName>
    <definedName name="BExD623C9LRX18BE0W2V6SZLQUXX" localSheetId="1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11" hidden="1">#REF!</definedName>
    <definedName name="BExD6CQA7UMJBXV7AIFAIHUF2ICX" localSheetId="17" hidden="1">#REF!</definedName>
    <definedName name="BExD6CQA7UMJBXV7AIFAIHUF2ICX" localSheetId="3" hidden="1">#REF!</definedName>
    <definedName name="BExD6CQA7UMJBXV7AIFAIHUF2ICX" localSheetId="7" hidden="1">#REF!</definedName>
    <definedName name="BExD6CQA7UMJBXV7AIFAIHUF2ICX" localSheetId="12" hidden="1">#REF!</definedName>
    <definedName name="BExD6CQA7UMJBXV7AIFAIHUF2ICX" localSheetId="13" hidden="1">#REF!</definedName>
    <definedName name="BExD6CQA7UMJBXV7AIFAIHUF2ICX" localSheetId="1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11" hidden="1">#REF!</definedName>
    <definedName name="BExD6D18MCF5R8YJMPG21WE3GPJQ" localSheetId="17" hidden="1">#REF!</definedName>
    <definedName name="BExD6D18MCF5R8YJMPG21WE3GPJQ" localSheetId="3" hidden="1">#REF!</definedName>
    <definedName name="BExD6D18MCF5R8YJMPG21WE3GPJQ" localSheetId="7" hidden="1">#REF!</definedName>
    <definedName name="BExD6D18MCF5R8YJMPG21WE3GPJQ" localSheetId="12" hidden="1">#REF!</definedName>
    <definedName name="BExD6D18MCF5R8YJMPG21WE3GPJQ" localSheetId="13" hidden="1">#REF!</definedName>
    <definedName name="BExD6D18MCF5R8YJMPG21WE3GPJQ" localSheetId="1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11" hidden="1">#REF!</definedName>
    <definedName name="BExD6FKVK8WJWNYPVENR7Q8Q30PK" localSheetId="17" hidden="1">#REF!</definedName>
    <definedName name="BExD6FKVK8WJWNYPVENR7Q8Q30PK" localSheetId="3" hidden="1">#REF!</definedName>
    <definedName name="BExD6FKVK8WJWNYPVENR7Q8Q30PK" localSheetId="7" hidden="1">#REF!</definedName>
    <definedName name="BExD6FKVK8WJWNYPVENR7Q8Q30PK" localSheetId="12" hidden="1">#REF!</definedName>
    <definedName name="BExD6FKVK8WJWNYPVENR7Q8Q30PK" localSheetId="13" hidden="1">#REF!</definedName>
    <definedName name="BExD6FKVK8WJWNYPVENR7Q8Q30PK" localSheetId="1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11" hidden="1">#REF!</definedName>
    <definedName name="BExD6GMP0LK8WKVWMIT1NNH8CHLF" localSheetId="17" hidden="1">#REF!</definedName>
    <definedName name="BExD6GMP0LK8WKVWMIT1NNH8CHLF" localSheetId="3" hidden="1">#REF!</definedName>
    <definedName name="BExD6GMP0LK8WKVWMIT1NNH8CHLF" localSheetId="7" hidden="1">#REF!</definedName>
    <definedName name="BExD6GMP0LK8WKVWMIT1NNH8CHLF" localSheetId="12" hidden="1">#REF!</definedName>
    <definedName name="BExD6GMP0LK8WKVWMIT1NNH8CHLF" localSheetId="13" hidden="1">#REF!</definedName>
    <definedName name="BExD6GMP0LK8WKVWMIT1NNH8CHLF" localSheetId="1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11" hidden="1">#REF!</definedName>
    <definedName name="BExD6H2TE0WWAUIWVSSCLPZ6B88N" localSheetId="17" hidden="1">#REF!</definedName>
    <definedName name="BExD6H2TE0WWAUIWVSSCLPZ6B88N" localSheetId="3" hidden="1">#REF!</definedName>
    <definedName name="BExD6H2TE0WWAUIWVSSCLPZ6B88N" localSheetId="7" hidden="1">#REF!</definedName>
    <definedName name="BExD6H2TE0WWAUIWVSSCLPZ6B88N" localSheetId="12" hidden="1">#REF!</definedName>
    <definedName name="BExD6H2TE0WWAUIWVSSCLPZ6B88N" localSheetId="13" hidden="1">#REF!</definedName>
    <definedName name="BExD6H2TE0WWAUIWVSSCLPZ6B88N" localSheetId="1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11" hidden="1">#REF!</definedName>
    <definedName name="BExD71LTOE015TV5RSAHM8NT8GVW" localSheetId="17" hidden="1">#REF!</definedName>
    <definedName name="BExD71LTOE015TV5RSAHM8NT8GVW" localSheetId="3" hidden="1">#REF!</definedName>
    <definedName name="BExD71LTOE015TV5RSAHM8NT8GVW" localSheetId="7" hidden="1">#REF!</definedName>
    <definedName name="BExD71LTOE015TV5RSAHM8NT8GVW" localSheetId="12" hidden="1">#REF!</definedName>
    <definedName name="BExD71LTOE015TV5RSAHM8NT8GVW" localSheetId="13" hidden="1">#REF!</definedName>
    <definedName name="BExD71LTOE015TV5RSAHM8NT8GVW" localSheetId="1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11" hidden="1">#REF!</definedName>
    <definedName name="BExD73USXVADC7EHGHVTQNCT06ZA" localSheetId="17" hidden="1">#REF!</definedName>
    <definedName name="BExD73USXVADC7EHGHVTQNCT06ZA" localSheetId="3" hidden="1">#REF!</definedName>
    <definedName name="BExD73USXVADC7EHGHVTQNCT06ZA" localSheetId="7" hidden="1">#REF!</definedName>
    <definedName name="BExD73USXVADC7EHGHVTQNCT06ZA" localSheetId="12" hidden="1">#REF!</definedName>
    <definedName name="BExD73USXVADC7EHGHVTQNCT06ZA" localSheetId="13" hidden="1">#REF!</definedName>
    <definedName name="BExD73USXVADC7EHGHVTQNCT06ZA" localSheetId="1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11" hidden="1">#REF!</definedName>
    <definedName name="BExD7GAIGULTB3YHM1OS9RBQOTEC" localSheetId="17" hidden="1">#REF!</definedName>
    <definedName name="BExD7GAIGULTB3YHM1OS9RBQOTEC" localSheetId="3" hidden="1">#REF!</definedName>
    <definedName name="BExD7GAIGULTB3YHM1OS9RBQOTEC" localSheetId="7" hidden="1">#REF!</definedName>
    <definedName name="BExD7GAIGULTB3YHM1OS9RBQOTEC" localSheetId="12" hidden="1">#REF!</definedName>
    <definedName name="BExD7GAIGULTB3YHM1OS9RBQOTEC" localSheetId="13" hidden="1">#REF!</definedName>
    <definedName name="BExD7GAIGULTB3YHM1OS9RBQOTEC" localSheetId="1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11" hidden="1">#REF!</definedName>
    <definedName name="BExD7IE1DHIS52UFDCTSKPJQNRD5" localSheetId="17" hidden="1">#REF!</definedName>
    <definedName name="BExD7IE1DHIS52UFDCTSKPJQNRD5" localSheetId="3" hidden="1">#REF!</definedName>
    <definedName name="BExD7IE1DHIS52UFDCTSKPJQNRD5" localSheetId="7" hidden="1">#REF!</definedName>
    <definedName name="BExD7IE1DHIS52UFDCTSKPJQNRD5" localSheetId="12" hidden="1">#REF!</definedName>
    <definedName name="BExD7IE1DHIS52UFDCTSKPJQNRD5" localSheetId="13" hidden="1">#REF!</definedName>
    <definedName name="BExD7IE1DHIS52UFDCTSKPJQNRD5" localSheetId="1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11" hidden="1">#REF!</definedName>
    <definedName name="BExD7IUBGUWHYC9UNZ1IY5XFYKQN" localSheetId="17" hidden="1">#REF!</definedName>
    <definedName name="BExD7IUBGUWHYC9UNZ1IY5XFYKQN" localSheetId="3" hidden="1">#REF!</definedName>
    <definedName name="BExD7IUBGUWHYC9UNZ1IY5XFYKQN" localSheetId="7" hidden="1">#REF!</definedName>
    <definedName name="BExD7IUBGUWHYC9UNZ1IY5XFYKQN" localSheetId="12" hidden="1">#REF!</definedName>
    <definedName name="BExD7IUBGUWHYC9UNZ1IY5XFYKQN" localSheetId="13" hidden="1">#REF!</definedName>
    <definedName name="BExD7IUBGUWHYC9UNZ1IY5XFYKQN" localSheetId="1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11" hidden="1">#REF!</definedName>
    <definedName name="BExD7JQOJ35HGL8U2OCEI2P2JT7I" localSheetId="17" hidden="1">#REF!</definedName>
    <definedName name="BExD7JQOJ35HGL8U2OCEI2P2JT7I" localSheetId="3" hidden="1">#REF!</definedName>
    <definedName name="BExD7JQOJ35HGL8U2OCEI2P2JT7I" localSheetId="7" hidden="1">#REF!</definedName>
    <definedName name="BExD7JQOJ35HGL8U2OCEI2P2JT7I" localSheetId="12" hidden="1">#REF!</definedName>
    <definedName name="BExD7JQOJ35HGL8U2OCEI2P2JT7I" localSheetId="13" hidden="1">#REF!</definedName>
    <definedName name="BExD7JQOJ35HGL8U2OCEI2P2JT7I" localSheetId="1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11" hidden="1">#REF!</definedName>
    <definedName name="BExD7KSDKNDNH95NDT3S7GM3MUU2" localSheetId="17" hidden="1">#REF!</definedName>
    <definedName name="BExD7KSDKNDNH95NDT3S7GM3MUU2" localSheetId="3" hidden="1">#REF!</definedName>
    <definedName name="BExD7KSDKNDNH95NDT3S7GM3MUU2" localSheetId="7" hidden="1">#REF!</definedName>
    <definedName name="BExD7KSDKNDNH95NDT3S7GM3MUU2" localSheetId="12" hidden="1">#REF!</definedName>
    <definedName name="BExD7KSDKNDNH95NDT3S7GM3MUU2" localSheetId="13" hidden="1">#REF!</definedName>
    <definedName name="BExD7KSDKNDNH95NDT3S7GM3MUU2" localSheetId="1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11" hidden="1">#REF!</definedName>
    <definedName name="BExD8H5O087KQVWIVPUUID5VMGMS" localSheetId="17" hidden="1">#REF!</definedName>
    <definedName name="BExD8H5O087KQVWIVPUUID5VMGMS" localSheetId="3" hidden="1">#REF!</definedName>
    <definedName name="BExD8H5O087KQVWIVPUUID5VMGMS" localSheetId="7" hidden="1">#REF!</definedName>
    <definedName name="BExD8H5O087KQVWIVPUUID5VMGMS" localSheetId="12" hidden="1">#REF!</definedName>
    <definedName name="BExD8H5O087KQVWIVPUUID5VMGMS" localSheetId="13" hidden="1">#REF!</definedName>
    <definedName name="BExD8H5O087KQVWIVPUUID5VMGMS" localSheetId="1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11" hidden="1">#REF!</definedName>
    <definedName name="BExD8HLWJHFK6566YQLGOAPIWD7G" localSheetId="17" hidden="1">#REF!</definedName>
    <definedName name="BExD8HLWJHFK6566YQLGOAPIWD7G" localSheetId="3" hidden="1">#REF!</definedName>
    <definedName name="BExD8HLWJHFK6566YQLGOAPIWD7G" localSheetId="7" hidden="1">#REF!</definedName>
    <definedName name="BExD8HLWJHFK6566YQLGOAPIWD7G" localSheetId="12" hidden="1">#REF!</definedName>
    <definedName name="BExD8HLWJHFK6566YQLGOAPIWD7G" localSheetId="13" hidden="1">#REF!</definedName>
    <definedName name="BExD8HLWJHFK6566YQLGOAPIWD7G" localSheetId="1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11" hidden="1">#REF!</definedName>
    <definedName name="BExD8OCLZMFN5K3VZYI4Q4ITVKUA" localSheetId="17" hidden="1">#REF!</definedName>
    <definedName name="BExD8OCLZMFN5K3VZYI4Q4ITVKUA" localSheetId="3" hidden="1">#REF!</definedName>
    <definedName name="BExD8OCLZMFN5K3VZYI4Q4ITVKUA" localSheetId="7" hidden="1">#REF!</definedName>
    <definedName name="BExD8OCLZMFN5K3VZYI4Q4ITVKUA" localSheetId="12" hidden="1">#REF!</definedName>
    <definedName name="BExD8OCLZMFN5K3VZYI4Q4ITVKUA" localSheetId="13" hidden="1">#REF!</definedName>
    <definedName name="BExD8OCLZMFN5K3VZYI4Q4ITVKUA" localSheetId="1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11" hidden="1">#REF!</definedName>
    <definedName name="BExD93C1R6LC0631ECHVFYH0R0PD" localSheetId="17" hidden="1">#REF!</definedName>
    <definedName name="BExD93C1R6LC0631ECHVFYH0R0PD" localSheetId="3" hidden="1">#REF!</definedName>
    <definedName name="BExD93C1R6LC0631ECHVFYH0R0PD" localSheetId="7" hidden="1">#REF!</definedName>
    <definedName name="BExD93C1R6LC0631ECHVFYH0R0PD" localSheetId="12" hidden="1">#REF!</definedName>
    <definedName name="BExD93C1R6LC0631ECHVFYH0R0PD" localSheetId="13" hidden="1">#REF!</definedName>
    <definedName name="BExD93C1R6LC0631ECHVFYH0R0PD" localSheetId="1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11" hidden="1">#REF!</definedName>
    <definedName name="BExD97TXIO0COVNN4OH3DEJ33YLM" localSheetId="17" hidden="1">#REF!</definedName>
    <definedName name="BExD97TXIO0COVNN4OH3DEJ33YLM" localSheetId="3" hidden="1">#REF!</definedName>
    <definedName name="BExD97TXIO0COVNN4OH3DEJ33YLM" localSheetId="7" hidden="1">#REF!</definedName>
    <definedName name="BExD97TXIO0COVNN4OH3DEJ33YLM" localSheetId="12" hidden="1">#REF!</definedName>
    <definedName name="BExD97TXIO0COVNN4OH3DEJ33YLM" localSheetId="13" hidden="1">#REF!</definedName>
    <definedName name="BExD97TXIO0COVNN4OH3DEJ33YLM" localSheetId="1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11" hidden="1">#REF!</definedName>
    <definedName name="BExD99RZ1RFIMK6O1ZHSPJ68X9Y5" localSheetId="17" hidden="1">#REF!</definedName>
    <definedName name="BExD99RZ1RFIMK6O1ZHSPJ68X9Y5" localSheetId="3" hidden="1">#REF!</definedName>
    <definedName name="BExD99RZ1RFIMK6O1ZHSPJ68X9Y5" localSheetId="7" hidden="1">#REF!</definedName>
    <definedName name="BExD99RZ1RFIMK6O1ZHSPJ68X9Y5" localSheetId="12" hidden="1">#REF!</definedName>
    <definedName name="BExD99RZ1RFIMK6O1ZHSPJ68X9Y5" localSheetId="13" hidden="1">#REF!</definedName>
    <definedName name="BExD99RZ1RFIMK6O1ZHSPJ68X9Y5" localSheetId="1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11" hidden="1">#REF!</definedName>
    <definedName name="BExD9ATSNNU6SJVYYUCUG2AFS57W" localSheetId="17" hidden="1">#REF!</definedName>
    <definedName name="BExD9ATSNNU6SJVYYUCUG2AFS57W" localSheetId="3" hidden="1">#REF!</definedName>
    <definedName name="BExD9ATSNNU6SJVYYUCUG2AFS57W" localSheetId="7" hidden="1">#REF!</definedName>
    <definedName name="BExD9ATSNNU6SJVYYUCUG2AFS57W" localSheetId="12" hidden="1">#REF!</definedName>
    <definedName name="BExD9ATSNNU6SJVYYUCUG2AFS57W" localSheetId="13" hidden="1">#REF!</definedName>
    <definedName name="BExD9ATSNNU6SJVYYUCUG2AFS57W" localSheetId="1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11" hidden="1">#REF!</definedName>
    <definedName name="BExD9JO1QOKHUKL6DOEKDLUBPPKZ" localSheetId="17" hidden="1">#REF!</definedName>
    <definedName name="BExD9JO1QOKHUKL6DOEKDLUBPPKZ" localSheetId="3" hidden="1">#REF!</definedName>
    <definedName name="BExD9JO1QOKHUKL6DOEKDLUBPPKZ" localSheetId="7" hidden="1">#REF!</definedName>
    <definedName name="BExD9JO1QOKHUKL6DOEKDLUBPPKZ" localSheetId="12" hidden="1">#REF!</definedName>
    <definedName name="BExD9JO1QOKHUKL6DOEKDLUBPPKZ" localSheetId="13" hidden="1">#REF!</definedName>
    <definedName name="BExD9JO1QOKHUKL6DOEKDLUBPPKZ" localSheetId="1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11" hidden="1">#REF!</definedName>
    <definedName name="BExD9L0ID3VSOU609GKWYTA5BFMA" localSheetId="17" hidden="1">#REF!</definedName>
    <definedName name="BExD9L0ID3VSOU609GKWYTA5BFMA" localSheetId="3" hidden="1">#REF!</definedName>
    <definedName name="BExD9L0ID3VSOU609GKWYTA5BFMA" localSheetId="7" hidden="1">#REF!</definedName>
    <definedName name="BExD9L0ID3VSOU609GKWYTA5BFMA" localSheetId="12" hidden="1">#REF!</definedName>
    <definedName name="BExD9L0ID3VSOU609GKWYTA5BFMA" localSheetId="13" hidden="1">#REF!</definedName>
    <definedName name="BExD9L0ID3VSOU609GKWYTA5BFMA" localSheetId="1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11" hidden="1">#REF!</definedName>
    <definedName name="BExD9M7SEMG0JK2FUTTZXWIEBTKB" localSheetId="17" hidden="1">#REF!</definedName>
    <definedName name="BExD9M7SEMG0JK2FUTTZXWIEBTKB" localSheetId="3" hidden="1">#REF!</definedName>
    <definedName name="BExD9M7SEMG0JK2FUTTZXWIEBTKB" localSheetId="7" hidden="1">#REF!</definedName>
    <definedName name="BExD9M7SEMG0JK2FUTTZXWIEBTKB" localSheetId="12" hidden="1">#REF!</definedName>
    <definedName name="BExD9M7SEMG0JK2FUTTZXWIEBTKB" localSheetId="13" hidden="1">#REF!</definedName>
    <definedName name="BExD9M7SEMG0JK2FUTTZXWIEBTKB" localSheetId="1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11" hidden="1">#REF!</definedName>
    <definedName name="BExD9MNYBYB1AICQL5165G472IE2" localSheetId="17" hidden="1">#REF!</definedName>
    <definedName name="BExD9MNYBYB1AICQL5165G472IE2" localSheetId="3" hidden="1">#REF!</definedName>
    <definedName name="BExD9MNYBYB1AICQL5165G472IE2" localSheetId="7" hidden="1">#REF!</definedName>
    <definedName name="BExD9MNYBYB1AICQL5165G472IE2" localSheetId="12" hidden="1">#REF!</definedName>
    <definedName name="BExD9MNYBYB1AICQL5165G472IE2" localSheetId="13" hidden="1">#REF!</definedName>
    <definedName name="BExD9MNYBYB1AICQL5165G472IE2" localSheetId="1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11" hidden="1">#REF!</definedName>
    <definedName name="BExD9PNSYT7GASEGUVL48MUQ02WO" localSheetId="17" hidden="1">#REF!</definedName>
    <definedName name="BExD9PNSYT7GASEGUVL48MUQ02WO" localSheetId="3" hidden="1">#REF!</definedName>
    <definedName name="BExD9PNSYT7GASEGUVL48MUQ02WO" localSheetId="7" hidden="1">#REF!</definedName>
    <definedName name="BExD9PNSYT7GASEGUVL48MUQ02WO" localSheetId="12" hidden="1">#REF!</definedName>
    <definedName name="BExD9PNSYT7GASEGUVL48MUQ02WO" localSheetId="13" hidden="1">#REF!</definedName>
    <definedName name="BExD9PNSYT7GASEGUVL48MUQ02WO" localSheetId="1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11" hidden="1">#REF!</definedName>
    <definedName name="BExD9TK2MIWFH5SKUYU9ZKF4NPHQ" localSheetId="17" hidden="1">#REF!</definedName>
    <definedName name="BExD9TK2MIWFH5SKUYU9ZKF4NPHQ" localSheetId="3" hidden="1">#REF!</definedName>
    <definedName name="BExD9TK2MIWFH5SKUYU9ZKF4NPHQ" localSheetId="7" hidden="1">#REF!</definedName>
    <definedName name="BExD9TK2MIWFH5SKUYU9ZKF4NPHQ" localSheetId="12" hidden="1">#REF!</definedName>
    <definedName name="BExD9TK2MIWFH5SKUYU9ZKF4NPHQ" localSheetId="13" hidden="1">#REF!</definedName>
    <definedName name="BExD9TK2MIWFH5SKUYU9ZKF4NPHQ" localSheetId="1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11" hidden="1">#REF!</definedName>
    <definedName name="BExDA23J1UL1EN1K0BLX2TKAX4U0" localSheetId="17" hidden="1">#REF!</definedName>
    <definedName name="BExDA23J1UL1EN1K0BLX2TKAX4U0" localSheetId="3" hidden="1">#REF!</definedName>
    <definedName name="BExDA23J1UL1EN1K0BLX2TKAX4U0" localSheetId="7" hidden="1">#REF!</definedName>
    <definedName name="BExDA23J1UL1EN1K0BLX2TKAX4U0" localSheetId="12" hidden="1">#REF!</definedName>
    <definedName name="BExDA23J1UL1EN1K0BLX2TKAX4U0" localSheetId="13" hidden="1">#REF!</definedName>
    <definedName name="BExDA23J1UL1EN1K0BLX2TKAX4U0" localSheetId="1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11" hidden="1">#REF!</definedName>
    <definedName name="BExDA6594R2INH5X2F55YRZSKRND" localSheetId="17" hidden="1">#REF!</definedName>
    <definedName name="BExDA6594R2INH5X2F55YRZSKRND" localSheetId="3" hidden="1">#REF!</definedName>
    <definedName name="BExDA6594R2INH5X2F55YRZSKRND" localSheetId="7" hidden="1">#REF!</definedName>
    <definedName name="BExDA6594R2INH5X2F55YRZSKRND" localSheetId="12" hidden="1">#REF!</definedName>
    <definedName name="BExDA6594R2INH5X2F55YRZSKRND" localSheetId="13" hidden="1">#REF!</definedName>
    <definedName name="BExDA6594R2INH5X2F55YRZSKRND" localSheetId="1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11" hidden="1">#REF!</definedName>
    <definedName name="BExDA6LD9061UULVKUUI4QP8SK13" localSheetId="17" hidden="1">#REF!</definedName>
    <definedName name="BExDA6LD9061UULVKUUI4QP8SK13" localSheetId="3" hidden="1">#REF!</definedName>
    <definedName name="BExDA6LD9061UULVKUUI4QP8SK13" localSheetId="7" hidden="1">#REF!</definedName>
    <definedName name="BExDA6LD9061UULVKUUI4QP8SK13" localSheetId="12" hidden="1">#REF!</definedName>
    <definedName name="BExDA6LD9061UULVKUUI4QP8SK13" localSheetId="13" hidden="1">#REF!</definedName>
    <definedName name="BExDA6LD9061UULVKUUI4QP8SK13" localSheetId="1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11" hidden="1">#REF!</definedName>
    <definedName name="BExDAGMVMNLQ6QXASB9R6D8DIT12" localSheetId="17" hidden="1">#REF!</definedName>
    <definedName name="BExDAGMVMNLQ6QXASB9R6D8DIT12" localSheetId="3" hidden="1">#REF!</definedName>
    <definedName name="BExDAGMVMNLQ6QXASB9R6D8DIT12" localSheetId="7" hidden="1">#REF!</definedName>
    <definedName name="BExDAGMVMNLQ6QXASB9R6D8DIT12" localSheetId="12" hidden="1">#REF!</definedName>
    <definedName name="BExDAGMVMNLQ6QXASB9R6D8DIT12" localSheetId="13" hidden="1">#REF!</definedName>
    <definedName name="BExDAGMVMNLQ6QXASB9R6D8DIT12" localSheetId="1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11" hidden="1">#REF!</definedName>
    <definedName name="BExDAYBHU9ADLXI8VRC7F608RVGM" localSheetId="17" hidden="1">#REF!</definedName>
    <definedName name="BExDAYBHU9ADLXI8VRC7F608RVGM" localSheetId="3" hidden="1">#REF!</definedName>
    <definedName name="BExDAYBHU9ADLXI8VRC7F608RVGM" localSheetId="7" hidden="1">#REF!</definedName>
    <definedName name="BExDAYBHU9ADLXI8VRC7F608RVGM" localSheetId="12" hidden="1">#REF!</definedName>
    <definedName name="BExDAYBHU9ADLXI8VRC7F608RVGM" localSheetId="13" hidden="1">#REF!</definedName>
    <definedName name="BExDAYBHU9ADLXI8VRC7F608RVGM" localSheetId="1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11" hidden="1">#REF!</definedName>
    <definedName name="BExDBDR1XR0FV0CYUCB2OJ7CJCZU" localSheetId="17" hidden="1">#REF!</definedName>
    <definedName name="BExDBDR1XR0FV0CYUCB2OJ7CJCZU" localSheetId="3" hidden="1">#REF!</definedName>
    <definedName name="BExDBDR1XR0FV0CYUCB2OJ7CJCZU" localSheetId="7" hidden="1">#REF!</definedName>
    <definedName name="BExDBDR1XR0FV0CYUCB2OJ7CJCZU" localSheetId="12" hidden="1">#REF!</definedName>
    <definedName name="BExDBDR1XR0FV0CYUCB2OJ7CJCZU" localSheetId="13" hidden="1">#REF!</definedName>
    <definedName name="BExDBDR1XR0FV0CYUCB2OJ7CJCZU" localSheetId="1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11" hidden="1">#REF!</definedName>
    <definedName name="BExDC7F818VN0S18ID7XRCRVYPJ4" localSheetId="17" hidden="1">#REF!</definedName>
    <definedName name="BExDC7F818VN0S18ID7XRCRVYPJ4" localSheetId="3" hidden="1">#REF!</definedName>
    <definedName name="BExDC7F818VN0S18ID7XRCRVYPJ4" localSheetId="7" hidden="1">#REF!</definedName>
    <definedName name="BExDC7F818VN0S18ID7XRCRVYPJ4" localSheetId="12" hidden="1">#REF!</definedName>
    <definedName name="BExDC7F818VN0S18ID7XRCRVYPJ4" localSheetId="13" hidden="1">#REF!</definedName>
    <definedName name="BExDC7F818VN0S18ID7XRCRVYPJ4" localSheetId="1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11" hidden="1">#REF!</definedName>
    <definedName name="BExDCL7K96PC9VZYB70ZW3QPVIJE" localSheetId="17" hidden="1">#REF!</definedName>
    <definedName name="BExDCL7K96PC9VZYB70ZW3QPVIJE" localSheetId="3" hidden="1">#REF!</definedName>
    <definedName name="BExDCL7K96PC9VZYB70ZW3QPVIJE" localSheetId="7" hidden="1">#REF!</definedName>
    <definedName name="BExDCL7K96PC9VZYB70ZW3QPVIJE" localSheetId="12" hidden="1">#REF!</definedName>
    <definedName name="BExDCL7K96PC9VZYB70ZW3QPVIJE" localSheetId="13" hidden="1">#REF!</definedName>
    <definedName name="BExDCL7K96PC9VZYB70ZW3QPVIJE" localSheetId="1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11" hidden="1">#REF!</definedName>
    <definedName name="BExDCP3UZ3C2O4C1F7KMU0Z9U32N" localSheetId="17" hidden="1">#REF!</definedName>
    <definedName name="BExDCP3UZ3C2O4C1F7KMU0Z9U32N" localSheetId="3" hidden="1">#REF!</definedName>
    <definedName name="BExDCP3UZ3C2O4C1F7KMU0Z9U32N" localSheetId="7" hidden="1">#REF!</definedName>
    <definedName name="BExDCP3UZ3C2O4C1F7KMU0Z9U32N" localSheetId="12" hidden="1">#REF!</definedName>
    <definedName name="BExDCP3UZ3C2O4C1F7KMU0Z9U32N" localSheetId="13" hidden="1">#REF!</definedName>
    <definedName name="BExDCP3UZ3C2O4C1F7KMU0Z9U32N" localSheetId="1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11" hidden="1">#REF!</definedName>
    <definedName name="BExENU8ISP26W97JG63CN1XT9KB4" localSheetId="17" hidden="1">#REF!</definedName>
    <definedName name="BExENU8ISP26W97JG63CN1XT9KB4" localSheetId="3" hidden="1">#REF!</definedName>
    <definedName name="BExENU8ISP26W97JG63CN1XT9KB4" localSheetId="7" hidden="1">#REF!</definedName>
    <definedName name="BExENU8ISP26W97JG63CN1XT9KB4" localSheetId="1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11" hidden="1">#REF!</definedName>
    <definedName name="BExEO14OTKLVDBTNB2ONGZ4YB20H" localSheetId="17" hidden="1">#REF!</definedName>
    <definedName name="BExEO14OTKLVDBTNB2ONGZ4YB20H" localSheetId="3" hidden="1">#REF!</definedName>
    <definedName name="BExEO14OTKLVDBTNB2ONGZ4YB20H" localSheetId="7" hidden="1">#REF!</definedName>
    <definedName name="BExEO14OTKLVDBTNB2ONGZ4YB20H" localSheetId="12" hidden="1">#REF!</definedName>
    <definedName name="BExEO14OTKLVDBTNB2ONGZ4YB20H" localSheetId="13" hidden="1">#REF!</definedName>
    <definedName name="BExEO14OTKLVDBTNB2ONGZ4YB20H" localSheetId="1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11" hidden="1">#REF!</definedName>
    <definedName name="BExEO80UUNTK4DX33Z5TYLM8NYZM" localSheetId="17" hidden="1">#REF!</definedName>
    <definedName name="BExEO80UUNTK4DX33Z5TYLM8NYZM" localSheetId="3" hidden="1">#REF!</definedName>
    <definedName name="BExEO80UUNTK4DX33Z5TYLM8NYZM" localSheetId="7" hidden="1">#REF!</definedName>
    <definedName name="BExEO80UUNTK4DX33Z5TYLM8NYZM" localSheetId="12" hidden="1">#REF!</definedName>
    <definedName name="BExEO80UUNTK4DX33Z5TYLM8NYZM" localSheetId="13" hidden="1">#REF!</definedName>
    <definedName name="BExEO80UUNTK4DX33Z5TYLM8NYZM" localSheetId="1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11" hidden="1">#REF!</definedName>
    <definedName name="BExEOBX3WECDMYCV9RLN49APTXMM" localSheetId="17" hidden="1">#REF!</definedName>
    <definedName name="BExEOBX3WECDMYCV9RLN49APTXMM" localSheetId="3" hidden="1">#REF!</definedName>
    <definedName name="BExEOBX3WECDMYCV9RLN49APTXMM" localSheetId="7" hidden="1">#REF!</definedName>
    <definedName name="BExEOBX3WECDMYCV9RLN49APTXMM" localSheetId="12" hidden="1">#REF!</definedName>
    <definedName name="BExEOBX3WECDMYCV9RLN49APTXMM" localSheetId="13" hidden="1">#REF!</definedName>
    <definedName name="BExEOBX3WECDMYCV9RLN49APTXMM" localSheetId="1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11" hidden="1">#REF!</definedName>
    <definedName name="BExEPN9VIYI0FVL0HLZQXJFO6TT0" localSheetId="17" hidden="1">#REF!</definedName>
    <definedName name="BExEPN9VIYI0FVL0HLZQXJFO6TT0" localSheetId="3" hidden="1">#REF!</definedName>
    <definedName name="BExEPN9VIYI0FVL0HLZQXJFO6TT0" localSheetId="7" hidden="1">#REF!</definedName>
    <definedName name="BExEPN9VIYI0FVL0HLZQXJFO6TT0" localSheetId="12" hidden="1">#REF!</definedName>
    <definedName name="BExEPN9VIYI0FVL0HLZQXJFO6TT0" localSheetId="13" hidden="1">#REF!</definedName>
    <definedName name="BExEPN9VIYI0FVL0HLZQXJFO6TT0" localSheetId="1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11" hidden="1">#REF!</definedName>
    <definedName name="BExEPQPUOD4B6H60DKEB9159F7DR" localSheetId="17" hidden="1">#REF!</definedName>
    <definedName name="BExEPQPUOD4B6H60DKEB9159F7DR" localSheetId="3" hidden="1">#REF!</definedName>
    <definedName name="BExEPQPUOD4B6H60DKEB9159F7DR" localSheetId="7" hidden="1">#REF!</definedName>
    <definedName name="BExEPQPUOD4B6H60DKEB9159F7DR" localSheetId="12" hidden="1">#REF!</definedName>
    <definedName name="BExEPQPUOD4B6H60DKEB9159F7DR" localSheetId="13" hidden="1">#REF!</definedName>
    <definedName name="BExEPQPUOD4B6H60DKEB9159F7DR" localSheetId="1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11" hidden="1">#REF!</definedName>
    <definedName name="BExEPYT6VDSMR8MU2341Q5GM2Y9V" localSheetId="17" hidden="1">#REF!</definedName>
    <definedName name="BExEPYT6VDSMR8MU2341Q5GM2Y9V" localSheetId="3" hidden="1">#REF!</definedName>
    <definedName name="BExEPYT6VDSMR8MU2341Q5GM2Y9V" localSheetId="7" hidden="1">#REF!</definedName>
    <definedName name="BExEPYT6VDSMR8MU2341Q5GM2Y9V" localSheetId="12" hidden="1">#REF!</definedName>
    <definedName name="BExEPYT6VDSMR8MU2341Q5GM2Y9V" localSheetId="13" hidden="1">#REF!</definedName>
    <definedName name="BExEPYT6VDSMR8MU2341Q5GM2Y9V" localSheetId="1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11" hidden="1">#REF!</definedName>
    <definedName name="BExEQ2ENYLMY8K1796XBB31CJHNN" localSheetId="17" hidden="1">#REF!</definedName>
    <definedName name="BExEQ2ENYLMY8K1796XBB31CJHNN" localSheetId="3" hidden="1">#REF!</definedName>
    <definedName name="BExEQ2ENYLMY8K1796XBB31CJHNN" localSheetId="7" hidden="1">#REF!</definedName>
    <definedName name="BExEQ2ENYLMY8K1796XBB31CJHNN" localSheetId="12" hidden="1">#REF!</definedName>
    <definedName name="BExEQ2ENYLMY8K1796XBB31CJHNN" localSheetId="13" hidden="1">#REF!</definedName>
    <definedName name="BExEQ2ENYLMY8K1796XBB31CJHNN" localSheetId="1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11" hidden="1">#REF!</definedName>
    <definedName name="BExEQ2PFE4N40LEPGDPS90WDL6BN" localSheetId="17" hidden="1">#REF!</definedName>
    <definedName name="BExEQ2PFE4N40LEPGDPS90WDL6BN" localSheetId="3" hidden="1">#REF!</definedName>
    <definedName name="BExEQ2PFE4N40LEPGDPS90WDL6BN" localSheetId="7" hidden="1">#REF!</definedName>
    <definedName name="BExEQ2PFE4N40LEPGDPS90WDL6BN" localSheetId="12" hidden="1">#REF!</definedName>
    <definedName name="BExEQ2PFE4N40LEPGDPS90WDL6BN" localSheetId="13" hidden="1">#REF!</definedName>
    <definedName name="BExEQ2PFE4N40LEPGDPS90WDL6BN" localSheetId="1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11" hidden="1">#REF!</definedName>
    <definedName name="BExEQ2PFURT24NQYGYVE8NKX1EGA" localSheetId="17" hidden="1">#REF!</definedName>
    <definedName name="BExEQ2PFURT24NQYGYVE8NKX1EGA" localSheetId="3" hidden="1">#REF!</definedName>
    <definedName name="BExEQ2PFURT24NQYGYVE8NKX1EGA" localSheetId="7" hidden="1">#REF!</definedName>
    <definedName name="BExEQ2PFURT24NQYGYVE8NKX1EGA" localSheetId="12" hidden="1">#REF!</definedName>
    <definedName name="BExEQ2PFURT24NQYGYVE8NKX1EGA" localSheetId="13" hidden="1">#REF!</definedName>
    <definedName name="BExEQ2PFURT24NQYGYVE8NKX1EGA" localSheetId="1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11" hidden="1">#REF!</definedName>
    <definedName name="BExEQB8ZWXO6IIGOEPWTLOJGE2NR" localSheetId="17" hidden="1">#REF!</definedName>
    <definedName name="BExEQB8ZWXO6IIGOEPWTLOJGE2NR" localSheetId="3" hidden="1">#REF!</definedName>
    <definedName name="BExEQB8ZWXO6IIGOEPWTLOJGE2NR" localSheetId="7" hidden="1">#REF!</definedName>
    <definedName name="BExEQB8ZWXO6IIGOEPWTLOJGE2NR" localSheetId="12" hidden="1">#REF!</definedName>
    <definedName name="BExEQB8ZWXO6IIGOEPWTLOJGE2NR" localSheetId="13" hidden="1">#REF!</definedName>
    <definedName name="BExEQB8ZWXO6IIGOEPWTLOJGE2NR" localSheetId="1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11" hidden="1">#REF!</definedName>
    <definedName name="BExEQBZX0EL6LIKPY01197ACK65H" localSheetId="17" hidden="1">#REF!</definedName>
    <definedName name="BExEQBZX0EL6LIKPY01197ACK65H" localSheetId="3" hidden="1">#REF!</definedName>
    <definedName name="BExEQBZX0EL6LIKPY01197ACK65H" localSheetId="7" hidden="1">#REF!</definedName>
    <definedName name="BExEQBZX0EL6LIKPY01197ACK65H" localSheetId="12" hidden="1">#REF!</definedName>
    <definedName name="BExEQBZX0EL6LIKPY01197ACK65H" localSheetId="13" hidden="1">#REF!</definedName>
    <definedName name="BExEQBZX0EL6LIKPY01197ACK65H" localSheetId="1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11" hidden="1">#REF!</definedName>
    <definedName name="BExEQDXZALJLD4OBF74IKZBR13SR" localSheetId="17" hidden="1">#REF!</definedName>
    <definedName name="BExEQDXZALJLD4OBF74IKZBR13SR" localSheetId="3" hidden="1">#REF!</definedName>
    <definedName name="BExEQDXZALJLD4OBF74IKZBR13SR" localSheetId="7" hidden="1">#REF!</definedName>
    <definedName name="BExEQDXZALJLD4OBF74IKZBR13SR" localSheetId="12" hidden="1">#REF!</definedName>
    <definedName name="BExEQDXZALJLD4OBF74IKZBR13SR" localSheetId="13" hidden="1">#REF!</definedName>
    <definedName name="BExEQDXZALJLD4OBF74IKZBR13SR" localSheetId="1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11" hidden="1">#REF!</definedName>
    <definedName name="BExEQFLE2RPWGMWQAI4JMKUEFRPT" localSheetId="17" hidden="1">#REF!</definedName>
    <definedName name="BExEQFLE2RPWGMWQAI4JMKUEFRPT" localSheetId="3" hidden="1">#REF!</definedName>
    <definedName name="BExEQFLE2RPWGMWQAI4JMKUEFRPT" localSheetId="7" hidden="1">#REF!</definedName>
    <definedName name="BExEQFLE2RPWGMWQAI4JMKUEFRPT" localSheetId="12" hidden="1">#REF!</definedName>
    <definedName name="BExEQFLE2RPWGMWQAI4JMKUEFRPT" localSheetId="13" hidden="1">#REF!</definedName>
    <definedName name="BExEQFLE2RPWGMWQAI4JMKUEFRPT" localSheetId="1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11" hidden="1">#REF!</definedName>
    <definedName name="BExEQJHNJV9U65F5VGIGX0VM02VF" localSheetId="17" hidden="1">#REF!</definedName>
    <definedName name="BExEQJHNJV9U65F5VGIGX0VM02VF" localSheetId="3" hidden="1">#REF!</definedName>
    <definedName name="BExEQJHNJV9U65F5VGIGX0VM02VF" localSheetId="7" hidden="1">#REF!</definedName>
    <definedName name="BExEQJHNJV9U65F5VGIGX0VM02VF" localSheetId="12" hidden="1">#REF!</definedName>
    <definedName name="BExEQJHNJV9U65F5VGIGX0VM02VF" localSheetId="13" hidden="1">#REF!</definedName>
    <definedName name="BExEQJHNJV9U65F5VGIGX0VM02VF" localSheetId="1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11" hidden="1">#REF!</definedName>
    <definedName name="BExEQTZAP8R69U31W4LKGTKKGKQE" localSheetId="17" hidden="1">#REF!</definedName>
    <definedName name="BExEQTZAP8R69U31W4LKGTKKGKQE" localSheetId="3" hidden="1">#REF!</definedName>
    <definedName name="BExEQTZAP8R69U31W4LKGTKKGKQE" localSheetId="7" hidden="1">#REF!</definedName>
    <definedName name="BExEQTZAP8R69U31W4LKGTKKGKQE" localSheetId="12" hidden="1">#REF!</definedName>
    <definedName name="BExEQTZAP8R69U31W4LKGTKKGKQE" localSheetId="13" hidden="1">#REF!</definedName>
    <definedName name="BExEQTZAP8R69U31W4LKGTKKGKQE" localSheetId="1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11" hidden="1">#REF!</definedName>
    <definedName name="BExER2O72H1F9WV6S1J04C15PXX7" localSheetId="17" hidden="1">#REF!</definedName>
    <definedName name="BExER2O72H1F9WV6S1J04C15PXX7" localSheetId="3" hidden="1">#REF!</definedName>
    <definedName name="BExER2O72H1F9WV6S1J04C15PXX7" localSheetId="7" hidden="1">#REF!</definedName>
    <definedName name="BExER2O72H1F9WV6S1J04C15PXX7" localSheetId="12" hidden="1">#REF!</definedName>
    <definedName name="BExER2O72H1F9WV6S1J04C15PXX7" localSheetId="13" hidden="1">#REF!</definedName>
    <definedName name="BExER2O72H1F9WV6S1J04C15PXX7" localSheetId="1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11" hidden="1">#REF!</definedName>
    <definedName name="BExERIPCI7N2NW7JRL59DVT0TTSU" localSheetId="17" hidden="1">#REF!</definedName>
    <definedName name="BExERIPCI7N2NW7JRL59DVT0TTSU" localSheetId="3" hidden="1">#REF!</definedName>
    <definedName name="BExERIPCI7N2NW7JRL59DVT0TTSU" localSheetId="7" hidden="1">#REF!</definedName>
    <definedName name="BExERIPCI7N2NW7JRL59DVT0TTSU" localSheetId="12" hidden="1">#REF!</definedName>
    <definedName name="BExERIPCI7N2NW7JRL59DVT0TTSU" localSheetId="13" hidden="1">#REF!</definedName>
    <definedName name="BExERIPCI7N2NW7JRL59DVT0TTSU" localSheetId="1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11" hidden="1">#REF!</definedName>
    <definedName name="BExERRUIKIOATPZ9U4HQ0V52RJAU" localSheetId="17" hidden="1">#REF!</definedName>
    <definedName name="BExERRUIKIOATPZ9U4HQ0V52RJAU" localSheetId="3" hidden="1">#REF!</definedName>
    <definedName name="BExERRUIKIOATPZ9U4HQ0V52RJAU" localSheetId="7" hidden="1">#REF!</definedName>
    <definedName name="BExERRUIKIOATPZ9U4HQ0V52RJAU" localSheetId="12" hidden="1">#REF!</definedName>
    <definedName name="BExERRUIKIOATPZ9U4HQ0V52RJAU" localSheetId="13" hidden="1">#REF!</definedName>
    <definedName name="BExERRUIKIOATPZ9U4HQ0V52RJAU" localSheetId="1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11" hidden="1">#REF!</definedName>
    <definedName name="BExERSANFNM1O7T65PC5MJ301YET" localSheetId="17" hidden="1">#REF!</definedName>
    <definedName name="BExERSANFNM1O7T65PC5MJ301YET" localSheetId="3" hidden="1">#REF!</definedName>
    <definedName name="BExERSANFNM1O7T65PC5MJ301YET" localSheetId="7" hidden="1">#REF!</definedName>
    <definedName name="BExERSANFNM1O7T65PC5MJ301YET" localSheetId="12" hidden="1">#REF!</definedName>
    <definedName name="BExERSANFNM1O7T65PC5MJ301YET" localSheetId="13" hidden="1">#REF!</definedName>
    <definedName name="BExERSANFNM1O7T65PC5MJ301YET" localSheetId="1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11" hidden="1">#REF!</definedName>
    <definedName name="BExERU8P606C6QQZZL55U0ZQYQF1" localSheetId="17" hidden="1">#REF!</definedName>
    <definedName name="BExERU8P606C6QQZZL55U0ZQYQF1" localSheetId="3" hidden="1">#REF!</definedName>
    <definedName name="BExERU8P606C6QQZZL55U0ZQYQF1" localSheetId="7" hidden="1">#REF!</definedName>
    <definedName name="BExERU8P606C6QQZZL55U0ZQYQF1" localSheetId="12" hidden="1">#REF!</definedName>
    <definedName name="BExERU8P606C6QQZZL55U0ZQYQF1" localSheetId="13" hidden="1">#REF!</definedName>
    <definedName name="BExERU8P606C6QQZZL55U0ZQYQF1" localSheetId="1" hidden="1">#REF!</definedName>
    <definedName name="BExERU8P606C6QQZZL55U0ZQYQF1" localSheetId="0" hidden="1">#REF!</definedName>
    <definedName name="BExERU8P606C6QQZZL55U0ZQYQF1" hidden="1">#REF!</definedName>
    <definedName name="BExERWCEBKQRYWRQLYJ4UCMMKTHG" localSheetId="5" hidden="1">[48]ZZCOOM_M03_Q004!#REF!</definedName>
    <definedName name="BExERWCEBKQRYWRQLYJ4UCMMKTHG" localSheetId="11" hidden="1">[48]ZZCOOM_M03_Q004!#REF!</definedName>
    <definedName name="BExERWCEBKQRYWRQLYJ4UCMMKTHG" localSheetId="18" hidden="1">[49]ZZCOOM_M03_Q005!#REF!</definedName>
    <definedName name="BExERWCEBKQRYWRQLYJ4UCMMKTHG" localSheetId="17" hidden="1">[48]ZZCOOM_M03_Q004!#REF!</definedName>
    <definedName name="BExERWCEBKQRYWRQLYJ4UCMMKTHG" localSheetId="3" hidden="1">[48]ZZCOOM_M03_Q004!#REF!</definedName>
    <definedName name="BExERWCEBKQRYWRQLYJ4UCMMKTHG" localSheetId="7" hidden="1">[48]ZZCOOM_M03_Q004!#REF!</definedName>
    <definedName name="BExERWCEBKQRYWRQLYJ4UCMMKTHG" localSheetId="12" hidden="1">#REF!</definedName>
    <definedName name="BExERWCEBKQRYWRQLYJ4UCMMKTHG" localSheetId="13" hidden="1">#REF!</definedName>
    <definedName name="BExERWCEBKQRYWRQLYJ4UCMMKTHG" localSheetId="1" hidden="1">[48]ZZCOOM_M03_Q004!#REF!</definedName>
    <definedName name="BExERWCEBKQRYWRQLYJ4UCMMKTHG" localSheetId="0" hidden="1">[48]ZZCOOM_M03_Q004!#REF!</definedName>
    <definedName name="BExERWCEBKQRYWRQLYJ4UCMMKTHG" hidden="1">[48]ZZCOOM_M03_Q004!#REF!</definedName>
    <definedName name="BExERXE1QW042A2T25RI4DVUU59O" localSheetId="5" hidden="1">#REF!</definedName>
    <definedName name="BExERXE1QW042A2T25RI4DVUU59O" localSheetId="11" hidden="1">#REF!</definedName>
    <definedName name="BExERXE1QW042A2T25RI4DVUU59O" localSheetId="18" hidden="1">#REF!</definedName>
    <definedName name="BExERXE1QW042A2T25RI4DVUU59O" localSheetId="17" hidden="1">#REF!</definedName>
    <definedName name="BExERXE1QW042A2T25RI4DVUU59O" localSheetId="3" hidden="1">#REF!</definedName>
    <definedName name="BExERXE1QW042A2T25RI4DVUU59O" localSheetId="7" hidden="1">#REF!</definedName>
    <definedName name="BExERXE1QW042A2T25RI4DVUU59O" localSheetId="12" hidden="1">#REF!</definedName>
    <definedName name="BExERXE1QW042A2T25RI4DVUU59O" localSheetId="13" hidden="1">#REF!</definedName>
    <definedName name="BExERXE1QW042A2T25RI4DVUU59O" localSheetId="1" hidden="1">#REF!</definedName>
    <definedName name="BExERXE1QW042A2T25RI4DVUU59O" localSheetId="0" hidden="1">#REF!</definedName>
    <definedName name="BExERXE1QW042A2T25RI4DVUU59O" hidden="1">#REF!</definedName>
    <definedName name="BExES44RHHDL3V7FLV6M20834WF1" localSheetId="11" hidden="1">#REF!</definedName>
    <definedName name="BExES44RHHDL3V7FLV6M20834WF1" localSheetId="18" hidden="1">#REF!</definedName>
    <definedName name="BExES44RHHDL3V7FLV6M20834WF1" localSheetId="17" hidden="1">#REF!</definedName>
    <definedName name="BExES44RHHDL3V7FLV6M20834WF1" localSheetId="3" hidden="1">#REF!</definedName>
    <definedName name="BExES44RHHDL3V7FLV6M20834WF1" localSheetId="7" hidden="1">#REF!</definedName>
    <definedName name="BExES44RHHDL3V7FLV6M20834WF1" localSheetId="12" hidden="1">#REF!</definedName>
    <definedName name="BExES44RHHDL3V7FLV6M20834WF1" localSheetId="13" hidden="1">#REF!</definedName>
    <definedName name="BExES44RHHDL3V7FLV6M20834WF1" localSheetId="1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11" hidden="1">#REF!</definedName>
    <definedName name="BExES4A7VE2X3RYYTVRLKZD4I7WU" localSheetId="18" hidden="1">#REF!</definedName>
    <definedName name="BExES4A7VE2X3RYYTVRLKZD4I7WU" localSheetId="17" hidden="1">#REF!</definedName>
    <definedName name="BExES4A7VE2X3RYYTVRLKZD4I7WU" localSheetId="3" hidden="1">#REF!</definedName>
    <definedName name="BExES4A7VE2X3RYYTVRLKZD4I7WU" localSheetId="7" hidden="1">#REF!</definedName>
    <definedName name="BExES4A7VE2X3RYYTVRLKZD4I7WU" localSheetId="12" hidden="1">#REF!</definedName>
    <definedName name="BExES4A7VE2X3RYYTVRLKZD4I7WU" localSheetId="13" hidden="1">#REF!</definedName>
    <definedName name="BExES4A7VE2X3RYYTVRLKZD4I7WU" localSheetId="1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11" hidden="1">#REF!</definedName>
    <definedName name="BExESLYUFDACMPARVY264HKBCXLX" localSheetId="17" hidden="1">#REF!</definedName>
    <definedName name="BExESLYUFDACMPARVY264HKBCXLX" localSheetId="3" hidden="1">#REF!</definedName>
    <definedName name="BExESLYUFDACMPARVY264HKBCXLX" localSheetId="7" hidden="1">#REF!</definedName>
    <definedName name="BExESLYUFDACMPARVY264HKBCXLX" localSheetId="12" hidden="1">#REF!</definedName>
    <definedName name="BExESLYUFDACMPARVY264HKBCXLX" localSheetId="13" hidden="1">#REF!</definedName>
    <definedName name="BExESLYUFDACMPARVY264HKBCXLX" localSheetId="1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11" hidden="1">#REF!</definedName>
    <definedName name="BExESMKD95A649M0WRSG6CXXP326" localSheetId="17" hidden="1">#REF!</definedName>
    <definedName name="BExESMKD95A649M0WRSG6CXXP326" localSheetId="3" hidden="1">#REF!</definedName>
    <definedName name="BExESMKD95A649M0WRSG6CXXP326" localSheetId="7" hidden="1">#REF!</definedName>
    <definedName name="BExESMKD95A649M0WRSG6CXXP326" localSheetId="12" hidden="1">#REF!</definedName>
    <definedName name="BExESMKD95A649M0WRSG6CXXP326" localSheetId="13" hidden="1">#REF!</definedName>
    <definedName name="BExESMKD95A649M0WRSG6CXXP326" localSheetId="1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11" hidden="1">#REF!</definedName>
    <definedName name="BExESR27ZXJG5VMY4PR9D940VS7T" localSheetId="17" hidden="1">#REF!</definedName>
    <definedName name="BExESR27ZXJG5VMY4PR9D940VS7T" localSheetId="3" hidden="1">#REF!</definedName>
    <definedName name="BExESR27ZXJG5VMY4PR9D940VS7T" localSheetId="7" hidden="1">#REF!</definedName>
    <definedName name="BExESR27ZXJG5VMY4PR9D940VS7T" localSheetId="12" hidden="1">#REF!</definedName>
    <definedName name="BExESR27ZXJG5VMY4PR9D940VS7T" localSheetId="13" hidden="1">#REF!</definedName>
    <definedName name="BExESR27ZXJG5VMY4PR9D940VS7T" localSheetId="1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11" hidden="1">#REF!</definedName>
    <definedName name="BExESVK1YRJM6UG6FBYOF9CNX29X" localSheetId="17" hidden="1">#REF!</definedName>
    <definedName name="BExESVK1YRJM6UG6FBYOF9CNX29X" localSheetId="3" hidden="1">#REF!</definedName>
    <definedName name="BExESVK1YRJM6UG6FBYOF9CNX29X" localSheetId="7" hidden="1">#REF!</definedName>
    <definedName name="BExESVK1YRJM6UG6FBYOF9CNX29X" localSheetId="12" hidden="1">#REF!</definedName>
    <definedName name="BExESVK1YRJM6UG6FBYOF9CNX29X" localSheetId="13" hidden="1">#REF!</definedName>
    <definedName name="BExESVK1YRJM6UG6FBYOF9CNX29X" localSheetId="1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11" hidden="1">#REF!</definedName>
    <definedName name="BExESZ03KXL8DQ2591HLR56ZML94" localSheetId="17" hidden="1">#REF!</definedName>
    <definedName name="BExESZ03KXL8DQ2591HLR56ZML94" localSheetId="3" hidden="1">#REF!</definedName>
    <definedName name="BExESZ03KXL8DQ2591HLR56ZML94" localSheetId="7" hidden="1">#REF!</definedName>
    <definedName name="BExESZ03KXL8DQ2591HLR56ZML94" localSheetId="12" hidden="1">#REF!</definedName>
    <definedName name="BExESZ03KXL8DQ2591HLR56ZML94" localSheetId="13" hidden="1">#REF!</definedName>
    <definedName name="BExESZ03KXL8DQ2591HLR56ZML94" localSheetId="1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11" hidden="1">#REF!</definedName>
    <definedName name="BExESZAW5N443NRTKIP59OEI1CR6" localSheetId="17" hidden="1">#REF!</definedName>
    <definedName name="BExESZAW5N443NRTKIP59OEI1CR6" localSheetId="3" hidden="1">#REF!</definedName>
    <definedName name="BExESZAW5N443NRTKIP59OEI1CR6" localSheetId="7" hidden="1">#REF!</definedName>
    <definedName name="BExESZAW5N443NRTKIP59OEI1CR6" localSheetId="12" hidden="1">#REF!</definedName>
    <definedName name="BExESZAW5N443NRTKIP59OEI1CR6" localSheetId="13" hidden="1">#REF!</definedName>
    <definedName name="BExESZAW5N443NRTKIP59OEI1CR6" localSheetId="1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11" hidden="1">#REF!</definedName>
    <definedName name="BExET3HXQ60A4O2OLKX8QNXRI6LQ" localSheetId="17" hidden="1">#REF!</definedName>
    <definedName name="BExET3HXQ60A4O2OLKX8QNXRI6LQ" localSheetId="3" hidden="1">#REF!</definedName>
    <definedName name="BExET3HXQ60A4O2OLKX8QNXRI6LQ" localSheetId="7" hidden="1">#REF!</definedName>
    <definedName name="BExET3HXQ60A4O2OLKX8QNXRI6LQ" localSheetId="12" hidden="1">#REF!</definedName>
    <definedName name="BExET3HXQ60A4O2OLKX8QNXRI6LQ" localSheetId="13" hidden="1">#REF!</definedName>
    <definedName name="BExET3HXQ60A4O2OLKX8QNXRI6LQ" localSheetId="1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11" hidden="1">#REF!</definedName>
    <definedName name="BExET4EAH366GROMVVMDCSUI1018" localSheetId="17" hidden="1">#REF!</definedName>
    <definedName name="BExET4EAH366GROMVVMDCSUI1018" localSheetId="3" hidden="1">#REF!</definedName>
    <definedName name="BExET4EAH366GROMVVMDCSUI1018" localSheetId="7" hidden="1">#REF!</definedName>
    <definedName name="BExET4EAH366GROMVVMDCSUI1018" localSheetId="12" hidden="1">#REF!</definedName>
    <definedName name="BExET4EAH366GROMVVMDCSUI1018" localSheetId="13" hidden="1">#REF!</definedName>
    <definedName name="BExET4EAH366GROMVVMDCSUI1018" localSheetId="1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11" hidden="1">#REF!</definedName>
    <definedName name="BExETA3B1FCIOA80H94K90FWXQKE" localSheetId="17" hidden="1">#REF!</definedName>
    <definedName name="BExETA3B1FCIOA80H94K90FWXQKE" localSheetId="3" hidden="1">#REF!</definedName>
    <definedName name="BExETA3B1FCIOA80H94K90FWXQKE" localSheetId="7" hidden="1">#REF!</definedName>
    <definedName name="BExETA3B1FCIOA80H94K90FWXQKE" localSheetId="12" hidden="1">#REF!</definedName>
    <definedName name="BExETA3B1FCIOA80H94K90FWXQKE" localSheetId="13" hidden="1">#REF!</definedName>
    <definedName name="BExETA3B1FCIOA80H94K90FWXQKE" localSheetId="1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11" hidden="1">#REF!</definedName>
    <definedName name="BExETAZOYT4CJIT8RRKC9F2HJG1D" localSheetId="17" hidden="1">#REF!</definedName>
    <definedName name="BExETAZOYT4CJIT8RRKC9F2HJG1D" localSheetId="3" hidden="1">#REF!</definedName>
    <definedName name="BExETAZOYT4CJIT8RRKC9F2HJG1D" localSheetId="7" hidden="1">#REF!</definedName>
    <definedName name="BExETAZOYT4CJIT8RRKC9F2HJG1D" localSheetId="12" hidden="1">#REF!</definedName>
    <definedName name="BExETAZOYT4CJIT8RRKC9F2HJG1D" localSheetId="13" hidden="1">#REF!</definedName>
    <definedName name="BExETAZOYT4CJIT8RRKC9F2HJG1D" localSheetId="1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11" hidden="1">#REF!</definedName>
    <definedName name="BExETB55BNG40G9YOI2H6UHIR9WU" localSheetId="17" hidden="1">#REF!</definedName>
    <definedName name="BExETB55BNG40G9YOI2H6UHIR9WU" localSheetId="3" hidden="1">#REF!</definedName>
    <definedName name="BExETB55BNG40G9YOI2H6UHIR9WU" localSheetId="7" hidden="1">#REF!</definedName>
    <definedName name="BExETB55BNG40G9YOI2H6UHIR9WU" localSheetId="12" hidden="1">#REF!</definedName>
    <definedName name="BExETB55BNG40G9YOI2H6UHIR9WU" localSheetId="13" hidden="1">#REF!</definedName>
    <definedName name="BExETB55BNG40G9YOI2H6UHIR9WU" localSheetId="1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11" hidden="1">#REF!</definedName>
    <definedName name="BExETF6QD5A9GEINE1KZRRC2LXWM" localSheetId="17" hidden="1">#REF!</definedName>
    <definedName name="BExETF6QD5A9GEINE1KZRRC2LXWM" localSheetId="3" hidden="1">#REF!</definedName>
    <definedName name="BExETF6QD5A9GEINE1KZRRC2LXWM" localSheetId="7" hidden="1">#REF!</definedName>
    <definedName name="BExETF6QD5A9GEINE1KZRRC2LXWM" localSheetId="12" hidden="1">#REF!</definedName>
    <definedName name="BExETF6QD5A9GEINE1KZRRC2LXWM" localSheetId="13" hidden="1">#REF!</definedName>
    <definedName name="BExETF6QD5A9GEINE1KZRRC2LXWM" localSheetId="1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11" hidden="1">#REF!</definedName>
    <definedName name="BExETQ9XRXLUACN82805SPSPNKHI" localSheetId="17" hidden="1">#REF!</definedName>
    <definedName name="BExETQ9XRXLUACN82805SPSPNKHI" localSheetId="3" hidden="1">#REF!</definedName>
    <definedName name="BExETQ9XRXLUACN82805SPSPNKHI" localSheetId="7" hidden="1">#REF!</definedName>
    <definedName name="BExETQ9XRXLUACN82805SPSPNKHI" localSheetId="12" hidden="1">#REF!</definedName>
    <definedName name="BExETQ9XRXLUACN82805SPSPNKHI" localSheetId="13" hidden="1">#REF!</definedName>
    <definedName name="BExETQ9XRXLUACN82805SPSPNKHI" localSheetId="1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11" hidden="1">#REF!</definedName>
    <definedName name="BExETR0YRMOR63E6DHLEHV9QVVON" localSheetId="17" hidden="1">#REF!</definedName>
    <definedName name="BExETR0YRMOR63E6DHLEHV9QVVON" localSheetId="3" hidden="1">#REF!</definedName>
    <definedName name="BExETR0YRMOR63E6DHLEHV9QVVON" localSheetId="7" hidden="1">#REF!</definedName>
    <definedName name="BExETR0YRMOR63E6DHLEHV9QVVON" localSheetId="12" hidden="1">#REF!</definedName>
    <definedName name="BExETR0YRMOR63E6DHLEHV9QVVON" localSheetId="13" hidden="1">#REF!</definedName>
    <definedName name="BExETR0YRMOR63E6DHLEHV9QVVON" localSheetId="1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11" hidden="1">#REF!</definedName>
    <definedName name="BExETVO51BGF7GGNGB21UD7OIF15" localSheetId="17" hidden="1">#REF!</definedName>
    <definedName name="BExETVO51BGF7GGNGB21UD7OIF15" localSheetId="3" hidden="1">#REF!</definedName>
    <definedName name="BExETVO51BGF7GGNGB21UD7OIF15" localSheetId="7" hidden="1">#REF!</definedName>
    <definedName name="BExETVO51BGF7GGNGB21UD7OIF15" localSheetId="12" hidden="1">#REF!</definedName>
    <definedName name="BExETVO51BGF7GGNGB21UD7OIF15" localSheetId="13" hidden="1">#REF!</definedName>
    <definedName name="BExETVO51BGF7GGNGB21UD7OIF15" localSheetId="1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11" hidden="1">#REF!</definedName>
    <definedName name="BExETVTGY38YXYYF7N73OYN6FYY3" localSheetId="17" hidden="1">#REF!</definedName>
    <definedName name="BExETVTGY38YXYYF7N73OYN6FYY3" localSheetId="3" hidden="1">#REF!</definedName>
    <definedName name="BExETVTGY38YXYYF7N73OYN6FYY3" localSheetId="7" hidden="1">#REF!</definedName>
    <definedName name="BExETVTGY38YXYYF7N73OYN6FYY3" localSheetId="12" hidden="1">#REF!</definedName>
    <definedName name="BExETVTGY38YXYYF7N73OYN6FYY3" localSheetId="13" hidden="1">#REF!</definedName>
    <definedName name="BExETVTGY38YXYYF7N73OYN6FYY3" localSheetId="1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11" hidden="1">#REF!</definedName>
    <definedName name="BExETVTH8RADW05P2XUUV7V44TWW" localSheetId="17" hidden="1">#REF!</definedName>
    <definedName name="BExETVTH8RADW05P2XUUV7V44TWW" localSheetId="3" hidden="1">#REF!</definedName>
    <definedName name="BExETVTH8RADW05P2XUUV7V44TWW" localSheetId="7" hidden="1">#REF!</definedName>
    <definedName name="BExETVTH8RADW05P2XUUV7V44TWW" localSheetId="12" hidden="1">#REF!</definedName>
    <definedName name="BExETVTH8RADW05P2XUUV7V44TWW" localSheetId="13" hidden="1">#REF!</definedName>
    <definedName name="BExETVTH8RADW05P2XUUV7V44TWW" localSheetId="1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11" hidden="1">#REF!</definedName>
    <definedName name="BExETW9PYUAV5QY6A4VCYZRIOUX4" localSheetId="17" hidden="1">#REF!</definedName>
    <definedName name="BExETW9PYUAV5QY6A4VCYZRIOUX4" localSheetId="3" hidden="1">#REF!</definedName>
    <definedName name="BExETW9PYUAV5QY6A4VCYZRIOUX4" localSheetId="7" hidden="1">#REF!</definedName>
    <definedName name="BExETW9PYUAV5QY6A4VCYZRIOUX4" localSheetId="12" hidden="1">#REF!</definedName>
    <definedName name="BExETW9PYUAV5QY6A4VCYZRIOUX4" localSheetId="13" hidden="1">#REF!</definedName>
    <definedName name="BExETW9PYUAV5QY6A4VCYZRIOUX4" localSheetId="1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11" hidden="1">#REF!</definedName>
    <definedName name="BExEUGNELLVZ7K2PYWP2TG8T65XQ" localSheetId="17" hidden="1">#REF!</definedName>
    <definedName name="BExEUGNELLVZ7K2PYWP2TG8T65XQ" localSheetId="3" hidden="1">#REF!</definedName>
    <definedName name="BExEUGNELLVZ7K2PYWP2TG8T65XQ" localSheetId="7" hidden="1">#REF!</definedName>
    <definedName name="BExEUGNELLVZ7K2PYWP2TG8T65XQ" localSheetId="12" hidden="1">#REF!</definedName>
    <definedName name="BExEUGNELLVZ7K2PYWP2TG8T65XQ" localSheetId="13" hidden="1">#REF!</definedName>
    <definedName name="BExEUGNELLVZ7K2PYWP2TG8T65XQ" localSheetId="1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11" hidden="1">#REF!</definedName>
    <definedName name="BExEUHUG1NGJGB6F1UH5IKFZ9B9M" localSheetId="17" hidden="1">#REF!</definedName>
    <definedName name="BExEUHUG1NGJGB6F1UH5IKFZ9B9M" localSheetId="3" hidden="1">#REF!</definedName>
    <definedName name="BExEUHUG1NGJGB6F1UH5IKFZ9B9M" localSheetId="7" hidden="1">#REF!</definedName>
    <definedName name="BExEUHUG1NGJGB6F1UH5IKFZ9B9M" localSheetId="12" hidden="1">#REF!</definedName>
    <definedName name="BExEUHUG1NGJGB6F1UH5IKFZ9B9M" localSheetId="13" hidden="1">#REF!</definedName>
    <definedName name="BExEUHUG1NGJGB6F1UH5IKFZ9B9M" localSheetId="1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11" hidden="1">#REF!</definedName>
    <definedName name="BExEUNE4T242Y59C6MS28MXEUGCP" localSheetId="17" hidden="1">#REF!</definedName>
    <definedName name="BExEUNE4T242Y59C6MS28MXEUGCP" localSheetId="3" hidden="1">#REF!</definedName>
    <definedName name="BExEUNE4T242Y59C6MS28MXEUGCP" localSheetId="7" hidden="1">#REF!</definedName>
    <definedName name="BExEUNE4T242Y59C6MS28MXEUGCP" localSheetId="12" hidden="1">#REF!</definedName>
    <definedName name="BExEUNE4T242Y59C6MS28MXEUGCP" localSheetId="13" hidden="1">#REF!</definedName>
    <definedName name="BExEUNE4T242Y59C6MS28MXEUGCP" localSheetId="1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11" hidden="1">#REF!</definedName>
    <definedName name="BExEUNU7FYVTR4DD1D31SS7PNXX2" localSheetId="17" hidden="1">#REF!</definedName>
    <definedName name="BExEUNU7FYVTR4DD1D31SS7PNXX2" localSheetId="3" hidden="1">#REF!</definedName>
    <definedName name="BExEUNU7FYVTR4DD1D31SS7PNXX2" localSheetId="7" hidden="1">#REF!</definedName>
    <definedName name="BExEUNU7FYVTR4DD1D31SS7PNXX2" localSheetId="12" hidden="1">#REF!</definedName>
    <definedName name="BExEUNU7FYVTR4DD1D31SS7PNXX2" localSheetId="13" hidden="1">#REF!</definedName>
    <definedName name="BExEUNU7FYVTR4DD1D31SS7PNXX2" localSheetId="1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11" hidden="1">#REF!</definedName>
    <definedName name="BExEUOAHB0OT3BACAHNZ3B905C0P" localSheetId="17" hidden="1">#REF!</definedName>
    <definedName name="BExEUOAHB0OT3BACAHNZ3B905C0P" localSheetId="3" hidden="1">#REF!</definedName>
    <definedName name="BExEUOAHB0OT3BACAHNZ3B905C0P" localSheetId="7" hidden="1">#REF!</definedName>
    <definedName name="BExEUOAHB0OT3BACAHNZ3B905C0P" localSheetId="1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11" hidden="1">#REF!</definedName>
    <definedName name="BExEV2TP7NA3ZR6RJGH5ER370OUM" localSheetId="17" hidden="1">#REF!</definedName>
    <definedName name="BExEV2TP7NA3ZR6RJGH5ER370OUM" localSheetId="3" hidden="1">#REF!</definedName>
    <definedName name="BExEV2TP7NA3ZR6RJGH5ER370OUM" localSheetId="7" hidden="1">#REF!</definedName>
    <definedName name="BExEV2TP7NA3ZR6RJGH5ER370OUM" localSheetId="12" hidden="1">#REF!</definedName>
    <definedName name="BExEV2TP7NA3ZR6RJGH5ER370OUM" localSheetId="13" hidden="1">#REF!</definedName>
    <definedName name="BExEV2TP7NA3ZR6RJGH5ER370OUM" localSheetId="1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11" hidden="1">#REF!</definedName>
    <definedName name="BExEV3Q7M5YTX3CY3QCP1SUIEP2E" localSheetId="17" hidden="1">#REF!</definedName>
    <definedName name="BExEV3Q7M5YTX3CY3QCP1SUIEP2E" localSheetId="3" hidden="1">#REF!</definedName>
    <definedName name="BExEV3Q7M5YTX3CY3QCP1SUIEP2E" localSheetId="7" hidden="1">#REF!</definedName>
    <definedName name="BExEV3Q7M5YTX3CY3QCP1SUIEP2E" localSheetId="12" hidden="1">#REF!</definedName>
    <definedName name="BExEV3Q7M5YTX3CY3QCP1SUIEP2E" localSheetId="13" hidden="1">#REF!</definedName>
    <definedName name="BExEV3Q7M5YTX3CY3QCP1SUIEP2E" localSheetId="1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11" hidden="1">#REF!</definedName>
    <definedName name="BExEV69USLNYO2QRJRC0J92XUF00" localSheetId="17" hidden="1">#REF!</definedName>
    <definedName name="BExEV69USLNYO2QRJRC0J92XUF00" localSheetId="3" hidden="1">#REF!</definedName>
    <definedName name="BExEV69USLNYO2QRJRC0J92XUF00" localSheetId="7" hidden="1">#REF!</definedName>
    <definedName name="BExEV69USLNYO2QRJRC0J92XUF00" localSheetId="12" hidden="1">#REF!</definedName>
    <definedName name="BExEV69USLNYO2QRJRC0J92XUF00" localSheetId="13" hidden="1">#REF!</definedName>
    <definedName name="BExEV69USLNYO2QRJRC0J92XUF00" localSheetId="1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11" hidden="1">#REF!</definedName>
    <definedName name="BExEV6KNTQOCFD7GV726XQEVQ7R6" localSheetId="17" hidden="1">#REF!</definedName>
    <definedName name="BExEV6KNTQOCFD7GV726XQEVQ7R6" localSheetId="3" hidden="1">#REF!</definedName>
    <definedName name="BExEV6KNTQOCFD7GV726XQEVQ7R6" localSheetId="7" hidden="1">#REF!</definedName>
    <definedName name="BExEV6KNTQOCFD7GV726XQEVQ7R6" localSheetId="12" hidden="1">#REF!</definedName>
    <definedName name="BExEV6KNTQOCFD7GV726XQEVQ7R6" localSheetId="13" hidden="1">#REF!</definedName>
    <definedName name="BExEV6KNTQOCFD7GV726XQEVQ7R6" localSheetId="1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11" hidden="1">#REF!</definedName>
    <definedName name="BExEV6VGM4POO9QT9KH3QA3VYCWM" localSheetId="17" hidden="1">#REF!</definedName>
    <definedName name="BExEV6VGM4POO9QT9KH3QA3VYCWM" localSheetId="3" hidden="1">#REF!</definedName>
    <definedName name="BExEV6VGM4POO9QT9KH3QA3VYCWM" localSheetId="7" hidden="1">#REF!</definedName>
    <definedName name="BExEV6VGM4POO9QT9KH3QA3VYCWM" localSheetId="12" hidden="1">#REF!</definedName>
    <definedName name="BExEV6VGM4POO9QT9KH3QA3VYCWM" localSheetId="13" hidden="1">#REF!</definedName>
    <definedName name="BExEV6VGM4POO9QT9KH3QA3VYCWM" localSheetId="1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11" hidden="1">#REF!</definedName>
    <definedName name="BExEVCEYMOI0PGO7HAEOS9CVMU2O" localSheetId="17" hidden="1">#REF!</definedName>
    <definedName name="BExEVCEYMOI0PGO7HAEOS9CVMU2O" localSheetId="3" hidden="1">#REF!</definedName>
    <definedName name="BExEVCEYMOI0PGO7HAEOS9CVMU2O" localSheetId="7" hidden="1">#REF!</definedName>
    <definedName name="BExEVCEYMOI0PGO7HAEOS9CVMU2O" localSheetId="12" hidden="1">#REF!</definedName>
    <definedName name="BExEVCEYMOI0PGO7HAEOS9CVMU2O" localSheetId="13" hidden="1">#REF!</definedName>
    <definedName name="BExEVCEYMOI0PGO7HAEOS9CVMU2O" localSheetId="1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11" hidden="1">#REF!</definedName>
    <definedName name="BExEVET98G3FU6QBF9LHYWSAMV0O" localSheetId="17" hidden="1">#REF!</definedName>
    <definedName name="BExEVET98G3FU6QBF9LHYWSAMV0O" localSheetId="3" hidden="1">#REF!</definedName>
    <definedName name="BExEVET98G3FU6QBF9LHYWSAMV0O" localSheetId="7" hidden="1">#REF!</definedName>
    <definedName name="BExEVET98G3FU6QBF9LHYWSAMV0O" localSheetId="12" hidden="1">#REF!</definedName>
    <definedName name="BExEVET98G3FU6QBF9LHYWSAMV0O" localSheetId="13" hidden="1">#REF!</definedName>
    <definedName name="BExEVET98G3FU6QBF9LHYWSAMV0O" localSheetId="1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11" hidden="1">#REF!</definedName>
    <definedName name="BExEVNCUT0PDUYNJH7G6BSEWZOT2" localSheetId="17" hidden="1">#REF!</definedName>
    <definedName name="BExEVNCUT0PDUYNJH7G6BSEWZOT2" localSheetId="3" hidden="1">#REF!</definedName>
    <definedName name="BExEVNCUT0PDUYNJH7G6BSEWZOT2" localSheetId="7" hidden="1">#REF!</definedName>
    <definedName name="BExEVNCUT0PDUYNJH7G6BSEWZOT2" localSheetId="12" hidden="1">#REF!</definedName>
    <definedName name="BExEVNCUT0PDUYNJH7G6BSEWZOT2" localSheetId="13" hidden="1">#REF!</definedName>
    <definedName name="BExEVNCUT0PDUYNJH7G6BSEWZOT2" localSheetId="1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11" hidden="1">#REF!</definedName>
    <definedName name="BExEVPGF4V5J0WQRZKUM8F9TTKZJ" localSheetId="17" hidden="1">#REF!</definedName>
    <definedName name="BExEVPGF4V5J0WQRZKUM8F9TTKZJ" localSheetId="3" hidden="1">#REF!</definedName>
    <definedName name="BExEVPGF4V5J0WQRZKUM8F9TTKZJ" localSheetId="7" hidden="1">#REF!</definedName>
    <definedName name="BExEVPGF4V5J0WQRZKUM8F9TTKZJ" localSheetId="12" hidden="1">#REF!</definedName>
    <definedName name="BExEVPGF4V5J0WQRZKUM8F9TTKZJ" localSheetId="13" hidden="1">#REF!</definedName>
    <definedName name="BExEVPGF4V5J0WQRZKUM8F9TTKZJ" localSheetId="1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11" hidden="1">#REF!</definedName>
    <definedName name="BExEVVLIEVWYRF2UUC1H0H5QU1CP" localSheetId="17" hidden="1">#REF!</definedName>
    <definedName name="BExEVVLIEVWYRF2UUC1H0H5QU1CP" localSheetId="3" hidden="1">#REF!</definedName>
    <definedName name="BExEVVLIEVWYRF2UUC1H0H5QU1CP" localSheetId="7" hidden="1">#REF!</definedName>
    <definedName name="BExEVVLIEVWYRF2UUC1H0H5QU1CP" localSheetId="12" hidden="1">#REF!</definedName>
    <definedName name="BExEVVLIEVWYRF2UUC1H0H5QU1CP" localSheetId="13" hidden="1">#REF!</definedName>
    <definedName name="BExEVVLIEVWYRF2UUC1H0H5QU1CP" localSheetId="1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11" hidden="1">#REF!</definedName>
    <definedName name="BExEVWCKO8T84GW9Z3X47915XKSH" localSheetId="17" hidden="1">#REF!</definedName>
    <definedName name="BExEVWCKO8T84GW9Z3X47915XKSH" localSheetId="3" hidden="1">#REF!</definedName>
    <definedName name="BExEVWCKO8T84GW9Z3X47915XKSH" localSheetId="7" hidden="1">#REF!</definedName>
    <definedName name="BExEVWCKO8T84GW9Z3X47915XKSH" localSheetId="12" hidden="1">#REF!</definedName>
    <definedName name="BExEVWCKO8T84GW9Z3X47915XKSH" localSheetId="13" hidden="1">#REF!</definedName>
    <definedName name="BExEVWCKO8T84GW9Z3X47915XKSH" localSheetId="1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11" hidden="1">#REF!</definedName>
    <definedName name="BExEVZSJWMZ5L2ZE7AZC57CXKW6T" localSheetId="17" hidden="1">#REF!</definedName>
    <definedName name="BExEVZSJWMZ5L2ZE7AZC57CXKW6T" localSheetId="3" hidden="1">#REF!</definedName>
    <definedName name="BExEVZSJWMZ5L2ZE7AZC57CXKW6T" localSheetId="7" hidden="1">#REF!</definedName>
    <definedName name="BExEVZSJWMZ5L2ZE7AZC57CXKW6T" localSheetId="12" hidden="1">#REF!</definedName>
    <definedName name="BExEVZSJWMZ5L2ZE7AZC57CXKW6T" localSheetId="13" hidden="1">#REF!</definedName>
    <definedName name="BExEVZSJWMZ5L2ZE7AZC57CXKW6T" localSheetId="1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11" hidden="1">#REF!</definedName>
    <definedName name="BExEW0JL1GFFCXMDGW54CI7Y8FZN" localSheetId="17" hidden="1">#REF!</definedName>
    <definedName name="BExEW0JL1GFFCXMDGW54CI7Y8FZN" localSheetId="3" hidden="1">#REF!</definedName>
    <definedName name="BExEW0JL1GFFCXMDGW54CI7Y8FZN" localSheetId="7" hidden="1">#REF!</definedName>
    <definedName name="BExEW0JL1GFFCXMDGW54CI7Y8FZN" localSheetId="12" hidden="1">#REF!</definedName>
    <definedName name="BExEW0JL1GFFCXMDGW54CI7Y8FZN" localSheetId="13" hidden="1">#REF!</definedName>
    <definedName name="BExEW0JL1GFFCXMDGW54CI7Y8FZN" localSheetId="1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11" hidden="1">#REF!</definedName>
    <definedName name="BExEW68M9WL8214QH9C7VCK7BN08" localSheetId="17" hidden="1">#REF!</definedName>
    <definedName name="BExEW68M9WL8214QH9C7VCK7BN08" localSheetId="3" hidden="1">#REF!</definedName>
    <definedName name="BExEW68M9WL8214QH9C7VCK7BN08" localSheetId="7" hidden="1">#REF!</definedName>
    <definedName name="BExEW68M9WL8214QH9C7VCK7BN08" localSheetId="12" hidden="1">#REF!</definedName>
    <definedName name="BExEW68M9WL8214QH9C7VCK7BN08" localSheetId="13" hidden="1">#REF!</definedName>
    <definedName name="BExEW68M9WL8214QH9C7VCK7BN08" localSheetId="1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11" hidden="1">#REF!</definedName>
    <definedName name="BExEW8HFKH6F47KIHYBDRUEFZ2ZZ" localSheetId="17" hidden="1">#REF!</definedName>
    <definedName name="BExEW8HFKH6F47KIHYBDRUEFZ2ZZ" localSheetId="3" hidden="1">#REF!</definedName>
    <definedName name="BExEW8HFKH6F47KIHYBDRUEFZ2ZZ" localSheetId="7" hidden="1">#REF!</definedName>
    <definedName name="BExEW8HFKH6F47KIHYBDRUEFZ2ZZ" localSheetId="12" hidden="1">#REF!</definedName>
    <definedName name="BExEW8HFKH6F47KIHYBDRUEFZ2ZZ" localSheetId="13" hidden="1">#REF!</definedName>
    <definedName name="BExEW8HFKH6F47KIHYBDRUEFZ2ZZ" localSheetId="1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11" hidden="1">#REF!</definedName>
    <definedName name="BExEWB6JHMITZPXHB6JATOCLLKLJ" localSheetId="17" hidden="1">#REF!</definedName>
    <definedName name="BExEWB6JHMITZPXHB6JATOCLLKLJ" localSheetId="3" hidden="1">#REF!</definedName>
    <definedName name="BExEWB6JHMITZPXHB6JATOCLLKLJ" localSheetId="7" hidden="1">#REF!</definedName>
    <definedName name="BExEWB6JHMITZPXHB6JATOCLLKLJ" localSheetId="12" hidden="1">#REF!</definedName>
    <definedName name="BExEWB6JHMITZPXHB6JATOCLLKLJ" localSheetId="13" hidden="1">#REF!</definedName>
    <definedName name="BExEWB6JHMITZPXHB6JATOCLLKLJ" localSheetId="1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11" hidden="1">#REF!</definedName>
    <definedName name="BExEWNBGQS1U2LW3W84T4LSJ9K00" localSheetId="17" hidden="1">#REF!</definedName>
    <definedName name="BExEWNBGQS1U2LW3W84T4LSJ9K00" localSheetId="3" hidden="1">#REF!</definedName>
    <definedName name="BExEWNBGQS1U2LW3W84T4LSJ9K00" localSheetId="7" hidden="1">#REF!</definedName>
    <definedName name="BExEWNBGQS1U2LW3W84T4LSJ9K00" localSheetId="12" hidden="1">#REF!</definedName>
    <definedName name="BExEWNBGQS1U2LW3W84T4LSJ9K00" localSheetId="13" hidden="1">#REF!</definedName>
    <definedName name="BExEWNBGQS1U2LW3W84T4LSJ9K00" localSheetId="1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11" hidden="1">#REF!</definedName>
    <definedName name="BExEWO7STL7HNZSTY8VQBPTX1WK6" localSheetId="17" hidden="1">#REF!</definedName>
    <definedName name="BExEWO7STL7HNZSTY8VQBPTX1WK6" localSheetId="3" hidden="1">#REF!</definedName>
    <definedName name="BExEWO7STL7HNZSTY8VQBPTX1WK6" localSheetId="7" hidden="1">#REF!</definedName>
    <definedName name="BExEWO7STL7HNZSTY8VQBPTX1WK6" localSheetId="12" hidden="1">#REF!</definedName>
    <definedName name="BExEWO7STL7HNZSTY8VQBPTX1WK6" localSheetId="13" hidden="1">#REF!</definedName>
    <definedName name="BExEWO7STL7HNZSTY8VQBPTX1WK6" localSheetId="1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11" hidden="1">#REF!</definedName>
    <definedName name="BExEWQ0M1N3KMKTDJ73H10QSG4W1" localSheetId="17" hidden="1">#REF!</definedName>
    <definedName name="BExEWQ0M1N3KMKTDJ73H10QSG4W1" localSheetId="3" hidden="1">#REF!</definedName>
    <definedName name="BExEWQ0M1N3KMKTDJ73H10QSG4W1" localSheetId="7" hidden="1">#REF!</definedName>
    <definedName name="BExEWQ0M1N3KMKTDJ73H10QSG4W1" localSheetId="12" hidden="1">#REF!</definedName>
    <definedName name="BExEWQ0M1N3KMKTDJ73H10QSG4W1" localSheetId="13" hidden="1">#REF!</definedName>
    <definedName name="BExEWQ0M1N3KMKTDJ73H10QSG4W1" localSheetId="1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11" hidden="1">#REF!</definedName>
    <definedName name="BExEX43OR6NH8GF32YY2ZB6Y8WGP" localSheetId="17" hidden="1">#REF!</definedName>
    <definedName name="BExEX43OR6NH8GF32YY2ZB6Y8WGP" localSheetId="3" hidden="1">#REF!</definedName>
    <definedName name="BExEX43OR6NH8GF32YY2ZB6Y8WGP" localSheetId="7" hidden="1">#REF!</definedName>
    <definedName name="BExEX43OR6NH8GF32YY2ZB6Y8WGP" localSheetId="12" hidden="1">#REF!</definedName>
    <definedName name="BExEX43OR6NH8GF32YY2ZB6Y8WGP" localSheetId="13" hidden="1">#REF!</definedName>
    <definedName name="BExEX43OR6NH8GF32YY2ZB6Y8WGP" localSheetId="1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11" hidden="1">#REF!</definedName>
    <definedName name="BExEX85F3OSW8NSCYGYPS9372Z1Q" localSheetId="17" hidden="1">#REF!</definedName>
    <definedName name="BExEX85F3OSW8NSCYGYPS9372Z1Q" localSheetId="3" hidden="1">#REF!</definedName>
    <definedName name="BExEX85F3OSW8NSCYGYPS9372Z1Q" localSheetId="7" hidden="1">#REF!</definedName>
    <definedName name="BExEX85F3OSW8NSCYGYPS9372Z1Q" localSheetId="12" hidden="1">#REF!</definedName>
    <definedName name="BExEX85F3OSW8NSCYGYPS9372Z1Q" localSheetId="13" hidden="1">#REF!</definedName>
    <definedName name="BExEX85F3OSW8NSCYGYPS9372Z1Q" localSheetId="1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11" hidden="1">#REF!</definedName>
    <definedName name="BExEX9HWY2G6928ZVVVQF77QCM2C" localSheetId="17" hidden="1">#REF!</definedName>
    <definedName name="BExEX9HWY2G6928ZVVVQF77QCM2C" localSheetId="3" hidden="1">#REF!</definedName>
    <definedName name="BExEX9HWY2G6928ZVVVQF77QCM2C" localSheetId="7" hidden="1">#REF!</definedName>
    <definedName name="BExEX9HWY2G6928ZVVVQF77QCM2C" localSheetId="12" hidden="1">#REF!</definedName>
    <definedName name="BExEX9HWY2G6928ZVVVQF77QCM2C" localSheetId="13" hidden="1">#REF!</definedName>
    <definedName name="BExEX9HWY2G6928ZVVVQF77QCM2C" localSheetId="1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11" hidden="1">#REF!</definedName>
    <definedName name="BExEXBQWAYKMVBRJRHB8PFCSYFVN" localSheetId="17" hidden="1">#REF!</definedName>
    <definedName name="BExEXBQWAYKMVBRJRHB8PFCSYFVN" localSheetId="3" hidden="1">#REF!</definedName>
    <definedName name="BExEXBQWAYKMVBRJRHB8PFCSYFVN" localSheetId="7" hidden="1">#REF!</definedName>
    <definedName name="BExEXBQWAYKMVBRJRHB8PFCSYFVN" localSheetId="12" hidden="1">#REF!</definedName>
    <definedName name="BExEXBQWAYKMVBRJRHB8PFCSYFVN" localSheetId="13" hidden="1">#REF!</definedName>
    <definedName name="BExEXBQWAYKMVBRJRHB8PFCSYFVN" localSheetId="1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11" hidden="1">#REF!</definedName>
    <definedName name="BExEXGE2TE9MQWLQVHL7XGQWL102" localSheetId="17" hidden="1">#REF!</definedName>
    <definedName name="BExEXGE2TE9MQWLQVHL7XGQWL102" localSheetId="3" hidden="1">#REF!</definedName>
    <definedName name="BExEXGE2TE9MQWLQVHL7XGQWL102" localSheetId="7" hidden="1">#REF!</definedName>
    <definedName name="BExEXGE2TE9MQWLQVHL7XGQWL102" localSheetId="12" hidden="1">#REF!</definedName>
    <definedName name="BExEXGE2TE9MQWLQVHL7XGQWL102" localSheetId="13" hidden="1">#REF!</definedName>
    <definedName name="BExEXGE2TE9MQWLQVHL7XGQWL102" localSheetId="1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11" hidden="1">#REF!</definedName>
    <definedName name="BExEXRBZ0DI9E2UFLLKYWGN66B61" localSheetId="17" hidden="1">#REF!</definedName>
    <definedName name="BExEXRBZ0DI9E2UFLLKYWGN66B61" localSheetId="3" hidden="1">#REF!</definedName>
    <definedName name="BExEXRBZ0DI9E2UFLLKYWGN66B61" localSheetId="7" hidden="1">#REF!</definedName>
    <definedName name="BExEXRBZ0DI9E2UFLLKYWGN66B61" localSheetId="12" hidden="1">#REF!</definedName>
    <definedName name="BExEXRBZ0DI9E2UFLLKYWGN66B61" localSheetId="13" hidden="1">#REF!</definedName>
    <definedName name="BExEXRBZ0DI9E2UFLLKYWGN66B61" localSheetId="1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11" hidden="1">#REF!</definedName>
    <definedName name="BExEXW4FSOZ9C2SZSQIAA3W82I5K" localSheetId="17" hidden="1">#REF!</definedName>
    <definedName name="BExEXW4FSOZ9C2SZSQIAA3W82I5K" localSheetId="3" hidden="1">#REF!</definedName>
    <definedName name="BExEXW4FSOZ9C2SZSQIAA3W82I5K" localSheetId="7" hidden="1">#REF!</definedName>
    <definedName name="BExEXW4FSOZ9C2SZSQIAA3W82I5K" localSheetId="12" hidden="1">#REF!</definedName>
    <definedName name="BExEXW4FSOZ9C2SZSQIAA3W82I5K" localSheetId="13" hidden="1">#REF!</definedName>
    <definedName name="BExEXW4FSOZ9C2SZSQIAA3W82I5K" localSheetId="1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11" hidden="1">#REF!</definedName>
    <definedName name="BExEXZ4H2ZUNEW5I6I74GK08QAQC" localSheetId="17" hidden="1">#REF!</definedName>
    <definedName name="BExEXZ4H2ZUNEW5I6I74GK08QAQC" localSheetId="3" hidden="1">#REF!</definedName>
    <definedName name="BExEXZ4H2ZUNEW5I6I74GK08QAQC" localSheetId="7" hidden="1">#REF!</definedName>
    <definedName name="BExEXZ4H2ZUNEW5I6I74GK08QAQC" localSheetId="12" hidden="1">#REF!</definedName>
    <definedName name="BExEXZ4H2ZUNEW5I6I74GK08QAQC" localSheetId="13" hidden="1">#REF!</definedName>
    <definedName name="BExEXZ4H2ZUNEW5I6I74GK08QAQC" localSheetId="1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11" hidden="1">#REF!</definedName>
    <definedName name="BExEY42GK80HA9M84NTZ3NV9K2VI" localSheetId="17" hidden="1">#REF!</definedName>
    <definedName name="BExEY42GK80HA9M84NTZ3NV9K2VI" localSheetId="3" hidden="1">#REF!</definedName>
    <definedName name="BExEY42GK80HA9M84NTZ3NV9K2VI" localSheetId="7" hidden="1">#REF!</definedName>
    <definedName name="BExEY42GK80HA9M84NTZ3NV9K2VI" localSheetId="12" hidden="1">#REF!</definedName>
    <definedName name="BExEY42GK80HA9M84NTZ3NV9K2VI" localSheetId="13" hidden="1">#REF!</definedName>
    <definedName name="BExEY42GK80HA9M84NTZ3NV9K2VI" localSheetId="1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11" hidden="1">#REF!</definedName>
    <definedName name="BExEYLG9FL9V1JPPNZ3FUDNSEJ4V" localSheetId="17" hidden="1">#REF!</definedName>
    <definedName name="BExEYLG9FL9V1JPPNZ3FUDNSEJ4V" localSheetId="3" hidden="1">#REF!</definedName>
    <definedName name="BExEYLG9FL9V1JPPNZ3FUDNSEJ4V" localSheetId="7" hidden="1">#REF!</definedName>
    <definedName name="BExEYLG9FL9V1JPPNZ3FUDNSEJ4V" localSheetId="12" hidden="1">#REF!</definedName>
    <definedName name="BExEYLG9FL9V1JPPNZ3FUDNSEJ4V" localSheetId="13" hidden="1">#REF!</definedName>
    <definedName name="BExEYLG9FL9V1JPPNZ3FUDNSEJ4V" localSheetId="1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11" hidden="1">#REF!</definedName>
    <definedName name="BExEYOW8C1B3OUUCIGEC7L8OOW1Z" localSheetId="17" hidden="1">#REF!</definedName>
    <definedName name="BExEYOW8C1B3OUUCIGEC7L8OOW1Z" localSheetId="3" hidden="1">#REF!</definedName>
    <definedName name="BExEYOW8C1B3OUUCIGEC7L8OOW1Z" localSheetId="7" hidden="1">#REF!</definedName>
    <definedName name="BExEYOW8C1B3OUUCIGEC7L8OOW1Z" localSheetId="12" hidden="1">#REF!</definedName>
    <definedName name="BExEYOW8C1B3OUUCIGEC7L8OOW1Z" localSheetId="13" hidden="1">#REF!</definedName>
    <definedName name="BExEYOW8C1B3OUUCIGEC7L8OOW1Z" localSheetId="1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11" hidden="1">#REF!</definedName>
    <definedName name="BExEYPCI2LT224YS4M3T50V85FAG" localSheetId="17" hidden="1">#REF!</definedName>
    <definedName name="BExEYPCI2LT224YS4M3T50V85FAG" localSheetId="3" hidden="1">#REF!</definedName>
    <definedName name="BExEYPCI2LT224YS4M3T50V85FAG" localSheetId="7" hidden="1">#REF!</definedName>
    <definedName name="BExEYPCI2LT224YS4M3T50V85FAG" localSheetId="12" hidden="1">#REF!</definedName>
    <definedName name="BExEYPCI2LT224YS4M3T50V85FAG" localSheetId="13" hidden="1">#REF!</definedName>
    <definedName name="BExEYPCI2LT224YS4M3T50V85FAG" localSheetId="1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11" hidden="1">#REF!</definedName>
    <definedName name="BExEYUQJXZT6N5HJH8ACJF6SRWEE" localSheetId="17" hidden="1">#REF!</definedName>
    <definedName name="BExEYUQJXZT6N5HJH8ACJF6SRWEE" localSheetId="3" hidden="1">#REF!</definedName>
    <definedName name="BExEYUQJXZT6N5HJH8ACJF6SRWEE" localSheetId="7" hidden="1">#REF!</definedName>
    <definedName name="BExEYUQJXZT6N5HJH8ACJF6SRWEE" localSheetId="12" hidden="1">#REF!</definedName>
    <definedName name="BExEYUQJXZT6N5HJH8ACJF6SRWEE" localSheetId="13" hidden="1">#REF!</definedName>
    <definedName name="BExEYUQJXZT6N5HJH8ACJF6SRWEE" localSheetId="1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11" hidden="1">#REF!</definedName>
    <definedName name="BExEYYC7KLO4XJQW9GMGVVJQXF4C" localSheetId="17" hidden="1">#REF!</definedName>
    <definedName name="BExEYYC7KLO4XJQW9GMGVVJQXF4C" localSheetId="3" hidden="1">#REF!</definedName>
    <definedName name="BExEYYC7KLO4XJQW9GMGVVJQXF4C" localSheetId="7" hidden="1">#REF!</definedName>
    <definedName name="BExEYYC7KLO4XJQW9GMGVVJQXF4C" localSheetId="12" hidden="1">#REF!</definedName>
    <definedName name="BExEYYC7KLO4XJQW9GMGVVJQXF4C" localSheetId="13" hidden="1">#REF!</definedName>
    <definedName name="BExEYYC7KLO4XJQW9GMGVVJQXF4C" localSheetId="1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11" hidden="1">#REF!</definedName>
    <definedName name="BExEZ1S6VZCG01ZPLBSS9Z1SBOJ2" localSheetId="17" hidden="1">#REF!</definedName>
    <definedName name="BExEZ1S6VZCG01ZPLBSS9Z1SBOJ2" localSheetId="3" hidden="1">#REF!</definedName>
    <definedName name="BExEZ1S6VZCG01ZPLBSS9Z1SBOJ2" localSheetId="7" hidden="1">#REF!</definedName>
    <definedName name="BExEZ1S6VZCG01ZPLBSS9Z1SBOJ2" localSheetId="12" hidden="1">#REF!</definedName>
    <definedName name="BExEZ1S6VZCG01ZPLBSS9Z1SBOJ2" localSheetId="13" hidden="1">#REF!</definedName>
    <definedName name="BExEZ1S6VZCG01ZPLBSS9Z1SBOJ2" localSheetId="1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11" hidden="1">#REF!</definedName>
    <definedName name="BExEZ6KV8TDKOO0Y66LSH9DCFW5M" localSheetId="17" hidden="1">#REF!</definedName>
    <definedName name="BExEZ6KV8TDKOO0Y66LSH9DCFW5M" localSheetId="3" hidden="1">#REF!</definedName>
    <definedName name="BExEZ6KV8TDKOO0Y66LSH9DCFW5M" localSheetId="7" hidden="1">#REF!</definedName>
    <definedName name="BExEZ6KV8TDKOO0Y66LSH9DCFW5M" localSheetId="12" hidden="1">#REF!</definedName>
    <definedName name="BExEZ6KV8TDKOO0Y66LSH9DCFW5M" localSheetId="13" hidden="1">#REF!</definedName>
    <definedName name="BExEZ6KV8TDKOO0Y66LSH9DCFW5M" localSheetId="1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11" hidden="1">#REF!</definedName>
    <definedName name="BExEZGBFNJR8DLPN0V11AU22L6WY" localSheetId="17" hidden="1">#REF!</definedName>
    <definedName name="BExEZGBFNJR8DLPN0V11AU22L6WY" localSheetId="3" hidden="1">#REF!</definedName>
    <definedName name="BExEZGBFNJR8DLPN0V11AU22L6WY" localSheetId="7" hidden="1">#REF!</definedName>
    <definedName name="BExEZGBFNJR8DLPN0V11AU22L6WY" localSheetId="12" hidden="1">#REF!</definedName>
    <definedName name="BExEZGBFNJR8DLPN0V11AU22L6WY" localSheetId="13" hidden="1">#REF!</definedName>
    <definedName name="BExEZGBFNJR8DLPN0V11AU22L6WY" localSheetId="1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11" hidden="1">#REF!</definedName>
    <definedName name="BExEZVR61GWO1ZM3XHWUKRJJMQXV" localSheetId="17" hidden="1">#REF!</definedName>
    <definedName name="BExEZVR61GWO1ZM3XHWUKRJJMQXV" localSheetId="3" hidden="1">#REF!</definedName>
    <definedName name="BExEZVR61GWO1ZM3XHWUKRJJMQXV" localSheetId="7" hidden="1">#REF!</definedName>
    <definedName name="BExEZVR61GWO1ZM3XHWUKRJJMQXV" localSheetId="12" hidden="1">#REF!</definedName>
    <definedName name="BExEZVR61GWO1ZM3XHWUKRJJMQXV" localSheetId="13" hidden="1">#REF!</definedName>
    <definedName name="BExEZVR61GWO1ZM3XHWUKRJJMQXV" localSheetId="1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11" hidden="1">#REF!</definedName>
    <definedName name="BExF02Y3V3QEPO2XLDSK47APK9XJ" localSheetId="17" hidden="1">#REF!</definedName>
    <definedName name="BExF02Y3V3QEPO2XLDSK47APK9XJ" localSheetId="3" hidden="1">#REF!</definedName>
    <definedName name="BExF02Y3V3QEPO2XLDSK47APK9XJ" localSheetId="7" hidden="1">#REF!</definedName>
    <definedName name="BExF02Y3V3QEPO2XLDSK47APK9XJ" localSheetId="12" hidden="1">#REF!</definedName>
    <definedName name="BExF02Y3V3QEPO2XLDSK47APK9XJ" localSheetId="13" hidden="1">#REF!</definedName>
    <definedName name="BExF02Y3V3QEPO2XLDSK47APK9XJ" localSheetId="1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11" hidden="1">#REF!</definedName>
    <definedName name="BExF03E824NHBODFUZ3PZ5HLF85X" localSheetId="17" hidden="1">#REF!</definedName>
    <definedName name="BExF03E824NHBODFUZ3PZ5HLF85X" localSheetId="3" hidden="1">#REF!</definedName>
    <definedName name="BExF03E824NHBODFUZ3PZ5HLF85X" localSheetId="7" hidden="1">#REF!</definedName>
    <definedName name="BExF03E824NHBODFUZ3PZ5HLF85X" localSheetId="12" hidden="1">#REF!</definedName>
    <definedName name="BExF03E824NHBODFUZ3PZ5HLF85X" localSheetId="13" hidden="1">#REF!</definedName>
    <definedName name="BExF03E824NHBODFUZ3PZ5HLF85X" localSheetId="1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11" hidden="1">#REF!</definedName>
    <definedName name="BExF09OS91RT7N7IW8JLMZ121ZP3" localSheetId="17" hidden="1">#REF!</definedName>
    <definedName name="BExF09OS91RT7N7IW8JLMZ121ZP3" localSheetId="3" hidden="1">#REF!</definedName>
    <definedName name="BExF09OS91RT7N7IW8JLMZ121ZP3" localSheetId="7" hidden="1">#REF!</definedName>
    <definedName name="BExF09OS91RT7N7IW8JLMZ121ZP3" localSheetId="12" hidden="1">#REF!</definedName>
    <definedName name="BExF09OS91RT7N7IW8JLMZ121ZP3" localSheetId="13" hidden="1">#REF!</definedName>
    <definedName name="BExF09OS91RT7N7IW8JLMZ121ZP3" localSheetId="1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11" hidden="1">#REF!</definedName>
    <definedName name="BExF0D4SEQ7RRCAER8UQKUJ4HH0Q" localSheetId="17" hidden="1">#REF!</definedName>
    <definedName name="BExF0D4SEQ7RRCAER8UQKUJ4HH0Q" localSheetId="3" hidden="1">#REF!</definedName>
    <definedName name="BExF0D4SEQ7RRCAER8UQKUJ4HH0Q" localSheetId="7" hidden="1">#REF!</definedName>
    <definedName name="BExF0D4SEQ7RRCAER8UQKUJ4HH0Q" localSheetId="12" hidden="1">#REF!</definedName>
    <definedName name="BExF0D4SEQ7RRCAER8UQKUJ4HH0Q" localSheetId="13" hidden="1">#REF!</definedName>
    <definedName name="BExF0D4SEQ7RRCAER8UQKUJ4HH0Q" localSheetId="1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11" hidden="1">#REF!</definedName>
    <definedName name="BExF0D4Z97PCG5JI9CC2TFB553AX" localSheetId="17" hidden="1">#REF!</definedName>
    <definedName name="BExF0D4Z97PCG5JI9CC2TFB553AX" localSheetId="3" hidden="1">#REF!</definedName>
    <definedName name="BExF0D4Z97PCG5JI9CC2TFB553AX" localSheetId="7" hidden="1">#REF!</definedName>
    <definedName name="BExF0D4Z97PCG5JI9CC2TFB553AX" localSheetId="12" hidden="1">#REF!</definedName>
    <definedName name="BExF0D4Z97PCG5JI9CC2TFB553AX" localSheetId="13" hidden="1">#REF!</definedName>
    <definedName name="BExF0D4Z97PCG5JI9CC2TFB553AX" localSheetId="1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11" hidden="1">#REF!</definedName>
    <definedName name="BExF0DAB1PUE0V936NFEK68CCKTJ" localSheetId="17" hidden="1">#REF!</definedName>
    <definedName name="BExF0DAB1PUE0V936NFEK68CCKTJ" localSheetId="3" hidden="1">#REF!</definedName>
    <definedName name="BExF0DAB1PUE0V936NFEK68CCKTJ" localSheetId="7" hidden="1">#REF!</definedName>
    <definedName name="BExF0DAB1PUE0V936NFEK68CCKTJ" localSheetId="12" hidden="1">#REF!</definedName>
    <definedName name="BExF0DAB1PUE0V936NFEK68CCKTJ" localSheetId="13" hidden="1">#REF!</definedName>
    <definedName name="BExF0DAB1PUE0V936NFEK68CCKTJ" localSheetId="1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11" hidden="1">#REF!</definedName>
    <definedName name="BExF0LOEHV42P2DV7QL8O7HOQ3N9" localSheetId="17" hidden="1">#REF!</definedName>
    <definedName name="BExF0LOEHV42P2DV7QL8O7HOQ3N9" localSheetId="3" hidden="1">#REF!</definedName>
    <definedName name="BExF0LOEHV42P2DV7QL8O7HOQ3N9" localSheetId="7" hidden="1">#REF!</definedName>
    <definedName name="BExF0LOEHV42P2DV7QL8O7HOQ3N9" localSheetId="12" hidden="1">#REF!</definedName>
    <definedName name="BExF0LOEHV42P2DV7QL8O7HOQ3N9" localSheetId="13" hidden="1">#REF!</definedName>
    <definedName name="BExF0LOEHV42P2DV7QL8O7HOQ3N9" localSheetId="1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11" hidden="1">#REF!</definedName>
    <definedName name="BExF0QRT0ZP2578DKKC9SRW40F5L" localSheetId="17" hidden="1">#REF!</definedName>
    <definedName name="BExF0QRT0ZP2578DKKC9SRW40F5L" localSheetId="3" hidden="1">#REF!</definedName>
    <definedName name="BExF0QRT0ZP2578DKKC9SRW40F5L" localSheetId="7" hidden="1">#REF!</definedName>
    <definedName name="BExF0QRT0ZP2578DKKC9SRW40F5L" localSheetId="12" hidden="1">#REF!</definedName>
    <definedName name="BExF0QRT0ZP2578DKKC9SRW40F5L" localSheetId="13" hidden="1">#REF!</definedName>
    <definedName name="BExF0QRT0ZP2578DKKC9SRW40F5L" localSheetId="1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11" hidden="1">#REF!</definedName>
    <definedName name="BExF0WRM9VO25RLSO03ZOCE8H7K5" localSheetId="17" hidden="1">#REF!</definedName>
    <definedName name="BExF0WRM9VO25RLSO03ZOCE8H7K5" localSheetId="3" hidden="1">#REF!</definedName>
    <definedName name="BExF0WRM9VO25RLSO03ZOCE8H7K5" localSheetId="7" hidden="1">#REF!</definedName>
    <definedName name="BExF0WRM9VO25RLSO03ZOCE8H7K5" localSheetId="12" hidden="1">#REF!</definedName>
    <definedName name="BExF0WRM9VO25RLSO03ZOCE8H7K5" localSheetId="13" hidden="1">#REF!</definedName>
    <definedName name="BExF0WRM9VO25RLSO03ZOCE8H7K5" localSheetId="1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11" hidden="1">#REF!</definedName>
    <definedName name="BExF0ZRI7W4RSLIDLHTSM0AWXO3S" localSheetId="17" hidden="1">#REF!</definedName>
    <definedName name="BExF0ZRI7W4RSLIDLHTSM0AWXO3S" localSheetId="3" hidden="1">#REF!</definedName>
    <definedName name="BExF0ZRI7W4RSLIDLHTSM0AWXO3S" localSheetId="7" hidden="1">#REF!</definedName>
    <definedName name="BExF0ZRI7W4RSLIDLHTSM0AWXO3S" localSheetId="12" hidden="1">#REF!</definedName>
    <definedName name="BExF0ZRI7W4RSLIDLHTSM0AWXO3S" localSheetId="13" hidden="1">#REF!</definedName>
    <definedName name="BExF0ZRI7W4RSLIDLHTSM0AWXO3S" localSheetId="1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11" hidden="1">#REF!</definedName>
    <definedName name="BExF19CT3MMZZ2T5EWMDNG3UOJ01" localSheetId="17" hidden="1">#REF!</definedName>
    <definedName name="BExF19CT3MMZZ2T5EWMDNG3UOJ01" localSheetId="3" hidden="1">#REF!</definedName>
    <definedName name="BExF19CT3MMZZ2T5EWMDNG3UOJ01" localSheetId="7" hidden="1">#REF!</definedName>
    <definedName name="BExF19CT3MMZZ2T5EWMDNG3UOJ01" localSheetId="12" hidden="1">#REF!</definedName>
    <definedName name="BExF19CT3MMZZ2T5EWMDNG3UOJ01" localSheetId="13" hidden="1">#REF!</definedName>
    <definedName name="BExF19CT3MMZZ2T5EWMDNG3UOJ01" localSheetId="1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11" hidden="1">#REF!</definedName>
    <definedName name="BExF1C1VNHJBRW2XQKVSL1KSLFZ8" localSheetId="17" hidden="1">#REF!</definedName>
    <definedName name="BExF1C1VNHJBRW2XQKVSL1KSLFZ8" localSheetId="3" hidden="1">#REF!</definedName>
    <definedName name="BExF1C1VNHJBRW2XQKVSL1KSLFZ8" localSheetId="7" hidden="1">#REF!</definedName>
    <definedName name="BExF1C1VNHJBRW2XQKVSL1KSLFZ8" localSheetId="12" hidden="1">#REF!</definedName>
    <definedName name="BExF1C1VNHJBRW2XQKVSL1KSLFZ8" localSheetId="13" hidden="1">#REF!</definedName>
    <definedName name="BExF1C1VNHJBRW2XQKVSL1KSLFZ8" localSheetId="1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11" hidden="1">#REF!</definedName>
    <definedName name="BExF1M38U6NX17YJA8YU359B5Z4M" localSheetId="17" hidden="1">#REF!</definedName>
    <definedName name="BExF1M38U6NX17YJA8YU359B5Z4M" localSheetId="3" hidden="1">#REF!</definedName>
    <definedName name="BExF1M38U6NX17YJA8YU359B5Z4M" localSheetId="7" hidden="1">#REF!</definedName>
    <definedName name="BExF1M38U6NX17YJA8YU359B5Z4M" localSheetId="12" hidden="1">#REF!</definedName>
    <definedName name="BExF1M38U6NX17YJA8YU359B5Z4M" localSheetId="13" hidden="1">#REF!</definedName>
    <definedName name="BExF1M38U6NX17YJA8YU359B5Z4M" localSheetId="1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11" hidden="1">#REF!</definedName>
    <definedName name="BExF1MU4W3NPEY0OHRDWP5IANCBB" localSheetId="17" hidden="1">#REF!</definedName>
    <definedName name="BExF1MU4W3NPEY0OHRDWP5IANCBB" localSheetId="3" hidden="1">#REF!</definedName>
    <definedName name="BExF1MU4W3NPEY0OHRDWP5IANCBB" localSheetId="7" hidden="1">#REF!</definedName>
    <definedName name="BExF1MU4W3NPEY0OHRDWP5IANCBB" localSheetId="12" hidden="1">#REF!</definedName>
    <definedName name="BExF1MU4W3NPEY0OHRDWP5IANCBB" localSheetId="13" hidden="1">#REF!</definedName>
    <definedName name="BExF1MU4W3NPEY0OHRDWP5IANCBB" localSheetId="1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11" hidden="1">#REF!</definedName>
    <definedName name="BExF1MZN8MWMOKOARHJ1QAF9HPGT" localSheetId="17" hidden="1">#REF!</definedName>
    <definedName name="BExF1MZN8MWMOKOARHJ1QAF9HPGT" localSheetId="3" hidden="1">#REF!</definedName>
    <definedName name="BExF1MZN8MWMOKOARHJ1QAF9HPGT" localSheetId="7" hidden="1">#REF!</definedName>
    <definedName name="BExF1MZN8MWMOKOARHJ1QAF9HPGT" localSheetId="12" hidden="1">#REF!</definedName>
    <definedName name="BExF1MZN8MWMOKOARHJ1QAF9HPGT" localSheetId="13" hidden="1">#REF!</definedName>
    <definedName name="BExF1MZN8MWMOKOARHJ1QAF9HPGT" localSheetId="1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11" hidden="1">#REF!</definedName>
    <definedName name="BExF1US4ZIQYSU5LBFYNRA9N0K2O" localSheetId="17" hidden="1">#REF!</definedName>
    <definedName name="BExF1US4ZIQYSU5LBFYNRA9N0K2O" localSheetId="3" hidden="1">#REF!</definedName>
    <definedName name="BExF1US4ZIQYSU5LBFYNRA9N0K2O" localSheetId="7" hidden="1">#REF!</definedName>
    <definedName name="BExF1US4ZIQYSU5LBFYNRA9N0K2O" localSheetId="12" hidden="1">#REF!</definedName>
    <definedName name="BExF1US4ZIQYSU5LBFYNRA9N0K2O" localSheetId="13" hidden="1">#REF!</definedName>
    <definedName name="BExF1US4ZIQYSU5LBFYNRA9N0K2O" localSheetId="1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11" hidden="1">#REF!</definedName>
    <definedName name="BExF272JNPJCK1XLBG016XXBVFO8" localSheetId="17" hidden="1">#REF!</definedName>
    <definedName name="BExF272JNPJCK1XLBG016XXBVFO8" localSheetId="3" hidden="1">#REF!</definedName>
    <definedName name="BExF272JNPJCK1XLBG016XXBVFO8" localSheetId="7" hidden="1">#REF!</definedName>
    <definedName name="BExF272JNPJCK1XLBG016XXBVFO8" localSheetId="12" hidden="1">#REF!</definedName>
    <definedName name="BExF272JNPJCK1XLBG016XXBVFO8" localSheetId="13" hidden="1">#REF!</definedName>
    <definedName name="BExF272JNPJCK1XLBG016XXBVFO8" localSheetId="1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11" hidden="1">#REF!</definedName>
    <definedName name="BExF2CWZN6E87RGTBMD4YQI2QT7R" localSheetId="17" hidden="1">#REF!</definedName>
    <definedName name="BExF2CWZN6E87RGTBMD4YQI2QT7R" localSheetId="3" hidden="1">#REF!</definedName>
    <definedName name="BExF2CWZN6E87RGTBMD4YQI2QT7R" localSheetId="7" hidden="1">#REF!</definedName>
    <definedName name="BExF2CWZN6E87RGTBMD4YQI2QT7R" localSheetId="12" hidden="1">#REF!</definedName>
    <definedName name="BExF2CWZN6E87RGTBMD4YQI2QT7R" localSheetId="13" hidden="1">#REF!</definedName>
    <definedName name="BExF2CWZN6E87RGTBMD4YQI2QT7R" localSheetId="1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11" hidden="1">#REF!</definedName>
    <definedName name="BExF2DYO1WQ7GMXSTAQRDBW1NSFG" localSheetId="17" hidden="1">#REF!</definedName>
    <definedName name="BExF2DYO1WQ7GMXSTAQRDBW1NSFG" localSheetId="3" hidden="1">#REF!</definedName>
    <definedName name="BExF2DYO1WQ7GMXSTAQRDBW1NSFG" localSheetId="7" hidden="1">#REF!</definedName>
    <definedName name="BExF2DYO1WQ7GMXSTAQRDBW1NSFG" localSheetId="12" hidden="1">#REF!</definedName>
    <definedName name="BExF2DYO1WQ7GMXSTAQRDBW1NSFG" localSheetId="13" hidden="1">#REF!</definedName>
    <definedName name="BExF2DYO1WQ7GMXSTAQRDBW1NSFG" localSheetId="1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11" hidden="1">#REF!</definedName>
    <definedName name="BExF2H9D3MC9XKLPZ6VIP4F7G4YN" localSheetId="17" hidden="1">#REF!</definedName>
    <definedName name="BExF2H9D3MC9XKLPZ6VIP4F7G4YN" localSheetId="3" hidden="1">#REF!</definedName>
    <definedName name="BExF2H9D3MC9XKLPZ6VIP4F7G4YN" localSheetId="7" hidden="1">#REF!</definedName>
    <definedName name="BExF2H9D3MC9XKLPZ6VIP4F7G4YN" localSheetId="12" hidden="1">#REF!</definedName>
    <definedName name="BExF2H9D3MC9XKLPZ6VIP4F7G4YN" localSheetId="13" hidden="1">#REF!</definedName>
    <definedName name="BExF2H9D3MC9XKLPZ6VIP4F7G4YN" localSheetId="1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11" hidden="1">#REF!</definedName>
    <definedName name="BExF2MSWNUY9Z6BZJQZ538PPTION" localSheetId="17" hidden="1">#REF!</definedName>
    <definedName name="BExF2MSWNUY9Z6BZJQZ538PPTION" localSheetId="3" hidden="1">#REF!</definedName>
    <definedName name="BExF2MSWNUY9Z6BZJQZ538PPTION" localSheetId="7" hidden="1">#REF!</definedName>
    <definedName name="BExF2MSWNUY9Z6BZJQZ538PPTION" localSheetId="12" hidden="1">#REF!</definedName>
    <definedName name="BExF2MSWNUY9Z6BZJQZ538PPTION" localSheetId="13" hidden="1">#REF!</definedName>
    <definedName name="BExF2MSWNUY9Z6BZJQZ538PPTION" localSheetId="1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11" hidden="1">#REF!</definedName>
    <definedName name="BExF2QZYWHTYGUTTXR15CKCV3LS7" localSheetId="17" hidden="1">#REF!</definedName>
    <definedName name="BExF2QZYWHTYGUTTXR15CKCV3LS7" localSheetId="3" hidden="1">#REF!</definedName>
    <definedName name="BExF2QZYWHTYGUTTXR15CKCV3LS7" localSheetId="7" hidden="1">#REF!</definedName>
    <definedName name="BExF2QZYWHTYGUTTXR15CKCV3LS7" localSheetId="12" hidden="1">#REF!</definedName>
    <definedName name="BExF2QZYWHTYGUTTXR15CKCV3LS7" localSheetId="13" hidden="1">#REF!</definedName>
    <definedName name="BExF2QZYWHTYGUTTXR15CKCV3LS7" localSheetId="1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11" hidden="1">#REF!</definedName>
    <definedName name="BExF2T8Y6TSJ74RMSZOA9CEH4OZ6" localSheetId="17" hidden="1">#REF!</definedName>
    <definedName name="BExF2T8Y6TSJ74RMSZOA9CEH4OZ6" localSheetId="3" hidden="1">#REF!</definedName>
    <definedName name="BExF2T8Y6TSJ74RMSZOA9CEH4OZ6" localSheetId="7" hidden="1">#REF!</definedName>
    <definedName name="BExF2T8Y6TSJ74RMSZOA9CEH4OZ6" localSheetId="12" hidden="1">#REF!</definedName>
    <definedName name="BExF2T8Y6TSJ74RMSZOA9CEH4OZ6" localSheetId="13" hidden="1">#REF!</definedName>
    <definedName name="BExF2T8Y6TSJ74RMSZOA9CEH4OZ6" localSheetId="1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11" hidden="1">#REF!</definedName>
    <definedName name="BExF31N3YM4F37EOOY8M8VI1KXN8" localSheetId="17" hidden="1">#REF!</definedName>
    <definedName name="BExF31N3YM4F37EOOY8M8VI1KXN8" localSheetId="3" hidden="1">#REF!</definedName>
    <definedName name="BExF31N3YM4F37EOOY8M8VI1KXN8" localSheetId="7" hidden="1">#REF!</definedName>
    <definedName name="BExF31N3YM4F37EOOY8M8VI1KXN8" localSheetId="12" hidden="1">#REF!</definedName>
    <definedName name="BExF31N3YM4F37EOOY8M8VI1KXN8" localSheetId="13" hidden="1">#REF!</definedName>
    <definedName name="BExF31N3YM4F37EOOY8M8VI1KXN8" localSheetId="1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11" hidden="1">#REF!</definedName>
    <definedName name="BExF37C1YKBT79Z9SOJAG5MXQGTU" localSheetId="17" hidden="1">#REF!</definedName>
    <definedName name="BExF37C1YKBT79Z9SOJAG5MXQGTU" localSheetId="3" hidden="1">#REF!</definedName>
    <definedName name="BExF37C1YKBT79Z9SOJAG5MXQGTU" localSheetId="7" hidden="1">#REF!</definedName>
    <definedName name="BExF37C1YKBT79Z9SOJAG5MXQGTU" localSheetId="12" hidden="1">#REF!</definedName>
    <definedName name="BExF37C1YKBT79Z9SOJAG5MXQGTU" localSheetId="13" hidden="1">#REF!</definedName>
    <definedName name="BExF37C1YKBT79Z9SOJAG5MXQGTU" localSheetId="1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11" hidden="1">#REF!</definedName>
    <definedName name="BExF3A6HPA6DGYALZNHHJPMCUYZR" localSheetId="17" hidden="1">#REF!</definedName>
    <definedName name="BExF3A6HPA6DGYALZNHHJPMCUYZR" localSheetId="3" hidden="1">#REF!</definedName>
    <definedName name="BExF3A6HPA6DGYALZNHHJPMCUYZR" localSheetId="7" hidden="1">#REF!</definedName>
    <definedName name="BExF3A6HPA6DGYALZNHHJPMCUYZR" localSheetId="12" hidden="1">#REF!</definedName>
    <definedName name="BExF3A6HPA6DGYALZNHHJPMCUYZR" localSheetId="13" hidden="1">#REF!</definedName>
    <definedName name="BExF3A6HPA6DGYALZNHHJPMCUYZR" localSheetId="1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11" hidden="1">#REF!</definedName>
    <definedName name="BExF3GMJW5D7066GYKTMM3CVH1HE" localSheetId="17" hidden="1">#REF!</definedName>
    <definedName name="BExF3GMJW5D7066GYKTMM3CVH1HE" localSheetId="3" hidden="1">#REF!</definedName>
    <definedName name="BExF3GMJW5D7066GYKTMM3CVH1HE" localSheetId="7" hidden="1">#REF!</definedName>
    <definedName name="BExF3GMJW5D7066GYKTMM3CVH1HE" localSheetId="12" hidden="1">#REF!</definedName>
    <definedName name="BExF3GMJW5D7066GYKTMM3CVH1HE" localSheetId="13" hidden="1">#REF!</definedName>
    <definedName name="BExF3GMJW5D7066GYKTMM3CVH1HE" localSheetId="1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11" hidden="1">#REF!</definedName>
    <definedName name="BExF3I9T44X7DV9HHV51DVDDPPZG" localSheetId="17" hidden="1">#REF!</definedName>
    <definedName name="BExF3I9T44X7DV9HHV51DVDDPPZG" localSheetId="3" hidden="1">#REF!</definedName>
    <definedName name="BExF3I9T44X7DV9HHV51DVDDPPZG" localSheetId="7" hidden="1">#REF!</definedName>
    <definedName name="BExF3I9T44X7DV9HHV51DVDDPPZG" localSheetId="12" hidden="1">#REF!</definedName>
    <definedName name="BExF3I9T44X7DV9HHV51DVDDPPZG" localSheetId="13" hidden="1">#REF!</definedName>
    <definedName name="BExF3I9T44X7DV9HHV51DVDDPPZG" localSheetId="1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11" hidden="1">#REF!</definedName>
    <definedName name="BExF3IKLZ35F2D4DI7R7P7NZLVC3" localSheetId="17" hidden="1">#REF!</definedName>
    <definedName name="BExF3IKLZ35F2D4DI7R7P7NZLVC3" localSheetId="3" hidden="1">#REF!</definedName>
    <definedName name="BExF3IKLZ35F2D4DI7R7P7NZLVC3" localSheetId="7" hidden="1">#REF!</definedName>
    <definedName name="BExF3IKLZ35F2D4DI7R7P7NZLVC3" localSheetId="12" hidden="1">#REF!</definedName>
    <definedName name="BExF3IKLZ35F2D4DI7R7P7NZLVC3" localSheetId="13" hidden="1">#REF!</definedName>
    <definedName name="BExF3IKLZ35F2D4DI7R7P7NZLVC3" localSheetId="1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11" hidden="1">#REF!</definedName>
    <definedName name="BExF3JMFX5DILOIFUDIO1HZUK875" localSheetId="17" hidden="1">#REF!</definedName>
    <definedName name="BExF3JMFX5DILOIFUDIO1HZUK875" localSheetId="3" hidden="1">#REF!</definedName>
    <definedName name="BExF3JMFX5DILOIFUDIO1HZUK875" localSheetId="7" hidden="1">#REF!</definedName>
    <definedName name="BExF3JMFX5DILOIFUDIO1HZUK875" localSheetId="12" hidden="1">#REF!</definedName>
    <definedName name="BExF3JMFX5DILOIFUDIO1HZUK875" localSheetId="13" hidden="1">#REF!</definedName>
    <definedName name="BExF3JMFX5DILOIFUDIO1HZUK875" localSheetId="1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11" hidden="1">#REF!</definedName>
    <definedName name="BExF3KIO2G9LJYXZ61H8PJJ6OQXV" localSheetId="17" hidden="1">#REF!</definedName>
    <definedName name="BExF3KIO2G9LJYXZ61H8PJJ6OQXV" localSheetId="3" hidden="1">#REF!</definedName>
    <definedName name="BExF3KIO2G9LJYXZ61H8PJJ6OQXV" localSheetId="7" hidden="1">#REF!</definedName>
    <definedName name="BExF3KIO2G9LJYXZ61H8PJJ6OQXV" localSheetId="12" hidden="1">#REF!</definedName>
    <definedName name="BExF3KIO2G9LJYXZ61H8PJJ6OQXV" localSheetId="13" hidden="1">#REF!</definedName>
    <definedName name="BExF3KIO2G9LJYXZ61H8PJJ6OQXV" localSheetId="1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11" hidden="1">#REF!</definedName>
    <definedName name="BExF3MGVCZHXDAUDZAGUYESZ3RC8" localSheetId="17" hidden="1">#REF!</definedName>
    <definedName name="BExF3MGVCZHXDAUDZAGUYESZ3RC8" localSheetId="3" hidden="1">#REF!</definedName>
    <definedName name="BExF3MGVCZHXDAUDZAGUYESZ3RC8" localSheetId="7" hidden="1">#REF!</definedName>
    <definedName name="BExF3MGVCZHXDAUDZAGUYESZ3RC8" localSheetId="12" hidden="1">#REF!</definedName>
    <definedName name="BExF3MGVCZHXDAUDZAGUYESZ3RC8" localSheetId="13" hidden="1">#REF!</definedName>
    <definedName name="BExF3MGVCZHXDAUDZAGUYESZ3RC8" localSheetId="1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11" hidden="1">#REF!</definedName>
    <definedName name="BExF3NTC4BGZEM6B87TCFX277QCS" localSheetId="17" hidden="1">#REF!</definedName>
    <definedName name="BExF3NTC4BGZEM6B87TCFX277QCS" localSheetId="3" hidden="1">#REF!</definedName>
    <definedName name="BExF3NTC4BGZEM6B87TCFX277QCS" localSheetId="7" hidden="1">#REF!</definedName>
    <definedName name="BExF3NTC4BGZEM6B87TCFX277QCS" localSheetId="12" hidden="1">#REF!</definedName>
    <definedName name="BExF3NTC4BGZEM6B87TCFX277QCS" localSheetId="13" hidden="1">#REF!</definedName>
    <definedName name="BExF3NTC4BGZEM6B87TCFX277QCS" localSheetId="1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11" hidden="1">#REF!</definedName>
    <definedName name="BExF3Q2DOSQI9SIAXB522CN0WBZ7" localSheetId="17" hidden="1">#REF!</definedName>
    <definedName name="BExF3Q2DOSQI9SIAXB522CN0WBZ7" localSheetId="3" hidden="1">#REF!</definedName>
    <definedName name="BExF3Q2DOSQI9SIAXB522CN0WBZ7" localSheetId="7" hidden="1">#REF!</definedName>
    <definedName name="BExF3Q2DOSQI9SIAXB522CN0WBZ7" localSheetId="12" hidden="1">#REF!</definedName>
    <definedName name="BExF3Q2DOSQI9SIAXB522CN0WBZ7" localSheetId="13" hidden="1">#REF!</definedName>
    <definedName name="BExF3Q2DOSQI9SIAXB522CN0WBZ7" localSheetId="1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11" hidden="1">#REF!</definedName>
    <definedName name="BExF3Q7NI90WT31QHYSJDIG0LLLJ" localSheetId="17" hidden="1">#REF!</definedName>
    <definedName name="BExF3Q7NI90WT31QHYSJDIG0LLLJ" localSheetId="3" hidden="1">#REF!</definedName>
    <definedName name="BExF3Q7NI90WT31QHYSJDIG0LLLJ" localSheetId="7" hidden="1">#REF!</definedName>
    <definedName name="BExF3Q7NI90WT31QHYSJDIG0LLLJ" localSheetId="12" hidden="1">#REF!</definedName>
    <definedName name="BExF3Q7NI90WT31QHYSJDIG0LLLJ" localSheetId="13" hidden="1">#REF!</definedName>
    <definedName name="BExF3Q7NI90WT31QHYSJDIG0LLLJ" localSheetId="1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11" hidden="1">#REF!</definedName>
    <definedName name="BExF3QD55TIY1MSBSRK9TUJKBEWO" localSheetId="17" hidden="1">#REF!</definedName>
    <definedName name="BExF3QD55TIY1MSBSRK9TUJKBEWO" localSheetId="3" hidden="1">#REF!</definedName>
    <definedName name="BExF3QD55TIY1MSBSRK9TUJKBEWO" localSheetId="7" hidden="1">#REF!</definedName>
    <definedName name="BExF3QD55TIY1MSBSRK9TUJKBEWO" localSheetId="12" hidden="1">#REF!</definedName>
    <definedName name="BExF3QD55TIY1MSBSRK9TUJKBEWO" localSheetId="13" hidden="1">#REF!</definedName>
    <definedName name="BExF3QD55TIY1MSBSRK9TUJKBEWO" localSheetId="1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11" hidden="1">#REF!</definedName>
    <definedName name="BExF3QT8J6RIF1L3R700MBSKIOKW" localSheetId="17" hidden="1">#REF!</definedName>
    <definedName name="BExF3QT8J6RIF1L3R700MBSKIOKW" localSheetId="3" hidden="1">#REF!</definedName>
    <definedName name="BExF3QT8J6RIF1L3R700MBSKIOKW" localSheetId="7" hidden="1">#REF!</definedName>
    <definedName name="BExF3QT8J6RIF1L3R700MBSKIOKW" localSheetId="12" hidden="1">#REF!</definedName>
    <definedName name="BExF3QT8J6RIF1L3R700MBSKIOKW" localSheetId="13" hidden="1">#REF!</definedName>
    <definedName name="BExF3QT8J6RIF1L3R700MBSKIOKW" localSheetId="1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11" hidden="1">#REF!</definedName>
    <definedName name="BExF42SSBVPMLK2UB3B7FPEIY9TU" localSheetId="17" hidden="1">#REF!</definedName>
    <definedName name="BExF42SSBVPMLK2UB3B7FPEIY9TU" localSheetId="3" hidden="1">#REF!</definedName>
    <definedName name="BExF42SSBVPMLK2UB3B7FPEIY9TU" localSheetId="7" hidden="1">#REF!</definedName>
    <definedName name="BExF42SSBVPMLK2UB3B7FPEIY9TU" localSheetId="12" hidden="1">#REF!</definedName>
    <definedName name="BExF42SSBVPMLK2UB3B7FPEIY9TU" localSheetId="13" hidden="1">#REF!</definedName>
    <definedName name="BExF42SSBVPMLK2UB3B7FPEIY9TU" localSheetId="1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11" hidden="1">#REF!</definedName>
    <definedName name="BExF4HXSWB50BKYPWA0HTT8W56H6" localSheetId="17" hidden="1">#REF!</definedName>
    <definedName name="BExF4HXSWB50BKYPWA0HTT8W56H6" localSheetId="3" hidden="1">#REF!</definedName>
    <definedName name="BExF4HXSWB50BKYPWA0HTT8W56H6" localSheetId="7" hidden="1">#REF!</definedName>
    <definedName name="BExF4HXSWB50BKYPWA0HTT8W56H6" localSheetId="12" hidden="1">#REF!</definedName>
    <definedName name="BExF4HXSWB50BKYPWA0HTT8W56H6" localSheetId="13" hidden="1">#REF!</definedName>
    <definedName name="BExF4HXSWB50BKYPWA0HTT8W56H6" localSheetId="1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11" hidden="1">#REF!</definedName>
    <definedName name="BExF4J4Y60OUA8GY6YN8XVRUX80A" localSheetId="17" hidden="1">#REF!</definedName>
    <definedName name="BExF4J4Y60OUA8GY6YN8XVRUX80A" localSheetId="3" hidden="1">#REF!</definedName>
    <definedName name="BExF4J4Y60OUA8GY6YN8XVRUX80A" localSheetId="7" hidden="1">#REF!</definedName>
    <definedName name="BExF4J4Y60OUA8GY6YN8XVRUX80A" localSheetId="12" hidden="1">#REF!</definedName>
    <definedName name="BExF4J4Y60OUA8GY6YN8XVRUX80A" localSheetId="13" hidden="1">#REF!</definedName>
    <definedName name="BExF4J4Y60OUA8GY6YN8XVRUX80A" localSheetId="1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11" hidden="1">#REF!</definedName>
    <definedName name="BExF4KHF04IWW4LQ95FHQPFE4Y9K" localSheetId="17" hidden="1">#REF!</definedName>
    <definedName name="BExF4KHF04IWW4LQ95FHQPFE4Y9K" localSheetId="3" hidden="1">#REF!</definedName>
    <definedName name="BExF4KHF04IWW4LQ95FHQPFE4Y9K" localSheetId="7" hidden="1">#REF!</definedName>
    <definedName name="BExF4KHF04IWW4LQ95FHQPFE4Y9K" localSheetId="12" hidden="1">#REF!</definedName>
    <definedName name="BExF4KHF04IWW4LQ95FHQPFE4Y9K" localSheetId="13" hidden="1">#REF!</definedName>
    <definedName name="BExF4KHF04IWW4LQ95FHQPFE4Y9K" localSheetId="1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11" hidden="1">#REF!</definedName>
    <definedName name="BExF4MVQM5Y0QRDLDFSKWWTF709C" localSheetId="17" hidden="1">#REF!</definedName>
    <definedName name="BExF4MVQM5Y0QRDLDFSKWWTF709C" localSheetId="3" hidden="1">#REF!</definedName>
    <definedName name="BExF4MVQM5Y0QRDLDFSKWWTF709C" localSheetId="7" hidden="1">#REF!</definedName>
    <definedName name="BExF4MVQM5Y0QRDLDFSKWWTF709C" localSheetId="12" hidden="1">#REF!</definedName>
    <definedName name="BExF4MVQM5Y0QRDLDFSKWWTF709C" localSheetId="13" hidden="1">#REF!</definedName>
    <definedName name="BExF4MVQM5Y0QRDLDFSKWWTF709C" localSheetId="1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11" hidden="1">#REF!</definedName>
    <definedName name="BExF4PVMZYV36E8HOYY06J81AMBI" localSheetId="17" hidden="1">#REF!</definedName>
    <definedName name="BExF4PVMZYV36E8HOYY06J81AMBI" localSheetId="3" hidden="1">#REF!</definedName>
    <definedName name="BExF4PVMZYV36E8HOYY06J81AMBI" localSheetId="7" hidden="1">#REF!</definedName>
    <definedName name="BExF4PVMZYV36E8HOYY06J81AMBI" localSheetId="12" hidden="1">#REF!</definedName>
    <definedName name="BExF4PVMZYV36E8HOYY06J81AMBI" localSheetId="13" hidden="1">#REF!</definedName>
    <definedName name="BExF4PVMZYV36E8HOYY06J81AMBI" localSheetId="1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11" hidden="1">#REF!</definedName>
    <definedName name="BExF4SF9NEX1FZE9N8EXT89PM54D" localSheetId="17" hidden="1">#REF!</definedName>
    <definedName name="BExF4SF9NEX1FZE9N8EXT89PM54D" localSheetId="3" hidden="1">#REF!</definedName>
    <definedName name="BExF4SF9NEX1FZE9N8EXT89PM54D" localSheetId="7" hidden="1">#REF!</definedName>
    <definedName name="BExF4SF9NEX1FZE9N8EXT89PM54D" localSheetId="12" hidden="1">#REF!</definedName>
    <definedName name="BExF4SF9NEX1FZE9N8EXT89PM54D" localSheetId="13" hidden="1">#REF!</definedName>
    <definedName name="BExF4SF9NEX1FZE9N8EXT89PM54D" localSheetId="1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11" hidden="1">#REF!</definedName>
    <definedName name="BExF52GTGP8MHGII4KJ8TJGR8W8U" localSheetId="17" hidden="1">#REF!</definedName>
    <definedName name="BExF52GTGP8MHGII4KJ8TJGR8W8U" localSheetId="3" hidden="1">#REF!</definedName>
    <definedName name="BExF52GTGP8MHGII4KJ8TJGR8W8U" localSheetId="7" hidden="1">#REF!</definedName>
    <definedName name="BExF52GTGP8MHGII4KJ8TJGR8W8U" localSheetId="12" hidden="1">#REF!</definedName>
    <definedName name="BExF52GTGP8MHGII4KJ8TJGR8W8U" localSheetId="13" hidden="1">#REF!</definedName>
    <definedName name="BExF52GTGP8MHGII4KJ8TJGR8W8U" localSheetId="1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11" hidden="1">#REF!</definedName>
    <definedName name="BExF57K7L3UC1I2FSAWURR4SN0UN" localSheetId="17" hidden="1">#REF!</definedName>
    <definedName name="BExF57K7L3UC1I2FSAWURR4SN0UN" localSheetId="3" hidden="1">#REF!</definedName>
    <definedName name="BExF57K7L3UC1I2FSAWURR4SN0UN" localSheetId="7" hidden="1">#REF!</definedName>
    <definedName name="BExF57K7L3UC1I2FSAWURR4SN0UN" localSheetId="12" hidden="1">#REF!</definedName>
    <definedName name="BExF57K7L3UC1I2FSAWURR4SN0UN" localSheetId="13" hidden="1">#REF!</definedName>
    <definedName name="BExF57K7L3UC1I2FSAWURR4SN0UN" localSheetId="1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11" hidden="1">#REF!</definedName>
    <definedName name="BExF5HR2GFV7O8LKG9SJ4BY78LYA" localSheetId="17" hidden="1">#REF!</definedName>
    <definedName name="BExF5HR2GFV7O8LKG9SJ4BY78LYA" localSheetId="3" hidden="1">#REF!</definedName>
    <definedName name="BExF5HR2GFV7O8LKG9SJ4BY78LYA" localSheetId="7" hidden="1">#REF!</definedName>
    <definedName name="BExF5HR2GFV7O8LKG9SJ4BY78LYA" localSheetId="12" hidden="1">#REF!</definedName>
    <definedName name="BExF5HR2GFV7O8LKG9SJ4BY78LYA" localSheetId="13" hidden="1">#REF!</definedName>
    <definedName name="BExF5HR2GFV7O8LKG9SJ4BY78LYA" localSheetId="1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11" hidden="1">#REF!</definedName>
    <definedName name="BExF5ZFO2A29GHWR5ES64Z9OS16J" localSheetId="17" hidden="1">#REF!</definedName>
    <definedName name="BExF5ZFO2A29GHWR5ES64Z9OS16J" localSheetId="3" hidden="1">#REF!</definedName>
    <definedName name="BExF5ZFO2A29GHWR5ES64Z9OS16J" localSheetId="7" hidden="1">#REF!</definedName>
    <definedName name="BExF5ZFO2A29GHWR5ES64Z9OS16J" localSheetId="12" hidden="1">#REF!</definedName>
    <definedName name="BExF5ZFO2A29GHWR5ES64Z9OS16J" localSheetId="13" hidden="1">#REF!</definedName>
    <definedName name="BExF5ZFO2A29GHWR5ES64Z9OS16J" localSheetId="1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11" hidden="1">#REF!</definedName>
    <definedName name="BExF63S045JO7H2ZJCBTBVH3SUIF" localSheetId="17" hidden="1">#REF!</definedName>
    <definedName name="BExF63S045JO7H2ZJCBTBVH3SUIF" localSheetId="3" hidden="1">#REF!</definedName>
    <definedName name="BExF63S045JO7H2ZJCBTBVH3SUIF" localSheetId="7" hidden="1">#REF!</definedName>
    <definedName name="BExF63S045JO7H2ZJCBTBVH3SUIF" localSheetId="12" hidden="1">#REF!</definedName>
    <definedName name="BExF63S045JO7H2ZJCBTBVH3SUIF" localSheetId="13" hidden="1">#REF!</definedName>
    <definedName name="BExF63S045JO7H2ZJCBTBVH3SUIF" localSheetId="1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11" hidden="1">#REF!</definedName>
    <definedName name="BExF642TEGTXCI9A61ZOONJCB0U1" localSheetId="17" hidden="1">#REF!</definedName>
    <definedName name="BExF642TEGTXCI9A61ZOONJCB0U1" localSheetId="3" hidden="1">#REF!</definedName>
    <definedName name="BExF642TEGTXCI9A61ZOONJCB0U1" localSheetId="7" hidden="1">#REF!</definedName>
    <definedName name="BExF642TEGTXCI9A61ZOONJCB0U1" localSheetId="12" hidden="1">#REF!</definedName>
    <definedName name="BExF642TEGTXCI9A61ZOONJCB0U1" localSheetId="13" hidden="1">#REF!</definedName>
    <definedName name="BExF642TEGTXCI9A61ZOONJCB0U1" localSheetId="1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11" hidden="1">#REF!</definedName>
    <definedName name="BExF67O951CF8UJF3KBDNR0E83C1" localSheetId="17" hidden="1">#REF!</definedName>
    <definedName name="BExF67O951CF8UJF3KBDNR0E83C1" localSheetId="3" hidden="1">#REF!</definedName>
    <definedName name="BExF67O951CF8UJF3KBDNR0E83C1" localSheetId="7" hidden="1">#REF!</definedName>
    <definedName name="BExF67O951CF8UJF3KBDNR0E83C1" localSheetId="12" hidden="1">#REF!</definedName>
    <definedName name="BExF67O951CF8UJF3KBDNR0E83C1" localSheetId="13" hidden="1">#REF!</definedName>
    <definedName name="BExF67O951CF8UJF3KBDNR0E83C1" localSheetId="1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11" hidden="1">#REF!</definedName>
    <definedName name="BExF6EV7I35NVMIJGYTB6E24YVPA" localSheetId="17" hidden="1">#REF!</definedName>
    <definedName name="BExF6EV7I35NVMIJGYTB6E24YVPA" localSheetId="3" hidden="1">#REF!</definedName>
    <definedName name="BExF6EV7I35NVMIJGYTB6E24YVPA" localSheetId="7" hidden="1">#REF!</definedName>
    <definedName name="BExF6EV7I35NVMIJGYTB6E24YVPA" localSheetId="12" hidden="1">#REF!</definedName>
    <definedName name="BExF6EV7I35NVMIJGYTB6E24YVPA" localSheetId="13" hidden="1">#REF!</definedName>
    <definedName name="BExF6EV7I35NVMIJGYTB6E24YVPA" localSheetId="1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11" hidden="1">#REF!</definedName>
    <definedName name="BExF6FGUF393KTMBT40S5BYAFG00" localSheetId="17" hidden="1">#REF!</definedName>
    <definedName name="BExF6FGUF393KTMBT40S5BYAFG00" localSheetId="3" hidden="1">#REF!</definedName>
    <definedName name="BExF6FGUF393KTMBT40S5BYAFG00" localSheetId="7" hidden="1">#REF!</definedName>
    <definedName name="BExF6FGUF393KTMBT40S5BYAFG00" localSheetId="12" hidden="1">#REF!</definedName>
    <definedName name="BExF6FGUF393KTMBT40S5BYAFG00" localSheetId="13" hidden="1">#REF!</definedName>
    <definedName name="BExF6FGUF393KTMBT40S5BYAFG00" localSheetId="1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11" hidden="1">#REF!</definedName>
    <definedName name="BExF6GNYXWY8A0SY4PW1B6KJMMTM" localSheetId="17" hidden="1">#REF!</definedName>
    <definedName name="BExF6GNYXWY8A0SY4PW1B6KJMMTM" localSheetId="3" hidden="1">#REF!</definedName>
    <definedName name="BExF6GNYXWY8A0SY4PW1B6KJMMTM" localSheetId="7" hidden="1">#REF!</definedName>
    <definedName name="BExF6GNYXWY8A0SY4PW1B6KJMMTM" localSheetId="12" hidden="1">#REF!</definedName>
    <definedName name="BExF6GNYXWY8A0SY4PW1B6KJMMTM" localSheetId="13" hidden="1">#REF!</definedName>
    <definedName name="BExF6GNYXWY8A0SY4PW1B6KJMMTM" localSheetId="1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11" hidden="1">#REF!</definedName>
    <definedName name="BExF6IB8K74Z0AFT05GPOKKZW7C9" localSheetId="17" hidden="1">#REF!</definedName>
    <definedName name="BExF6IB8K74Z0AFT05GPOKKZW7C9" localSheetId="3" hidden="1">#REF!</definedName>
    <definedName name="BExF6IB8K74Z0AFT05GPOKKZW7C9" localSheetId="7" hidden="1">#REF!</definedName>
    <definedName name="BExF6IB8K74Z0AFT05GPOKKZW7C9" localSheetId="12" hidden="1">#REF!</definedName>
    <definedName name="BExF6IB8K74Z0AFT05GPOKKZW7C9" localSheetId="13" hidden="1">#REF!</definedName>
    <definedName name="BExF6IB8K74Z0AFT05GPOKKZW7C9" localSheetId="1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11" hidden="1">#REF!</definedName>
    <definedName name="BExF6NUXJI11W2IAZNAM1QWC0459" localSheetId="17" hidden="1">#REF!</definedName>
    <definedName name="BExF6NUXJI11W2IAZNAM1QWC0459" localSheetId="3" hidden="1">#REF!</definedName>
    <definedName name="BExF6NUXJI11W2IAZNAM1QWC0459" localSheetId="7" hidden="1">#REF!</definedName>
    <definedName name="BExF6NUXJI11W2IAZNAM1QWC0459" localSheetId="12" hidden="1">#REF!</definedName>
    <definedName name="BExF6NUXJI11W2IAZNAM1QWC0459" localSheetId="13" hidden="1">#REF!</definedName>
    <definedName name="BExF6NUXJI11W2IAZNAM1QWC0459" localSheetId="1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11" hidden="1">#REF!</definedName>
    <definedName name="BExF6RR76KNVIXGJOVFO8GDILKGZ" localSheetId="17" hidden="1">#REF!</definedName>
    <definedName name="BExF6RR76KNVIXGJOVFO8GDILKGZ" localSheetId="3" hidden="1">#REF!</definedName>
    <definedName name="BExF6RR76KNVIXGJOVFO8GDILKGZ" localSheetId="7" hidden="1">#REF!</definedName>
    <definedName name="BExF6RR76KNVIXGJOVFO8GDILKGZ" localSheetId="12" hidden="1">#REF!</definedName>
    <definedName name="BExF6RR76KNVIXGJOVFO8GDILKGZ" localSheetId="13" hidden="1">#REF!</definedName>
    <definedName name="BExF6RR76KNVIXGJOVFO8GDILKGZ" localSheetId="1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11" hidden="1">#REF!</definedName>
    <definedName name="BExF6ZE8D5CMPJPRWT6S4HM56LPF" localSheetId="17" hidden="1">#REF!</definedName>
    <definedName name="BExF6ZE8D5CMPJPRWT6S4HM56LPF" localSheetId="3" hidden="1">#REF!</definedName>
    <definedName name="BExF6ZE8D5CMPJPRWT6S4HM56LPF" localSheetId="7" hidden="1">#REF!</definedName>
    <definedName name="BExF6ZE8D5CMPJPRWT6S4HM56LPF" localSheetId="12" hidden="1">#REF!</definedName>
    <definedName name="BExF6ZE8D5CMPJPRWT6S4HM56LPF" localSheetId="13" hidden="1">#REF!</definedName>
    <definedName name="BExF6ZE8D5CMPJPRWT6S4HM56LPF" localSheetId="1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11" hidden="1">#REF!</definedName>
    <definedName name="BExF76FV8SF7AJK7B35AL7VTZF6D" localSheetId="17" hidden="1">#REF!</definedName>
    <definedName name="BExF76FV8SF7AJK7B35AL7VTZF6D" localSheetId="3" hidden="1">#REF!</definedName>
    <definedName name="BExF76FV8SF7AJK7B35AL7VTZF6D" localSheetId="7" hidden="1">#REF!</definedName>
    <definedName name="BExF76FV8SF7AJK7B35AL7VTZF6D" localSheetId="12" hidden="1">#REF!</definedName>
    <definedName name="BExF76FV8SF7AJK7B35AL7VTZF6D" localSheetId="13" hidden="1">#REF!</definedName>
    <definedName name="BExF76FV8SF7AJK7B35AL7VTZF6D" localSheetId="1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11" hidden="1">#REF!</definedName>
    <definedName name="BExF7EOIMC1OYL1N7835KGOI0FIZ" localSheetId="17" hidden="1">#REF!</definedName>
    <definedName name="BExF7EOIMC1OYL1N7835KGOI0FIZ" localSheetId="3" hidden="1">#REF!</definedName>
    <definedName name="BExF7EOIMC1OYL1N7835KGOI0FIZ" localSheetId="7" hidden="1">#REF!</definedName>
    <definedName name="BExF7EOIMC1OYL1N7835KGOI0FIZ" localSheetId="12" hidden="1">#REF!</definedName>
    <definedName name="BExF7EOIMC1OYL1N7835KGOI0FIZ" localSheetId="13" hidden="1">#REF!</definedName>
    <definedName name="BExF7EOIMC1OYL1N7835KGOI0FIZ" localSheetId="1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11" hidden="1">#REF!</definedName>
    <definedName name="BExF7K88K7ASGV6RAOAGH52G04VR" localSheetId="17" hidden="1">#REF!</definedName>
    <definedName name="BExF7K88K7ASGV6RAOAGH52G04VR" localSheetId="3" hidden="1">#REF!</definedName>
    <definedName name="BExF7K88K7ASGV6RAOAGH52G04VR" localSheetId="7" hidden="1">#REF!</definedName>
    <definedName name="BExF7K88K7ASGV6RAOAGH52G04VR" localSheetId="12" hidden="1">#REF!</definedName>
    <definedName name="BExF7K88K7ASGV6RAOAGH52G04VR" localSheetId="13" hidden="1">#REF!</definedName>
    <definedName name="BExF7K88K7ASGV6RAOAGH52G04VR" localSheetId="1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11" hidden="1">#REF!</definedName>
    <definedName name="BExF7OVDRP3LHNAF2CX4V84CKKIR" localSheetId="17" hidden="1">#REF!</definedName>
    <definedName name="BExF7OVDRP3LHNAF2CX4V84CKKIR" localSheetId="3" hidden="1">#REF!</definedName>
    <definedName name="BExF7OVDRP3LHNAF2CX4V84CKKIR" localSheetId="7" hidden="1">#REF!</definedName>
    <definedName name="BExF7OVDRP3LHNAF2CX4V84CKKIR" localSheetId="12" hidden="1">#REF!</definedName>
    <definedName name="BExF7OVDRP3LHNAF2CX4V84CKKIR" localSheetId="13" hidden="1">#REF!</definedName>
    <definedName name="BExF7OVDRP3LHNAF2CX4V84CKKIR" localSheetId="1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11" hidden="1">#REF!</definedName>
    <definedName name="BExF7QO41X2A2SL8UXDNP99GY7U9" localSheetId="17" hidden="1">#REF!</definedName>
    <definedName name="BExF7QO41X2A2SL8UXDNP99GY7U9" localSheetId="3" hidden="1">#REF!</definedName>
    <definedName name="BExF7QO41X2A2SL8UXDNP99GY7U9" localSheetId="7" hidden="1">#REF!</definedName>
    <definedName name="BExF7QO41X2A2SL8UXDNP99GY7U9" localSheetId="12" hidden="1">#REF!</definedName>
    <definedName name="BExF7QO41X2A2SL8UXDNP99GY7U9" localSheetId="13" hidden="1">#REF!</definedName>
    <definedName name="BExF7QO41X2A2SL8UXDNP99GY7U9" localSheetId="1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11" hidden="1">#REF!</definedName>
    <definedName name="BExF7QYWRJ8S4SID84VVXH3TN7X8" localSheetId="17" hidden="1">#REF!</definedName>
    <definedName name="BExF7QYWRJ8S4SID84VVXH3TN7X8" localSheetId="3" hidden="1">#REF!</definedName>
    <definedName name="BExF7QYWRJ8S4SID84VVXH3TN7X8" localSheetId="7" hidden="1">#REF!</definedName>
    <definedName name="BExF7QYWRJ8S4SID84VVXH3TN7X8" localSheetId="12" hidden="1">#REF!</definedName>
    <definedName name="BExF7QYWRJ8S4SID84VVXH3TN7X8" localSheetId="13" hidden="1">#REF!</definedName>
    <definedName name="BExF7QYWRJ8S4SID84VVXH3TN7X8" localSheetId="1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11" hidden="1">#REF!</definedName>
    <definedName name="BExF81GI8B8WBHXFTET68A9358BR" localSheetId="17" hidden="1">#REF!</definedName>
    <definedName name="BExF81GI8B8WBHXFTET68A9358BR" localSheetId="3" hidden="1">#REF!</definedName>
    <definedName name="BExF81GI8B8WBHXFTET68A9358BR" localSheetId="7" hidden="1">#REF!</definedName>
    <definedName name="BExF81GI8B8WBHXFTET68A9358BR" localSheetId="12" hidden="1">#REF!</definedName>
    <definedName name="BExF81GI8B8WBHXFTET68A9358BR" localSheetId="13" hidden="1">#REF!</definedName>
    <definedName name="BExF81GI8B8WBHXFTET68A9358BR" localSheetId="1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11" hidden="1">#REF!</definedName>
    <definedName name="BExGKN1EUJWHOYSSFY4XX6T9QVV5" localSheetId="17" hidden="1">#REF!</definedName>
    <definedName name="BExGKN1EUJWHOYSSFY4XX6T9QVV5" localSheetId="3" hidden="1">#REF!</definedName>
    <definedName name="BExGKN1EUJWHOYSSFY4XX6T9QVV5" localSheetId="7" hidden="1">#REF!</definedName>
    <definedName name="BExGKN1EUJWHOYSSFY4XX6T9QVV5" localSheetId="12" hidden="1">#REF!</definedName>
    <definedName name="BExGKN1EUJWHOYSSFY4XX6T9QVV5" localSheetId="13" hidden="1">#REF!</definedName>
    <definedName name="BExGKN1EUJWHOYSSFY4XX6T9QVV5" localSheetId="1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11" hidden="1">#REF!</definedName>
    <definedName name="BExGL97US0Y3KXXASUTVR26XLT70" localSheetId="17" hidden="1">#REF!</definedName>
    <definedName name="BExGL97US0Y3KXXASUTVR26XLT70" localSheetId="3" hidden="1">#REF!</definedName>
    <definedName name="BExGL97US0Y3KXXASUTVR26XLT70" localSheetId="7" hidden="1">#REF!</definedName>
    <definedName name="BExGL97US0Y3KXXASUTVR26XLT70" localSheetId="12" hidden="1">#REF!</definedName>
    <definedName name="BExGL97US0Y3KXXASUTVR26XLT70" localSheetId="13" hidden="1">#REF!</definedName>
    <definedName name="BExGL97US0Y3KXXASUTVR26XLT70" localSheetId="1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11" hidden="1">#REF!</definedName>
    <definedName name="BExGL9TEJAX73AMCXKXTMRO9T6QA" localSheetId="17" hidden="1">#REF!</definedName>
    <definedName name="BExGL9TEJAX73AMCXKXTMRO9T6QA" localSheetId="3" hidden="1">#REF!</definedName>
    <definedName name="BExGL9TEJAX73AMCXKXTMRO9T6QA" localSheetId="7" hidden="1">#REF!</definedName>
    <definedName name="BExGL9TEJAX73AMCXKXTMRO9T6QA" localSheetId="12" hidden="1">#REF!</definedName>
    <definedName name="BExGL9TEJAX73AMCXKXTMRO9T6QA" localSheetId="13" hidden="1">#REF!</definedName>
    <definedName name="BExGL9TEJAX73AMCXKXTMRO9T6QA" localSheetId="1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11" hidden="1">#REF!</definedName>
    <definedName name="BExGLBM5GKGBJDTZSMMBZBAVQ7N1" localSheetId="17" hidden="1">#REF!</definedName>
    <definedName name="BExGLBM5GKGBJDTZSMMBZBAVQ7N1" localSheetId="3" hidden="1">#REF!</definedName>
    <definedName name="BExGLBM5GKGBJDTZSMMBZBAVQ7N1" localSheetId="7" hidden="1">#REF!</definedName>
    <definedName name="BExGLBM5GKGBJDTZSMMBZBAVQ7N1" localSheetId="12" hidden="1">#REF!</definedName>
    <definedName name="BExGLBM5GKGBJDTZSMMBZBAVQ7N1" localSheetId="13" hidden="1">#REF!</definedName>
    <definedName name="BExGLBM5GKGBJDTZSMMBZBAVQ7N1" localSheetId="1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11" hidden="1">#REF!</definedName>
    <definedName name="BExGLC7R4C33RO0PID97ZPPVCW4M" localSheetId="17" hidden="1">#REF!</definedName>
    <definedName name="BExGLC7R4C33RO0PID97ZPPVCW4M" localSheetId="3" hidden="1">#REF!</definedName>
    <definedName name="BExGLC7R4C33RO0PID97ZPPVCW4M" localSheetId="7" hidden="1">#REF!</definedName>
    <definedName name="BExGLC7R4C33RO0PID97ZPPVCW4M" localSheetId="12" hidden="1">#REF!</definedName>
    <definedName name="BExGLC7R4C33RO0PID97ZPPVCW4M" localSheetId="13" hidden="1">#REF!</definedName>
    <definedName name="BExGLC7R4C33RO0PID97ZPPVCW4M" localSheetId="1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11" hidden="1">#REF!</definedName>
    <definedName name="BExGLFIF7HCFSHNQHKEV6RY0WCO3" localSheetId="17" hidden="1">#REF!</definedName>
    <definedName name="BExGLFIF7HCFSHNQHKEV6RY0WCO3" localSheetId="3" hidden="1">#REF!</definedName>
    <definedName name="BExGLFIF7HCFSHNQHKEV6RY0WCO3" localSheetId="7" hidden="1">#REF!</definedName>
    <definedName name="BExGLFIF7HCFSHNQHKEV6RY0WCO3" localSheetId="12" hidden="1">#REF!</definedName>
    <definedName name="BExGLFIF7HCFSHNQHKEV6RY0WCO3" localSheetId="13" hidden="1">#REF!</definedName>
    <definedName name="BExGLFIF7HCFSHNQHKEV6RY0WCO3" localSheetId="1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11" hidden="1">#REF!</definedName>
    <definedName name="BExGLPP9Z6SH15N8AV0F7H58S14K" localSheetId="17" hidden="1">#REF!</definedName>
    <definedName name="BExGLPP9Z6SH15N8AV0F7H58S14K" localSheetId="3" hidden="1">#REF!</definedName>
    <definedName name="BExGLPP9Z6SH15N8AV0F7H58S14K" localSheetId="7" hidden="1">#REF!</definedName>
    <definedName name="BExGLPP9Z6SH15N8AV0F7H58S14K" localSheetId="12" hidden="1">#REF!</definedName>
    <definedName name="BExGLPP9Z6SH15N8AV0F7H58S14K" localSheetId="13" hidden="1">#REF!</definedName>
    <definedName name="BExGLPP9Z6SH15N8AV0F7H58S14K" localSheetId="1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11" hidden="1">#REF!</definedName>
    <definedName name="BExGLQATG820J44V2O4JEICPUUTR" localSheetId="17" hidden="1">#REF!</definedName>
    <definedName name="BExGLQATG820J44V2O4JEICPUUTR" localSheetId="3" hidden="1">#REF!</definedName>
    <definedName name="BExGLQATG820J44V2O4JEICPUUTR" localSheetId="7" hidden="1">#REF!</definedName>
    <definedName name="BExGLQATG820J44V2O4JEICPUUTR" localSheetId="12" hidden="1">#REF!</definedName>
    <definedName name="BExGLQATG820J44V2O4JEICPUUTR" localSheetId="13" hidden="1">#REF!</definedName>
    <definedName name="BExGLQATG820J44V2O4JEICPUUTR" localSheetId="1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11" hidden="1">#REF!</definedName>
    <definedName name="BExGLTARRL0J772UD2TXEYAVPY6E" localSheetId="17" hidden="1">#REF!</definedName>
    <definedName name="BExGLTARRL0J772UD2TXEYAVPY6E" localSheetId="3" hidden="1">#REF!</definedName>
    <definedName name="BExGLTARRL0J772UD2TXEYAVPY6E" localSheetId="7" hidden="1">#REF!</definedName>
    <definedName name="BExGLTARRL0J772UD2TXEYAVPY6E" localSheetId="12" hidden="1">#REF!</definedName>
    <definedName name="BExGLTARRL0J772UD2TXEYAVPY6E" localSheetId="13" hidden="1">#REF!</definedName>
    <definedName name="BExGLTARRL0J772UD2TXEYAVPY6E" localSheetId="1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11" hidden="1">#REF!</definedName>
    <definedName name="BExGLYE6RZTAAWHJBG2QFJPTDS2Q" localSheetId="17" hidden="1">#REF!</definedName>
    <definedName name="BExGLYE6RZTAAWHJBG2QFJPTDS2Q" localSheetId="3" hidden="1">#REF!</definedName>
    <definedName name="BExGLYE6RZTAAWHJBG2QFJPTDS2Q" localSheetId="7" hidden="1">#REF!</definedName>
    <definedName name="BExGLYE6RZTAAWHJBG2QFJPTDS2Q" localSheetId="12" hidden="1">#REF!</definedName>
    <definedName name="BExGLYE6RZTAAWHJBG2QFJPTDS2Q" localSheetId="13" hidden="1">#REF!</definedName>
    <definedName name="BExGLYE6RZTAAWHJBG2QFJPTDS2Q" localSheetId="1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11" hidden="1">#REF!</definedName>
    <definedName name="BExGM4DZ65OAQP7MA4LN6QMYZOFF" localSheetId="17" hidden="1">#REF!</definedName>
    <definedName name="BExGM4DZ65OAQP7MA4LN6QMYZOFF" localSheetId="3" hidden="1">#REF!</definedName>
    <definedName name="BExGM4DZ65OAQP7MA4LN6QMYZOFF" localSheetId="7" hidden="1">#REF!</definedName>
    <definedName name="BExGM4DZ65OAQP7MA4LN6QMYZOFF" localSheetId="12" hidden="1">#REF!</definedName>
    <definedName name="BExGM4DZ65OAQP7MA4LN6QMYZOFF" localSheetId="13" hidden="1">#REF!</definedName>
    <definedName name="BExGM4DZ65OAQP7MA4LN6QMYZOFF" localSheetId="1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11" hidden="1">#REF!</definedName>
    <definedName name="BExGMCXCWEC9XNUOEMZ61TMI6CUO" localSheetId="17" hidden="1">#REF!</definedName>
    <definedName name="BExGMCXCWEC9XNUOEMZ61TMI6CUO" localSheetId="3" hidden="1">#REF!</definedName>
    <definedName name="BExGMCXCWEC9XNUOEMZ61TMI6CUO" localSheetId="7" hidden="1">#REF!</definedName>
    <definedName name="BExGMCXCWEC9XNUOEMZ61TMI6CUO" localSheetId="12" hidden="1">#REF!</definedName>
    <definedName name="BExGMCXCWEC9XNUOEMZ61TMI6CUO" localSheetId="13" hidden="1">#REF!</definedName>
    <definedName name="BExGMCXCWEC9XNUOEMZ61TMI6CUO" localSheetId="1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11" hidden="1">#REF!</definedName>
    <definedName name="BExGMJDGIH0MEPC2TUSFUCY2ROTB" localSheetId="17" hidden="1">#REF!</definedName>
    <definedName name="BExGMJDGIH0MEPC2TUSFUCY2ROTB" localSheetId="3" hidden="1">#REF!</definedName>
    <definedName name="BExGMJDGIH0MEPC2TUSFUCY2ROTB" localSheetId="7" hidden="1">#REF!</definedName>
    <definedName name="BExGMJDGIH0MEPC2TUSFUCY2ROTB" localSheetId="12" hidden="1">#REF!</definedName>
    <definedName name="BExGMJDGIH0MEPC2TUSFUCY2ROTB" localSheetId="13" hidden="1">#REF!</definedName>
    <definedName name="BExGMJDGIH0MEPC2TUSFUCY2ROTB" localSheetId="1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11" hidden="1">#REF!</definedName>
    <definedName name="BExGMKPW2HPKN0M0XKF3AZ8YP0D6" localSheetId="17" hidden="1">#REF!</definedName>
    <definedName name="BExGMKPW2HPKN0M0XKF3AZ8YP0D6" localSheetId="3" hidden="1">#REF!</definedName>
    <definedName name="BExGMKPW2HPKN0M0XKF3AZ8YP0D6" localSheetId="7" hidden="1">#REF!</definedName>
    <definedName name="BExGMKPW2HPKN0M0XKF3AZ8YP0D6" localSheetId="12" hidden="1">#REF!</definedName>
    <definedName name="BExGMKPW2HPKN0M0XKF3AZ8YP0D6" localSheetId="13" hidden="1">#REF!</definedName>
    <definedName name="BExGMKPW2HPKN0M0XKF3AZ8YP0D6" localSheetId="1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11" hidden="1">#REF!</definedName>
    <definedName name="BExGMOGUOL3NATNV0TIZH2J6DLLD" localSheetId="17" hidden="1">#REF!</definedName>
    <definedName name="BExGMOGUOL3NATNV0TIZH2J6DLLD" localSheetId="3" hidden="1">#REF!</definedName>
    <definedName name="BExGMOGUOL3NATNV0TIZH2J6DLLD" localSheetId="7" hidden="1">#REF!</definedName>
    <definedName name="BExGMOGUOL3NATNV0TIZH2J6DLLD" localSheetId="12" hidden="1">#REF!</definedName>
    <definedName name="BExGMOGUOL3NATNV0TIZH2J6DLLD" localSheetId="13" hidden="1">#REF!</definedName>
    <definedName name="BExGMOGUOL3NATNV0TIZH2J6DLLD" localSheetId="1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11" hidden="1">#REF!</definedName>
    <definedName name="BExGMP2F175LGL6QVSJGP6GKYHHA" localSheetId="17" hidden="1">#REF!</definedName>
    <definedName name="BExGMP2F175LGL6QVSJGP6GKYHHA" localSheetId="3" hidden="1">#REF!</definedName>
    <definedName name="BExGMP2F175LGL6QVSJGP6GKYHHA" localSheetId="7" hidden="1">#REF!</definedName>
    <definedName name="BExGMP2F175LGL6QVSJGP6GKYHHA" localSheetId="12" hidden="1">#REF!</definedName>
    <definedName name="BExGMP2F175LGL6QVSJGP6GKYHHA" localSheetId="13" hidden="1">#REF!</definedName>
    <definedName name="BExGMP2F175LGL6QVSJGP6GKYHHA" localSheetId="1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11" hidden="1">#REF!</definedName>
    <definedName name="BExGMPIIP8GKML2VVA8OEFL43NCS" localSheetId="17" hidden="1">#REF!</definedName>
    <definedName name="BExGMPIIP8GKML2VVA8OEFL43NCS" localSheetId="3" hidden="1">#REF!</definedName>
    <definedName name="BExGMPIIP8GKML2VVA8OEFL43NCS" localSheetId="7" hidden="1">#REF!</definedName>
    <definedName name="BExGMPIIP8GKML2VVA8OEFL43NCS" localSheetId="12" hidden="1">#REF!</definedName>
    <definedName name="BExGMPIIP8GKML2VVA8OEFL43NCS" localSheetId="13" hidden="1">#REF!</definedName>
    <definedName name="BExGMPIIP8GKML2VVA8OEFL43NCS" localSheetId="1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11" hidden="1">#REF!</definedName>
    <definedName name="BExGMZ3SRIXLXMWBVOXXV3M4U4YL" localSheetId="17" hidden="1">#REF!</definedName>
    <definedName name="BExGMZ3SRIXLXMWBVOXXV3M4U4YL" localSheetId="3" hidden="1">#REF!</definedName>
    <definedName name="BExGMZ3SRIXLXMWBVOXXV3M4U4YL" localSheetId="7" hidden="1">#REF!</definedName>
    <definedName name="BExGMZ3SRIXLXMWBVOXXV3M4U4YL" localSheetId="12" hidden="1">#REF!</definedName>
    <definedName name="BExGMZ3SRIXLXMWBVOXXV3M4U4YL" localSheetId="13" hidden="1">#REF!</definedName>
    <definedName name="BExGMZ3SRIXLXMWBVOXXV3M4U4YL" localSheetId="1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11" hidden="1">#REF!</definedName>
    <definedName name="BExGMZ3UBN48IXU1ZEFYECEMZ1IM" localSheetId="17" hidden="1">#REF!</definedName>
    <definedName name="BExGMZ3UBN48IXU1ZEFYECEMZ1IM" localSheetId="3" hidden="1">#REF!</definedName>
    <definedName name="BExGMZ3UBN48IXU1ZEFYECEMZ1IM" localSheetId="7" hidden="1">#REF!</definedName>
    <definedName name="BExGMZ3UBN48IXU1ZEFYECEMZ1IM" localSheetId="12" hidden="1">#REF!</definedName>
    <definedName name="BExGMZ3UBN48IXU1ZEFYECEMZ1IM" localSheetId="13" hidden="1">#REF!</definedName>
    <definedName name="BExGMZ3UBN48IXU1ZEFYECEMZ1IM" localSheetId="1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11" hidden="1">#REF!</definedName>
    <definedName name="BExGN4I0QATXNZCLZJM1KH1OIJQH" localSheetId="17" hidden="1">#REF!</definedName>
    <definedName name="BExGN4I0QATXNZCLZJM1KH1OIJQH" localSheetId="3" hidden="1">#REF!</definedName>
    <definedName name="BExGN4I0QATXNZCLZJM1KH1OIJQH" localSheetId="7" hidden="1">#REF!</definedName>
    <definedName name="BExGN4I0QATXNZCLZJM1KH1OIJQH" localSheetId="12" hidden="1">#REF!</definedName>
    <definedName name="BExGN4I0QATXNZCLZJM1KH1OIJQH" localSheetId="13" hidden="1">#REF!</definedName>
    <definedName name="BExGN4I0QATXNZCLZJM1KH1OIJQH" localSheetId="1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11" hidden="1">#REF!</definedName>
    <definedName name="BExGN9FZ2RWCMSY1YOBJKZMNIM9R" localSheetId="17" hidden="1">#REF!</definedName>
    <definedName name="BExGN9FZ2RWCMSY1YOBJKZMNIM9R" localSheetId="3" hidden="1">#REF!</definedName>
    <definedName name="BExGN9FZ2RWCMSY1YOBJKZMNIM9R" localSheetId="7" hidden="1">#REF!</definedName>
    <definedName name="BExGN9FZ2RWCMSY1YOBJKZMNIM9R" localSheetId="12" hidden="1">#REF!</definedName>
    <definedName name="BExGN9FZ2RWCMSY1YOBJKZMNIM9R" localSheetId="13" hidden="1">#REF!</definedName>
    <definedName name="BExGN9FZ2RWCMSY1YOBJKZMNIM9R" localSheetId="1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11" hidden="1">#REF!</definedName>
    <definedName name="BExGNDSIMTHOCXXG6QOGR6DA8SGG" localSheetId="17" hidden="1">#REF!</definedName>
    <definedName name="BExGNDSIMTHOCXXG6QOGR6DA8SGG" localSheetId="3" hidden="1">#REF!</definedName>
    <definedName name="BExGNDSIMTHOCXXG6QOGR6DA8SGG" localSheetId="7" hidden="1">#REF!</definedName>
    <definedName name="BExGNDSIMTHOCXXG6QOGR6DA8SGG" localSheetId="12" hidden="1">#REF!</definedName>
    <definedName name="BExGNDSIMTHOCXXG6QOGR6DA8SGG" localSheetId="13" hidden="1">#REF!</definedName>
    <definedName name="BExGNDSIMTHOCXXG6QOGR6DA8SGG" localSheetId="1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11" hidden="1">#REF!</definedName>
    <definedName name="BExGNHOS7RBERG1J2M2HVGSRZL5G" localSheetId="17" hidden="1">#REF!</definedName>
    <definedName name="BExGNHOS7RBERG1J2M2HVGSRZL5G" localSheetId="3" hidden="1">#REF!</definedName>
    <definedName name="BExGNHOS7RBERG1J2M2HVGSRZL5G" localSheetId="7" hidden="1">#REF!</definedName>
    <definedName name="BExGNHOS7RBERG1J2M2HVGSRZL5G" localSheetId="12" hidden="1">#REF!</definedName>
    <definedName name="BExGNHOS7RBERG1J2M2HVGSRZL5G" localSheetId="13" hidden="1">#REF!</definedName>
    <definedName name="BExGNHOS7RBERG1J2M2HVGSRZL5G" localSheetId="1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11" hidden="1">#REF!</definedName>
    <definedName name="BExGNJ18W3Q55XAXY8XTFB80IVMV" localSheetId="17" hidden="1">#REF!</definedName>
    <definedName name="BExGNJ18W3Q55XAXY8XTFB80IVMV" localSheetId="3" hidden="1">#REF!</definedName>
    <definedName name="BExGNJ18W3Q55XAXY8XTFB80IVMV" localSheetId="7" hidden="1">#REF!</definedName>
    <definedName name="BExGNJ18W3Q55XAXY8XTFB80IVMV" localSheetId="12" hidden="1">#REF!</definedName>
    <definedName name="BExGNJ18W3Q55XAXY8XTFB80IVMV" localSheetId="13" hidden="1">#REF!</definedName>
    <definedName name="BExGNJ18W3Q55XAXY8XTFB80IVMV" localSheetId="1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11" hidden="1">#REF!</definedName>
    <definedName name="BExGNN2YQ9BDAZXT2GLCSAPXKIM7" localSheetId="17" hidden="1">#REF!</definedName>
    <definedName name="BExGNN2YQ9BDAZXT2GLCSAPXKIM7" localSheetId="3" hidden="1">#REF!</definedName>
    <definedName name="BExGNN2YQ9BDAZXT2GLCSAPXKIM7" localSheetId="7" hidden="1">#REF!</definedName>
    <definedName name="BExGNN2YQ9BDAZXT2GLCSAPXKIM7" localSheetId="12" hidden="1">#REF!</definedName>
    <definedName name="BExGNN2YQ9BDAZXT2GLCSAPXKIM7" localSheetId="13" hidden="1">#REF!</definedName>
    <definedName name="BExGNN2YQ9BDAZXT2GLCSAPXKIM7" localSheetId="1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11" hidden="1">#REF!</definedName>
    <definedName name="BExGNP6INLF5NZFP5ME6K7C9Y0NH" localSheetId="17" hidden="1">#REF!</definedName>
    <definedName name="BExGNP6INLF5NZFP5ME6K7C9Y0NH" localSheetId="3" hidden="1">#REF!</definedName>
    <definedName name="BExGNP6INLF5NZFP5ME6K7C9Y0NH" localSheetId="7" hidden="1">#REF!</definedName>
    <definedName name="BExGNP6INLF5NZFP5ME6K7C9Y0NH" localSheetId="12" hidden="1">#REF!</definedName>
    <definedName name="BExGNP6INLF5NZFP5ME6K7C9Y0NH" localSheetId="13" hidden="1">#REF!</definedName>
    <definedName name="BExGNP6INLF5NZFP5ME6K7C9Y0NH" localSheetId="1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11" hidden="1">#REF!</definedName>
    <definedName name="BExGNSS0CKRPKHO25R3TDBEL2NHX" localSheetId="17" hidden="1">#REF!</definedName>
    <definedName name="BExGNSS0CKRPKHO25R3TDBEL2NHX" localSheetId="3" hidden="1">#REF!</definedName>
    <definedName name="BExGNSS0CKRPKHO25R3TDBEL2NHX" localSheetId="7" hidden="1">#REF!</definedName>
    <definedName name="BExGNSS0CKRPKHO25R3TDBEL2NHX" localSheetId="12" hidden="1">#REF!</definedName>
    <definedName name="BExGNSS0CKRPKHO25R3TDBEL2NHX" localSheetId="13" hidden="1">#REF!</definedName>
    <definedName name="BExGNSS0CKRPKHO25R3TDBEL2NHX" localSheetId="1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11" hidden="1">#REF!</definedName>
    <definedName name="BExGNYH0MO8NOVS85L15G0RWX4GW" localSheetId="17" hidden="1">#REF!</definedName>
    <definedName name="BExGNYH0MO8NOVS85L15G0RWX4GW" localSheetId="3" hidden="1">#REF!</definedName>
    <definedName name="BExGNYH0MO8NOVS85L15G0RWX4GW" localSheetId="7" hidden="1">#REF!</definedName>
    <definedName name="BExGNYH0MO8NOVS85L15G0RWX4GW" localSheetId="12" hidden="1">#REF!</definedName>
    <definedName name="BExGNYH0MO8NOVS85L15G0RWX4GW" localSheetId="13" hidden="1">#REF!</definedName>
    <definedName name="BExGNYH0MO8NOVS85L15G0RWX4GW" localSheetId="1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11" hidden="1">#REF!</definedName>
    <definedName name="BExGNZO44DEG8CGIDYSEGDUQ531R" localSheetId="17" hidden="1">#REF!</definedName>
    <definedName name="BExGNZO44DEG8CGIDYSEGDUQ531R" localSheetId="3" hidden="1">#REF!</definedName>
    <definedName name="BExGNZO44DEG8CGIDYSEGDUQ531R" localSheetId="7" hidden="1">#REF!</definedName>
    <definedName name="BExGNZO44DEG8CGIDYSEGDUQ531R" localSheetId="12" hidden="1">#REF!</definedName>
    <definedName name="BExGNZO44DEG8CGIDYSEGDUQ531R" localSheetId="13" hidden="1">#REF!</definedName>
    <definedName name="BExGNZO44DEG8CGIDYSEGDUQ531R" localSheetId="1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11" hidden="1">#REF!</definedName>
    <definedName name="BExGO22GMMPZVQY9RQ8MDKZDP5G3" localSheetId="17" hidden="1">#REF!</definedName>
    <definedName name="BExGO22GMMPZVQY9RQ8MDKZDP5G3" localSheetId="3" hidden="1">#REF!</definedName>
    <definedName name="BExGO22GMMPZVQY9RQ8MDKZDP5G3" localSheetId="7" hidden="1">#REF!</definedName>
    <definedName name="BExGO22GMMPZVQY9RQ8MDKZDP5G3" localSheetId="12" hidden="1">#REF!</definedName>
    <definedName name="BExGO22GMMPZVQY9RQ8MDKZDP5G3" localSheetId="13" hidden="1">#REF!</definedName>
    <definedName name="BExGO22GMMPZVQY9RQ8MDKZDP5G3" localSheetId="1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11" hidden="1">#REF!</definedName>
    <definedName name="BExGO2O0V6UYDY26AX8OSN72F77N" localSheetId="17" hidden="1">#REF!</definedName>
    <definedName name="BExGO2O0V6UYDY26AX8OSN72F77N" localSheetId="3" hidden="1">#REF!</definedName>
    <definedName name="BExGO2O0V6UYDY26AX8OSN72F77N" localSheetId="7" hidden="1">#REF!</definedName>
    <definedName name="BExGO2O0V6UYDY26AX8OSN72F77N" localSheetId="12" hidden="1">#REF!</definedName>
    <definedName name="BExGO2O0V6UYDY26AX8OSN72F77N" localSheetId="13" hidden="1">#REF!</definedName>
    <definedName name="BExGO2O0V6UYDY26AX8OSN72F77N" localSheetId="1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11" hidden="1">#REF!</definedName>
    <definedName name="BExGO2YUBOVLYHY1QSIHRE1KLAFV" localSheetId="17" hidden="1">#REF!</definedName>
    <definedName name="BExGO2YUBOVLYHY1QSIHRE1KLAFV" localSheetId="3" hidden="1">#REF!</definedName>
    <definedName name="BExGO2YUBOVLYHY1QSIHRE1KLAFV" localSheetId="7" hidden="1">#REF!</definedName>
    <definedName name="BExGO2YUBOVLYHY1QSIHRE1KLAFV" localSheetId="12" hidden="1">#REF!</definedName>
    <definedName name="BExGO2YUBOVLYHY1QSIHRE1KLAFV" localSheetId="13" hidden="1">#REF!</definedName>
    <definedName name="BExGO2YUBOVLYHY1QSIHRE1KLAFV" localSheetId="1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11" hidden="1">#REF!</definedName>
    <definedName name="BExGO70E2O70LF46V8T26YFPL4V8" localSheetId="17" hidden="1">#REF!</definedName>
    <definedName name="BExGO70E2O70LF46V8T26YFPL4V8" localSheetId="3" hidden="1">#REF!</definedName>
    <definedName name="BExGO70E2O70LF46V8T26YFPL4V8" localSheetId="7" hidden="1">#REF!</definedName>
    <definedName name="BExGO70E2O70LF46V8T26YFPL4V8" localSheetId="12" hidden="1">#REF!</definedName>
    <definedName name="BExGO70E2O70LF46V8T26YFPL4V8" localSheetId="13" hidden="1">#REF!</definedName>
    <definedName name="BExGO70E2O70LF46V8T26YFPL4V8" localSheetId="1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11" hidden="1">#REF!</definedName>
    <definedName name="BExGOB25QJMQCQE76MRW9X58OIOO" localSheetId="17" hidden="1">#REF!</definedName>
    <definedName name="BExGOB25QJMQCQE76MRW9X58OIOO" localSheetId="3" hidden="1">#REF!</definedName>
    <definedName name="BExGOB25QJMQCQE76MRW9X58OIOO" localSheetId="7" hidden="1">#REF!</definedName>
    <definedName name="BExGOB25QJMQCQE76MRW9X58OIOO" localSheetId="12" hidden="1">#REF!</definedName>
    <definedName name="BExGOB25QJMQCQE76MRW9X58OIOO" localSheetId="13" hidden="1">#REF!</definedName>
    <definedName name="BExGOB25QJMQCQE76MRW9X58OIOO" localSheetId="1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11" hidden="1">#REF!</definedName>
    <definedName name="BExGODAZKJ9EXMQZNQR5YDBSS525" localSheetId="17" hidden="1">#REF!</definedName>
    <definedName name="BExGODAZKJ9EXMQZNQR5YDBSS525" localSheetId="3" hidden="1">#REF!</definedName>
    <definedName name="BExGODAZKJ9EXMQZNQR5YDBSS525" localSheetId="7" hidden="1">#REF!</definedName>
    <definedName name="BExGODAZKJ9EXMQZNQR5YDBSS525" localSheetId="12" hidden="1">#REF!</definedName>
    <definedName name="BExGODAZKJ9EXMQZNQR5YDBSS525" localSheetId="13" hidden="1">#REF!</definedName>
    <definedName name="BExGODAZKJ9EXMQZNQR5YDBSS525" localSheetId="1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11" hidden="1">#REF!</definedName>
    <definedName name="BExGODR8ZSMUC11I56QHSZ686XV5" localSheetId="17" hidden="1">#REF!</definedName>
    <definedName name="BExGODR8ZSMUC11I56QHSZ686XV5" localSheetId="3" hidden="1">#REF!</definedName>
    <definedName name="BExGODR8ZSMUC11I56QHSZ686XV5" localSheetId="7" hidden="1">#REF!</definedName>
    <definedName name="BExGODR8ZSMUC11I56QHSZ686XV5" localSheetId="12" hidden="1">#REF!</definedName>
    <definedName name="BExGODR8ZSMUC11I56QHSZ686XV5" localSheetId="13" hidden="1">#REF!</definedName>
    <definedName name="BExGODR8ZSMUC11I56QHSZ686XV5" localSheetId="1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11" hidden="1">#REF!</definedName>
    <definedName name="BExGOXJDHUDPDT8I8IVGVW9J0R5Q" localSheetId="17" hidden="1">#REF!</definedName>
    <definedName name="BExGOXJDHUDPDT8I8IVGVW9J0R5Q" localSheetId="3" hidden="1">#REF!</definedName>
    <definedName name="BExGOXJDHUDPDT8I8IVGVW9J0R5Q" localSheetId="7" hidden="1">#REF!</definedName>
    <definedName name="BExGOXJDHUDPDT8I8IVGVW9J0R5Q" localSheetId="12" hidden="1">#REF!</definedName>
    <definedName name="BExGOXJDHUDPDT8I8IVGVW9J0R5Q" localSheetId="13" hidden="1">#REF!</definedName>
    <definedName name="BExGOXJDHUDPDT8I8IVGVW9J0R5Q" localSheetId="1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11" hidden="1">#REF!</definedName>
    <definedName name="BExGPAPYI1N5W3IH8H485BHSVOY3" localSheetId="17" hidden="1">#REF!</definedName>
    <definedName name="BExGPAPYI1N5W3IH8H485BHSVOY3" localSheetId="3" hidden="1">#REF!</definedName>
    <definedName name="BExGPAPYI1N5W3IH8H485BHSVOY3" localSheetId="7" hidden="1">#REF!</definedName>
    <definedName name="BExGPAPYI1N5W3IH8H485BHSVOY3" localSheetId="12" hidden="1">#REF!</definedName>
    <definedName name="BExGPAPYI1N5W3IH8H485BHSVOY3" localSheetId="13" hidden="1">#REF!</definedName>
    <definedName name="BExGPAPYI1N5W3IH8H485BHSVOY3" localSheetId="1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11" hidden="1">#REF!</definedName>
    <definedName name="BExGPFO3GOKYO2922Y91GMQRCMOA" localSheetId="17" hidden="1">#REF!</definedName>
    <definedName name="BExGPFO3GOKYO2922Y91GMQRCMOA" localSheetId="3" hidden="1">#REF!</definedName>
    <definedName name="BExGPFO3GOKYO2922Y91GMQRCMOA" localSheetId="7" hidden="1">#REF!</definedName>
    <definedName name="BExGPFO3GOKYO2922Y91GMQRCMOA" localSheetId="12" hidden="1">#REF!</definedName>
    <definedName name="BExGPFO3GOKYO2922Y91GMQRCMOA" localSheetId="13" hidden="1">#REF!</definedName>
    <definedName name="BExGPFO3GOKYO2922Y91GMQRCMOA" localSheetId="1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11" hidden="1">#REF!</definedName>
    <definedName name="BExGPHGT5KDOCMV2EFS4OVKTWBRD" localSheetId="17" hidden="1">#REF!</definedName>
    <definedName name="BExGPHGT5KDOCMV2EFS4OVKTWBRD" localSheetId="3" hidden="1">#REF!</definedName>
    <definedName name="BExGPHGT5KDOCMV2EFS4OVKTWBRD" localSheetId="7" hidden="1">#REF!</definedName>
    <definedName name="BExGPHGT5KDOCMV2EFS4OVKTWBRD" localSheetId="12" hidden="1">#REF!</definedName>
    <definedName name="BExGPHGT5KDOCMV2EFS4OVKTWBRD" localSheetId="13" hidden="1">#REF!</definedName>
    <definedName name="BExGPHGT5KDOCMV2EFS4OVKTWBRD" localSheetId="1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11" hidden="1">#REF!</definedName>
    <definedName name="BExGPID72Y4Y619LWASUQZKZHJNC" localSheetId="17" hidden="1">#REF!</definedName>
    <definedName name="BExGPID72Y4Y619LWASUQZKZHJNC" localSheetId="3" hidden="1">#REF!</definedName>
    <definedName name="BExGPID72Y4Y619LWASUQZKZHJNC" localSheetId="7" hidden="1">#REF!</definedName>
    <definedName name="BExGPID72Y4Y619LWASUQZKZHJNC" localSheetId="12" hidden="1">#REF!</definedName>
    <definedName name="BExGPID72Y4Y619LWASUQZKZHJNC" localSheetId="13" hidden="1">#REF!</definedName>
    <definedName name="BExGPID72Y4Y619LWASUQZKZHJNC" localSheetId="1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11" hidden="1">#REF!</definedName>
    <definedName name="BExGPPENQIANVGLVQJ77DK5JPRTB" localSheetId="17" hidden="1">#REF!</definedName>
    <definedName name="BExGPPENQIANVGLVQJ77DK5JPRTB" localSheetId="3" hidden="1">#REF!</definedName>
    <definedName name="BExGPPENQIANVGLVQJ77DK5JPRTB" localSheetId="7" hidden="1">#REF!</definedName>
    <definedName name="BExGPPENQIANVGLVQJ77DK5JPRTB" localSheetId="12" hidden="1">#REF!</definedName>
    <definedName name="BExGPPENQIANVGLVQJ77DK5JPRTB" localSheetId="13" hidden="1">#REF!</definedName>
    <definedName name="BExGPPENQIANVGLVQJ77DK5JPRTB" localSheetId="1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11" hidden="1">#REF!</definedName>
    <definedName name="BExGPSUUG7TL5F5PTYU6G4HPJV1B" localSheetId="17" hidden="1">#REF!</definedName>
    <definedName name="BExGPSUUG7TL5F5PTYU6G4HPJV1B" localSheetId="3" hidden="1">#REF!</definedName>
    <definedName name="BExGPSUUG7TL5F5PTYU6G4HPJV1B" localSheetId="7" hidden="1">#REF!</definedName>
    <definedName name="BExGPSUUG7TL5F5PTYU6G4HPJV1B" localSheetId="12" hidden="1">#REF!</definedName>
    <definedName name="BExGPSUUG7TL5F5PTYU6G4HPJV1B" localSheetId="13" hidden="1">#REF!</definedName>
    <definedName name="BExGPSUUG7TL5F5PTYU6G4HPJV1B" localSheetId="1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11" hidden="1">#REF!</definedName>
    <definedName name="BExGQ1E950UYXYWQ84EZEQPWHVYY" localSheetId="17" hidden="1">#REF!</definedName>
    <definedName name="BExGQ1E950UYXYWQ84EZEQPWHVYY" localSheetId="3" hidden="1">#REF!</definedName>
    <definedName name="BExGQ1E950UYXYWQ84EZEQPWHVYY" localSheetId="7" hidden="1">#REF!</definedName>
    <definedName name="BExGQ1E950UYXYWQ84EZEQPWHVYY" localSheetId="12" hidden="1">#REF!</definedName>
    <definedName name="BExGQ1E950UYXYWQ84EZEQPWHVYY" localSheetId="13" hidden="1">#REF!</definedName>
    <definedName name="BExGQ1E950UYXYWQ84EZEQPWHVYY" localSheetId="1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11" hidden="1">#REF!</definedName>
    <definedName name="BExGQ1ZU4967P72AHF4V1D0FOL5C" localSheetId="17" hidden="1">#REF!</definedName>
    <definedName name="BExGQ1ZU4967P72AHF4V1D0FOL5C" localSheetId="3" hidden="1">#REF!</definedName>
    <definedName name="BExGQ1ZU4967P72AHF4V1D0FOL5C" localSheetId="7" hidden="1">#REF!</definedName>
    <definedName name="BExGQ1ZU4967P72AHF4V1D0FOL5C" localSheetId="12" hidden="1">#REF!</definedName>
    <definedName name="BExGQ1ZU4967P72AHF4V1D0FOL5C" localSheetId="13" hidden="1">#REF!</definedName>
    <definedName name="BExGQ1ZU4967P72AHF4V1D0FOL5C" localSheetId="1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11" hidden="1">#REF!</definedName>
    <definedName name="BExGQ36ZOMR9GV8T05M605MMOY3Y" localSheetId="17" hidden="1">#REF!</definedName>
    <definedName name="BExGQ36ZOMR9GV8T05M605MMOY3Y" localSheetId="3" hidden="1">#REF!</definedName>
    <definedName name="BExGQ36ZOMR9GV8T05M605MMOY3Y" localSheetId="7" hidden="1">#REF!</definedName>
    <definedName name="BExGQ36ZOMR9GV8T05M605MMOY3Y" localSheetId="12" hidden="1">#REF!</definedName>
    <definedName name="BExGQ36ZOMR9GV8T05M605MMOY3Y" localSheetId="13" hidden="1">#REF!</definedName>
    <definedName name="BExGQ36ZOMR9GV8T05M605MMOY3Y" localSheetId="1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11" hidden="1">#REF!</definedName>
    <definedName name="BExGQ4ZP0PPMLDNVBUG12W9FFVI9" localSheetId="17" hidden="1">#REF!</definedName>
    <definedName name="BExGQ4ZP0PPMLDNVBUG12W9FFVI9" localSheetId="3" hidden="1">#REF!</definedName>
    <definedName name="BExGQ4ZP0PPMLDNVBUG12W9FFVI9" localSheetId="7" hidden="1">#REF!</definedName>
    <definedName name="BExGQ4ZP0PPMLDNVBUG12W9FFVI9" localSheetId="12" hidden="1">#REF!</definedName>
    <definedName name="BExGQ4ZP0PPMLDNVBUG12W9FFVI9" localSheetId="13" hidden="1">#REF!</definedName>
    <definedName name="BExGQ4ZP0PPMLDNVBUG12W9FFVI9" localSheetId="1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11" hidden="1">#REF!</definedName>
    <definedName name="BExGQ61DTJ0SBFMDFBAK3XZ9O0ZO" localSheetId="17" hidden="1">#REF!</definedName>
    <definedName name="BExGQ61DTJ0SBFMDFBAK3XZ9O0ZO" localSheetId="3" hidden="1">#REF!</definedName>
    <definedName name="BExGQ61DTJ0SBFMDFBAK3XZ9O0ZO" localSheetId="7" hidden="1">#REF!</definedName>
    <definedName name="BExGQ61DTJ0SBFMDFBAK3XZ9O0ZO" localSheetId="12" hidden="1">#REF!</definedName>
    <definedName name="BExGQ61DTJ0SBFMDFBAK3XZ9O0ZO" localSheetId="13" hidden="1">#REF!</definedName>
    <definedName name="BExGQ61DTJ0SBFMDFBAK3XZ9O0ZO" localSheetId="1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11" hidden="1">#REF!</definedName>
    <definedName name="BExGQ6SG9XEOD0VMBAR22YPZWSTA" localSheetId="17" hidden="1">#REF!</definedName>
    <definedName name="BExGQ6SG9XEOD0VMBAR22YPZWSTA" localSheetId="3" hidden="1">#REF!</definedName>
    <definedName name="BExGQ6SG9XEOD0VMBAR22YPZWSTA" localSheetId="7" hidden="1">#REF!</definedName>
    <definedName name="BExGQ6SG9XEOD0VMBAR22YPZWSTA" localSheetId="12" hidden="1">#REF!</definedName>
    <definedName name="BExGQ6SG9XEOD0VMBAR22YPZWSTA" localSheetId="13" hidden="1">#REF!</definedName>
    <definedName name="BExGQ6SG9XEOD0VMBAR22YPZWSTA" localSheetId="1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11" hidden="1">#REF!</definedName>
    <definedName name="BExGQ8FQN3FRAGH5H2V74848P5JX" localSheetId="17" hidden="1">#REF!</definedName>
    <definedName name="BExGQ8FQN3FRAGH5H2V74848P5JX" localSheetId="3" hidden="1">#REF!</definedName>
    <definedName name="BExGQ8FQN3FRAGH5H2V74848P5JX" localSheetId="7" hidden="1">#REF!</definedName>
    <definedName name="BExGQ8FQN3FRAGH5H2V74848P5JX" localSheetId="12" hidden="1">#REF!</definedName>
    <definedName name="BExGQ8FQN3FRAGH5H2V74848P5JX" localSheetId="13" hidden="1">#REF!</definedName>
    <definedName name="BExGQ8FQN3FRAGH5H2V74848P5JX" localSheetId="1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11" hidden="1">#REF!</definedName>
    <definedName name="BExGQGJ1A7LNZUS8QSMOG8UNGLMK" localSheetId="17" hidden="1">#REF!</definedName>
    <definedName name="BExGQGJ1A7LNZUS8QSMOG8UNGLMK" localSheetId="3" hidden="1">#REF!</definedName>
    <definedName name="BExGQGJ1A7LNZUS8QSMOG8UNGLMK" localSheetId="7" hidden="1">#REF!</definedName>
    <definedName name="BExGQGJ1A7LNZUS8QSMOG8UNGLMK" localSheetId="12" hidden="1">#REF!</definedName>
    <definedName name="BExGQGJ1A7LNZUS8QSMOG8UNGLMK" localSheetId="13" hidden="1">#REF!</definedName>
    <definedName name="BExGQGJ1A7LNZUS8QSMOG8UNGLMK" localSheetId="1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11" hidden="1">#REF!</definedName>
    <definedName name="BExGQLBNZ35IK2VK33HJUAE4ADX2" localSheetId="17" hidden="1">#REF!</definedName>
    <definedName name="BExGQLBNZ35IK2VK33HJUAE4ADX2" localSheetId="3" hidden="1">#REF!</definedName>
    <definedName name="BExGQLBNZ35IK2VK33HJUAE4ADX2" localSheetId="7" hidden="1">#REF!</definedName>
    <definedName name="BExGQLBNZ35IK2VK33HJUAE4ADX2" localSheetId="12" hidden="1">#REF!</definedName>
    <definedName name="BExGQLBNZ35IK2VK33HJUAE4ADX2" localSheetId="13" hidden="1">#REF!</definedName>
    <definedName name="BExGQLBNZ35IK2VK33HJUAE4ADX2" localSheetId="1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11" hidden="1">#REF!</definedName>
    <definedName name="BExGQPO7ENFEQC0NC6MC9OZR2LHY" localSheetId="17" hidden="1">#REF!</definedName>
    <definedName name="BExGQPO7ENFEQC0NC6MC9OZR2LHY" localSheetId="3" hidden="1">#REF!</definedName>
    <definedName name="BExGQPO7ENFEQC0NC6MC9OZR2LHY" localSheetId="7" hidden="1">#REF!</definedName>
    <definedName name="BExGQPO7ENFEQC0NC6MC9OZR2LHY" localSheetId="12" hidden="1">#REF!</definedName>
    <definedName name="BExGQPO7ENFEQC0NC6MC9OZR2LHY" localSheetId="13" hidden="1">#REF!</definedName>
    <definedName name="BExGQPO7ENFEQC0NC6MC9OZR2LHY" localSheetId="1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11" hidden="1">#REF!</definedName>
    <definedName name="BExGQX0H4EZMXBJTKJJE4ICJWN5O" localSheetId="17" hidden="1">#REF!</definedName>
    <definedName name="BExGQX0H4EZMXBJTKJJE4ICJWN5O" localSheetId="3" hidden="1">#REF!</definedName>
    <definedName name="BExGQX0H4EZMXBJTKJJE4ICJWN5O" localSheetId="7" hidden="1">#REF!</definedName>
    <definedName name="BExGQX0H4EZMXBJTKJJE4ICJWN5O" localSheetId="12" hidden="1">#REF!</definedName>
    <definedName name="BExGQX0H4EZMXBJTKJJE4ICJWN5O" localSheetId="13" hidden="1">#REF!</definedName>
    <definedName name="BExGQX0H4EZMXBJTKJJE4ICJWN5O" localSheetId="1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11" hidden="1">#REF!</definedName>
    <definedName name="BExGR4CW3WRIID17GGX4MI9ZDHFE" localSheetId="17" hidden="1">#REF!</definedName>
    <definedName name="BExGR4CW3WRIID17GGX4MI9ZDHFE" localSheetId="3" hidden="1">#REF!</definedName>
    <definedName name="BExGR4CW3WRIID17GGX4MI9ZDHFE" localSheetId="7" hidden="1">#REF!</definedName>
    <definedName name="BExGR4CW3WRIID17GGX4MI9ZDHFE" localSheetId="12" hidden="1">#REF!</definedName>
    <definedName name="BExGR4CW3WRIID17GGX4MI9ZDHFE" localSheetId="13" hidden="1">#REF!</definedName>
    <definedName name="BExGR4CW3WRIID17GGX4MI9ZDHFE" localSheetId="1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11" hidden="1">#REF!</definedName>
    <definedName name="BExGR65GJX27MU2OL6NI5PB8XVB4" localSheetId="17" hidden="1">#REF!</definedName>
    <definedName name="BExGR65GJX27MU2OL6NI5PB8XVB4" localSheetId="3" hidden="1">#REF!</definedName>
    <definedName name="BExGR65GJX27MU2OL6NI5PB8XVB4" localSheetId="7" hidden="1">#REF!</definedName>
    <definedName name="BExGR65GJX27MU2OL6NI5PB8XVB4" localSheetId="12" hidden="1">#REF!</definedName>
    <definedName name="BExGR65GJX27MU2OL6NI5PB8XVB4" localSheetId="13" hidden="1">#REF!</definedName>
    <definedName name="BExGR65GJX27MU2OL6NI5PB8XVB4" localSheetId="1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11" hidden="1">#REF!</definedName>
    <definedName name="BExGR6LQ97HETGS3CT96L4IK0JSH" localSheetId="17" hidden="1">#REF!</definedName>
    <definedName name="BExGR6LQ97HETGS3CT96L4IK0JSH" localSheetId="3" hidden="1">#REF!</definedName>
    <definedName name="BExGR6LQ97HETGS3CT96L4IK0JSH" localSheetId="7" hidden="1">#REF!</definedName>
    <definedName name="BExGR6LQ97HETGS3CT96L4IK0JSH" localSheetId="12" hidden="1">#REF!</definedName>
    <definedName name="BExGR6LQ97HETGS3CT96L4IK0JSH" localSheetId="13" hidden="1">#REF!</definedName>
    <definedName name="BExGR6LQ97HETGS3CT96L4IK0JSH" localSheetId="1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11" hidden="1">#REF!</definedName>
    <definedName name="BExGR9ATP2LVT7B9OCPSLJ11H9SX" localSheetId="17" hidden="1">#REF!</definedName>
    <definedName name="BExGR9ATP2LVT7B9OCPSLJ11H9SX" localSheetId="3" hidden="1">#REF!</definedName>
    <definedName name="BExGR9ATP2LVT7B9OCPSLJ11H9SX" localSheetId="7" hidden="1">#REF!</definedName>
    <definedName name="BExGR9ATP2LVT7B9OCPSLJ11H9SX" localSheetId="12" hidden="1">#REF!</definedName>
    <definedName name="BExGR9ATP2LVT7B9OCPSLJ11H9SX" localSheetId="13" hidden="1">#REF!</definedName>
    <definedName name="BExGR9ATP2LVT7B9OCPSLJ11H9SX" localSheetId="1" hidden="1">#REF!</definedName>
    <definedName name="BExGR9ATP2LVT7B9OCPSLJ11H9SX" localSheetId="0" hidden="1">#REF!</definedName>
    <definedName name="BExGR9ATP2LVT7B9OCPSLJ11H9SX" hidden="1">#REF!</definedName>
    <definedName name="BExGrid1" localSheetId="11">#REF!</definedName>
    <definedName name="BExGrid1" localSheetId="17">#REF!</definedName>
    <definedName name="BExGrid1" localSheetId="3">#REF!</definedName>
    <definedName name="BExGrid1" localSheetId="7">#REF!</definedName>
    <definedName name="BExGrid1" localSheetId="1">#REF!</definedName>
    <definedName name="BExGrid1" localSheetId="0">#REF!</definedName>
    <definedName name="BExGrid1">#REF!</definedName>
    <definedName name="BExGRILCZ3BMTGDY72B1Q9BUGW0J" localSheetId="11" hidden="1">#REF!</definedName>
    <definedName name="BExGRILCZ3BMTGDY72B1Q9BUGW0J" localSheetId="17" hidden="1">#REF!</definedName>
    <definedName name="BExGRILCZ3BMTGDY72B1Q9BUGW0J" localSheetId="3" hidden="1">#REF!</definedName>
    <definedName name="BExGRILCZ3BMTGDY72B1Q9BUGW0J" localSheetId="7" hidden="1">#REF!</definedName>
    <definedName name="BExGRILCZ3BMTGDY72B1Q9BUGW0J" localSheetId="12" hidden="1">#REF!</definedName>
    <definedName name="BExGRILCZ3BMTGDY72B1Q9BUGW0J" localSheetId="13" hidden="1">#REF!</definedName>
    <definedName name="BExGRILCZ3BMTGDY72B1Q9BUGW0J" localSheetId="1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11" hidden="1">#REF!</definedName>
    <definedName name="BExGRNZJ74Y6OYJB9F9Y9T3CAHOS" localSheetId="17" hidden="1">#REF!</definedName>
    <definedName name="BExGRNZJ74Y6OYJB9F9Y9T3CAHOS" localSheetId="3" hidden="1">#REF!</definedName>
    <definedName name="BExGRNZJ74Y6OYJB9F9Y9T3CAHOS" localSheetId="7" hidden="1">#REF!</definedName>
    <definedName name="BExGRNZJ74Y6OYJB9F9Y9T3CAHOS" localSheetId="12" hidden="1">#REF!</definedName>
    <definedName name="BExGRNZJ74Y6OYJB9F9Y9T3CAHOS" localSheetId="13" hidden="1">#REF!</definedName>
    <definedName name="BExGRNZJ74Y6OYJB9F9Y9T3CAHOS" localSheetId="1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11" hidden="1">#REF!</definedName>
    <definedName name="BExGRPC5QJQ7UGQ4P7CFWVGRQGFW" localSheetId="17" hidden="1">#REF!</definedName>
    <definedName name="BExGRPC5QJQ7UGQ4P7CFWVGRQGFW" localSheetId="3" hidden="1">#REF!</definedName>
    <definedName name="BExGRPC5QJQ7UGQ4P7CFWVGRQGFW" localSheetId="7" hidden="1">#REF!</definedName>
    <definedName name="BExGRPC5QJQ7UGQ4P7CFWVGRQGFW" localSheetId="12" hidden="1">#REF!</definedName>
    <definedName name="BExGRPC5QJQ7UGQ4P7CFWVGRQGFW" localSheetId="13" hidden="1">#REF!</definedName>
    <definedName name="BExGRPC5QJQ7UGQ4P7CFWVGRQGFW" localSheetId="1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11" hidden="1">#REF!</definedName>
    <definedName name="BExGRSMULUXOBEN8G0TK90PRKQ9O" localSheetId="17" hidden="1">#REF!</definedName>
    <definedName name="BExGRSMULUXOBEN8G0TK90PRKQ9O" localSheetId="3" hidden="1">#REF!</definedName>
    <definedName name="BExGRSMULUXOBEN8G0TK90PRKQ9O" localSheetId="7" hidden="1">#REF!</definedName>
    <definedName name="BExGRSMULUXOBEN8G0TK90PRKQ9O" localSheetId="12" hidden="1">#REF!</definedName>
    <definedName name="BExGRSMULUXOBEN8G0TK90PRKQ9O" localSheetId="13" hidden="1">#REF!</definedName>
    <definedName name="BExGRSMULUXOBEN8G0TK90PRKQ9O" localSheetId="1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11" hidden="1">#REF!</definedName>
    <definedName name="BExGRUKVVKDL8483WI70VN2QZDGD" localSheetId="17" hidden="1">#REF!</definedName>
    <definedName name="BExGRUKVVKDL8483WI70VN2QZDGD" localSheetId="3" hidden="1">#REF!</definedName>
    <definedName name="BExGRUKVVKDL8483WI70VN2QZDGD" localSheetId="7" hidden="1">#REF!</definedName>
    <definedName name="BExGRUKVVKDL8483WI70VN2QZDGD" localSheetId="12" hidden="1">#REF!</definedName>
    <definedName name="BExGRUKVVKDL8483WI70VN2QZDGD" localSheetId="13" hidden="1">#REF!</definedName>
    <definedName name="BExGRUKVVKDL8483WI70VN2QZDGD" localSheetId="1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11" hidden="1">#REF!</definedName>
    <definedName name="BExGS2IWR5DUNJ1U9PAKIV8CMBNI" localSheetId="17" hidden="1">#REF!</definedName>
    <definedName name="BExGS2IWR5DUNJ1U9PAKIV8CMBNI" localSheetId="3" hidden="1">#REF!</definedName>
    <definedName name="BExGS2IWR5DUNJ1U9PAKIV8CMBNI" localSheetId="7" hidden="1">#REF!</definedName>
    <definedName name="BExGS2IWR5DUNJ1U9PAKIV8CMBNI" localSheetId="12" hidden="1">#REF!</definedName>
    <definedName name="BExGS2IWR5DUNJ1U9PAKIV8CMBNI" localSheetId="13" hidden="1">#REF!</definedName>
    <definedName name="BExGS2IWR5DUNJ1U9PAKIV8CMBNI" localSheetId="1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11" hidden="1">#REF!</definedName>
    <definedName name="BExGS69P9FFTEOPDS0MWFKF45G47" localSheetId="17" hidden="1">#REF!</definedName>
    <definedName name="BExGS69P9FFTEOPDS0MWFKF45G47" localSheetId="3" hidden="1">#REF!</definedName>
    <definedName name="BExGS69P9FFTEOPDS0MWFKF45G47" localSheetId="7" hidden="1">#REF!</definedName>
    <definedName name="BExGS69P9FFTEOPDS0MWFKF45G47" localSheetId="12" hidden="1">#REF!</definedName>
    <definedName name="BExGS69P9FFTEOPDS0MWFKF45G47" localSheetId="13" hidden="1">#REF!</definedName>
    <definedName name="BExGS69P9FFTEOPDS0MWFKF45G47" localSheetId="1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11" hidden="1">#REF!</definedName>
    <definedName name="BExGS6F1JFHM5MUJ1RFO50WP6D05" localSheetId="17" hidden="1">#REF!</definedName>
    <definedName name="BExGS6F1JFHM5MUJ1RFO50WP6D05" localSheetId="3" hidden="1">#REF!</definedName>
    <definedName name="BExGS6F1JFHM5MUJ1RFO50WP6D05" localSheetId="7" hidden="1">#REF!</definedName>
    <definedName name="BExGS6F1JFHM5MUJ1RFO50WP6D05" localSheetId="12" hidden="1">#REF!</definedName>
    <definedName name="BExGS6F1JFHM5MUJ1RFO50WP6D05" localSheetId="13" hidden="1">#REF!</definedName>
    <definedName name="BExGS6F1JFHM5MUJ1RFO50WP6D05" localSheetId="1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11" hidden="1">#REF!</definedName>
    <definedName name="BExGSA5YB5ZGE4NHDVCZ55TQAJTL" localSheetId="17" hidden="1">#REF!</definedName>
    <definedName name="BExGSA5YB5ZGE4NHDVCZ55TQAJTL" localSheetId="3" hidden="1">#REF!</definedName>
    <definedName name="BExGSA5YB5ZGE4NHDVCZ55TQAJTL" localSheetId="7" hidden="1">#REF!</definedName>
    <definedName name="BExGSA5YB5ZGE4NHDVCZ55TQAJTL" localSheetId="12" hidden="1">#REF!</definedName>
    <definedName name="BExGSA5YB5ZGE4NHDVCZ55TQAJTL" localSheetId="13" hidden="1">#REF!</definedName>
    <definedName name="BExGSA5YB5ZGE4NHDVCZ55TQAJTL" localSheetId="1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11" hidden="1">#REF!</definedName>
    <definedName name="BExGSBYPYOBOB218ABCIM2X63GJ8" localSheetId="17" hidden="1">#REF!</definedName>
    <definedName name="BExGSBYPYOBOB218ABCIM2X63GJ8" localSheetId="3" hidden="1">#REF!</definedName>
    <definedName name="BExGSBYPYOBOB218ABCIM2X63GJ8" localSheetId="7" hidden="1">#REF!</definedName>
    <definedName name="BExGSBYPYOBOB218ABCIM2X63GJ8" localSheetId="12" hidden="1">#REF!</definedName>
    <definedName name="BExGSBYPYOBOB218ABCIM2X63GJ8" localSheetId="13" hidden="1">#REF!</definedName>
    <definedName name="BExGSBYPYOBOB218ABCIM2X63GJ8" localSheetId="1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11" hidden="1">#REF!</definedName>
    <definedName name="BExGSCEUCQQVDEEKWJ677QTGUVTE" localSheetId="17" hidden="1">#REF!</definedName>
    <definedName name="BExGSCEUCQQVDEEKWJ677QTGUVTE" localSheetId="3" hidden="1">#REF!</definedName>
    <definedName name="BExGSCEUCQQVDEEKWJ677QTGUVTE" localSheetId="7" hidden="1">#REF!</definedName>
    <definedName name="BExGSCEUCQQVDEEKWJ677QTGUVTE" localSheetId="12" hidden="1">#REF!</definedName>
    <definedName name="BExGSCEUCQQVDEEKWJ677QTGUVTE" localSheetId="13" hidden="1">#REF!</definedName>
    <definedName name="BExGSCEUCQQVDEEKWJ677QTGUVTE" localSheetId="1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11" hidden="1">#REF!</definedName>
    <definedName name="BExGSQY65LH1PCKKM5WHDW83F35O" localSheetId="17" hidden="1">#REF!</definedName>
    <definedName name="BExGSQY65LH1PCKKM5WHDW83F35O" localSheetId="3" hidden="1">#REF!</definedName>
    <definedName name="BExGSQY65LH1PCKKM5WHDW83F35O" localSheetId="7" hidden="1">#REF!</definedName>
    <definedName name="BExGSQY65LH1PCKKM5WHDW83F35O" localSheetId="12" hidden="1">#REF!</definedName>
    <definedName name="BExGSQY65LH1PCKKM5WHDW83F35O" localSheetId="13" hidden="1">#REF!</definedName>
    <definedName name="BExGSQY65LH1PCKKM5WHDW83F35O" localSheetId="1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11" hidden="1">#REF!</definedName>
    <definedName name="BExGSYW1GKISF0PMUAK3XJK9PEW9" localSheetId="17" hidden="1">#REF!</definedName>
    <definedName name="BExGSYW1GKISF0PMUAK3XJK9PEW9" localSheetId="3" hidden="1">#REF!</definedName>
    <definedName name="BExGSYW1GKISF0PMUAK3XJK9PEW9" localSheetId="7" hidden="1">#REF!</definedName>
    <definedName name="BExGSYW1GKISF0PMUAK3XJK9PEW9" localSheetId="12" hidden="1">#REF!</definedName>
    <definedName name="BExGSYW1GKISF0PMUAK3XJK9PEW9" localSheetId="13" hidden="1">#REF!</definedName>
    <definedName name="BExGSYW1GKISF0PMUAK3XJK9PEW9" localSheetId="1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11" hidden="1">#REF!</definedName>
    <definedName name="BExGT0DZJB6LSF6L693UUB9EY1VQ" localSheetId="17" hidden="1">#REF!</definedName>
    <definedName name="BExGT0DZJB6LSF6L693UUB9EY1VQ" localSheetId="3" hidden="1">#REF!</definedName>
    <definedName name="BExGT0DZJB6LSF6L693UUB9EY1VQ" localSheetId="7" hidden="1">#REF!</definedName>
    <definedName name="BExGT0DZJB6LSF6L693UUB9EY1VQ" localSheetId="12" hidden="1">#REF!</definedName>
    <definedName name="BExGT0DZJB6LSF6L693UUB9EY1VQ" localSheetId="13" hidden="1">#REF!</definedName>
    <definedName name="BExGT0DZJB6LSF6L693UUB9EY1VQ" localSheetId="1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11" hidden="1">#REF!</definedName>
    <definedName name="BExGTEMKIEF46KBIDWCAOAN5U718" localSheetId="17" hidden="1">#REF!</definedName>
    <definedName name="BExGTEMKIEF46KBIDWCAOAN5U718" localSheetId="3" hidden="1">#REF!</definedName>
    <definedName name="BExGTEMKIEF46KBIDWCAOAN5U718" localSheetId="7" hidden="1">#REF!</definedName>
    <definedName name="BExGTEMKIEF46KBIDWCAOAN5U718" localSheetId="12" hidden="1">#REF!</definedName>
    <definedName name="BExGTEMKIEF46KBIDWCAOAN5U718" localSheetId="13" hidden="1">#REF!</definedName>
    <definedName name="BExGTEMKIEF46KBIDWCAOAN5U718" localSheetId="1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11" hidden="1">#REF!</definedName>
    <definedName name="BExGTGVFIF8HOQXR54SK065A8M4K" localSheetId="17" hidden="1">#REF!</definedName>
    <definedName name="BExGTGVFIF8HOQXR54SK065A8M4K" localSheetId="3" hidden="1">#REF!</definedName>
    <definedName name="BExGTGVFIF8HOQXR54SK065A8M4K" localSheetId="7" hidden="1">#REF!</definedName>
    <definedName name="BExGTGVFIF8HOQXR54SK065A8M4K" localSheetId="12" hidden="1">#REF!</definedName>
    <definedName name="BExGTGVFIF8HOQXR54SK065A8M4K" localSheetId="13" hidden="1">#REF!</definedName>
    <definedName name="BExGTGVFIF8HOQXR54SK065A8M4K" localSheetId="1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11" hidden="1">#REF!</definedName>
    <definedName name="BExGTIYX3OWPIINOGY1E4QQYSKHP" localSheetId="17" hidden="1">#REF!</definedName>
    <definedName name="BExGTIYX3OWPIINOGY1E4QQYSKHP" localSheetId="3" hidden="1">#REF!</definedName>
    <definedName name="BExGTIYX3OWPIINOGY1E4QQYSKHP" localSheetId="7" hidden="1">#REF!</definedName>
    <definedName name="BExGTIYX3OWPIINOGY1E4QQYSKHP" localSheetId="12" hidden="1">#REF!</definedName>
    <definedName name="BExGTIYX3OWPIINOGY1E4QQYSKHP" localSheetId="13" hidden="1">#REF!</definedName>
    <definedName name="BExGTIYX3OWPIINOGY1E4QQYSKHP" localSheetId="1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11" hidden="1">#REF!</definedName>
    <definedName name="BExGTKGUN0KUU3C0RL2LK98D8MEK" localSheetId="17" hidden="1">#REF!</definedName>
    <definedName name="BExGTKGUN0KUU3C0RL2LK98D8MEK" localSheetId="3" hidden="1">#REF!</definedName>
    <definedName name="BExGTKGUN0KUU3C0RL2LK98D8MEK" localSheetId="7" hidden="1">#REF!</definedName>
    <definedName name="BExGTKGUN0KUU3C0RL2LK98D8MEK" localSheetId="12" hidden="1">#REF!</definedName>
    <definedName name="BExGTKGUN0KUU3C0RL2LK98D8MEK" localSheetId="13" hidden="1">#REF!</definedName>
    <definedName name="BExGTKGUN0KUU3C0RL2LK98D8MEK" localSheetId="1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11" hidden="1">#REF!</definedName>
    <definedName name="BExGTV3U5SZUPLTWEMEY3IIN1L4L" localSheetId="17" hidden="1">#REF!</definedName>
    <definedName name="BExGTV3U5SZUPLTWEMEY3IIN1L4L" localSheetId="3" hidden="1">#REF!</definedName>
    <definedName name="BExGTV3U5SZUPLTWEMEY3IIN1L4L" localSheetId="7" hidden="1">#REF!</definedName>
    <definedName name="BExGTV3U5SZUPLTWEMEY3IIN1L4L" localSheetId="12" hidden="1">#REF!</definedName>
    <definedName name="BExGTV3U5SZUPLTWEMEY3IIN1L4L" localSheetId="13" hidden="1">#REF!</definedName>
    <definedName name="BExGTV3U5SZUPLTWEMEY3IIN1L4L" localSheetId="1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11" hidden="1">#REF!</definedName>
    <definedName name="BExGTZ046J7VMUG4YPKFN2K8TWB7" localSheetId="17" hidden="1">#REF!</definedName>
    <definedName name="BExGTZ046J7VMUG4YPKFN2K8TWB7" localSheetId="3" hidden="1">#REF!</definedName>
    <definedName name="BExGTZ046J7VMUG4YPKFN2K8TWB7" localSheetId="7" hidden="1">#REF!</definedName>
    <definedName name="BExGTZ046J7VMUG4YPKFN2K8TWB7" localSheetId="12" hidden="1">#REF!</definedName>
    <definedName name="BExGTZ046J7VMUG4YPKFN2K8TWB7" localSheetId="13" hidden="1">#REF!</definedName>
    <definedName name="BExGTZ046J7VMUG4YPKFN2K8TWB7" localSheetId="1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11" hidden="1">#REF!</definedName>
    <definedName name="BExGTZ04EFFQ3Z3JMM0G35JYWUK3" localSheetId="17" hidden="1">#REF!</definedName>
    <definedName name="BExGTZ04EFFQ3Z3JMM0G35JYWUK3" localSheetId="3" hidden="1">#REF!</definedName>
    <definedName name="BExGTZ04EFFQ3Z3JMM0G35JYWUK3" localSheetId="7" hidden="1">#REF!</definedName>
    <definedName name="BExGTZ04EFFQ3Z3JMM0G35JYWUK3" localSheetId="12" hidden="1">#REF!</definedName>
    <definedName name="BExGTZ04EFFQ3Z3JMM0G35JYWUK3" localSheetId="13" hidden="1">#REF!</definedName>
    <definedName name="BExGTZ04EFFQ3Z3JMM0G35JYWUK3" localSheetId="1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11" hidden="1">#REF!</definedName>
    <definedName name="BExGU2G9OPRZRIU9YGF6NX9FUW0J" localSheetId="17" hidden="1">#REF!</definedName>
    <definedName name="BExGU2G9OPRZRIU9YGF6NX9FUW0J" localSheetId="3" hidden="1">#REF!</definedName>
    <definedName name="BExGU2G9OPRZRIU9YGF6NX9FUW0J" localSheetId="7" hidden="1">#REF!</definedName>
    <definedName name="BExGU2G9OPRZRIU9YGF6NX9FUW0J" localSheetId="12" hidden="1">#REF!</definedName>
    <definedName name="BExGU2G9OPRZRIU9YGF6NX9FUW0J" localSheetId="13" hidden="1">#REF!</definedName>
    <definedName name="BExGU2G9OPRZRIU9YGF6NX9FUW0J" localSheetId="1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11" hidden="1">#REF!</definedName>
    <definedName name="BExGU6HTKLRZO8UOI3DTAM5RFDBA" localSheetId="17" hidden="1">#REF!</definedName>
    <definedName name="BExGU6HTKLRZO8UOI3DTAM5RFDBA" localSheetId="3" hidden="1">#REF!</definedName>
    <definedName name="BExGU6HTKLRZO8UOI3DTAM5RFDBA" localSheetId="7" hidden="1">#REF!</definedName>
    <definedName name="BExGU6HTKLRZO8UOI3DTAM5RFDBA" localSheetId="12" hidden="1">#REF!</definedName>
    <definedName name="BExGU6HTKLRZO8UOI3DTAM5RFDBA" localSheetId="13" hidden="1">#REF!</definedName>
    <definedName name="BExGU6HTKLRZO8UOI3DTAM5RFDBA" localSheetId="1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11" hidden="1">#REF!</definedName>
    <definedName name="BExGUDDZXFFQHAF4UZF8ZB1HO7H6" localSheetId="17" hidden="1">#REF!</definedName>
    <definedName name="BExGUDDZXFFQHAF4UZF8ZB1HO7H6" localSheetId="3" hidden="1">#REF!</definedName>
    <definedName name="BExGUDDZXFFQHAF4UZF8ZB1HO7H6" localSheetId="7" hidden="1">#REF!</definedName>
    <definedName name="BExGUDDZXFFQHAF4UZF8ZB1HO7H6" localSheetId="12" hidden="1">#REF!</definedName>
    <definedName name="BExGUDDZXFFQHAF4UZF8ZB1HO7H6" localSheetId="13" hidden="1">#REF!</definedName>
    <definedName name="BExGUDDZXFFQHAF4UZF8ZB1HO7H6" localSheetId="1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11" hidden="1">#REF!</definedName>
    <definedName name="BExGUI6NCRHY7EAB6SK6EPPMWFG1" localSheetId="17" hidden="1">#REF!</definedName>
    <definedName name="BExGUI6NCRHY7EAB6SK6EPPMWFG1" localSheetId="3" hidden="1">#REF!</definedName>
    <definedName name="BExGUI6NCRHY7EAB6SK6EPPMWFG1" localSheetId="7" hidden="1">#REF!</definedName>
    <definedName name="BExGUI6NCRHY7EAB6SK6EPPMWFG1" localSheetId="12" hidden="1">#REF!</definedName>
    <definedName name="BExGUI6NCRHY7EAB6SK6EPPMWFG1" localSheetId="13" hidden="1">#REF!</definedName>
    <definedName name="BExGUI6NCRHY7EAB6SK6EPPMWFG1" localSheetId="1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11" hidden="1">#REF!</definedName>
    <definedName name="BExGUIBXBRHGM97ZX6GBA4ZDQ79C" localSheetId="17" hidden="1">#REF!</definedName>
    <definedName name="BExGUIBXBRHGM97ZX6GBA4ZDQ79C" localSheetId="3" hidden="1">#REF!</definedName>
    <definedName name="BExGUIBXBRHGM97ZX6GBA4ZDQ79C" localSheetId="7" hidden="1">#REF!</definedName>
    <definedName name="BExGUIBXBRHGM97ZX6GBA4ZDQ79C" localSheetId="12" hidden="1">#REF!</definedName>
    <definedName name="BExGUIBXBRHGM97ZX6GBA4ZDQ79C" localSheetId="13" hidden="1">#REF!</definedName>
    <definedName name="BExGUIBXBRHGM97ZX6GBA4ZDQ79C" localSheetId="1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11" hidden="1">#REF!</definedName>
    <definedName name="BExGUM8D91UNPCOO4TKP9FGX85TF" localSheetId="17" hidden="1">#REF!</definedName>
    <definedName name="BExGUM8D91UNPCOO4TKP9FGX85TF" localSheetId="3" hidden="1">#REF!</definedName>
    <definedName name="BExGUM8D91UNPCOO4TKP9FGX85TF" localSheetId="7" hidden="1">#REF!</definedName>
    <definedName name="BExGUM8D91UNPCOO4TKP9FGX85TF" localSheetId="12" hidden="1">#REF!</definedName>
    <definedName name="BExGUM8D91UNPCOO4TKP9FGX85TF" localSheetId="13" hidden="1">#REF!</definedName>
    <definedName name="BExGUM8D91UNPCOO4TKP9FGX85TF" localSheetId="1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11" hidden="1">#REF!</definedName>
    <definedName name="BExGUMDP0WYFBZL2MCB36WWJIC04" localSheetId="17" hidden="1">#REF!</definedName>
    <definedName name="BExGUMDP0WYFBZL2MCB36WWJIC04" localSheetId="3" hidden="1">#REF!</definedName>
    <definedName name="BExGUMDP0WYFBZL2MCB36WWJIC04" localSheetId="7" hidden="1">#REF!</definedName>
    <definedName name="BExGUMDP0WYFBZL2MCB36WWJIC04" localSheetId="12" hidden="1">#REF!</definedName>
    <definedName name="BExGUMDP0WYFBZL2MCB36WWJIC04" localSheetId="13" hidden="1">#REF!</definedName>
    <definedName name="BExGUMDP0WYFBZL2MCB36WWJIC04" localSheetId="1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11" hidden="1">#REF!</definedName>
    <definedName name="BExGUQF9N9FKI7S0H30WUAEB5LPD" localSheetId="17" hidden="1">#REF!</definedName>
    <definedName name="BExGUQF9N9FKI7S0H30WUAEB5LPD" localSheetId="3" hidden="1">#REF!</definedName>
    <definedName name="BExGUQF9N9FKI7S0H30WUAEB5LPD" localSheetId="7" hidden="1">#REF!</definedName>
    <definedName name="BExGUQF9N9FKI7S0H30WUAEB5LPD" localSheetId="12" hidden="1">#REF!</definedName>
    <definedName name="BExGUQF9N9FKI7S0H30WUAEB5LPD" localSheetId="13" hidden="1">#REF!</definedName>
    <definedName name="BExGUQF9N9FKI7S0H30WUAEB5LPD" localSheetId="1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11" hidden="1">#REF!</definedName>
    <definedName name="BExGUR6BA03XPBK60SQUW197GJ5X" localSheetId="17" hidden="1">#REF!</definedName>
    <definedName name="BExGUR6BA03XPBK60SQUW197GJ5X" localSheetId="3" hidden="1">#REF!</definedName>
    <definedName name="BExGUR6BA03XPBK60SQUW197GJ5X" localSheetId="7" hidden="1">#REF!</definedName>
    <definedName name="BExGUR6BA03XPBK60SQUW197GJ5X" localSheetId="12" hidden="1">#REF!</definedName>
    <definedName name="BExGUR6BA03XPBK60SQUW197GJ5X" localSheetId="13" hidden="1">#REF!</definedName>
    <definedName name="BExGUR6BA03XPBK60SQUW197GJ5X" localSheetId="1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11" hidden="1">#REF!</definedName>
    <definedName name="BExGUVIP60TA4B7X2PFGMBFUSKGX" localSheetId="17" hidden="1">#REF!</definedName>
    <definedName name="BExGUVIP60TA4B7X2PFGMBFUSKGX" localSheetId="3" hidden="1">#REF!</definedName>
    <definedName name="BExGUVIP60TA4B7X2PFGMBFUSKGX" localSheetId="7" hidden="1">#REF!</definedName>
    <definedName name="BExGUVIP60TA4B7X2PFGMBFUSKGX" localSheetId="12" hidden="1">#REF!</definedName>
    <definedName name="BExGUVIP60TA4B7X2PFGMBFUSKGX" localSheetId="13" hidden="1">#REF!</definedName>
    <definedName name="BExGUVIP60TA4B7X2PFGMBFUSKGX" localSheetId="1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11" hidden="1">#REF!</definedName>
    <definedName name="BExGUVTIIWAK5T0F5FD428QDO46W" localSheetId="17" hidden="1">#REF!</definedName>
    <definedName name="BExGUVTIIWAK5T0F5FD428QDO46W" localSheetId="3" hidden="1">#REF!</definedName>
    <definedName name="BExGUVTIIWAK5T0F5FD428QDO46W" localSheetId="7" hidden="1">#REF!</definedName>
    <definedName name="BExGUVTIIWAK5T0F5FD428QDO46W" localSheetId="12" hidden="1">#REF!</definedName>
    <definedName name="BExGUVTIIWAK5T0F5FD428QDO46W" localSheetId="13" hidden="1">#REF!</definedName>
    <definedName name="BExGUVTIIWAK5T0F5FD428QDO46W" localSheetId="1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11" hidden="1">#REF!</definedName>
    <definedName name="BExGUZKF06F209XL1IZWVJEQ82EE" localSheetId="17" hidden="1">#REF!</definedName>
    <definedName name="BExGUZKF06F209XL1IZWVJEQ82EE" localSheetId="3" hidden="1">#REF!</definedName>
    <definedName name="BExGUZKF06F209XL1IZWVJEQ82EE" localSheetId="7" hidden="1">#REF!</definedName>
    <definedName name="BExGUZKF06F209XL1IZWVJEQ82EE" localSheetId="12" hidden="1">#REF!</definedName>
    <definedName name="BExGUZKF06F209XL1IZWVJEQ82EE" localSheetId="13" hidden="1">#REF!</definedName>
    <definedName name="BExGUZKF06F209XL1IZWVJEQ82EE" localSheetId="1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11" hidden="1">#REF!</definedName>
    <definedName name="BExGUZPWM950OZ8P1A3N86LXK97U" localSheetId="17" hidden="1">#REF!</definedName>
    <definedName name="BExGUZPWM950OZ8P1A3N86LXK97U" localSheetId="3" hidden="1">#REF!</definedName>
    <definedName name="BExGUZPWM950OZ8P1A3N86LXK97U" localSheetId="7" hidden="1">#REF!</definedName>
    <definedName name="BExGUZPWM950OZ8P1A3N86LXK97U" localSheetId="12" hidden="1">#REF!</definedName>
    <definedName name="BExGUZPWM950OZ8P1A3N86LXK97U" localSheetId="13" hidden="1">#REF!</definedName>
    <definedName name="BExGUZPWM950OZ8P1A3N86LXK97U" localSheetId="1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11" hidden="1">#REF!</definedName>
    <definedName name="BExGV2EVT380QHD4AP2RL9MR8L5L" localSheetId="17" hidden="1">#REF!</definedName>
    <definedName name="BExGV2EVT380QHD4AP2RL9MR8L5L" localSheetId="3" hidden="1">#REF!</definedName>
    <definedName name="BExGV2EVT380QHD4AP2RL9MR8L5L" localSheetId="7" hidden="1">#REF!</definedName>
    <definedName name="BExGV2EVT380QHD4AP2RL9MR8L5L" localSheetId="12" hidden="1">#REF!</definedName>
    <definedName name="BExGV2EVT380QHD4AP2RL9MR8L5L" localSheetId="13" hidden="1">#REF!</definedName>
    <definedName name="BExGV2EVT380QHD4AP2RL9MR8L5L" localSheetId="1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11" hidden="1">#REF!</definedName>
    <definedName name="BExGVBUSKOI7KB24K40PTXJE6MER" localSheetId="17" hidden="1">#REF!</definedName>
    <definedName name="BExGVBUSKOI7KB24K40PTXJE6MER" localSheetId="3" hidden="1">#REF!</definedName>
    <definedName name="BExGVBUSKOI7KB24K40PTXJE6MER" localSheetId="7" hidden="1">#REF!</definedName>
    <definedName name="BExGVBUSKOI7KB24K40PTXJE6MER" localSheetId="12" hidden="1">#REF!</definedName>
    <definedName name="BExGVBUSKOI7KB24K40PTXJE6MER" localSheetId="13" hidden="1">#REF!</definedName>
    <definedName name="BExGVBUSKOI7KB24K40PTXJE6MER" localSheetId="1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11" hidden="1">#REF!</definedName>
    <definedName name="BExGVGSQSVWTL2MNI6TT8Y92W3KA" localSheetId="17" hidden="1">#REF!</definedName>
    <definedName name="BExGVGSQSVWTL2MNI6TT8Y92W3KA" localSheetId="3" hidden="1">#REF!</definedName>
    <definedName name="BExGVGSQSVWTL2MNI6TT8Y92W3KA" localSheetId="7" hidden="1">#REF!</definedName>
    <definedName name="BExGVGSQSVWTL2MNI6TT8Y92W3KA" localSheetId="12" hidden="1">#REF!</definedName>
    <definedName name="BExGVGSQSVWTL2MNI6TT8Y92W3KA" localSheetId="13" hidden="1">#REF!</definedName>
    <definedName name="BExGVGSQSVWTL2MNI6TT8Y92W3KA" localSheetId="1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11" hidden="1">#REF!</definedName>
    <definedName name="BExGVHP63K0GSYU17R73XGX6W2U6" localSheetId="17" hidden="1">#REF!</definedName>
    <definedName name="BExGVHP63K0GSYU17R73XGX6W2U6" localSheetId="3" hidden="1">#REF!</definedName>
    <definedName name="BExGVHP63K0GSYU17R73XGX6W2U6" localSheetId="7" hidden="1">#REF!</definedName>
    <definedName name="BExGVHP63K0GSYU17R73XGX6W2U6" localSheetId="12" hidden="1">#REF!</definedName>
    <definedName name="BExGVHP63K0GSYU17R73XGX6W2U6" localSheetId="13" hidden="1">#REF!</definedName>
    <definedName name="BExGVHP63K0GSYU17R73XGX6W2U6" localSheetId="1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11" hidden="1">#REF!</definedName>
    <definedName name="BExGVN3DDSLKWSP9MVJS9QMNEUIK" localSheetId="17" hidden="1">#REF!</definedName>
    <definedName name="BExGVN3DDSLKWSP9MVJS9QMNEUIK" localSheetId="3" hidden="1">#REF!</definedName>
    <definedName name="BExGVN3DDSLKWSP9MVJS9QMNEUIK" localSheetId="7" hidden="1">#REF!</definedName>
    <definedName name="BExGVN3DDSLKWSP9MVJS9QMNEUIK" localSheetId="12" hidden="1">#REF!</definedName>
    <definedName name="BExGVN3DDSLKWSP9MVJS9QMNEUIK" localSheetId="13" hidden="1">#REF!</definedName>
    <definedName name="BExGVN3DDSLKWSP9MVJS9QMNEUIK" localSheetId="1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11" hidden="1">#REF!</definedName>
    <definedName name="BExGVUVVMLOCR9DPVUZSQ141EE4J" localSheetId="17" hidden="1">#REF!</definedName>
    <definedName name="BExGVUVVMLOCR9DPVUZSQ141EE4J" localSheetId="3" hidden="1">#REF!</definedName>
    <definedName name="BExGVUVVMLOCR9DPVUZSQ141EE4J" localSheetId="7" hidden="1">#REF!</definedName>
    <definedName name="BExGVUVVMLOCR9DPVUZSQ141EE4J" localSheetId="12" hidden="1">#REF!</definedName>
    <definedName name="BExGVUVVMLOCR9DPVUZSQ141EE4J" localSheetId="13" hidden="1">#REF!</definedName>
    <definedName name="BExGVUVVMLOCR9DPVUZSQ141EE4J" localSheetId="1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11" hidden="1">#REF!</definedName>
    <definedName name="BExGVV6OOLDQ3TXZK51TTF3YX0WN" localSheetId="17" hidden="1">#REF!</definedName>
    <definedName name="BExGVV6OOLDQ3TXZK51TTF3YX0WN" localSheetId="3" hidden="1">#REF!</definedName>
    <definedName name="BExGVV6OOLDQ3TXZK51TTF3YX0WN" localSheetId="7" hidden="1">#REF!</definedName>
    <definedName name="BExGVV6OOLDQ3TXZK51TTF3YX0WN" localSheetId="12" hidden="1">#REF!</definedName>
    <definedName name="BExGVV6OOLDQ3TXZK51TTF3YX0WN" localSheetId="13" hidden="1">#REF!</definedName>
    <definedName name="BExGVV6OOLDQ3TXZK51TTF3YX0WN" localSheetId="1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11" hidden="1">#REF!</definedName>
    <definedName name="BExGW0KVS7U0C87XFZ78QW991IEV" localSheetId="17" hidden="1">#REF!</definedName>
    <definedName name="BExGW0KVS7U0C87XFZ78QW991IEV" localSheetId="3" hidden="1">#REF!</definedName>
    <definedName name="BExGW0KVS7U0C87XFZ78QW991IEV" localSheetId="7" hidden="1">#REF!</definedName>
    <definedName name="BExGW0KVS7U0C87XFZ78QW991IEV" localSheetId="12" hidden="1">#REF!</definedName>
    <definedName name="BExGW0KVS7U0C87XFZ78QW991IEV" localSheetId="13" hidden="1">#REF!</definedName>
    <definedName name="BExGW0KVS7U0C87XFZ78QW991IEV" localSheetId="1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11" hidden="1">#REF!</definedName>
    <definedName name="BExGW0Q7QHE29TGNWAWQ6GR0V6TQ" localSheetId="17" hidden="1">#REF!</definedName>
    <definedName name="BExGW0Q7QHE29TGNWAWQ6GR0V6TQ" localSheetId="3" hidden="1">#REF!</definedName>
    <definedName name="BExGW0Q7QHE29TGNWAWQ6GR0V6TQ" localSheetId="7" hidden="1">#REF!</definedName>
    <definedName name="BExGW0Q7QHE29TGNWAWQ6GR0V6TQ" localSheetId="12" hidden="1">#REF!</definedName>
    <definedName name="BExGW0Q7QHE29TGNWAWQ6GR0V6TQ" localSheetId="13" hidden="1">#REF!</definedName>
    <definedName name="BExGW0Q7QHE29TGNWAWQ6GR0V6TQ" localSheetId="1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11" hidden="1">#REF!</definedName>
    <definedName name="BExGW2Z7AMPG6H9EXA9ML6EZVGGA" localSheetId="17" hidden="1">#REF!</definedName>
    <definedName name="BExGW2Z7AMPG6H9EXA9ML6EZVGGA" localSheetId="3" hidden="1">#REF!</definedName>
    <definedName name="BExGW2Z7AMPG6H9EXA9ML6EZVGGA" localSheetId="7" hidden="1">#REF!</definedName>
    <definedName name="BExGW2Z7AMPG6H9EXA9ML6EZVGGA" localSheetId="12" hidden="1">#REF!</definedName>
    <definedName name="BExGW2Z7AMPG6H9EXA9ML6EZVGGA" localSheetId="13" hidden="1">#REF!</definedName>
    <definedName name="BExGW2Z7AMPG6H9EXA9ML6EZVGGA" localSheetId="1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11" hidden="1">#REF!</definedName>
    <definedName name="BExGWABG5VT5XO1A196RK61AXA8C" localSheetId="17" hidden="1">#REF!</definedName>
    <definedName name="BExGWABG5VT5XO1A196RK61AXA8C" localSheetId="3" hidden="1">#REF!</definedName>
    <definedName name="BExGWABG5VT5XO1A196RK61AXA8C" localSheetId="7" hidden="1">#REF!</definedName>
    <definedName name="BExGWABG5VT5XO1A196RK61AXA8C" localSheetId="12" hidden="1">#REF!</definedName>
    <definedName name="BExGWABG5VT5XO1A196RK61AXA8C" localSheetId="13" hidden="1">#REF!</definedName>
    <definedName name="BExGWABG5VT5XO1A196RK61AXA8C" localSheetId="1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11" hidden="1">#REF!</definedName>
    <definedName name="BExGWEO0JDG84NYLEAV5NSOAGMJZ" localSheetId="17" hidden="1">#REF!</definedName>
    <definedName name="BExGWEO0JDG84NYLEAV5NSOAGMJZ" localSheetId="3" hidden="1">#REF!</definedName>
    <definedName name="BExGWEO0JDG84NYLEAV5NSOAGMJZ" localSheetId="7" hidden="1">#REF!</definedName>
    <definedName name="BExGWEO0JDG84NYLEAV5NSOAGMJZ" localSheetId="12" hidden="1">#REF!</definedName>
    <definedName name="BExGWEO0JDG84NYLEAV5NSOAGMJZ" localSheetId="13" hidden="1">#REF!</definedName>
    <definedName name="BExGWEO0JDG84NYLEAV5NSOAGMJZ" localSheetId="1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11" hidden="1">#REF!</definedName>
    <definedName name="BExGWLEOC70Z8QAJTPT2PDHTNM4L" localSheetId="17" hidden="1">#REF!</definedName>
    <definedName name="BExGWLEOC70Z8QAJTPT2PDHTNM4L" localSheetId="3" hidden="1">#REF!</definedName>
    <definedName name="BExGWLEOC70Z8QAJTPT2PDHTNM4L" localSheetId="7" hidden="1">#REF!</definedName>
    <definedName name="BExGWLEOC70Z8QAJTPT2PDHTNM4L" localSheetId="12" hidden="1">#REF!</definedName>
    <definedName name="BExGWLEOC70Z8QAJTPT2PDHTNM4L" localSheetId="13" hidden="1">#REF!</definedName>
    <definedName name="BExGWLEOC70Z8QAJTPT2PDHTNM4L" localSheetId="1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11" hidden="1">#REF!</definedName>
    <definedName name="BExGWNCXLCRTLBVMTXYJ5PHQI6SS" localSheetId="17" hidden="1">#REF!</definedName>
    <definedName name="BExGWNCXLCRTLBVMTXYJ5PHQI6SS" localSheetId="3" hidden="1">#REF!</definedName>
    <definedName name="BExGWNCXLCRTLBVMTXYJ5PHQI6SS" localSheetId="7" hidden="1">#REF!</definedName>
    <definedName name="BExGWNCXLCRTLBVMTXYJ5PHQI6SS" localSheetId="12" hidden="1">#REF!</definedName>
    <definedName name="BExGWNCXLCRTLBVMTXYJ5PHQI6SS" localSheetId="13" hidden="1">#REF!</definedName>
    <definedName name="BExGWNCXLCRTLBVMTXYJ5PHQI6SS" localSheetId="1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11" hidden="1">#REF!</definedName>
    <definedName name="BExGX4L8N6ERT0Q4EVVNA97EGD80" localSheetId="17" hidden="1">#REF!</definedName>
    <definedName name="BExGX4L8N6ERT0Q4EVVNA97EGD80" localSheetId="3" hidden="1">#REF!</definedName>
    <definedName name="BExGX4L8N6ERT0Q4EVVNA97EGD80" localSheetId="7" hidden="1">#REF!</definedName>
    <definedName name="BExGX4L8N6ERT0Q4EVVNA97EGD80" localSheetId="12" hidden="1">#REF!</definedName>
    <definedName name="BExGX4L8N6ERT0Q4EVVNA97EGD80" localSheetId="13" hidden="1">#REF!</definedName>
    <definedName name="BExGX4L8N6ERT0Q4EVVNA97EGD80" localSheetId="1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11" hidden="1">#REF!</definedName>
    <definedName name="BExGX5MWTL78XM0QCP4NT564ML39" localSheetId="17" hidden="1">#REF!</definedName>
    <definedName name="BExGX5MWTL78XM0QCP4NT564ML39" localSheetId="3" hidden="1">#REF!</definedName>
    <definedName name="BExGX5MWTL78XM0QCP4NT564ML39" localSheetId="7" hidden="1">#REF!</definedName>
    <definedName name="BExGX5MWTL78XM0QCP4NT564ML39" localSheetId="12" hidden="1">#REF!</definedName>
    <definedName name="BExGX5MWTL78XM0QCP4NT564ML39" localSheetId="13" hidden="1">#REF!</definedName>
    <definedName name="BExGX5MWTL78XM0QCP4NT564ML39" localSheetId="1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11" hidden="1">#REF!</definedName>
    <definedName name="BExGX6U988MCFIGDA1282F92U9AA" localSheetId="17" hidden="1">#REF!</definedName>
    <definedName name="BExGX6U988MCFIGDA1282F92U9AA" localSheetId="3" hidden="1">#REF!</definedName>
    <definedName name="BExGX6U988MCFIGDA1282F92U9AA" localSheetId="7" hidden="1">#REF!</definedName>
    <definedName name="BExGX6U988MCFIGDA1282F92U9AA" localSheetId="12" hidden="1">#REF!</definedName>
    <definedName name="BExGX6U988MCFIGDA1282F92U9AA" localSheetId="13" hidden="1">#REF!</definedName>
    <definedName name="BExGX6U988MCFIGDA1282F92U9AA" localSheetId="1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11" hidden="1">#REF!</definedName>
    <definedName name="BExGX7FTB1CKAT5HUW6H531FIY6I" localSheetId="17" hidden="1">#REF!</definedName>
    <definedName name="BExGX7FTB1CKAT5HUW6H531FIY6I" localSheetId="3" hidden="1">#REF!</definedName>
    <definedName name="BExGX7FTB1CKAT5HUW6H531FIY6I" localSheetId="7" hidden="1">#REF!</definedName>
    <definedName name="BExGX7FTB1CKAT5HUW6H531FIY6I" localSheetId="12" hidden="1">#REF!</definedName>
    <definedName name="BExGX7FTB1CKAT5HUW6H531FIY6I" localSheetId="13" hidden="1">#REF!</definedName>
    <definedName name="BExGX7FTB1CKAT5HUW6H531FIY6I" localSheetId="1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11" hidden="1">#REF!</definedName>
    <definedName name="BExGX9DVACJQIZ4GH6YAD2A7F70O" localSheetId="17" hidden="1">#REF!</definedName>
    <definedName name="BExGX9DVACJQIZ4GH6YAD2A7F70O" localSheetId="3" hidden="1">#REF!</definedName>
    <definedName name="BExGX9DVACJQIZ4GH6YAD2A7F70O" localSheetId="7" hidden="1">#REF!</definedName>
    <definedName name="BExGX9DVACJQIZ4GH6YAD2A7F70O" localSheetId="12" hidden="1">#REF!</definedName>
    <definedName name="BExGX9DVACJQIZ4GH6YAD2A7F70O" localSheetId="13" hidden="1">#REF!</definedName>
    <definedName name="BExGX9DVACJQIZ4GH6YAD2A7F70O" localSheetId="1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11" hidden="1">#REF!</definedName>
    <definedName name="BExGXCZBQISQ3IMF6DJH1OXNAQP8" localSheetId="17" hidden="1">#REF!</definedName>
    <definedName name="BExGXCZBQISQ3IMF6DJH1OXNAQP8" localSheetId="3" hidden="1">#REF!</definedName>
    <definedName name="BExGXCZBQISQ3IMF6DJH1OXNAQP8" localSheetId="7" hidden="1">#REF!</definedName>
    <definedName name="BExGXCZBQISQ3IMF6DJH1OXNAQP8" localSheetId="12" hidden="1">#REF!</definedName>
    <definedName name="BExGXCZBQISQ3IMF6DJH1OXNAQP8" localSheetId="13" hidden="1">#REF!</definedName>
    <definedName name="BExGXCZBQISQ3IMF6DJH1OXNAQP8" localSheetId="1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11" hidden="1">#REF!</definedName>
    <definedName name="BExGXDVP2S2Y8Z8Q43I78RCIK3DD" localSheetId="17" hidden="1">#REF!</definedName>
    <definedName name="BExGXDVP2S2Y8Z8Q43I78RCIK3DD" localSheetId="3" hidden="1">#REF!</definedName>
    <definedName name="BExGXDVP2S2Y8Z8Q43I78RCIK3DD" localSheetId="7" hidden="1">#REF!</definedName>
    <definedName name="BExGXDVP2S2Y8Z8Q43I78RCIK3DD" localSheetId="12" hidden="1">#REF!</definedName>
    <definedName name="BExGXDVP2S2Y8Z8Q43I78RCIK3DD" localSheetId="13" hidden="1">#REF!</definedName>
    <definedName name="BExGXDVP2S2Y8Z8Q43I78RCIK3DD" localSheetId="1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11" hidden="1">#REF!</definedName>
    <definedName name="BExGXJ9W5JU7TT9S0BKL5Y6VVB39" localSheetId="17" hidden="1">#REF!</definedName>
    <definedName name="BExGXJ9W5JU7TT9S0BKL5Y6VVB39" localSheetId="3" hidden="1">#REF!</definedName>
    <definedName name="BExGXJ9W5JU7TT9S0BKL5Y6VVB39" localSheetId="7" hidden="1">#REF!</definedName>
    <definedName name="BExGXJ9W5JU7TT9S0BKL5Y6VVB39" localSheetId="12" hidden="1">#REF!</definedName>
    <definedName name="BExGXJ9W5JU7TT9S0BKL5Y6VVB39" localSheetId="13" hidden="1">#REF!</definedName>
    <definedName name="BExGXJ9W5JU7TT9S0BKL5Y6VVB39" localSheetId="1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11" hidden="1">#REF!</definedName>
    <definedName name="BExGXWB73RJ4BASBQTQ8EY0EC1EB" localSheetId="17" hidden="1">#REF!</definedName>
    <definedName name="BExGXWB73RJ4BASBQTQ8EY0EC1EB" localSheetId="3" hidden="1">#REF!</definedName>
    <definedName name="BExGXWB73RJ4BASBQTQ8EY0EC1EB" localSheetId="7" hidden="1">#REF!</definedName>
    <definedName name="BExGXWB73RJ4BASBQTQ8EY0EC1EB" localSheetId="12" hidden="1">#REF!</definedName>
    <definedName name="BExGXWB73RJ4BASBQTQ8EY0EC1EB" localSheetId="13" hidden="1">#REF!</definedName>
    <definedName name="BExGXWB73RJ4BASBQTQ8EY0EC1EB" localSheetId="1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11" hidden="1">#REF!</definedName>
    <definedName name="BExGXZ0ABB43C7SMRKZHWOSU9EQX" localSheetId="17" hidden="1">#REF!</definedName>
    <definedName name="BExGXZ0ABB43C7SMRKZHWOSU9EQX" localSheetId="3" hidden="1">#REF!</definedName>
    <definedName name="BExGXZ0ABB43C7SMRKZHWOSU9EQX" localSheetId="7" hidden="1">#REF!</definedName>
    <definedName name="BExGXZ0ABB43C7SMRKZHWOSU9EQX" localSheetId="12" hidden="1">#REF!</definedName>
    <definedName name="BExGXZ0ABB43C7SMRKZHWOSU9EQX" localSheetId="13" hidden="1">#REF!</definedName>
    <definedName name="BExGXZ0ABB43C7SMRKZHWOSU9EQX" localSheetId="1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11" hidden="1">#REF!</definedName>
    <definedName name="BExGY6SU3SYVCJ3AG2ITY59SAZ5A" localSheetId="17" hidden="1">#REF!</definedName>
    <definedName name="BExGY6SU3SYVCJ3AG2ITY59SAZ5A" localSheetId="3" hidden="1">#REF!</definedName>
    <definedName name="BExGY6SU3SYVCJ3AG2ITY59SAZ5A" localSheetId="7" hidden="1">#REF!</definedName>
    <definedName name="BExGY6SU3SYVCJ3AG2ITY59SAZ5A" localSheetId="12" hidden="1">#REF!</definedName>
    <definedName name="BExGY6SU3SYVCJ3AG2ITY59SAZ5A" localSheetId="13" hidden="1">#REF!</definedName>
    <definedName name="BExGY6SU3SYVCJ3AG2ITY59SAZ5A" localSheetId="1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11" hidden="1">#REF!</definedName>
    <definedName name="BExGY6YA4P5KMY2VHT0DYK3YTFAX" localSheetId="17" hidden="1">#REF!</definedName>
    <definedName name="BExGY6YA4P5KMY2VHT0DYK3YTFAX" localSheetId="3" hidden="1">#REF!</definedName>
    <definedName name="BExGY6YA4P5KMY2VHT0DYK3YTFAX" localSheetId="7" hidden="1">#REF!</definedName>
    <definedName name="BExGY6YA4P5KMY2VHT0DYK3YTFAX" localSheetId="12" hidden="1">#REF!</definedName>
    <definedName name="BExGY6YA4P5KMY2VHT0DYK3YTFAX" localSheetId="13" hidden="1">#REF!</definedName>
    <definedName name="BExGY6YA4P5KMY2VHT0DYK3YTFAX" localSheetId="1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11" hidden="1">#REF!</definedName>
    <definedName name="BExGY8G88PVVRYHPHRPJZFSX6HSC" localSheetId="17" hidden="1">#REF!</definedName>
    <definedName name="BExGY8G88PVVRYHPHRPJZFSX6HSC" localSheetId="3" hidden="1">#REF!</definedName>
    <definedName name="BExGY8G88PVVRYHPHRPJZFSX6HSC" localSheetId="7" hidden="1">#REF!</definedName>
    <definedName name="BExGY8G88PVVRYHPHRPJZFSX6HSC" localSheetId="12" hidden="1">#REF!</definedName>
    <definedName name="BExGY8G88PVVRYHPHRPJZFSX6HSC" localSheetId="13" hidden="1">#REF!</definedName>
    <definedName name="BExGY8G88PVVRYHPHRPJZFSX6HSC" localSheetId="1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11" hidden="1">#REF!</definedName>
    <definedName name="BExGYC718HTZ80PNKYPVIYGRJVF6" localSheetId="17" hidden="1">#REF!</definedName>
    <definedName name="BExGYC718HTZ80PNKYPVIYGRJVF6" localSheetId="3" hidden="1">#REF!</definedName>
    <definedName name="BExGYC718HTZ80PNKYPVIYGRJVF6" localSheetId="7" hidden="1">#REF!</definedName>
    <definedName name="BExGYC718HTZ80PNKYPVIYGRJVF6" localSheetId="12" hidden="1">#REF!</definedName>
    <definedName name="BExGYC718HTZ80PNKYPVIYGRJVF6" localSheetId="13" hidden="1">#REF!</definedName>
    <definedName name="BExGYC718HTZ80PNKYPVIYGRJVF6" localSheetId="1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11" hidden="1">#REF!</definedName>
    <definedName name="BExGYCNATXZY2FID93B17YWIPPRD" localSheetId="17" hidden="1">#REF!</definedName>
    <definedName name="BExGYCNATXZY2FID93B17YWIPPRD" localSheetId="3" hidden="1">#REF!</definedName>
    <definedName name="BExGYCNATXZY2FID93B17YWIPPRD" localSheetId="7" hidden="1">#REF!</definedName>
    <definedName name="BExGYCNATXZY2FID93B17YWIPPRD" localSheetId="12" hidden="1">#REF!</definedName>
    <definedName name="BExGYCNATXZY2FID93B17YWIPPRD" localSheetId="13" hidden="1">#REF!</definedName>
    <definedName name="BExGYCNATXZY2FID93B17YWIPPRD" localSheetId="1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11" hidden="1">#REF!</definedName>
    <definedName name="BExGYGJJJ3BBCQAOA51WHP01HN73" localSheetId="17" hidden="1">#REF!</definedName>
    <definedName name="BExGYGJJJ3BBCQAOA51WHP01HN73" localSheetId="3" hidden="1">#REF!</definedName>
    <definedName name="BExGYGJJJ3BBCQAOA51WHP01HN73" localSheetId="7" hidden="1">#REF!</definedName>
    <definedName name="BExGYGJJJ3BBCQAOA51WHP01HN73" localSheetId="12" hidden="1">#REF!</definedName>
    <definedName name="BExGYGJJJ3BBCQAOA51WHP01HN73" localSheetId="13" hidden="1">#REF!</definedName>
    <definedName name="BExGYGJJJ3BBCQAOA51WHP01HN73" localSheetId="1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11" hidden="1">#REF!</definedName>
    <definedName name="BExGYOS6TV2C72PLRFU8RP1I58GY" localSheetId="17" hidden="1">#REF!</definedName>
    <definedName name="BExGYOS6TV2C72PLRFU8RP1I58GY" localSheetId="3" hidden="1">#REF!</definedName>
    <definedName name="BExGYOS6TV2C72PLRFU8RP1I58GY" localSheetId="7" hidden="1">#REF!</definedName>
    <definedName name="BExGYOS6TV2C72PLRFU8RP1I58GY" localSheetId="12" hidden="1">#REF!</definedName>
    <definedName name="BExGYOS6TV2C72PLRFU8RP1I58GY" localSheetId="13" hidden="1">#REF!</definedName>
    <definedName name="BExGYOS6TV2C72PLRFU8RP1I58GY" localSheetId="1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11" hidden="1">#REF!</definedName>
    <definedName name="BExGYXBM828PX0KPDVAZBWDL6MJZ" localSheetId="17" hidden="1">#REF!</definedName>
    <definedName name="BExGYXBM828PX0KPDVAZBWDL6MJZ" localSheetId="3" hidden="1">#REF!</definedName>
    <definedName name="BExGYXBM828PX0KPDVAZBWDL6MJZ" localSheetId="7" hidden="1">#REF!</definedName>
    <definedName name="BExGYXBM828PX0KPDVAZBWDL6MJZ" localSheetId="12" hidden="1">#REF!</definedName>
    <definedName name="BExGYXBM828PX0KPDVAZBWDL6MJZ" localSheetId="13" hidden="1">#REF!</definedName>
    <definedName name="BExGYXBM828PX0KPDVAZBWDL6MJZ" localSheetId="1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11" hidden="1">#REF!</definedName>
    <definedName name="BExGZJ78ZWZCVHZ3BKEKFJZ6MAEO" localSheetId="17" hidden="1">#REF!</definedName>
    <definedName name="BExGZJ78ZWZCVHZ3BKEKFJZ6MAEO" localSheetId="3" hidden="1">#REF!</definedName>
    <definedName name="BExGZJ78ZWZCVHZ3BKEKFJZ6MAEO" localSheetId="7" hidden="1">#REF!</definedName>
    <definedName name="BExGZJ78ZWZCVHZ3BKEKFJZ6MAEO" localSheetId="12" hidden="1">#REF!</definedName>
    <definedName name="BExGZJ78ZWZCVHZ3BKEKFJZ6MAEO" localSheetId="13" hidden="1">#REF!</definedName>
    <definedName name="BExGZJ78ZWZCVHZ3BKEKFJZ6MAEO" localSheetId="1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11" hidden="1">#REF!</definedName>
    <definedName name="BExGZOLH2QV73J3M9IWDDPA62TP4" localSheetId="17" hidden="1">#REF!</definedName>
    <definedName name="BExGZOLH2QV73J3M9IWDDPA62TP4" localSheetId="3" hidden="1">#REF!</definedName>
    <definedName name="BExGZOLH2QV73J3M9IWDDPA62TP4" localSheetId="7" hidden="1">#REF!</definedName>
    <definedName name="BExGZOLH2QV73J3M9IWDDPA62TP4" localSheetId="12" hidden="1">#REF!</definedName>
    <definedName name="BExGZOLH2QV73J3M9IWDDPA62TP4" localSheetId="13" hidden="1">#REF!</definedName>
    <definedName name="BExGZOLH2QV73J3M9IWDDPA62TP4" localSheetId="1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11" hidden="1">#REF!</definedName>
    <definedName name="BExGZP1PWGFKVVVN4YDIS22DZPCR" localSheetId="17" hidden="1">#REF!</definedName>
    <definedName name="BExGZP1PWGFKVVVN4YDIS22DZPCR" localSheetId="3" hidden="1">#REF!</definedName>
    <definedName name="BExGZP1PWGFKVVVN4YDIS22DZPCR" localSheetId="7" hidden="1">#REF!</definedName>
    <definedName name="BExGZP1PWGFKVVVN4YDIS22DZPCR" localSheetId="12" hidden="1">#REF!</definedName>
    <definedName name="BExGZP1PWGFKVVVN4YDIS22DZPCR" localSheetId="13" hidden="1">#REF!</definedName>
    <definedName name="BExGZP1PWGFKVVVN4YDIS22DZPCR" localSheetId="1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11" hidden="1">#REF!</definedName>
    <definedName name="BExGZQUHCPM6G5U9OM8JU339JAG6" localSheetId="17" hidden="1">#REF!</definedName>
    <definedName name="BExGZQUHCPM6G5U9OM8JU339JAG6" localSheetId="3" hidden="1">#REF!</definedName>
    <definedName name="BExGZQUHCPM6G5U9OM8JU339JAG6" localSheetId="7" hidden="1">#REF!</definedName>
    <definedName name="BExGZQUHCPM6G5U9OM8JU339JAG6" localSheetId="12" hidden="1">#REF!</definedName>
    <definedName name="BExGZQUHCPM6G5U9OM8JU339JAG6" localSheetId="13" hidden="1">#REF!</definedName>
    <definedName name="BExGZQUHCPM6G5U9OM8JU339JAG6" localSheetId="1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11" hidden="1">#REF!</definedName>
    <definedName name="BExH00FQKX09BD5WU4DB5KPXAUYA" localSheetId="17" hidden="1">#REF!</definedName>
    <definedName name="BExH00FQKX09BD5WU4DB5KPXAUYA" localSheetId="3" hidden="1">#REF!</definedName>
    <definedName name="BExH00FQKX09BD5WU4DB5KPXAUYA" localSheetId="7" hidden="1">#REF!</definedName>
    <definedName name="BExH00FQKX09BD5WU4DB5KPXAUYA" localSheetId="12" hidden="1">#REF!</definedName>
    <definedName name="BExH00FQKX09BD5WU4DB5KPXAUYA" localSheetId="13" hidden="1">#REF!</definedName>
    <definedName name="BExH00FQKX09BD5WU4DB5KPXAUYA" localSheetId="1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11" hidden="1">#REF!</definedName>
    <definedName name="BExH00L21GZX5YJJGVMOAWBERLP5" localSheetId="17" hidden="1">#REF!</definedName>
    <definedName name="BExH00L21GZX5YJJGVMOAWBERLP5" localSheetId="3" hidden="1">#REF!</definedName>
    <definedName name="BExH00L21GZX5YJJGVMOAWBERLP5" localSheetId="7" hidden="1">#REF!</definedName>
    <definedName name="BExH00L21GZX5YJJGVMOAWBERLP5" localSheetId="12" hidden="1">#REF!</definedName>
    <definedName name="BExH00L21GZX5YJJGVMOAWBERLP5" localSheetId="13" hidden="1">#REF!</definedName>
    <definedName name="BExH00L21GZX5YJJGVMOAWBERLP5" localSheetId="1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11" hidden="1">#REF!</definedName>
    <definedName name="BExH02ZD6VAY1KQLAQYBBI6WWIZB" localSheetId="17" hidden="1">#REF!</definedName>
    <definedName name="BExH02ZD6VAY1KQLAQYBBI6WWIZB" localSheetId="3" hidden="1">#REF!</definedName>
    <definedName name="BExH02ZD6VAY1KQLAQYBBI6WWIZB" localSheetId="7" hidden="1">#REF!</definedName>
    <definedName name="BExH02ZD6VAY1KQLAQYBBI6WWIZB" localSheetId="12" hidden="1">#REF!</definedName>
    <definedName name="BExH02ZD6VAY1KQLAQYBBI6WWIZB" localSheetId="13" hidden="1">#REF!</definedName>
    <definedName name="BExH02ZD6VAY1KQLAQYBBI6WWIZB" localSheetId="1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11" hidden="1">#REF!</definedName>
    <definedName name="BExH08Z6LQCGGSGSAILMHX4X7JMD" localSheetId="17" hidden="1">#REF!</definedName>
    <definedName name="BExH08Z6LQCGGSGSAILMHX4X7JMD" localSheetId="3" hidden="1">#REF!</definedName>
    <definedName name="BExH08Z6LQCGGSGSAILMHX4X7JMD" localSheetId="7" hidden="1">#REF!</definedName>
    <definedName name="BExH08Z6LQCGGSGSAILMHX4X7JMD" localSheetId="12" hidden="1">#REF!</definedName>
    <definedName name="BExH08Z6LQCGGSGSAILMHX4X7JMD" localSheetId="13" hidden="1">#REF!</definedName>
    <definedName name="BExH08Z6LQCGGSGSAILMHX4X7JMD" localSheetId="1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11" hidden="1">#REF!</definedName>
    <definedName name="BExH0KT9Z8HEVRRQRGQ8YHXRLIJA" localSheetId="17" hidden="1">#REF!</definedName>
    <definedName name="BExH0KT9Z8HEVRRQRGQ8YHXRLIJA" localSheetId="3" hidden="1">#REF!</definedName>
    <definedName name="BExH0KT9Z8HEVRRQRGQ8YHXRLIJA" localSheetId="7" hidden="1">#REF!</definedName>
    <definedName name="BExH0KT9Z8HEVRRQRGQ8YHXRLIJA" localSheetId="12" hidden="1">#REF!</definedName>
    <definedName name="BExH0KT9Z8HEVRRQRGQ8YHXRLIJA" localSheetId="13" hidden="1">#REF!</definedName>
    <definedName name="BExH0KT9Z8HEVRRQRGQ8YHXRLIJA" localSheetId="1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11" hidden="1">#REF!</definedName>
    <definedName name="BExH0M0FDN12YBOCKL3XL2Z7T7Y8" localSheetId="17" hidden="1">#REF!</definedName>
    <definedName name="BExH0M0FDN12YBOCKL3XL2Z7T7Y8" localSheetId="3" hidden="1">#REF!</definedName>
    <definedName name="BExH0M0FDN12YBOCKL3XL2Z7T7Y8" localSheetId="7" hidden="1">#REF!</definedName>
    <definedName name="BExH0M0FDN12YBOCKL3XL2Z7T7Y8" localSheetId="12" hidden="1">#REF!</definedName>
    <definedName name="BExH0M0FDN12YBOCKL3XL2Z7T7Y8" localSheetId="13" hidden="1">#REF!</definedName>
    <definedName name="BExH0M0FDN12YBOCKL3XL2Z7T7Y8" localSheetId="1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11" hidden="1">#REF!</definedName>
    <definedName name="BExH0O9G06YPZ5TN9RYT326I1CP2" localSheetId="17" hidden="1">#REF!</definedName>
    <definedName name="BExH0O9G06YPZ5TN9RYT326I1CP2" localSheetId="3" hidden="1">#REF!</definedName>
    <definedName name="BExH0O9G06YPZ5TN9RYT326I1CP2" localSheetId="7" hidden="1">#REF!</definedName>
    <definedName name="BExH0O9G06YPZ5TN9RYT326I1CP2" localSheetId="12" hidden="1">#REF!</definedName>
    <definedName name="BExH0O9G06YPZ5TN9RYT326I1CP2" localSheetId="13" hidden="1">#REF!</definedName>
    <definedName name="BExH0O9G06YPZ5TN9RYT326I1CP2" localSheetId="1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11" hidden="1">#REF!</definedName>
    <definedName name="BExH0PGM6RG0F3AAGULBIGOH91C2" localSheetId="17" hidden="1">#REF!</definedName>
    <definedName name="BExH0PGM6RG0F3AAGULBIGOH91C2" localSheetId="3" hidden="1">#REF!</definedName>
    <definedName name="BExH0PGM6RG0F3AAGULBIGOH91C2" localSheetId="7" hidden="1">#REF!</definedName>
    <definedName name="BExH0PGM6RG0F3AAGULBIGOH91C2" localSheetId="12" hidden="1">#REF!</definedName>
    <definedName name="BExH0PGM6RG0F3AAGULBIGOH91C2" localSheetId="13" hidden="1">#REF!</definedName>
    <definedName name="BExH0PGM6RG0F3AAGULBIGOH91C2" localSheetId="1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11" hidden="1">#REF!</definedName>
    <definedName name="BExH0QIB3F0YZLM5XYHBCU5F0OVR" localSheetId="17" hidden="1">#REF!</definedName>
    <definedName name="BExH0QIB3F0YZLM5XYHBCU5F0OVR" localSheetId="3" hidden="1">#REF!</definedName>
    <definedName name="BExH0QIB3F0YZLM5XYHBCU5F0OVR" localSheetId="7" hidden="1">#REF!</definedName>
    <definedName name="BExH0QIB3F0YZLM5XYHBCU5F0OVR" localSheetId="12" hidden="1">#REF!</definedName>
    <definedName name="BExH0QIB3F0YZLM5XYHBCU5F0OVR" localSheetId="13" hidden="1">#REF!</definedName>
    <definedName name="BExH0QIB3F0YZLM5XYHBCU5F0OVR" localSheetId="1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11" hidden="1">#REF!</definedName>
    <definedName name="BExH0RK5LJAAP7O67ZFB4RG6WPPL" localSheetId="17" hidden="1">#REF!</definedName>
    <definedName name="BExH0RK5LJAAP7O67ZFB4RG6WPPL" localSheetId="3" hidden="1">#REF!</definedName>
    <definedName name="BExH0RK5LJAAP7O67ZFB4RG6WPPL" localSheetId="7" hidden="1">#REF!</definedName>
    <definedName name="BExH0RK5LJAAP7O67ZFB4RG6WPPL" localSheetId="12" hidden="1">#REF!</definedName>
    <definedName name="BExH0RK5LJAAP7O67ZFB4RG6WPPL" localSheetId="13" hidden="1">#REF!</definedName>
    <definedName name="BExH0RK5LJAAP7O67ZFB4RG6WPPL" localSheetId="1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11" hidden="1">#REF!</definedName>
    <definedName name="BExH0WNJAKTJRCKMTX8O4KNMIIJM" localSheetId="17" hidden="1">#REF!</definedName>
    <definedName name="BExH0WNJAKTJRCKMTX8O4KNMIIJM" localSheetId="3" hidden="1">#REF!</definedName>
    <definedName name="BExH0WNJAKTJRCKMTX8O4KNMIIJM" localSheetId="7" hidden="1">#REF!</definedName>
    <definedName name="BExH0WNJAKTJRCKMTX8O4KNMIIJM" localSheetId="12" hidden="1">#REF!</definedName>
    <definedName name="BExH0WNJAKTJRCKMTX8O4KNMIIJM" localSheetId="13" hidden="1">#REF!</definedName>
    <definedName name="BExH0WNJAKTJRCKMTX8O4KNMIIJM" localSheetId="1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11" hidden="1">#REF!</definedName>
    <definedName name="BExH12Y4WX542WI3ZEM15AK4UM9J" localSheetId="17" hidden="1">#REF!</definedName>
    <definedName name="BExH12Y4WX542WI3ZEM15AK4UM9J" localSheetId="3" hidden="1">#REF!</definedName>
    <definedName name="BExH12Y4WX542WI3ZEM15AK4UM9J" localSheetId="7" hidden="1">#REF!</definedName>
    <definedName name="BExH12Y4WX542WI3ZEM15AK4UM9J" localSheetId="12" hidden="1">#REF!</definedName>
    <definedName name="BExH12Y4WX542WI3ZEM15AK4UM9J" localSheetId="13" hidden="1">#REF!</definedName>
    <definedName name="BExH12Y4WX542WI3ZEM15AK4UM9J" localSheetId="1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11" hidden="1">#REF!</definedName>
    <definedName name="BExH18CCU7B8JWO8AWGEQRLWZG6J" localSheetId="17" hidden="1">#REF!</definedName>
    <definedName name="BExH18CCU7B8JWO8AWGEQRLWZG6J" localSheetId="3" hidden="1">#REF!</definedName>
    <definedName name="BExH18CCU7B8JWO8AWGEQRLWZG6J" localSheetId="7" hidden="1">#REF!</definedName>
    <definedName name="BExH18CCU7B8JWO8AWGEQRLWZG6J" localSheetId="12" hidden="1">#REF!</definedName>
    <definedName name="BExH18CCU7B8JWO8AWGEQRLWZG6J" localSheetId="13" hidden="1">#REF!</definedName>
    <definedName name="BExH18CCU7B8JWO8AWGEQRLWZG6J" localSheetId="1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11" hidden="1">#REF!</definedName>
    <definedName name="BExH1BN2H92IQKKP5IREFSS9FBF2" localSheetId="17" hidden="1">#REF!</definedName>
    <definedName name="BExH1BN2H92IQKKP5IREFSS9FBF2" localSheetId="3" hidden="1">#REF!</definedName>
    <definedName name="BExH1BN2H92IQKKP5IREFSS9FBF2" localSheetId="7" hidden="1">#REF!</definedName>
    <definedName name="BExH1BN2H92IQKKP5IREFSS9FBF2" localSheetId="12" hidden="1">#REF!</definedName>
    <definedName name="BExH1BN2H92IQKKP5IREFSS9FBF2" localSheetId="13" hidden="1">#REF!</definedName>
    <definedName name="BExH1BN2H92IQKKP5IREFSS9FBF2" localSheetId="1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11" hidden="1">#REF!</definedName>
    <definedName name="BExH1FDTQXR9QQ31WDB7OPXU7MPT" localSheetId="17" hidden="1">#REF!</definedName>
    <definedName name="BExH1FDTQXR9QQ31WDB7OPXU7MPT" localSheetId="3" hidden="1">#REF!</definedName>
    <definedName name="BExH1FDTQXR9QQ31WDB7OPXU7MPT" localSheetId="7" hidden="1">#REF!</definedName>
    <definedName name="BExH1FDTQXR9QQ31WDB7OPXU7MPT" localSheetId="12" hidden="1">#REF!</definedName>
    <definedName name="BExH1FDTQXR9QQ31WDB7OPXU7MPT" localSheetId="13" hidden="1">#REF!</definedName>
    <definedName name="BExH1FDTQXR9QQ31WDB7OPXU7MPT" localSheetId="1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11" hidden="1">#REF!</definedName>
    <definedName name="BExH1FOMEUIJNIDJAUY0ZQFBJSY9" localSheetId="17" hidden="1">#REF!</definedName>
    <definedName name="BExH1FOMEUIJNIDJAUY0ZQFBJSY9" localSheetId="3" hidden="1">#REF!</definedName>
    <definedName name="BExH1FOMEUIJNIDJAUY0ZQFBJSY9" localSheetId="7" hidden="1">#REF!</definedName>
    <definedName name="BExH1FOMEUIJNIDJAUY0ZQFBJSY9" localSheetId="12" hidden="1">#REF!</definedName>
    <definedName name="BExH1FOMEUIJNIDJAUY0ZQFBJSY9" localSheetId="13" hidden="1">#REF!</definedName>
    <definedName name="BExH1FOMEUIJNIDJAUY0ZQFBJSY9" localSheetId="1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11" hidden="1">#REF!</definedName>
    <definedName name="BExH1GA6TT290OTIZ8C3N610CYZ1" localSheetId="17" hidden="1">#REF!</definedName>
    <definedName name="BExH1GA6TT290OTIZ8C3N610CYZ1" localSheetId="3" hidden="1">#REF!</definedName>
    <definedName name="BExH1GA6TT290OTIZ8C3N610CYZ1" localSheetId="7" hidden="1">#REF!</definedName>
    <definedName name="BExH1GA6TT290OTIZ8C3N610CYZ1" localSheetId="12" hidden="1">#REF!</definedName>
    <definedName name="BExH1GA6TT290OTIZ8C3N610CYZ1" localSheetId="13" hidden="1">#REF!</definedName>
    <definedName name="BExH1GA6TT290OTIZ8C3N610CYZ1" localSheetId="1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11" hidden="1">#REF!</definedName>
    <definedName name="BExH1I8E3HJSZLFRZZ1ZKX7TBJEP" localSheetId="17" hidden="1">#REF!</definedName>
    <definedName name="BExH1I8E3HJSZLFRZZ1ZKX7TBJEP" localSheetId="3" hidden="1">#REF!</definedName>
    <definedName name="BExH1I8E3HJSZLFRZZ1ZKX7TBJEP" localSheetId="7" hidden="1">#REF!</definedName>
    <definedName name="BExH1I8E3HJSZLFRZZ1ZKX7TBJEP" localSheetId="12" hidden="1">#REF!</definedName>
    <definedName name="BExH1I8E3HJSZLFRZZ1ZKX7TBJEP" localSheetId="13" hidden="1">#REF!</definedName>
    <definedName name="BExH1I8E3HJSZLFRZZ1ZKX7TBJEP" localSheetId="1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11" hidden="1">#REF!</definedName>
    <definedName name="BExH1JFFHEBFX9BWJMNIA3N66R3Z" localSheetId="17" hidden="1">#REF!</definedName>
    <definedName name="BExH1JFFHEBFX9BWJMNIA3N66R3Z" localSheetId="3" hidden="1">#REF!</definedName>
    <definedName name="BExH1JFFHEBFX9BWJMNIA3N66R3Z" localSheetId="7" hidden="1">#REF!</definedName>
    <definedName name="BExH1JFFHEBFX9BWJMNIA3N66R3Z" localSheetId="12" hidden="1">#REF!</definedName>
    <definedName name="BExH1JFFHEBFX9BWJMNIA3N66R3Z" localSheetId="13" hidden="1">#REF!</definedName>
    <definedName name="BExH1JFFHEBFX9BWJMNIA3N66R3Z" localSheetId="1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11" hidden="1">#REF!</definedName>
    <definedName name="BExH1XYRKX51T571O1SRBP9J1D98" localSheetId="17" hidden="1">#REF!</definedName>
    <definedName name="BExH1XYRKX51T571O1SRBP9J1D98" localSheetId="3" hidden="1">#REF!</definedName>
    <definedName name="BExH1XYRKX51T571O1SRBP9J1D98" localSheetId="7" hidden="1">#REF!</definedName>
    <definedName name="BExH1XYRKX51T571O1SRBP9J1D98" localSheetId="12" hidden="1">#REF!</definedName>
    <definedName name="BExH1XYRKX51T571O1SRBP9J1D98" localSheetId="13" hidden="1">#REF!</definedName>
    <definedName name="BExH1XYRKX51T571O1SRBP9J1D98" localSheetId="1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11" hidden="1">#REF!</definedName>
    <definedName name="BExH1Z0GIUSVTF2H1G1I3PDGBNK2" localSheetId="17" hidden="1">#REF!</definedName>
    <definedName name="BExH1Z0GIUSVTF2H1G1I3PDGBNK2" localSheetId="3" hidden="1">#REF!</definedName>
    <definedName name="BExH1Z0GIUSVTF2H1G1I3PDGBNK2" localSheetId="7" hidden="1">#REF!</definedName>
    <definedName name="BExH1Z0GIUSVTF2H1G1I3PDGBNK2" localSheetId="12" hidden="1">#REF!</definedName>
    <definedName name="BExH1Z0GIUSVTF2H1G1I3PDGBNK2" localSheetId="13" hidden="1">#REF!</definedName>
    <definedName name="BExH1Z0GIUSVTF2H1G1I3PDGBNK2" localSheetId="1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11" hidden="1">#REF!</definedName>
    <definedName name="BExH225UTM6S9FW4MUDZS7F1PQSH" localSheetId="17" hidden="1">#REF!</definedName>
    <definedName name="BExH225UTM6S9FW4MUDZS7F1PQSH" localSheetId="3" hidden="1">#REF!</definedName>
    <definedName name="BExH225UTM6S9FW4MUDZS7F1PQSH" localSheetId="7" hidden="1">#REF!</definedName>
    <definedName name="BExH225UTM6S9FW4MUDZS7F1PQSH" localSheetId="12" hidden="1">#REF!</definedName>
    <definedName name="BExH225UTM6S9FW4MUDZS7F1PQSH" localSheetId="13" hidden="1">#REF!</definedName>
    <definedName name="BExH225UTM6S9FW4MUDZS7F1PQSH" localSheetId="1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11" hidden="1">#REF!</definedName>
    <definedName name="BExH23271RF7AYZ542KHQTH68GQ7" localSheetId="17" hidden="1">#REF!</definedName>
    <definedName name="BExH23271RF7AYZ542KHQTH68GQ7" localSheetId="3" hidden="1">#REF!</definedName>
    <definedName name="BExH23271RF7AYZ542KHQTH68GQ7" localSheetId="7" hidden="1">#REF!</definedName>
    <definedName name="BExH23271RF7AYZ542KHQTH68GQ7" localSheetId="12" hidden="1">#REF!</definedName>
    <definedName name="BExH23271RF7AYZ542KHQTH68GQ7" localSheetId="13" hidden="1">#REF!</definedName>
    <definedName name="BExH23271RF7AYZ542KHQTH68GQ7" localSheetId="1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11" hidden="1">#REF!</definedName>
    <definedName name="BExH2DP58R7D1BGUFBM2FHESVRF0" localSheetId="17" hidden="1">#REF!</definedName>
    <definedName name="BExH2DP58R7D1BGUFBM2FHESVRF0" localSheetId="3" hidden="1">#REF!</definedName>
    <definedName name="BExH2DP58R7D1BGUFBM2FHESVRF0" localSheetId="7" hidden="1">#REF!</definedName>
    <definedName name="BExH2DP58R7D1BGUFBM2FHESVRF0" localSheetId="12" hidden="1">#REF!</definedName>
    <definedName name="BExH2DP58R7D1BGUFBM2FHESVRF0" localSheetId="13" hidden="1">#REF!</definedName>
    <definedName name="BExH2DP58R7D1BGUFBM2FHESVRF0" localSheetId="1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11" hidden="1">#REF!</definedName>
    <definedName name="BExH2GJQR4JALNB314RY0LDI49VH" localSheetId="17" hidden="1">#REF!</definedName>
    <definedName name="BExH2GJQR4JALNB314RY0LDI49VH" localSheetId="3" hidden="1">#REF!</definedName>
    <definedName name="BExH2GJQR4JALNB314RY0LDI49VH" localSheetId="7" hidden="1">#REF!</definedName>
    <definedName name="BExH2GJQR4JALNB314RY0LDI49VH" localSheetId="12" hidden="1">#REF!</definedName>
    <definedName name="BExH2GJQR4JALNB314RY0LDI49VH" localSheetId="13" hidden="1">#REF!</definedName>
    <definedName name="BExH2GJQR4JALNB314RY0LDI49VH" localSheetId="1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11" hidden="1">#REF!</definedName>
    <definedName name="BExH2JZR49T7644JFVE7B3N7RZM9" localSheetId="17" hidden="1">#REF!</definedName>
    <definedName name="BExH2JZR49T7644JFVE7B3N7RZM9" localSheetId="3" hidden="1">#REF!</definedName>
    <definedName name="BExH2JZR49T7644JFVE7B3N7RZM9" localSheetId="7" hidden="1">#REF!</definedName>
    <definedName name="BExH2JZR49T7644JFVE7B3N7RZM9" localSheetId="12" hidden="1">#REF!</definedName>
    <definedName name="BExH2JZR49T7644JFVE7B3N7RZM9" localSheetId="13" hidden="1">#REF!</definedName>
    <definedName name="BExH2JZR49T7644JFVE7B3N7RZM9" localSheetId="1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11" hidden="1">#REF!</definedName>
    <definedName name="BExH2QVWL3AXHSB9EK2GQRD0DBRH" localSheetId="17" hidden="1">#REF!</definedName>
    <definedName name="BExH2QVWL3AXHSB9EK2GQRD0DBRH" localSheetId="3" hidden="1">#REF!</definedName>
    <definedName name="BExH2QVWL3AXHSB9EK2GQRD0DBRH" localSheetId="7" hidden="1">#REF!</definedName>
    <definedName name="BExH2QVWL3AXHSB9EK2GQRD0DBRH" localSheetId="12" hidden="1">#REF!</definedName>
    <definedName name="BExH2QVWL3AXHSB9EK2GQRD0DBRH" localSheetId="13" hidden="1">#REF!</definedName>
    <definedName name="BExH2QVWL3AXHSB9EK2GQRD0DBRH" localSheetId="1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11" hidden="1">#REF!</definedName>
    <definedName name="BExH2WKXV8X5S2GSBBTWGI0NLNAH" localSheetId="17" hidden="1">#REF!</definedName>
    <definedName name="BExH2WKXV8X5S2GSBBTWGI0NLNAH" localSheetId="3" hidden="1">#REF!</definedName>
    <definedName name="BExH2WKXV8X5S2GSBBTWGI0NLNAH" localSheetId="7" hidden="1">#REF!</definedName>
    <definedName name="BExH2WKXV8X5S2GSBBTWGI0NLNAH" localSheetId="12" hidden="1">#REF!</definedName>
    <definedName name="BExH2WKXV8X5S2GSBBTWGI0NLNAH" localSheetId="13" hidden="1">#REF!</definedName>
    <definedName name="BExH2WKXV8X5S2GSBBTWGI0NLNAH" localSheetId="1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11" hidden="1">#REF!</definedName>
    <definedName name="BExH2XS1UFYFGU0S0EBXX90W2WE8" localSheetId="17" hidden="1">#REF!</definedName>
    <definedName name="BExH2XS1UFYFGU0S0EBXX90W2WE8" localSheetId="3" hidden="1">#REF!</definedName>
    <definedName name="BExH2XS1UFYFGU0S0EBXX90W2WE8" localSheetId="7" hidden="1">#REF!</definedName>
    <definedName name="BExH2XS1UFYFGU0S0EBXX90W2WE8" localSheetId="12" hidden="1">#REF!</definedName>
    <definedName name="BExH2XS1UFYFGU0S0EBXX90W2WE8" localSheetId="13" hidden="1">#REF!</definedName>
    <definedName name="BExH2XS1UFYFGU0S0EBXX90W2WE8" localSheetId="1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11" hidden="1">#REF!</definedName>
    <definedName name="BExH2XS1X04DMUN544K5RU4XPDCI" localSheetId="17" hidden="1">#REF!</definedName>
    <definedName name="BExH2XS1X04DMUN544K5RU4XPDCI" localSheetId="3" hidden="1">#REF!</definedName>
    <definedName name="BExH2XS1X04DMUN544K5RU4XPDCI" localSheetId="7" hidden="1">#REF!</definedName>
    <definedName name="BExH2XS1X04DMUN544K5RU4XPDCI" localSheetId="12" hidden="1">#REF!</definedName>
    <definedName name="BExH2XS1X04DMUN544K5RU4XPDCI" localSheetId="13" hidden="1">#REF!</definedName>
    <definedName name="BExH2XS1X04DMUN544K5RU4XPDCI" localSheetId="1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11" hidden="1">#REF!</definedName>
    <definedName name="BExH2XS2TND9SB0GC295R4FP6K5Y" localSheetId="17" hidden="1">#REF!</definedName>
    <definedName name="BExH2XS2TND9SB0GC295R4FP6K5Y" localSheetId="3" hidden="1">#REF!</definedName>
    <definedName name="BExH2XS2TND9SB0GC295R4FP6K5Y" localSheetId="7" hidden="1">#REF!</definedName>
    <definedName name="BExH2XS2TND9SB0GC295R4FP6K5Y" localSheetId="12" hidden="1">#REF!</definedName>
    <definedName name="BExH2XS2TND9SB0GC295R4FP6K5Y" localSheetId="13" hidden="1">#REF!</definedName>
    <definedName name="BExH2XS2TND9SB0GC295R4FP6K5Y" localSheetId="1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11" hidden="1">#REF!</definedName>
    <definedName name="BExH2ZA0SZ4SSITL50NA8LZ3OEX6" localSheetId="17" hidden="1">#REF!</definedName>
    <definedName name="BExH2ZA0SZ4SSITL50NA8LZ3OEX6" localSheetId="3" hidden="1">#REF!</definedName>
    <definedName name="BExH2ZA0SZ4SSITL50NA8LZ3OEX6" localSheetId="7" hidden="1">#REF!</definedName>
    <definedName name="BExH2ZA0SZ4SSITL50NA8LZ3OEX6" localSheetId="12" hidden="1">#REF!</definedName>
    <definedName name="BExH2ZA0SZ4SSITL50NA8LZ3OEX6" localSheetId="13" hidden="1">#REF!</definedName>
    <definedName name="BExH2ZA0SZ4SSITL50NA8LZ3OEX6" localSheetId="1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11" hidden="1">#REF!</definedName>
    <definedName name="BExH31Z3JNVJPESWKXHILGXZHP2M" localSheetId="17" hidden="1">#REF!</definedName>
    <definedName name="BExH31Z3JNVJPESWKXHILGXZHP2M" localSheetId="3" hidden="1">#REF!</definedName>
    <definedName name="BExH31Z3JNVJPESWKXHILGXZHP2M" localSheetId="7" hidden="1">#REF!</definedName>
    <definedName name="BExH31Z3JNVJPESWKXHILGXZHP2M" localSheetId="12" hidden="1">#REF!</definedName>
    <definedName name="BExH31Z3JNVJPESWKXHILGXZHP2M" localSheetId="13" hidden="1">#REF!</definedName>
    <definedName name="BExH31Z3JNVJPESWKXHILGXZHP2M" localSheetId="1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11" hidden="1">#REF!</definedName>
    <definedName name="BExH3E9HZ3QJCDZW7WI7YACFQCHE" localSheetId="17" hidden="1">#REF!</definedName>
    <definedName name="BExH3E9HZ3QJCDZW7WI7YACFQCHE" localSheetId="3" hidden="1">#REF!</definedName>
    <definedName name="BExH3E9HZ3QJCDZW7WI7YACFQCHE" localSheetId="7" hidden="1">#REF!</definedName>
    <definedName name="BExH3E9HZ3QJCDZW7WI7YACFQCHE" localSheetId="12" hidden="1">#REF!</definedName>
    <definedName name="BExH3E9HZ3QJCDZW7WI7YACFQCHE" localSheetId="13" hidden="1">#REF!</definedName>
    <definedName name="BExH3E9HZ3QJCDZW7WI7YACFQCHE" localSheetId="1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11" hidden="1">#REF!</definedName>
    <definedName name="BExH3IRB6764RQ5HBYRLH6XCT29X" localSheetId="17" hidden="1">#REF!</definedName>
    <definedName name="BExH3IRB6764RQ5HBYRLH6XCT29X" localSheetId="3" hidden="1">#REF!</definedName>
    <definedName name="BExH3IRB6764RQ5HBYRLH6XCT29X" localSheetId="7" hidden="1">#REF!</definedName>
    <definedName name="BExH3IRB6764RQ5HBYRLH6XCT29X" localSheetId="12" hidden="1">#REF!</definedName>
    <definedName name="BExH3IRB6764RQ5HBYRLH6XCT29X" localSheetId="13" hidden="1">#REF!</definedName>
    <definedName name="BExH3IRB6764RQ5HBYRLH6XCT29X" localSheetId="1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11" hidden="1">#REF!</definedName>
    <definedName name="BExIG2U8V6RSB47SXLCQG3Q68YRO" localSheetId="17" hidden="1">#REF!</definedName>
    <definedName name="BExIG2U8V6RSB47SXLCQG3Q68YRO" localSheetId="3" hidden="1">#REF!</definedName>
    <definedName name="BExIG2U8V6RSB47SXLCQG3Q68YRO" localSheetId="7" hidden="1">#REF!</definedName>
    <definedName name="BExIG2U8V6RSB47SXLCQG3Q68YRO" localSheetId="12" hidden="1">#REF!</definedName>
    <definedName name="BExIG2U8V6RSB47SXLCQG3Q68YRO" localSheetId="13" hidden="1">#REF!</definedName>
    <definedName name="BExIG2U8V6RSB47SXLCQG3Q68YRO" localSheetId="1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11" hidden="1">#REF!</definedName>
    <definedName name="BExIGJBO8R13LV7CZ7C1YCP974NN" localSheetId="17" hidden="1">#REF!</definedName>
    <definedName name="BExIGJBO8R13LV7CZ7C1YCP974NN" localSheetId="3" hidden="1">#REF!</definedName>
    <definedName name="BExIGJBO8R13LV7CZ7C1YCP974NN" localSheetId="7" hidden="1">#REF!</definedName>
    <definedName name="BExIGJBO8R13LV7CZ7C1YCP974NN" localSheetId="12" hidden="1">#REF!</definedName>
    <definedName name="BExIGJBO8R13LV7CZ7C1YCP974NN" localSheetId="13" hidden="1">#REF!</definedName>
    <definedName name="BExIGJBO8R13LV7CZ7C1YCP974NN" localSheetId="1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11" hidden="1">#REF!</definedName>
    <definedName name="BExIGWT86FPOEYTI8GXCGU5Y3KGK" localSheetId="17" hidden="1">#REF!</definedName>
    <definedName name="BExIGWT86FPOEYTI8GXCGU5Y3KGK" localSheetId="3" hidden="1">#REF!</definedName>
    <definedName name="BExIGWT86FPOEYTI8GXCGU5Y3KGK" localSheetId="7" hidden="1">#REF!</definedName>
    <definedName name="BExIGWT86FPOEYTI8GXCGU5Y3KGK" localSheetId="12" hidden="1">#REF!</definedName>
    <definedName name="BExIGWT86FPOEYTI8GXCGU5Y3KGK" localSheetId="13" hidden="1">#REF!</definedName>
    <definedName name="BExIGWT86FPOEYTI8GXCGU5Y3KGK" localSheetId="1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11" hidden="1">#REF!</definedName>
    <definedName name="BExIHBHXA7E7VUTBVHXXXCH3A5CL" localSheetId="17" hidden="1">#REF!</definedName>
    <definedName name="BExIHBHXA7E7VUTBVHXXXCH3A5CL" localSheetId="3" hidden="1">#REF!</definedName>
    <definedName name="BExIHBHXA7E7VUTBVHXXXCH3A5CL" localSheetId="7" hidden="1">#REF!</definedName>
    <definedName name="BExIHBHXA7E7VUTBVHXXXCH3A5CL" localSheetId="12" hidden="1">#REF!</definedName>
    <definedName name="BExIHBHXA7E7VUTBVHXXXCH3A5CL" localSheetId="13" hidden="1">#REF!</definedName>
    <definedName name="BExIHBHXA7E7VUTBVHXXXCH3A5CL" localSheetId="1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11" hidden="1">#REF!</definedName>
    <definedName name="BExIHBSOGRSH1GKS6GKBRAJ7GXFQ" localSheetId="17" hidden="1">#REF!</definedName>
    <definedName name="BExIHBSOGRSH1GKS6GKBRAJ7GXFQ" localSheetId="3" hidden="1">#REF!</definedName>
    <definedName name="BExIHBSOGRSH1GKS6GKBRAJ7GXFQ" localSheetId="7" hidden="1">#REF!</definedName>
    <definedName name="BExIHBSOGRSH1GKS6GKBRAJ7GXFQ" localSheetId="12" hidden="1">#REF!</definedName>
    <definedName name="BExIHBSOGRSH1GKS6GKBRAJ7GXFQ" localSheetId="13" hidden="1">#REF!</definedName>
    <definedName name="BExIHBSOGRSH1GKS6GKBRAJ7GXFQ" localSheetId="1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11" hidden="1">#REF!</definedName>
    <definedName name="BExIHDFY73YM0AHAR2Z5OJTFKSL2" localSheetId="17" hidden="1">#REF!</definedName>
    <definedName name="BExIHDFY73YM0AHAR2Z5OJTFKSL2" localSheetId="3" hidden="1">#REF!</definedName>
    <definedName name="BExIHDFY73YM0AHAR2Z5OJTFKSL2" localSheetId="7" hidden="1">#REF!</definedName>
    <definedName name="BExIHDFY73YM0AHAR2Z5OJTFKSL2" localSheetId="12" hidden="1">#REF!</definedName>
    <definedName name="BExIHDFY73YM0AHAR2Z5OJTFKSL2" localSheetId="13" hidden="1">#REF!</definedName>
    <definedName name="BExIHDFY73YM0AHAR2Z5OJTFKSL2" localSheetId="1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11" hidden="1">#REF!</definedName>
    <definedName name="BExIHPQCQTGEW8QOJVIQ4VX0P6DX" localSheetId="17" hidden="1">#REF!</definedName>
    <definedName name="BExIHPQCQTGEW8QOJVIQ4VX0P6DX" localSheetId="3" hidden="1">#REF!</definedName>
    <definedName name="BExIHPQCQTGEW8QOJVIQ4VX0P6DX" localSheetId="7" hidden="1">#REF!</definedName>
    <definedName name="BExIHPQCQTGEW8QOJVIQ4VX0P6DX" localSheetId="12" hidden="1">#REF!</definedName>
    <definedName name="BExIHPQCQTGEW8QOJVIQ4VX0P6DX" localSheetId="13" hidden="1">#REF!</definedName>
    <definedName name="BExIHPQCQTGEW8QOJVIQ4VX0P6DX" localSheetId="1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11" hidden="1">#REF!</definedName>
    <definedName name="BExII1KN91Q7DLW0UB7W2TJ5ACT9" localSheetId="17" hidden="1">#REF!</definedName>
    <definedName name="BExII1KN91Q7DLW0UB7W2TJ5ACT9" localSheetId="3" hidden="1">#REF!</definedName>
    <definedName name="BExII1KN91Q7DLW0UB7W2TJ5ACT9" localSheetId="7" hidden="1">#REF!</definedName>
    <definedName name="BExII1KN91Q7DLW0UB7W2TJ5ACT9" localSheetId="12" hidden="1">#REF!</definedName>
    <definedName name="BExII1KN91Q7DLW0UB7W2TJ5ACT9" localSheetId="13" hidden="1">#REF!</definedName>
    <definedName name="BExII1KN91Q7DLW0UB7W2TJ5ACT9" localSheetId="1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11" hidden="1">#REF!</definedName>
    <definedName name="BExII50LI8I0CDOOZEMIVHVA2V95" localSheetId="17" hidden="1">#REF!</definedName>
    <definedName name="BExII50LI8I0CDOOZEMIVHVA2V95" localSheetId="3" hidden="1">#REF!</definedName>
    <definedName name="BExII50LI8I0CDOOZEMIVHVA2V95" localSheetId="7" hidden="1">#REF!</definedName>
    <definedName name="BExII50LI8I0CDOOZEMIVHVA2V95" localSheetId="12" hidden="1">#REF!</definedName>
    <definedName name="BExII50LI8I0CDOOZEMIVHVA2V95" localSheetId="13" hidden="1">#REF!</definedName>
    <definedName name="BExII50LI8I0CDOOZEMIVHVA2V95" localSheetId="1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11" hidden="1">#REF!</definedName>
    <definedName name="BExIINQWABWRGYDT02DOJQ5L7BQF" localSheetId="17" hidden="1">#REF!</definedName>
    <definedName name="BExIINQWABWRGYDT02DOJQ5L7BQF" localSheetId="3" hidden="1">#REF!</definedName>
    <definedName name="BExIINQWABWRGYDT02DOJQ5L7BQF" localSheetId="7" hidden="1">#REF!</definedName>
    <definedName name="BExIINQWABWRGYDT02DOJQ5L7BQF" localSheetId="12" hidden="1">#REF!</definedName>
    <definedName name="BExIINQWABWRGYDT02DOJQ5L7BQF" localSheetId="13" hidden="1">#REF!</definedName>
    <definedName name="BExIINQWABWRGYDT02DOJQ5L7BQF" localSheetId="1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11" hidden="1">#REF!</definedName>
    <definedName name="BExIIXMY38TQD12CVV4S57L3I809" localSheetId="17" hidden="1">#REF!</definedName>
    <definedName name="BExIIXMY38TQD12CVV4S57L3I809" localSheetId="3" hidden="1">#REF!</definedName>
    <definedName name="BExIIXMY38TQD12CVV4S57L3I809" localSheetId="7" hidden="1">#REF!</definedName>
    <definedName name="BExIIXMY38TQD12CVV4S57L3I809" localSheetId="12" hidden="1">#REF!</definedName>
    <definedName name="BExIIXMY38TQD12CVV4S57L3I809" localSheetId="13" hidden="1">#REF!</definedName>
    <definedName name="BExIIXMY38TQD12CVV4S57L3I809" localSheetId="1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11" hidden="1">#REF!</definedName>
    <definedName name="BExIIY37NEVU2LGS1JE4VR9AN6W4" localSheetId="17" hidden="1">#REF!</definedName>
    <definedName name="BExIIY37NEVU2LGS1JE4VR9AN6W4" localSheetId="3" hidden="1">#REF!</definedName>
    <definedName name="BExIIY37NEVU2LGS1JE4VR9AN6W4" localSheetId="7" hidden="1">#REF!</definedName>
    <definedName name="BExIIY37NEVU2LGS1JE4VR9AN6W4" localSheetId="12" hidden="1">#REF!</definedName>
    <definedName name="BExIIY37NEVU2LGS1JE4VR9AN6W4" localSheetId="13" hidden="1">#REF!</definedName>
    <definedName name="BExIIY37NEVU2LGS1JE4VR9AN6W4" localSheetId="1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11" hidden="1">#REF!</definedName>
    <definedName name="BExIIYJAGXR8TPZ1KCYM7EGJ79UW" localSheetId="17" hidden="1">#REF!</definedName>
    <definedName name="BExIIYJAGXR8TPZ1KCYM7EGJ79UW" localSheetId="3" hidden="1">#REF!</definedName>
    <definedName name="BExIIYJAGXR8TPZ1KCYM7EGJ79UW" localSheetId="7" hidden="1">#REF!</definedName>
    <definedName name="BExIIYJAGXR8TPZ1KCYM7EGJ79UW" localSheetId="12" hidden="1">#REF!</definedName>
    <definedName name="BExIIYJAGXR8TPZ1KCYM7EGJ79UW" localSheetId="13" hidden="1">#REF!</definedName>
    <definedName name="BExIIYJAGXR8TPZ1KCYM7EGJ79UW" localSheetId="1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11" hidden="1">#REF!</definedName>
    <definedName name="BExIJ3160YCWGAVEU0208ZGXXG3P" localSheetId="17" hidden="1">#REF!</definedName>
    <definedName name="BExIJ3160YCWGAVEU0208ZGXXG3P" localSheetId="3" hidden="1">#REF!</definedName>
    <definedName name="BExIJ3160YCWGAVEU0208ZGXXG3P" localSheetId="7" hidden="1">#REF!</definedName>
    <definedName name="BExIJ3160YCWGAVEU0208ZGXXG3P" localSheetId="12" hidden="1">#REF!</definedName>
    <definedName name="BExIJ3160YCWGAVEU0208ZGXXG3P" localSheetId="13" hidden="1">#REF!</definedName>
    <definedName name="BExIJ3160YCWGAVEU0208ZGXXG3P" localSheetId="1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11" hidden="1">#REF!</definedName>
    <definedName name="BExIJFGZJ5ED9D6KAY4PGQYLELAX" localSheetId="17" hidden="1">#REF!</definedName>
    <definedName name="BExIJFGZJ5ED9D6KAY4PGQYLELAX" localSheetId="3" hidden="1">#REF!</definedName>
    <definedName name="BExIJFGZJ5ED9D6KAY4PGQYLELAX" localSheetId="7" hidden="1">#REF!</definedName>
    <definedName name="BExIJFGZJ5ED9D6KAY4PGQYLELAX" localSheetId="12" hidden="1">#REF!</definedName>
    <definedName name="BExIJFGZJ5ED9D6KAY4PGQYLELAX" localSheetId="13" hidden="1">#REF!</definedName>
    <definedName name="BExIJFGZJ5ED9D6KAY4PGQYLELAX" localSheetId="1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11" hidden="1">#REF!</definedName>
    <definedName name="BExIJQK80ZEKSTV62E59AYJYUNLI" localSheetId="17" hidden="1">#REF!</definedName>
    <definedName name="BExIJQK80ZEKSTV62E59AYJYUNLI" localSheetId="3" hidden="1">#REF!</definedName>
    <definedName name="BExIJQK80ZEKSTV62E59AYJYUNLI" localSheetId="7" hidden="1">#REF!</definedName>
    <definedName name="BExIJQK80ZEKSTV62E59AYJYUNLI" localSheetId="12" hidden="1">#REF!</definedName>
    <definedName name="BExIJQK80ZEKSTV62E59AYJYUNLI" localSheetId="13" hidden="1">#REF!</definedName>
    <definedName name="BExIJQK80ZEKSTV62E59AYJYUNLI" localSheetId="1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11" hidden="1">#REF!</definedName>
    <definedName name="BExIJRLX3M0YQLU1D5Y9V7HM5QNM" localSheetId="17" hidden="1">#REF!</definedName>
    <definedName name="BExIJRLX3M0YQLU1D5Y9V7HM5QNM" localSheetId="3" hidden="1">#REF!</definedName>
    <definedName name="BExIJRLX3M0YQLU1D5Y9V7HM5QNM" localSheetId="7" hidden="1">#REF!</definedName>
    <definedName name="BExIJRLX3M0YQLU1D5Y9V7HM5QNM" localSheetId="12" hidden="1">#REF!</definedName>
    <definedName name="BExIJRLX3M0YQLU1D5Y9V7HM5QNM" localSheetId="13" hidden="1">#REF!</definedName>
    <definedName name="BExIJRLX3M0YQLU1D5Y9V7HM5QNM" localSheetId="1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11" hidden="1">#REF!</definedName>
    <definedName name="BExIJV22J0QA7286KNPMHO1ZUCB3" localSheetId="17" hidden="1">#REF!</definedName>
    <definedName name="BExIJV22J0QA7286KNPMHO1ZUCB3" localSheetId="3" hidden="1">#REF!</definedName>
    <definedName name="BExIJV22J0QA7286KNPMHO1ZUCB3" localSheetId="7" hidden="1">#REF!</definedName>
    <definedName name="BExIJV22J0QA7286KNPMHO1ZUCB3" localSheetId="12" hidden="1">#REF!</definedName>
    <definedName name="BExIJV22J0QA7286KNPMHO1ZUCB3" localSheetId="13" hidden="1">#REF!</definedName>
    <definedName name="BExIJV22J0QA7286KNPMHO1ZUCB3" localSheetId="1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11" hidden="1">#REF!</definedName>
    <definedName name="BExIJVI6OC7B6ZE9V4PAOYZXKNER" localSheetId="17" hidden="1">#REF!</definedName>
    <definedName name="BExIJVI6OC7B6ZE9V4PAOYZXKNER" localSheetId="3" hidden="1">#REF!</definedName>
    <definedName name="BExIJVI6OC7B6ZE9V4PAOYZXKNER" localSheetId="7" hidden="1">#REF!</definedName>
    <definedName name="BExIJVI6OC7B6ZE9V4PAOYZXKNER" localSheetId="12" hidden="1">#REF!</definedName>
    <definedName name="BExIJVI6OC7B6ZE9V4PAOYZXKNER" localSheetId="13" hidden="1">#REF!</definedName>
    <definedName name="BExIJVI6OC7B6ZE9V4PAOYZXKNER" localSheetId="1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11" hidden="1">#REF!</definedName>
    <definedName name="BExIJWK0NGTGQ4X7D5VIVXD14JHI" localSheetId="17" hidden="1">#REF!</definedName>
    <definedName name="BExIJWK0NGTGQ4X7D5VIVXD14JHI" localSheetId="3" hidden="1">#REF!</definedName>
    <definedName name="BExIJWK0NGTGQ4X7D5VIVXD14JHI" localSheetId="7" hidden="1">#REF!</definedName>
    <definedName name="BExIJWK0NGTGQ4X7D5VIVXD14JHI" localSheetId="12" hidden="1">#REF!</definedName>
    <definedName name="BExIJWK0NGTGQ4X7D5VIVXD14JHI" localSheetId="13" hidden="1">#REF!</definedName>
    <definedName name="BExIJWK0NGTGQ4X7D5VIVXD14JHI" localSheetId="1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11" hidden="1">#REF!</definedName>
    <definedName name="BExIJWPCIYINEJUTXU74VK7WG031" localSheetId="17" hidden="1">#REF!</definedName>
    <definedName name="BExIJWPCIYINEJUTXU74VK7WG031" localSheetId="3" hidden="1">#REF!</definedName>
    <definedName name="BExIJWPCIYINEJUTXU74VK7WG031" localSheetId="7" hidden="1">#REF!</definedName>
    <definedName name="BExIJWPCIYINEJUTXU74VK7WG031" localSheetId="12" hidden="1">#REF!</definedName>
    <definedName name="BExIJWPCIYINEJUTXU74VK7WG031" localSheetId="13" hidden="1">#REF!</definedName>
    <definedName name="BExIJWPCIYINEJUTXU74VK7WG031" localSheetId="1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11" hidden="1">#REF!</definedName>
    <definedName name="BExIKHTXPZR5A8OHB6HDP6QWDHAD" localSheetId="17" hidden="1">#REF!</definedName>
    <definedName name="BExIKHTXPZR5A8OHB6HDP6QWDHAD" localSheetId="3" hidden="1">#REF!</definedName>
    <definedName name="BExIKHTXPZR5A8OHB6HDP6QWDHAD" localSheetId="7" hidden="1">#REF!</definedName>
    <definedName name="BExIKHTXPZR5A8OHB6HDP6QWDHAD" localSheetId="12" hidden="1">#REF!</definedName>
    <definedName name="BExIKHTXPZR5A8OHB6HDP6QWDHAD" localSheetId="13" hidden="1">#REF!</definedName>
    <definedName name="BExIKHTXPZR5A8OHB6HDP6QWDHAD" localSheetId="1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11" hidden="1">#REF!</definedName>
    <definedName name="BExIKMMJOETSAXJYY1SIKM58LMA2" localSheetId="17" hidden="1">#REF!</definedName>
    <definedName name="BExIKMMJOETSAXJYY1SIKM58LMA2" localSheetId="3" hidden="1">#REF!</definedName>
    <definedName name="BExIKMMJOETSAXJYY1SIKM58LMA2" localSheetId="7" hidden="1">#REF!</definedName>
    <definedName name="BExIKMMJOETSAXJYY1SIKM58LMA2" localSheetId="12" hidden="1">#REF!</definedName>
    <definedName name="BExIKMMJOETSAXJYY1SIKM58LMA2" localSheetId="13" hidden="1">#REF!</definedName>
    <definedName name="BExIKMMJOETSAXJYY1SIKM58LMA2" localSheetId="1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11" hidden="1">#REF!</definedName>
    <definedName name="BExIKRF6AQ6VOO9KCIWSM6FY8M7D" localSheetId="17" hidden="1">#REF!</definedName>
    <definedName name="BExIKRF6AQ6VOO9KCIWSM6FY8M7D" localSheetId="3" hidden="1">#REF!</definedName>
    <definedName name="BExIKRF6AQ6VOO9KCIWSM6FY8M7D" localSheetId="7" hidden="1">#REF!</definedName>
    <definedName name="BExIKRF6AQ6VOO9KCIWSM6FY8M7D" localSheetId="12" hidden="1">#REF!</definedName>
    <definedName name="BExIKRF6AQ6VOO9KCIWSM6FY8M7D" localSheetId="13" hidden="1">#REF!</definedName>
    <definedName name="BExIKRF6AQ6VOO9KCIWSM6FY8M7D" localSheetId="1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11" hidden="1">#REF!</definedName>
    <definedName name="BExIKTYZESFT3LC0ASFMFKSE0D1X" localSheetId="17" hidden="1">#REF!</definedName>
    <definedName name="BExIKTYZESFT3LC0ASFMFKSE0D1X" localSheetId="3" hidden="1">#REF!</definedName>
    <definedName name="BExIKTYZESFT3LC0ASFMFKSE0D1X" localSheetId="7" hidden="1">#REF!</definedName>
    <definedName name="BExIKTYZESFT3LC0ASFMFKSE0D1X" localSheetId="12" hidden="1">#REF!</definedName>
    <definedName name="BExIKTYZESFT3LC0ASFMFKSE0D1X" localSheetId="13" hidden="1">#REF!</definedName>
    <definedName name="BExIKTYZESFT3LC0ASFMFKSE0D1X" localSheetId="1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11" hidden="1">#REF!</definedName>
    <definedName name="BExIKXVA6M8K0PTRYAGXS666L335" localSheetId="17" hidden="1">#REF!</definedName>
    <definedName name="BExIKXVA6M8K0PTRYAGXS666L335" localSheetId="3" hidden="1">#REF!</definedName>
    <definedName name="BExIKXVA6M8K0PTRYAGXS666L335" localSheetId="7" hidden="1">#REF!</definedName>
    <definedName name="BExIKXVA6M8K0PTRYAGXS666L335" localSheetId="12" hidden="1">#REF!</definedName>
    <definedName name="BExIKXVA6M8K0PTRYAGXS666L335" localSheetId="13" hidden="1">#REF!</definedName>
    <definedName name="BExIKXVA6M8K0PTRYAGXS666L335" localSheetId="1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11" hidden="1">#REF!</definedName>
    <definedName name="BExIL0PMZ2SXK9R6MLP43KBU1J2P" localSheetId="17" hidden="1">#REF!</definedName>
    <definedName name="BExIL0PMZ2SXK9R6MLP43KBU1J2P" localSheetId="3" hidden="1">#REF!</definedName>
    <definedName name="BExIL0PMZ2SXK9R6MLP43KBU1J2P" localSheetId="7" hidden="1">#REF!</definedName>
    <definedName name="BExIL0PMZ2SXK9R6MLP43KBU1J2P" localSheetId="12" hidden="1">#REF!</definedName>
    <definedName name="BExIL0PMZ2SXK9R6MLP43KBU1J2P" localSheetId="13" hidden="1">#REF!</definedName>
    <definedName name="BExIL0PMZ2SXK9R6MLP43KBU1J2P" localSheetId="1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11" hidden="1">#REF!</definedName>
    <definedName name="BExIL1WSMNNQQK98YHWHV5HVONIZ" localSheetId="17" hidden="1">#REF!</definedName>
    <definedName name="BExIL1WSMNNQQK98YHWHV5HVONIZ" localSheetId="3" hidden="1">#REF!</definedName>
    <definedName name="BExIL1WSMNNQQK98YHWHV5HVONIZ" localSheetId="7" hidden="1">#REF!</definedName>
    <definedName name="BExIL1WSMNNQQK98YHWHV5HVONIZ" localSheetId="12" hidden="1">#REF!</definedName>
    <definedName name="BExIL1WSMNNQQK98YHWHV5HVONIZ" localSheetId="13" hidden="1">#REF!</definedName>
    <definedName name="BExIL1WSMNNQQK98YHWHV5HVONIZ" localSheetId="1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11" hidden="1">#REF!</definedName>
    <definedName name="BExILAAXRTRAD18K74M6MGUEEPUM" localSheetId="17" hidden="1">#REF!</definedName>
    <definedName name="BExILAAXRTRAD18K74M6MGUEEPUM" localSheetId="3" hidden="1">#REF!</definedName>
    <definedName name="BExILAAXRTRAD18K74M6MGUEEPUM" localSheetId="7" hidden="1">#REF!</definedName>
    <definedName name="BExILAAXRTRAD18K74M6MGUEEPUM" localSheetId="12" hidden="1">#REF!</definedName>
    <definedName name="BExILAAXRTRAD18K74M6MGUEEPUM" localSheetId="13" hidden="1">#REF!</definedName>
    <definedName name="BExILAAXRTRAD18K74M6MGUEEPUM" localSheetId="1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11" hidden="1">#REF!</definedName>
    <definedName name="BExILG5F338C0FFLMVOKMKF8X5ZP" localSheetId="17" hidden="1">#REF!</definedName>
    <definedName name="BExILG5F338C0FFLMVOKMKF8X5ZP" localSheetId="3" hidden="1">#REF!</definedName>
    <definedName name="BExILG5F338C0FFLMVOKMKF8X5ZP" localSheetId="7" hidden="1">#REF!</definedName>
    <definedName name="BExILG5F338C0FFLMVOKMKF8X5ZP" localSheetId="12" hidden="1">#REF!</definedName>
    <definedName name="BExILG5F338C0FFLMVOKMKF8X5ZP" localSheetId="13" hidden="1">#REF!</definedName>
    <definedName name="BExILG5F338C0FFLMVOKMKF8X5ZP" localSheetId="1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11" hidden="1">#REF!</definedName>
    <definedName name="BExILGQTQM0HOD0BJI90YO7GOIN3" localSheetId="17" hidden="1">#REF!</definedName>
    <definedName name="BExILGQTQM0HOD0BJI90YO7GOIN3" localSheetId="3" hidden="1">#REF!</definedName>
    <definedName name="BExILGQTQM0HOD0BJI90YO7GOIN3" localSheetId="7" hidden="1">#REF!</definedName>
    <definedName name="BExILGQTQM0HOD0BJI90YO7GOIN3" localSheetId="12" hidden="1">#REF!</definedName>
    <definedName name="BExILGQTQM0HOD0BJI90YO7GOIN3" localSheetId="13" hidden="1">#REF!</definedName>
    <definedName name="BExILGQTQM0HOD0BJI90YO7GOIN3" localSheetId="1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11" hidden="1">#REF!</definedName>
    <definedName name="BExILPL7P2BNCD7MYCGTQ9F0R5JX" localSheetId="17" hidden="1">#REF!</definedName>
    <definedName name="BExILPL7P2BNCD7MYCGTQ9F0R5JX" localSheetId="3" hidden="1">#REF!</definedName>
    <definedName name="BExILPL7P2BNCD7MYCGTQ9F0R5JX" localSheetId="7" hidden="1">#REF!</definedName>
    <definedName name="BExILPL7P2BNCD7MYCGTQ9F0R5JX" localSheetId="12" hidden="1">#REF!</definedName>
    <definedName name="BExILPL7P2BNCD7MYCGTQ9F0R5JX" localSheetId="13" hidden="1">#REF!</definedName>
    <definedName name="BExILPL7P2BNCD7MYCGTQ9F0R5JX" localSheetId="1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11" hidden="1">#REF!</definedName>
    <definedName name="BExILVVS4B1B4G7IO0LPUDWY9K8W" localSheetId="17" hidden="1">#REF!</definedName>
    <definedName name="BExILVVS4B1B4G7IO0LPUDWY9K8W" localSheetId="3" hidden="1">#REF!</definedName>
    <definedName name="BExILVVS4B1B4G7IO0LPUDWY9K8W" localSheetId="7" hidden="1">#REF!</definedName>
    <definedName name="BExILVVS4B1B4G7IO0LPUDWY9K8W" localSheetId="12" hidden="1">#REF!</definedName>
    <definedName name="BExILVVS4B1B4G7IO0LPUDWY9K8W" localSheetId="13" hidden="1">#REF!</definedName>
    <definedName name="BExILVVS4B1B4G7IO0LPUDWY9K8W" localSheetId="1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11" hidden="1">#REF!</definedName>
    <definedName name="BExIM9DBUB7ZGF4B20FVUO9QGOX2" localSheetId="17" hidden="1">#REF!</definedName>
    <definedName name="BExIM9DBUB7ZGF4B20FVUO9QGOX2" localSheetId="3" hidden="1">#REF!</definedName>
    <definedName name="BExIM9DBUB7ZGF4B20FVUO9QGOX2" localSheetId="7" hidden="1">#REF!</definedName>
    <definedName name="BExIM9DBUB7ZGF4B20FVUO9QGOX2" localSheetId="12" hidden="1">#REF!</definedName>
    <definedName name="BExIM9DBUB7ZGF4B20FVUO9QGOX2" localSheetId="13" hidden="1">#REF!</definedName>
    <definedName name="BExIM9DBUB7ZGF4B20FVUO9QGOX2" localSheetId="1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11" hidden="1">#REF!</definedName>
    <definedName name="BExIMCTBZ4WAESGCDWJ64SB4F0L1" localSheetId="17" hidden="1">#REF!</definedName>
    <definedName name="BExIMCTBZ4WAESGCDWJ64SB4F0L1" localSheetId="3" hidden="1">#REF!</definedName>
    <definedName name="BExIMCTBZ4WAESGCDWJ64SB4F0L1" localSheetId="7" hidden="1">#REF!</definedName>
    <definedName name="BExIMCTBZ4WAESGCDWJ64SB4F0L1" localSheetId="12" hidden="1">#REF!</definedName>
    <definedName name="BExIMCTBZ4WAESGCDWJ64SB4F0L1" localSheetId="13" hidden="1">#REF!</definedName>
    <definedName name="BExIMCTBZ4WAESGCDWJ64SB4F0L1" localSheetId="1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11" hidden="1">#REF!</definedName>
    <definedName name="BExIMGK9Z94TFPWWZFMD10HV0IF6" localSheetId="17" hidden="1">#REF!</definedName>
    <definedName name="BExIMGK9Z94TFPWWZFMD10HV0IF6" localSheetId="3" hidden="1">#REF!</definedName>
    <definedName name="BExIMGK9Z94TFPWWZFMD10HV0IF6" localSheetId="7" hidden="1">#REF!</definedName>
    <definedName name="BExIMGK9Z94TFPWWZFMD10HV0IF6" localSheetId="12" hidden="1">#REF!</definedName>
    <definedName name="BExIMGK9Z94TFPWWZFMD10HV0IF6" localSheetId="13" hidden="1">#REF!</definedName>
    <definedName name="BExIMGK9Z94TFPWWZFMD10HV0IF6" localSheetId="1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11" hidden="1">#REF!</definedName>
    <definedName name="BExIMPEGKG18TELVC33T4OQTNBWC" localSheetId="17" hidden="1">#REF!</definedName>
    <definedName name="BExIMPEGKG18TELVC33T4OQTNBWC" localSheetId="3" hidden="1">#REF!</definedName>
    <definedName name="BExIMPEGKG18TELVC33T4OQTNBWC" localSheetId="7" hidden="1">#REF!</definedName>
    <definedName name="BExIMPEGKG18TELVC33T4OQTNBWC" localSheetId="12" hidden="1">#REF!</definedName>
    <definedName name="BExIMPEGKG18TELVC33T4OQTNBWC" localSheetId="13" hidden="1">#REF!</definedName>
    <definedName name="BExIMPEGKG18TELVC33T4OQTNBWC" localSheetId="1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11" hidden="1">#REF!</definedName>
    <definedName name="BExIN4OR435DL1US13JQPOQK8GD5" localSheetId="17" hidden="1">#REF!</definedName>
    <definedName name="BExIN4OR435DL1US13JQPOQK8GD5" localSheetId="3" hidden="1">#REF!</definedName>
    <definedName name="BExIN4OR435DL1US13JQPOQK8GD5" localSheetId="7" hidden="1">#REF!</definedName>
    <definedName name="BExIN4OR435DL1US13JQPOQK8GD5" localSheetId="12" hidden="1">#REF!</definedName>
    <definedName name="BExIN4OR435DL1US13JQPOQK8GD5" localSheetId="13" hidden="1">#REF!</definedName>
    <definedName name="BExIN4OR435DL1US13JQPOQK8GD5" localSheetId="1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11" hidden="1">#REF!</definedName>
    <definedName name="BExINI6A7H3KSFRFA6UBBDPKW37F" localSheetId="17" hidden="1">#REF!</definedName>
    <definedName name="BExINI6A7H3KSFRFA6UBBDPKW37F" localSheetId="3" hidden="1">#REF!</definedName>
    <definedName name="BExINI6A7H3KSFRFA6UBBDPKW37F" localSheetId="7" hidden="1">#REF!</definedName>
    <definedName name="BExINI6A7H3KSFRFA6UBBDPKW37F" localSheetId="12" hidden="1">#REF!</definedName>
    <definedName name="BExINI6A7H3KSFRFA6UBBDPKW37F" localSheetId="13" hidden="1">#REF!</definedName>
    <definedName name="BExINI6A7H3KSFRFA6UBBDPKW37F" localSheetId="1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11" hidden="1">#REF!</definedName>
    <definedName name="BExINIMK8XC3JOBT2EXYFHHH52H0" localSheetId="17" hidden="1">#REF!</definedName>
    <definedName name="BExINIMK8XC3JOBT2EXYFHHH52H0" localSheetId="3" hidden="1">#REF!</definedName>
    <definedName name="BExINIMK8XC3JOBT2EXYFHHH52H0" localSheetId="7" hidden="1">#REF!</definedName>
    <definedName name="BExINIMK8XC3JOBT2EXYFHHH52H0" localSheetId="12" hidden="1">#REF!</definedName>
    <definedName name="BExINIMK8XC3JOBT2EXYFHHH52H0" localSheetId="13" hidden="1">#REF!</definedName>
    <definedName name="BExINIMK8XC3JOBT2EXYFHHH52H0" localSheetId="1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11" hidden="1">#REF!</definedName>
    <definedName name="BExINLX401ZKEGWU168DS4JUM2J6" localSheetId="17" hidden="1">#REF!</definedName>
    <definedName name="BExINLX401ZKEGWU168DS4JUM2J6" localSheetId="3" hidden="1">#REF!</definedName>
    <definedName name="BExINLX401ZKEGWU168DS4JUM2J6" localSheetId="7" hidden="1">#REF!</definedName>
    <definedName name="BExINLX401ZKEGWU168DS4JUM2J6" localSheetId="12" hidden="1">#REF!</definedName>
    <definedName name="BExINLX401ZKEGWU168DS4JUM2J6" localSheetId="13" hidden="1">#REF!</definedName>
    <definedName name="BExINLX401ZKEGWU168DS4JUM2J6" localSheetId="1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11" hidden="1">#REF!</definedName>
    <definedName name="BExINMYYJO1FTV1CZF6O5XCFAMQX" localSheetId="17" hidden="1">#REF!</definedName>
    <definedName name="BExINMYYJO1FTV1CZF6O5XCFAMQX" localSheetId="3" hidden="1">#REF!</definedName>
    <definedName name="BExINMYYJO1FTV1CZF6O5XCFAMQX" localSheetId="7" hidden="1">#REF!</definedName>
    <definedName name="BExINMYYJO1FTV1CZF6O5XCFAMQX" localSheetId="12" hidden="1">#REF!</definedName>
    <definedName name="BExINMYYJO1FTV1CZF6O5XCFAMQX" localSheetId="13" hidden="1">#REF!</definedName>
    <definedName name="BExINMYYJO1FTV1CZF6O5XCFAMQX" localSheetId="1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11" hidden="1">#REF!</definedName>
    <definedName name="BExINP2H4KI05FRFV5PKZFE00HKO" localSheetId="17" hidden="1">#REF!</definedName>
    <definedName name="BExINP2H4KI05FRFV5PKZFE00HKO" localSheetId="3" hidden="1">#REF!</definedName>
    <definedName name="BExINP2H4KI05FRFV5PKZFE00HKO" localSheetId="7" hidden="1">#REF!</definedName>
    <definedName name="BExINP2H4KI05FRFV5PKZFE00HKO" localSheetId="12" hidden="1">#REF!</definedName>
    <definedName name="BExINP2H4KI05FRFV5PKZFE00HKO" localSheetId="13" hidden="1">#REF!</definedName>
    <definedName name="BExINP2H4KI05FRFV5PKZFE00HKO" localSheetId="1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11" hidden="1">#REF!</definedName>
    <definedName name="BExINPTCEJ9RPDEBJEJH80NATGUQ" localSheetId="17" hidden="1">#REF!</definedName>
    <definedName name="BExINPTCEJ9RPDEBJEJH80NATGUQ" localSheetId="3" hidden="1">#REF!</definedName>
    <definedName name="BExINPTCEJ9RPDEBJEJH80NATGUQ" localSheetId="7" hidden="1">#REF!</definedName>
    <definedName name="BExINPTCEJ9RPDEBJEJH80NATGUQ" localSheetId="12" hidden="1">#REF!</definedName>
    <definedName name="BExINPTCEJ9RPDEBJEJH80NATGUQ" localSheetId="13" hidden="1">#REF!</definedName>
    <definedName name="BExINPTCEJ9RPDEBJEJH80NATGUQ" localSheetId="1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11" hidden="1">#REF!</definedName>
    <definedName name="BExINWEQMNJ70A6JRXC2LACBX1GX" localSheetId="17" hidden="1">#REF!</definedName>
    <definedName name="BExINWEQMNJ70A6JRXC2LACBX1GX" localSheetId="3" hidden="1">#REF!</definedName>
    <definedName name="BExINWEQMNJ70A6JRXC2LACBX1GX" localSheetId="7" hidden="1">#REF!</definedName>
    <definedName name="BExINWEQMNJ70A6JRXC2LACBX1GX" localSheetId="12" hidden="1">#REF!</definedName>
    <definedName name="BExINWEQMNJ70A6JRXC2LACBX1GX" localSheetId="13" hidden="1">#REF!</definedName>
    <definedName name="BExINWEQMNJ70A6JRXC2LACBX1GX" localSheetId="1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11" hidden="1">#REF!</definedName>
    <definedName name="BExINZELVWYGU876QUUZCIMXPBQC" localSheetId="17" hidden="1">#REF!</definedName>
    <definedName name="BExINZELVWYGU876QUUZCIMXPBQC" localSheetId="3" hidden="1">#REF!</definedName>
    <definedName name="BExINZELVWYGU876QUUZCIMXPBQC" localSheetId="7" hidden="1">#REF!</definedName>
    <definedName name="BExINZELVWYGU876QUUZCIMXPBQC" localSheetId="12" hidden="1">#REF!</definedName>
    <definedName name="BExINZELVWYGU876QUUZCIMXPBQC" localSheetId="13" hidden="1">#REF!</definedName>
    <definedName name="BExINZELVWYGU876QUUZCIMXPBQC" localSheetId="1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11" hidden="1">#REF!</definedName>
    <definedName name="BExIO9QZ59ZHRA8SX6QICH2AY8A2" localSheetId="17" hidden="1">#REF!</definedName>
    <definedName name="BExIO9QZ59ZHRA8SX6QICH2AY8A2" localSheetId="3" hidden="1">#REF!</definedName>
    <definedName name="BExIO9QZ59ZHRA8SX6QICH2AY8A2" localSheetId="7" hidden="1">#REF!</definedName>
    <definedName name="BExIO9QZ59ZHRA8SX6QICH2AY8A2" localSheetId="12" hidden="1">#REF!</definedName>
    <definedName name="BExIO9QZ59ZHRA8SX6QICH2AY8A2" localSheetId="13" hidden="1">#REF!</definedName>
    <definedName name="BExIO9QZ59ZHRA8SX6QICH2AY8A2" localSheetId="1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11" hidden="1">#REF!</definedName>
    <definedName name="BExIOAHV525SMMGFDJFE7456JPBD" localSheetId="17" hidden="1">#REF!</definedName>
    <definedName name="BExIOAHV525SMMGFDJFE7456JPBD" localSheetId="3" hidden="1">#REF!</definedName>
    <definedName name="BExIOAHV525SMMGFDJFE7456JPBD" localSheetId="7" hidden="1">#REF!</definedName>
    <definedName name="BExIOAHV525SMMGFDJFE7456JPBD" localSheetId="12" hidden="1">#REF!</definedName>
    <definedName name="BExIOAHV525SMMGFDJFE7456JPBD" localSheetId="13" hidden="1">#REF!</definedName>
    <definedName name="BExIOAHV525SMMGFDJFE7456JPBD" localSheetId="1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11" hidden="1">#REF!</definedName>
    <definedName name="BExIOCQUQHKUU1KONGSDOLQTQEIC" localSheetId="17" hidden="1">#REF!</definedName>
    <definedName name="BExIOCQUQHKUU1KONGSDOLQTQEIC" localSheetId="3" hidden="1">#REF!</definedName>
    <definedName name="BExIOCQUQHKUU1KONGSDOLQTQEIC" localSheetId="7" hidden="1">#REF!</definedName>
    <definedName name="BExIOCQUQHKUU1KONGSDOLQTQEIC" localSheetId="12" hidden="1">#REF!</definedName>
    <definedName name="BExIOCQUQHKUU1KONGSDOLQTQEIC" localSheetId="13" hidden="1">#REF!</definedName>
    <definedName name="BExIOCQUQHKUU1KONGSDOLQTQEIC" localSheetId="1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11" hidden="1">#REF!</definedName>
    <definedName name="BExIOFAGCDQQKALMX3V0KU94KUQO" localSheetId="17" hidden="1">#REF!</definedName>
    <definedName name="BExIOFAGCDQQKALMX3V0KU94KUQO" localSheetId="3" hidden="1">#REF!</definedName>
    <definedName name="BExIOFAGCDQQKALMX3V0KU94KUQO" localSheetId="7" hidden="1">#REF!</definedName>
    <definedName name="BExIOFAGCDQQKALMX3V0KU94KUQO" localSheetId="12" hidden="1">#REF!</definedName>
    <definedName name="BExIOFAGCDQQKALMX3V0KU94KUQO" localSheetId="13" hidden="1">#REF!</definedName>
    <definedName name="BExIOFAGCDQQKALMX3V0KU94KUQO" localSheetId="1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11" hidden="1">#REF!</definedName>
    <definedName name="BExIOFL8Y5O61VLKTB4H20IJNWS1" localSheetId="17" hidden="1">#REF!</definedName>
    <definedName name="BExIOFL8Y5O61VLKTB4H20IJNWS1" localSheetId="3" hidden="1">#REF!</definedName>
    <definedName name="BExIOFL8Y5O61VLKTB4H20IJNWS1" localSheetId="7" hidden="1">#REF!</definedName>
    <definedName name="BExIOFL8Y5O61VLKTB4H20IJNWS1" localSheetId="12" hidden="1">#REF!</definedName>
    <definedName name="BExIOFL8Y5O61VLKTB4H20IJNWS1" localSheetId="13" hidden="1">#REF!</definedName>
    <definedName name="BExIOFL8Y5O61VLKTB4H20IJNWS1" localSheetId="1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11" hidden="1">#REF!</definedName>
    <definedName name="BExIOMBXRW5NS4ZPYX9G5QREZ5J6" localSheetId="17" hidden="1">#REF!</definedName>
    <definedName name="BExIOMBXRW5NS4ZPYX9G5QREZ5J6" localSheetId="3" hidden="1">#REF!</definedName>
    <definedName name="BExIOMBXRW5NS4ZPYX9G5QREZ5J6" localSheetId="7" hidden="1">#REF!</definedName>
    <definedName name="BExIOMBXRW5NS4ZPYX9G5QREZ5J6" localSheetId="12" hidden="1">#REF!</definedName>
    <definedName name="BExIOMBXRW5NS4ZPYX9G5QREZ5J6" localSheetId="13" hidden="1">#REF!</definedName>
    <definedName name="BExIOMBXRW5NS4ZPYX9G5QREZ5J6" localSheetId="1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11" hidden="1">#REF!</definedName>
    <definedName name="BExIORA3GK78T7C7SNBJJUONJ0LS" localSheetId="17" hidden="1">#REF!</definedName>
    <definedName name="BExIORA3GK78T7C7SNBJJUONJ0LS" localSheetId="3" hidden="1">#REF!</definedName>
    <definedName name="BExIORA3GK78T7C7SNBJJUONJ0LS" localSheetId="7" hidden="1">#REF!</definedName>
    <definedName name="BExIORA3GK78T7C7SNBJJUONJ0LS" localSheetId="12" hidden="1">#REF!</definedName>
    <definedName name="BExIORA3GK78T7C7SNBJJUONJ0LS" localSheetId="13" hidden="1">#REF!</definedName>
    <definedName name="BExIORA3GK78T7C7SNBJJUONJ0LS" localSheetId="1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11" hidden="1">#REF!</definedName>
    <definedName name="BExIORFDXP4AVIEBLSTZ8ETSXMNM" localSheetId="17" hidden="1">#REF!</definedName>
    <definedName name="BExIORFDXP4AVIEBLSTZ8ETSXMNM" localSheetId="3" hidden="1">#REF!</definedName>
    <definedName name="BExIORFDXP4AVIEBLSTZ8ETSXMNM" localSheetId="7" hidden="1">#REF!</definedName>
    <definedName name="BExIORFDXP4AVIEBLSTZ8ETSXMNM" localSheetId="12" hidden="1">#REF!</definedName>
    <definedName name="BExIORFDXP4AVIEBLSTZ8ETSXMNM" localSheetId="13" hidden="1">#REF!</definedName>
    <definedName name="BExIORFDXP4AVIEBLSTZ8ETSXMNM" localSheetId="1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11" hidden="1">#REF!</definedName>
    <definedName name="BExIOTZ5EFZ2NASVQ05RH15HRSW6" localSheetId="17" hidden="1">#REF!</definedName>
    <definedName name="BExIOTZ5EFZ2NASVQ05RH15HRSW6" localSheetId="3" hidden="1">#REF!</definedName>
    <definedName name="BExIOTZ5EFZ2NASVQ05RH15HRSW6" localSheetId="7" hidden="1">#REF!</definedName>
    <definedName name="BExIOTZ5EFZ2NASVQ05RH15HRSW6" localSheetId="12" hidden="1">#REF!</definedName>
    <definedName name="BExIOTZ5EFZ2NASVQ05RH15HRSW6" localSheetId="13" hidden="1">#REF!</definedName>
    <definedName name="BExIOTZ5EFZ2NASVQ05RH15HRSW6" localSheetId="1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11" hidden="1">#REF!</definedName>
    <definedName name="BExIP8YNN6UUE1GZ223SWH7DLGKO" localSheetId="17" hidden="1">#REF!</definedName>
    <definedName name="BExIP8YNN6UUE1GZ223SWH7DLGKO" localSheetId="3" hidden="1">#REF!</definedName>
    <definedName name="BExIP8YNN6UUE1GZ223SWH7DLGKO" localSheetId="7" hidden="1">#REF!</definedName>
    <definedName name="BExIP8YNN6UUE1GZ223SWH7DLGKO" localSheetId="12" hidden="1">#REF!</definedName>
    <definedName name="BExIP8YNN6UUE1GZ223SWH7DLGKO" localSheetId="13" hidden="1">#REF!</definedName>
    <definedName name="BExIP8YNN6UUE1GZ223SWH7DLGKO" localSheetId="1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11" hidden="1">#REF!</definedName>
    <definedName name="BExIPAB4AOL592OJCC1CFAXTLF1A" localSheetId="17" hidden="1">#REF!</definedName>
    <definedName name="BExIPAB4AOL592OJCC1CFAXTLF1A" localSheetId="3" hidden="1">#REF!</definedName>
    <definedName name="BExIPAB4AOL592OJCC1CFAXTLF1A" localSheetId="7" hidden="1">#REF!</definedName>
    <definedName name="BExIPAB4AOL592OJCC1CFAXTLF1A" localSheetId="12" hidden="1">#REF!</definedName>
    <definedName name="BExIPAB4AOL592OJCC1CFAXTLF1A" localSheetId="13" hidden="1">#REF!</definedName>
    <definedName name="BExIPAB4AOL592OJCC1CFAXTLF1A" localSheetId="1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11" hidden="1">#REF!</definedName>
    <definedName name="BExIPB25DKX4S2ZCKQN7KWSC3JBF" localSheetId="17" hidden="1">#REF!</definedName>
    <definedName name="BExIPB25DKX4S2ZCKQN7KWSC3JBF" localSheetId="3" hidden="1">#REF!</definedName>
    <definedName name="BExIPB25DKX4S2ZCKQN7KWSC3JBF" localSheetId="7" hidden="1">#REF!</definedName>
    <definedName name="BExIPB25DKX4S2ZCKQN7KWSC3JBF" localSheetId="12" hidden="1">#REF!</definedName>
    <definedName name="BExIPB25DKX4S2ZCKQN7KWSC3JBF" localSheetId="13" hidden="1">#REF!</definedName>
    <definedName name="BExIPB25DKX4S2ZCKQN7KWSC3JBF" localSheetId="1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11" hidden="1">#REF!</definedName>
    <definedName name="BExIPCUX4I4S2N50TLMMLALYLH9S" localSheetId="17" hidden="1">#REF!</definedName>
    <definedName name="BExIPCUX4I4S2N50TLMMLALYLH9S" localSheetId="3" hidden="1">#REF!</definedName>
    <definedName name="BExIPCUX4I4S2N50TLMMLALYLH9S" localSheetId="7" hidden="1">#REF!</definedName>
    <definedName name="BExIPCUX4I4S2N50TLMMLALYLH9S" localSheetId="12" hidden="1">#REF!</definedName>
    <definedName name="BExIPCUX4I4S2N50TLMMLALYLH9S" localSheetId="13" hidden="1">#REF!</definedName>
    <definedName name="BExIPCUX4I4S2N50TLMMLALYLH9S" localSheetId="1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11" hidden="1">#REF!</definedName>
    <definedName name="BExIPDLT8JYAMGE5HTN4D1YHZF3V" localSheetId="17" hidden="1">#REF!</definedName>
    <definedName name="BExIPDLT8JYAMGE5HTN4D1YHZF3V" localSheetId="3" hidden="1">#REF!</definedName>
    <definedName name="BExIPDLT8JYAMGE5HTN4D1YHZF3V" localSheetId="7" hidden="1">#REF!</definedName>
    <definedName name="BExIPDLT8JYAMGE5HTN4D1YHZF3V" localSheetId="12" hidden="1">#REF!</definedName>
    <definedName name="BExIPDLT8JYAMGE5HTN4D1YHZF3V" localSheetId="13" hidden="1">#REF!</definedName>
    <definedName name="BExIPDLT8JYAMGE5HTN4D1YHZF3V" localSheetId="1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11" hidden="1">#REF!</definedName>
    <definedName name="BExIPG040Q08EWIWL6CAVR3GRI43" localSheetId="17" hidden="1">#REF!</definedName>
    <definedName name="BExIPG040Q08EWIWL6CAVR3GRI43" localSheetId="3" hidden="1">#REF!</definedName>
    <definedName name="BExIPG040Q08EWIWL6CAVR3GRI43" localSheetId="7" hidden="1">#REF!</definedName>
    <definedName name="BExIPG040Q08EWIWL6CAVR3GRI43" localSheetId="12" hidden="1">#REF!</definedName>
    <definedName name="BExIPG040Q08EWIWL6CAVR3GRI43" localSheetId="13" hidden="1">#REF!</definedName>
    <definedName name="BExIPG040Q08EWIWL6CAVR3GRI43" localSheetId="1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11" hidden="1">#REF!</definedName>
    <definedName name="BExIPKNFUDPDKOSH5GHDVNA8D66S" localSheetId="17" hidden="1">#REF!</definedName>
    <definedName name="BExIPKNFUDPDKOSH5GHDVNA8D66S" localSheetId="3" hidden="1">#REF!</definedName>
    <definedName name="BExIPKNFUDPDKOSH5GHDVNA8D66S" localSheetId="7" hidden="1">#REF!</definedName>
    <definedName name="BExIPKNFUDPDKOSH5GHDVNA8D66S" localSheetId="12" hidden="1">#REF!</definedName>
    <definedName name="BExIPKNFUDPDKOSH5GHDVNA8D66S" localSheetId="13" hidden="1">#REF!</definedName>
    <definedName name="BExIPKNFUDPDKOSH5GHDVNA8D66S" localSheetId="1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11" hidden="1">#REF!</definedName>
    <definedName name="BExIPVL5VEVK9Q7AYB7EC2VZWBEZ" localSheetId="17" hidden="1">#REF!</definedName>
    <definedName name="BExIPVL5VEVK9Q7AYB7EC2VZWBEZ" localSheetId="3" hidden="1">#REF!</definedName>
    <definedName name="BExIPVL5VEVK9Q7AYB7EC2VZWBEZ" localSheetId="7" hidden="1">#REF!</definedName>
    <definedName name="BExIPVL5VEVK9Q7AYB7EC2VZWBEZ" localSheetId="1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11" hidden="1">#REF!</definedName>
    <definedName name="BExIQ1VS9A2FHVD9TUHKG9K8EVVP" localSheetId="17" hidden="1">#REF!</definedName>
    <definedName name="BExIQ1VS9A2FHVD9TUHKG9K8EVVP" localSheetId="3" hidden="1">#REF!</definedName>
    <definedName name="BExIQ1VS9A2FHVD9TUHKG9K8EVVP" localSheetId="7" hidden="1">#REF!</definedName>
    <definedName name="BExIQ1VS9A2FHVD9TUHKG9K8EVVP" localSheetId="12" hidden="1">#REF!</definedName>
    <definedName name="BExIQ1VS9A2FHVD9TUHKG9K8EVVP" localSheetId="13" hidden="1">#REF!</definedName>
    <definedName name="BExIQ1VS9A2FHVD9TUHKG9K8EVVP" localSheetId="1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11" hidden="1">#REF!</definedName>
    <definedName name="BExIQ3J19L30PSQ2CXNT6IHW0I7V" localSheetId="17" hidden="1">#REF!</definedName>
    <definedName name="BExIQ3J19L30PSQ2CXNT6IHW0I7V" localSheetId="3" hidden="1">#REF!</definedName>
    <definedName name="BExIQ3J19L30PSQ2CXNT6IHW0I7V" localSheetId="7" hidden="1">#REF!</definedName>
    <definedName name="BExIQ3J19L30PSQ2CXNT6IHW0I7V" localSheetId="12" hidden="1">#REF!</definedName>
    <definedName name="BExIQ3J19L30PSQ2CXNT6IHW0I7V" localSheetId="13" hidden="1">#REF!</definedName>
    <definedName name="BExIQ3J19L30PSQ2CXNT6IHW0I7V" localSheetId="1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11" hidden="1">#REF!</definedName>
    <definedName name="BExIQ3OJ7M04XCY276IO0LJA5XUK" localSheetId="17" hidden="1">#REF!</definedName>
    <definedName name="BExIQ3OJ7M04XCY276IO0LJA5XUK" localSheetId="3" hidden="1">#REF!</definedName>
    <definedName name="BExIQ3OJ7M04XCY276IO0LJA5XUK" localSheetId="7" hidden="1">#REF!</definedName>
    <definedName name="BExIQ3OJ7M04XCY276IO0LJA5XUK" localSheetId="12" hidden="1">#REF!</definedName>
    <definedName name="BExIQ3OJ7M04XCY276IO0LJA5XUK" localSheetId="13" hidden="1">#REF!</definedName>
    <definedName name="BExIQ3OJ7M04XCY276IO0LJA5XUK" localSheetId="1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11" hidden="1">#REF!</definedName>
    <definedName name="BExIQ5S19ITB0NDRUN4XV7B905ED" localSheetId="17" hidden="1">#REF!</definedName>
    <definedName name="BExIQ5S19ITB0NDRUN4XV7B905ED" localSheetId="3" hidden="1">#REF!</definedName>
    <definedName name="BExIQ5S19ITB0NDRUN4XV7B905ED" localSheetId="7" hidden="1">#REF!</definedName>
    <definedName name="BExIQ5S19ITB0NDRUN4XV7B905ED" localSheetId="12" hidden="1">#REF!</definedName>
    <definedName name="BExIQ5S19ITB0NDRUN4XV7B905ED" localSheetId="13" hidden="1">#REF!</definedName>
    <definedName name="BExIQ5S19ITB0NDRUN4XV7B905ED" localSheetId="1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11" hidden="1">#REF!</definedName>
    <definedName name="BExIQ810MMN2UN0EQ9CRQAFWA19X" localSheetId="17" hidden="1">#REF!</definedName>
    <definedName name="BExIQ810MMN2UN0EQ9CRQAFWA19X" localSheetId="3" hidden="1">#REF!</definedName>
    <definedName name="BExIQ810MMN2UN0EQ9CRQAFWA19X" localSheetId="7" hidden="1">#REF!</definedName>
    <definedName name="BExIQ810MMN2UN0EQ9CRQAFWA19X" localSheetId="12" hidden="1">#REF!</definedName>
    <definedName name="BExIQ810MMN2UN0EQ9CRQAFWA19X" localSheetId="13" hidden="1">#REF!</definedName>
    <definedName name="BExIQ810MMN2UN0EQ9CRQAFWA19X" localSheetId="1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11" hidden="1">#REF!</definedName>
    <definedName name="BExIQ9TMQT2EIXSVQW7GVSOAW2VJ" localSheetId="17" hidden="1">#REF!</definedName>
    <definedName name="BExIQ9TMQT2EIXSVQW7GVSOAW2VJ" localSheetId="3" hidden="1">#REF!</definedName>
    <definedName name="BExIQ9TMQT2EIXSVQW7GVSOAW2VJ" localSheetId="7" hidden="1">#REF!</definedName>
    <definedName name="BExIQ9TMQT2EIXSVQW7GVSOAW2VJ" localSheetId="12" hidden="1">#REF!</definedName>
    <definedName name="BExIQ9TMQT2EIXSVQW7GVSOAW2VJ" localSheetId="13" hidden="1">#REF!</definedName>
    <definedName name="BExIQ9TMQT2EIXSVQW7GVSOAW2VJ" localSheetId="1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11" hidden="1">#REF!</definedName>
    <definedName name="BExIQBMDE1L6J4H27K1FMSHQKDSE" localSheetId="17" hidden="1">#REF!</definedName>
    <definedName name="BExIQBMDE1L6J4H27K1FMSHQKDSE" localSheetId="3" hidden="1">#REF!</definedName>
    <definedName name="BExIQBMDE1L6J4H27K1FMSHQKDSE" localSheetId="7" hidden="1">#REF!</definedName>
    <definedName name="BExIQBMDE1L6J4H27K1FMSHQKDSE" localSheetId="12" hidden="1">#REF!</definedName>
    <definedName name="BExIQBMDE1L6J4H27K1FMSHQKDSE" localSheetId="13" hidden="1">#REF!</definedName>
    <definedName name="BExIQBMDE1L6J4H27K1FMSHQKDSE" localSheetId="1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11" hidden="1">#REF!</definedName>
    <definedName name="BExIQE65LVXUOF3UZFO7SDHFJH22" localSheetId="17" hidden="1">#REF!</definedName>
    <definedName name="BExIQE65LVXUOF3UZFO7SDHFJH22" localSheetId="3" hidden="1">#REF!</definedName>
    <definedName name="BExIQE65LVXUOF3UZFO7SDHFJH22" localSheetId="7" hidden="1">#REF!</definedName>
    <definedName name="BExIQE65LVXUOF3UZFO7SDHFJH22" localSheetId="12" hidden="1">#REF!</definedName>
    <definedName name="BExIQE65LVXUOF3UZFO7SDHFJH22" localSheetId="13" hidden="1">#REF!</definedName>
    <definedName name="BExIQE65LVXUOF3UZFO7SDHFJH22" localSheetId="1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11" hidden="1">#REF!</definedName>
    <definedName name="BExIQG9OO2KKBOWTMD1OXY36TEGA" localSheetId="17" hidden="1">#REF!</definedName>
    <definedName name="BExIQG9OO2KKBOWTMD1OXY36TEGA" localSheetId="3" hidden="1">#REF!</definedName>
    <definedName name="BExIQG9OO2KKBOWTMD1OXY36TEGA" localSheetId="7" hidden="1">#REF!</definedName>
    <definedName name="BExIQG9OO2KKBOWTMD1OXY36TEGA" localSheetId="12" hidden="1">#REF!</definedName>
    <definedName name="BExIQG9OO2KKBOWTMD1OXY36TEGA" localSheetId="13" hidden="1">#REF!</definedName>
    <definedName name="BExIQG9OO2KKBOWTMD1OXY36TEGA" localSheetId="1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11" hidden="1">#REF!</definedName>
    <definedName name="BExIQHWZ65ALA9VAFCJEGIL1145G" localSheetId="17" hidden="1">#REF!</definedName>
    <definedName name="BExIQHWZ65ALA9VAFCJEGIL1145G" localSheetId="3" hidden="1">#REF!</definedName>
    <definedName name="BExIQHWZ65ALA9VAFCJEGIL1145G" localSheetId="7" hidden="1">#REF!</definedName>
    <definedName name="BExIQHWZ65ALA9VAFCJEGIL1145G" localSheetId="12" hidden="1">#REF!</definedName>
    <definedName name="BExIQHWZ65ALA9VAFCJEGIL1145G" localSheetId="13" hidden="1">#REF!</definedName>
    <definedName name="BExIQHWZ65ALA9VAFCJEGIL1145G" localSheetId="1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11" hidden="1">#REF!</definedName>
    <definedName name="BExIQX1XBB31HZTYEEVOBSE3C5A6" localSheetId="17" hidden="1">#REF!</definedName>
    <definedName name="BExIQX1XBB31HZTYEEVOBSE3C5A6" localSheetId="3" hidden="1">#REF!</definedName>
    <definedName name="BExIQX1XBB31HZTYEEVOBSE3C5A6" localSheetId="7" hidden="1">#REF!</definedName>
    <definedName name="BExIQX1XBB31HZTYEEVOBSE3C5A6" localSheetId="12" hidden="1">#REF!</definedName>
    <definedName name="BExIQX1XBB31HZTYEEVOBSE3C5A6" localSheetId="13" hidden="1">#REF!</definedName>
    <definedName name="BExIQX1XBB31HZTYEEVOBSE3C5A6" localSheetId="1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11" hidden="1">#REF!</definedName>
    <definedName name="BExIR2ALYRP9FW99DK2084J7IIDC" localSheetId="17" hidden="1">#REF!</definedName>
    <definedName name="BExIR2ALYRP9FW99DK2084J7IIDC" localSheetId="3" hidden="1">#REF!</definedName>
    <definedName name="BExIR2ALYRP9FW99DK2084J7IIDC" localSheetId="7" hidden="1">#REF!</definedName>
    <definedName name="BExIR2ALYRP9FW99DK2084J7IIDC" localSheetId="12" hidden="1">#REF!</definedName>
    <definedName name="BExIR2ALYRP9FW99DK2084J7IIDC" localSheetId="13" hidden="1">#REF!</definedName>
    <definedName name="BExIR2ALYRP9FW99DK2084J7IIDC" localSheetId="1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11" hidden="1">#REF!</definedName>
    <definedName name="BExIR8FQETPTQYW37DBVDWG3J4JW" localSheetId="17" hidden="1">#REF!</definedName>
    <definedName name="BExIR8FQETPTQYW37DBVDWG3J4JW" localSheetId="3" hidden="1">#REF!</definedName>
    <definedName name="BExIR8FQETPTQYW37DBVDWG3J4JW" localSheetId="7" hidden="1">#REF!</definedName>
    <definedName name="BExIR8FQETPTQYW37DBVDWG3J4JW" localSheetId="12" hidden="1">#REF!</definedName>
    <definedName name="BExIR8FQETPTQYW37DBVDWG3J4JW" localSheetId="13" hidden="1">#REF!</definedName>
    <definedName name="BExIR8FQETPTQYW37DBVDWG3J4JW" localSheetId="1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11" hidden="1">#REF!</definedName>
    <definedName name="BExIRHKWQB1PP4ZLB0C3AVUBAFMD" localSheetId="17" hidden="1">#REF!</definedName>
    <definedName name="BExIRHKWQB1PP4ZLB0C3AVUBAFMD" localSheetId="3" hidden="1">#REF!</definedName>
    <definedName name="BExIRHKWQB1PP4ZLB0C3AVUBAFMD" localSheetId="7" hidden="1">#REF!</definedName>
    <definedName name="BExIRHKWQB1PP4ZLB0C3AVUBAFMD" localSheetId="12" hidden="1">#REF!</definedName>
    <definedName name="BExIRHKWQB1PP4ZLB0C3AVUBAFMD" localSheetId="13" hidden="1">#REF!</definedName>
    <definedName name="BExIRHKWQB1PP4ZLB0C3AVUBAFMD" localSheetId="1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11" hidden="1">#REF!</definedName>
    <definedName name="BExIRJTRJPQR3OTAGAV7JTA4VMPS" localSheetId="17" hidden="1">#REF!</definedName>
    <definedName name="BExIRJTRJPQR3OTAGAV7JTA4VMPS" localSheetId="3" hidden="1">#REF!</definedName>
    <definedName name="BExIRJTRJPQR3OTAGAV7JTA4VMPS" localSheetId="7" hidden="1">#REF!</definedName>
    <definedName name="BExIRJTRJPQR3OTAGAV7JTA4VMPS" localSheetId="12" hidden="1">#REF!</definedName>
    <definedName name="BExIRJTRJPQR3OTAGAV7JTA4VMPS" localSheetId="13" hidden="1">#REF!</definedName>
    <definedName name="BExIRJTRJPQR3OTAGAV7JTA4VMPS" localSheetId="1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11" hidden="1">#REF!</definedName>
    <definedName name="BExIROH27RJOG6VI7ZHR0RZGAZZ4" localSheetId="17" hidden="1">#REF!</definedName>
    <definedName name="BExIROH27RJOG6VI7ZHR0RZGAZZ4" localSheetId="3" hidden="1">#REF!</definedName>
    <definedName name="BExIROH27RJOG6VI7ZHR0RZGAZZ4" localSheetId="7" hidden="1">#REF!</definedName>
    <definedName name="BExIROH27RJOG6VI7ZHR0RZGAZZ4" localSheetId="12" hidden="1">#REF!</definedName>
    <definedName name="BExIROH27RJOG6VI7ZHR0RZGAZZ4" localSheetId="13" hidden="1">#REF!</definedName>
    <definedName name="BExIROH27RJOG6VI7ZHR0RZGAZZ4" localSheetId="1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11" hidden="1">#REF!</definedName>
    <definedName name="BExIRRBGTY01OQOI3U5SW59RFDFI" localSheetId="17" hidden="1">#REF!</definedName>
    <definedName name="BExIRRBGTY01OQOI3U5SW59RFDFI" localSheetId="3" hidden="1">#REF!</definedName>
    <definedName name="BExIRRBGTY01OQOI3U5SW59RFDFI" localSheetId="7" hidden="1">#REF!</definedName>
    <definedName name="BExIRRBGTY01OQOI3U5SW59RFDFI" localSheetId="12" hidden="1">#REF!</definedName>
    <definedName name="BExIRRBGTY01OQOI3U5SW59RFDFI" localSheetId="13" hidden="1">#REF!</definedName>
    <definedName name="BExIRRBGTY01OQOI3U5SW59RFDFI" localSheetId="1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11" hidden="1">#REF!</definedName>
    <definedName name="BExIS4T0DRF57HYO7OGG72KBOFOI" localSheetId="17" hidden="1">#REF!</definedName>
    <definedName name="BExIS4T0DRF57HYO7OGG72KBOFOI" localSheetId="3" hidden="1">#REF!</definedName>
    <definedName name="BExIS4T0DRF57HYO7OGG72KBOFOI" localSheetId="7" hidden="1">#REF!</definedName>
    <definedName name="BExIS4T0DRF57HYO7OGG72KBOFOI" localSheetId="12" hidden="1">#REF!</definedName>
    <definedName name="BExIS4T0DRF57HYO7OGG72KBOFOI" localSheetId="13" hidden="1">#REF!</definedName>
    <definedName name="BExIS4T0DRF57HYO7OGG72KBOFOI" localSheetId="1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11" hidden="1">#REF!</definedName>
    <definedName name="BExIS77BJDDK18PGI9DSEYZPIL7P" localSheetId="17" hidden="1">#REF!</definedName>
    <definedName name="BExIS77BJDDK18PGI9DSEYZPIL7P" localSheetId="3" hidden="1">#REF!</definedName>
    <definedName name="BExIS77BJDDK18PGI9DSEYZPIL7P" localSheetId="7" hidden="1">#REF!</definedName>
    <definedName name="BExIS77BJDDK18PGI9DSEYZPIL7P" localSheetId="12" hidden="1">#REF!</definedName>
    <definedName name="BExIS77BJDDK18PGI9DSEYZPIL7P" localSheetId="13" hidden="1">#REF!</definedName>
    <definedName name="BExIS77BJDDK18PGI9DSEYZPIL7P" localSheetId="1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11" hidden="1">#REF!</definedName>
    <definedName name="BExIS8USL1T3Z97CZ30HJ98E2GXQ" localSheetId="17" hidden="1">#REF!</definedName>
    <definedName name="BExIS8USL1T3Z97CZ30HJ98E2GXQ" localSheetId="3" hidden="1">#REF!</definedName>
    <definedName name="BExIS8USL1T3Z97CZ30HJ98E2GXQ" localSheetId="7" hidden="1">#REF!</definedName>
    <definedName name="BExIS8USL1T3Z97CZ30HJ98E2GXQ" localSheetId="12" hidden="1">#REF!</definedName>
    <definedName name="BExIS8USL1T3Z97CZ30HJ98E2GXQ" localSheetId="13" hidden="1">#REF!</definedName>
    <definedName name="BExIS8USL1T3Z97CZ30HJ98E2GXQ" localSheetId="1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11" hidden="1">#REF!</definedName>
    <definedName name="BExISC5B700MZUBFTQ9K4IKTF7HR" localSheetId="17" hidden="1">#REF!</definedName>
    <definedName name="BExISC5B700MZUBFTQ9K4IKTF7HR" localSheetId="3" hidden="1">#REF!</definedName>
    <definedName name="BExISC5B700MZUBFTQ9K4IKTF7HR" localSheetId="7" hidden="1">#REF!</definedName>
    <definedName name="BExISC5B700MZUBFTQ9K4IKTF7HR" localSheetId="12" hidden="1">#REF!</definedName>
    <definedName name="BExISC5B700MZUBFTQ9K4IKTF7HR" localSheetId="13" hidden="1">#REF!</definedName>
    <definedName name="BExISC5B700MZUBFTQ9K4IKTF7HR" localSheetId="1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11" hidden="1">#REF!</definedName>
    <definedName name="BExISDHXS49S1H56ENBPRF1NLD5C" localSheetId="17" hidden="1">#REF!</definedName>
    <definedName name="BExISDHXS49S1H56ENBPRF1NLD5C" localSheetId="3" hidden="1">#REF!</definedName>
    <definedName name="BExISDHXS49S1H56ENBPRF1NLD5C" localSheetId="7" hidden="1">#REF!</definedName>
    <definedName name="BExISDHXS49S1H56ENBPRF1NLD5C" localSheetId="12" hidden="1">#REF!</definedName>
    <definedName name="BExISDHXS49S1H56ENBPRF1NLD5C" localSheetId="13" hidden="1">#REF!</definedName>
    <definedName name="BExISDHXS49S1H56ENBPRF1NLD5C" localSheetId="1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11" hidden="1">#REF!</definedName>
    <definedName name="BExISM1JLV54A21A164IURMPGUMU" localSheetId="17" hidden="1">#REF!</definedName>
    <definedName name="BExISM1JLV54A21A164IURMPGUMU" localSheetId="3" hidden="1">#REF!</definedName>
    <definedName name="BExISM1JLV54A21A164IURMPGUMU" localSheetId="7" hidden="1">#REF!</definedName>
    <definedName name="BExISM1JLV54A21A164IURMPGUMU" localSheetId="12" hidden="1">#REF!</definedName>
    <definedName name="BExISM1JLV54A21A164IURMPGUMU" localSheetId="13" hidden="1">#REF!</definedName>
    <definedName name="BExISM1JLV54A21A164IURMPGUMU" localSheetId="1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11" hidden="1">#REF!</definedName>
    <definedName name="BExISRFKJYUZ4AKW44IJF7RF9Y90" localSheetId="17" hidden="1">#REF!</definedName>
    <definedName name="BExISRFKJYUZ4AKW44IJF7RF9Y90" localSheetId="3" hidden="1">#REF!</definedName>
    <definedName name="BExISRFKJYUZ4AKW44IJF7RF9Y90" localSheetId="7" hidden="1">#REF!</definedName>
    <definedName name="BExISRFKJYUZ4AKW44IJF7RF9Y90" localSheetId="12" hidden="1">#REF!</definedName>
    <definedName name="BExISRFKJYUZ4AKW44IJF7RF9Y90" localSheetId="13" hidden="1">#REF!</definedName>
    <definedName name="BExISRFKJYUZ4AKW44IJF7RF9Y90" localSheetId="1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11" hidden="1">#REF!</definedName>
    <definedName name="BExISSMVV57JAUB6CSGBMBFVNGWK" localSheetId="17" hidden="1">#REF!</definedName>
    <definedName name="BExISSMVV57JAUB6CSGBMBFVNGWK" localSheetId="3" hidden="1">#REF!</definedName>
    <definedName name="BExISSMVV57JAUB6CSGBMBFVNGWK" localSheetId="7" hidden="1">#REF!</definedName>
    <definedName name="BExISSMVV57JAUB6CSGBMBFVNGWK" localSheetId="12" hidden="1">#REF!</definedName>
    <definedName name="BExISSMVV57JAUB6CSGBMBFVNGWK" localSheetId="13" hidden="1">#REF!</definedName>
    <definedName name="BExISSMVV57JAUB6CSGBMBFVNGWK" localSheetId="1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11" hidden="1">#REF!</definedName>
    <definedName name="BExIT16AD4HCD0WQCCA72AKLQHK1" localSheetId="17" hidden="1">#REF!</definedName>
    <definedName name="BExIT16AD4HCD0WQCCA72AKLQHK1" localSheetId="3" hidden="1">#REF!</definedName>
    <definedName name="BExIT16AD4HCD0WQCCA72AKLQHK1" localSheetId="7" hidden="1">#REF!</definedName>
    <definedName name="BExIT16AD4HCD0WQCCA72AKLQHK1" localSheetId="12" hidden="1">#REF!</definedName>
    <definedName name="BExIT16AD4HCD0WQCCA72AKLQHK1" localSheetId="13" hidden="1">#REF!</definedName>
    <definedName name="BExIT16AD4HCD0WQCCA72AKLQHK1" localSheetId="1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11" hidden="1">#REF!</definedName>
    <definedName name="BExIT1MK8TBAK3SNP36A8FKDQSOK" localSheetId="17" hidden="1">#REF!</definedName>
    <definedName name="BExIT1MK8TBAK3SNP36A8FKDQSOK" localSheetId="3" hidden="1">#REF!</definedName>
    <definedName name="BExIT1MK8TBAK3SNP36A8FKDQSOK" localSheetId="7" hidden="1">#REF!</definedName>
    <definedName name="BExIT1MK8TBAK3SNP36A8FKDQSOK" localSheetId="12" hidden="1">#REF!</definedName>
    <definedName name="BExIT1MK8TBAK3SNP36A8FKDQSOK" localSheetId="13" hidden="1">#REF!</definedName>
    <definedName name="BExIT1MK8TBAK3SNP36A8FKDQSOK" localSheetId="1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11" hidden="1">#REF!</definedName>
    <definedName name="BExIT9PPVL7XGGIZS7G6QI6L7H9U" localSheetId="17" hidden="1">#REF!</definedName>
    <definedName name="BExIT9PPVL7XGGIZS7G6QI6L7H9U" localSheetId="3" hidden="1">#REF!</definedName>
    <definedName name="BExIT9PPVL7XGGIZS7G6QI6L7H9U" localSheetId="7" hidden="1">#REF!</definedName>
    <definedName name="BExIT9PPVL7XGGIZS7G6QI6L7H9U" localSheetId="12" hidden="1">#REF!</definedName>
    <definedName name="BExIT9PPVL7XGGIZS7G6QI6L7H9U" localSheetId="13" hidden="1">#REF!</definedName>
    <definedName name="BExIT9PPVL7XGGIZS7G6QI6L7H9U" localSheetId="1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11" hidden="1">#REF!</definedName>
    <definedName name="BExITBNYANV2S8KD56GOGCKW393R" localSheetId="17" hidden="1">#REF!</definedName>
    <definedName name="BExITBNYANV2S8KD56GOGCKW393R" localSheetId="3" hidden="1">#REF!</definedName>
    <definedName name="BExITBNYANV2S8KD56GOGCKW393R" localSheetId="7" hidden="1">#REF!</definedName>
    <definedName name="BExITBNYANV2S8KD56GOGCKW393R" localSheetId="12" hidden="1">#REF!</definedName>
    <definedName name="BExITBNYANV2S8KD56GOGCKW393R" localSheetId="13" hidden="1">#REF!</definedName>
    <definedName name="BExITBNYANV2S8KD56GOGCKW393R" localSheetId="1" hidden="1">#REF!</definedName>
    <definedName name="BExITBNYANV2S8KD56GOGCKW393R" localSheetId="0" hidden="1">#REF!</definedName>
    <definedName name="BExITBNYANV2S8KD56GOGCKW393R" hidden="1">#REF!</definedName>
    <definedName name="BExItemGrid" localSheetId="11">#REF!</definedName>
    <definedName name="BExItemGrid" localSheetId="17">#REF!</definedName>
    <definedName name="BExItemGrid" localSheetId="3">#REF!</definedName>
    <definedName name="BExItemGrid" localSheetId="7">#REF!</definedName>
    <definedName name="BExItemGrid" localSheetId="1">#REF!</definedName>
    <definedName name="BExItemGrid" localSheetId="0">#REF!</definedName>
    <definedName name="BExItemGrid">#REF!</definedName>
    <definedName name="BExITGB4FVAV0LE88D7JMX7FBYXI" localSheetId="11" hidden="1">#REF!</definedName>
    <definedName name="BExITGB4FVAV0LE88D7JMX7FBYXI" localSheetId="17" hidden="1">#REF!</definedName>
    <definedName name="BExITGB4FVAV0LE88D7JMX7FBYXI" localSheetId="3" hidden="1">#REF!</definedName>
    <definedName name="BExITGB4FVAV0LE88D7JMX7FBYXI" localSheetId="7" hidden="1">#REF!</definedName>
    <definedName name="BExITGB4FVAV0LE88D7JMX7FBYXI" localSheetId="12" hidden="1">#REF!</definedName>
    <definedName name="BExITGB4FVAV0LE88D7JMX7FBYXI" localSheetId="13" hidden="1">#REF!</definedName>
    <definedName name="BExITGB4FVAV0LE88D7JMX7FBYXI" localSheetId="1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11" hidden="1">#REF!</definedName>
    <definedName name="BExITI3TQ14K842P38QF0PNWSWNO" localSheetId="17" hidden="1">#REF!</definedName>
    <definedName name="BExITI3TQ14K842P38QF0PNWSWNO" localSheetId="3" hidden="1">#REF!</definedName>
    <definedName name="BExITI3TQ14K842P38QF0PNWSWNO" localSheetId="7" hidden="1">#REF!</definedName>
    <definedName name="BExITI3TQ14K842P38QF0PNWSWNO" localSheetId="12" hidden="1">#REF!</definedName>
    <definedName name="BExITI3TQ14K842P38QF0PNWSWNO" localSheetId="13" hidden="1">#REF!</definedName>
    <definedName name="BExITI3TQ14K842P38QF0PNWSWNO" localSheetId="1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11" hidden="1">#REF!</definedName>
    <definedName name="BExIU9OGER4TPMETACWUEP1UENK0" localSheetId="17" hidden="1">#REF!</definedName>
    <definedName name="BExIU9OGER4TPMETACWUEP1UENK0" localSheetId="3" hidden="1">#REF!</definedName>
    <definedName name="BExIU9OGER4TPMETACWUEP1UENK0" localSheetId="7" hidden="1">#REF!</definedName>
    <definedName name="BExIU9OGER4TPMETACWUEP1UENK0" localSheetId="12" hidden="1">#REF!</definedName>
    <definedName name="BExIU9OGER4TPMETACWUEP1UENK0" localSheetId="13" hidden="1">#REF!</definedName>
    <definedName name="BExIU9OGER4TPMETACWUEP1UENK0" localSheetId="1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11" hidden="1">#REF!</definedName>
    <definedName name="BExIUD4OJGH65NFNQ4VMCE3R4J1X" localSheetId="17" hidden="1">#REF!</definedName>
    <definedName name="BExIUD4OJGH65NFNQ4VMCE3R4J1X" localSheetId="3" hidden="1">#REF!</definedName>
    <definedName name="BExIUD4OJGH65NFNQ4VMCE3R4J1X" localSheetId="7" hidden="1">#REF!</definedName>
    <definedName name="BExIUD4OJGH65NFNQ4VMCE3R4J1X" localSheetId="12" hidden="1">#REF!</definedName>
    <definedName name="BExIUD4OJGH65NFNQ4VMCE3R4J1X" localSheetId="13" hidden="1">#REF!</definedName>
    <definedName name="BExIUD4OJGH65NFNQ4VMCE3R4J1X" localSheetId="1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11" hidden="1">#REF!</definedName>
    <definedName name="BExIUQM0XWNNW3MJD26EOVIT7FSU" localSheetId="17" hidden="1">#REF!</definedName>
    <definedName name="BExIUQM0XWNNW3MJD26EOVIT7FSU" localSheetId="3" hidden="1">#REF!</definedName>
    <definedName name="BExIUQM0XWNNW3MJD26EOVIT7FSU" localSheetId="7" hidden="1">#REF!</definedName>
    <definedName name="BExIUQM0XWNNW3MJD26EOVIT7FSU" localSheetId="12" hidden="1">#REF!</definedName>
    <definedName name="BExIUQM0XWNNW3MJD26EOVIT7FSU" localSheetId="13" hidden="1">#REF!</definedName>
    <definedName name="BExIUQM0XWNNW3MJD26EOVIT7FSU" localSheetId="1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11" hidden="1">#REF!</definedName>
    <definedName name="BExIUTB5OAAXYW0OFMP0PS40SPOB" localSheetId="17" hidden="1">#REF!</definedName>
    <definedName name="BExIUTB5OAAXYW0OFMP0PS40SPOB" localSheetId="3" hidden="1">#REF!</definedName>
    <definedName name="BExIUTB5OAAXYW0OFMP0PS40SPOB" localSheetId="7" hidden="1">#REF!</definedName>
    <definedName name="BExIUTB5OAAXYW0OFMP0PS40SPOB" localSheetId="12" hidden="1">#REF!</definedName>
    <definedName name="BExIUTB5OAAXYW0OFMP0PS40SPOB" localSheetId="13" hidden="1">#REF!</definedName>
    <definedName name="BExIUTB5OAAXYW0OFMP0PS40SPOB" localSheetId="1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11" hidden="1">#REF!</definedName>
    <definedName name="BExIUUT2MHIOV6R3WHA0DPM1KBKY" localSheetId="17" hidden="1">#REF!</definedName>
    <definedName name="BExIUUT2MHIOV6R3WHA0DPM1KBKY" localSheetId="3" hidden="1">#REF!</definedName>
    <definedName name="BExIUUT2MHIOV6R3WHA0DPM1KBKY" localSheetId="7" hidden="1">#REF!</definedName>
    <definedName name="BExIUUT2MHIOV6R3WHA0DPM1KBKY" localSheetId="12" hidden="1">#REF!</definedName>
    <definedName name="BExIUUT2MHIOV6R3WHA0DPM1KBKY" localSheetId="13" hidden="1">#REF!</definedName>
    <definedName name="BExIUUT2MHIOV6R3WHA0DPM1KBKY" localSheetId="1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11" hidden="1">#REF!</definedName>
    <definedName name="BExIUYPDT1AM6MWGWQS646PIZIWC" localSheetId="17" hidden="1">#REF!</definedName>
    <definedName name="BExIUYPDT1AM6MWGWQS646PIZIWC" localSheetId="3" hidden="1">#REF!</definedName>
    <definedName name="BExIUYPDT1AM6MWGWQS646PIZIWC" localSheetId="7" hidden="1">#REF!</definedName>
    <definedName name="BExIUYPDT1AM6MWGWQS646PIZIWC" localSheetId="12" hidden="1">#REF!</definedName>
    <definedName name="BExIUYPDT1AM6MWGWQS646PIZIWC" localSheetId="13" hidden="1">#REF!</definedName>
    <definedName name="BExIUYPDT1AM6MWGWQS646PIZIWC" localSheetId="1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11" hidden="1">#REF!</definedName>
    <definedName name="BExIV0I2O9F8D1UK1SI8AEYR6U0A" localSheetId="17" hidden="1">#REF!</definedName>
    <definedName name="BExIV0I2O9F8D1UK1SI8AEYR6U0A" localSheetId="3" hidden="1">#REF!</definedName>
    <definedName name="BExIV0I2O9F8D1UK1SI8AEYR6U0A" localSheetId="7" hidden="1">#REF!</definedName>
    <definedName name="BExIV0I2O9F8D1UK1SI8AEYR6U0A" localSheetId="12" hidden="1">#REF!</definedName>
    <definedName name="BExIV0I2O9F8D1UK1SI8AEYR6U0A" localSheetId="13" hidden="1">#REF!</definedName>
    <definedName name="BExIV0I2O9F8D1UK1SI8AEYR6U0A" localSheetId="1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11" hidden="1">#REF!</definedName>
    <definedName name="BExIV2LM38XPLRTWT0R44TMQ59E5" localSheetId="17" hidden="1">#REF!</definedName>
    <definedName name="BExIV2LM38XPLRTWT0R44TMQ59E5" localSheetId="3" hidden="1">#REF!</definedName>
    <definedName name="BExIV2LM38XPLRTWT0R44TMQ59E5" localSheetId="7" hidden="1">#REF!</definedName>
    <definedName name="BExIV2LM38XPLRTWT0R44TMQ59E5" localSheetId="12" hidden="1">#REF!</definedName>
    <definedName name="BExIV2LM38XPLRTWT0R44TMQ59E5" localSheetId="13" hidden="1">#REF!</definedName>
    <definedName name="BExIV2LM38XPLRTWT0R44TMQ59E5" localSheetId="1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11" hidden="1">#REF!</definedName>
    <definedName name="BExIV3HY4S0YRV1F7XEMF2YHAR2I" localSheetId="17" hidden="1">#REF!</definedName>
    <definedName name="BExIV3HY4S0YRV1F7XEMF2YHAR2I" localSheetId="3" hidden="1">#REF!</definedName>
    <definedName name="BExIV3HY4S0YRV1F7XEMF2YHAR2I" localSheetId="7" hidden="1">#REF!</definedName>
    <definedName name="BExIV3HY4S0YRV1F7XEMF2YHAR2I" localSheetId="12" hidden="1">#REF!</definedName>
    <definedName name="BExIV3HY4S0YRV1F7XEMF2YHAR2I" localSheetId="13" hidden="1">#REF!</definedName>
    <definedName name="BExIV3HY4S0YRV1F7XEMF2YHAR2I" localSheetId="1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11" hidden="1">#REF!</definedName>
    <definedName name="BExIV6HUZFRIFLXW2SICKGTAH1PV" localSheetId="17" hidden="1">#REF!</definedName>
    <definedName name="BExIV6HUZFRIFLXW2SICKGTAH1PV" localSheetId="3" hidden="1">#REF!</definedName>
    <definedName name="BExIV6HUZFRIFLXW2SICKGTAH1PV" localSheetId="7" hidden="1">#REF!</definedName>
    <definedName name="BExIV6HUZFRIFLXW2SICKGTAH1PV" localSheetId="12" hidden="1">#REF!</definedName>
    <definedName name="BExIV6HUZFRIFLXW2SICKGTAH1PV" localSheetId="13" hidden="1">#REF!</definedName>
    <definedName name="BExIV6HUZFRIFLXW2SICKGTAH1PV" localSheetId="1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11" hidden="1">#REF!</definedName>
    <definedName name="BExIVCXWL6H5LD9DHDIA4F5U9TQL" localSheetId="17" hidden="1">#REF!</definedName>
    <definedName name="BExIVCXWL6H5LD9DHDIA4F5U9TQL" localSheetId="3" hidden="1">#REF!</definedName>
    <definedName name="BExIVCXWL6H5LD9DHDIA4F5U9TQL" localSheetId="7" hidden="1">#REF!</definedName>
    <definedName name="BExIVCXWL6H5LD9DHDIA4F5U9TQL" localSheetId="12" hidden="1">#REF!</definedName>
    <definedName name="BExIVCXWL6H5LD9DHDIA4F5U9TQL" localSheetId="13" hidden="1">#REF!</definedName>
    <definedName name="BExIVCXWL6H5LD9DHDIA4F5U9TQL" localSheetId="1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11" hidden="1">#REF!</definedName>
    <definedName name="BExIVEVYJ7KL8QNR5ZTOSD11I5A6" localSheetId="17" hidden="1">#REF!</definedName>
    <definedName name="BExIVEVYJ7KL8QNR5ZTOSD11I5A6" localSheetId="3" hidden="1">#REF!</definedName>
    <definedName name="BExIVEVYJ7KL8QNR5ZTOSD11I5A6" localSheetId="7" hidden="1">#REF!</definedName>
    <definedName name="BExIVEVYJ7KL8QNR5ZTOSD11I5A6" localSheetId="12" hidden="1">#REF!</definedName>
    <definedName name="BExIVEVYJ7KL8QNR5ZTOSD11I5A6" localSheetId="13" hidden="1">#REF!</definedName>
    <definedName name="BExIVEVYJ7KL8QNR5ZTOSD11I5A6" localSheetId="1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11" hidden="1">#REF!</definedName>
    <definedName name="BExIVJ30S9U8MA1TUBRND8DGF96D" localSheetId="17" hidden="1">#REF!</definedName>
    <definedName name="BExIVJ30S9U8MA1TUBRND8DGF96D" localSheetId="3" hidden="1">#REF!</definedName>
    <definedName name="BExIVJ30S9U8MA1TUBRND8DGF96D" localSheetId="7" hidden="1">#REF!</definedName>
    <definedName name="BExIVJ30S9U8MA1TUBRND8DGF96D" localSheetId="12" hidden="1">#REF!</definedName>
    <definedName name="BExIVJ30S9U8MA1TUBRND8DGF96D" localSheetId="13" hidden="1">#REF!</definedName>
    <definedName name="BExIVJ30S9U8MA1TUBRND8DGF96D" localSheetId="1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11" hidden="1">#REF!</definedName>
    <definedName name="BExIVMOIPSEWSIHIDDLOXESQ28A0" localSheetId="17" hidden="1">#REF!</definedName>
    <definedName name="BExIVMOIPSEWSIHIDDLOXESQ28A0" localSheetId="3" hidden="1">#REF!</definedName>
    <definedName name="BExIVMOIPSEWSIHIDDLOXESQ28A0" localSheetId="7" hidden="1">#REF!</definedName>
    <definedName name="BExIVMOIPSEWSIHIDDLOXESQ28A0" localSheetId="12" hidden="1">#REF!</definedName>
    <definedName name="BExIVMOIPSEWSIHIDDLOXESQ28A0" localSheetId="13" hidden="1">#REF!</definedName>
    <definedName name="BExIVMOIPSEWSIHIDDLOXESQ28A0" localSheetId="1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11" hidden="1">#REF!</definedName>
    <definedName name="BExIVNVNJX9BYDLC88NG09YF5XQ6" localSheetId="17" hidden="1">#REF!</definedName>
    <definedName name="BExIVNVNJX9BYDLC88NG09YF5XQ6" localSheetId="3" hidden="1">#REF!</definedName>
    <definedName name="BExIVNVNJX9BYDLC88NG09YF5XQ6" localSheetId="7" hidden="1">#REF!</definedName>
    <definedName name="BExIVNVNJX9BYDLC88NG09YF5XQ6" localSheetId="12" hidden="1">#REF!</definedName>
    <definedName name="BExIVNVNJX9BYDLC88NG09YF5XQ6" localSheetId="13" hidden="1">#REF!</definedName>
    <definedName name="BExIVNVNJX9BYDLC88NG09YF5XQ6" localSheetId="1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11" hidden="1">#REF!</definedName>
    <definedName name="BExIVQVKLMGSRYT1LFZH0KUIA4OR" localSheetId="17" hidden="1">#REF!</definedName>
    <definedName name="BExIVQVKLMGSRYT1LFZH0KUIA4OR" localSheetId="3" hidden="1">#REF!</definedName>
    <definedName name="BExIVQVKLMGSRYT1LFZH0KUIA4OR" localSheetId="7" hidden="1">#REF!</definedName>
    <definedName name="BExIVQVKLMGSRYT1LFZH0KUIA4OR" localSheetId="12" hidden="1">#REF!</definedName>
    <definedName name="BExIVQVKLMGSRYT1LFZH0KUIA4OR" localSheetId="13" hidden="1">#REF!</definedName>
    <definedName name="BExIVQVKLMGSRYT1LFZH0KUIA4OR" localSheetId="1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11" hidden="1">#REF!</definedName>
    <definedName name="BExIVYTFI35KNR2XSA6N8OJYUTUR" localSheetId="17" hidden="1">#REF!</definedName>
    <definedName name="BExIVYTFI35KNR2XSA6N8OJYUTUR" localSheetId="3" hidden="1">#REF!</definedName>
    <definedName name="BExIVYTFI35KNR2XSA6N8OJYUTUR" localSheetId="7" hidden="1">#REF!</definedName>
    <definedName name="BExIVYTFI35KNR2XSA6N8OJYUTUR" localSheetId="12" hidden="1">#REF!</definedName>
    <definedName name="BExIVYTFI35KNR2XSA6N8OJYUTUR" localSheetId="13" hidden="1">#REF!</definedName>
    <definedName name="BExIVYTFI35KNR2XSA6N8OJYUTUR" localSheetId="1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11" hidden="1">#REF!</definedName>
    <definedName name="BExIVZF05SNB8DE7VLQOFG9S41HS" localSheetId="17" hidden="1">#REF!</definedName>
    <definedName name="BExIVZF05SNB8DE7VLQOFG9S41HS" localSheetId="3" hidden="1">#REF!</definedName>
    <definedName name="BExIVZF05SNB8DE7VLQOFG9S41HS" localSheetId="7" hidden="1">#REF!</definedName>
    <definedName name="BExIVZF05SNB8DE7VLQOFG9S41HS" localSheetId="12" hidden="1">#REF!</definedName>
    <definedName name="BExIVZF05SNB8DE7VLQOFG9S41HS" localSheetId="13" hidden="1">#REF!</definedName>
    <definedName name="BExIVZF05SNB8DE7VLQOFG9S41HS" localSheetId="1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11" hidden="1">#REF!</definedName>
    <definedName name="BExIWB3SY3WRIVIOF988DNNODBOA" localSheetId="17" hidden="1">#REF!</definedName>
    <definedName name="BExIWB3SY3WRIVIOF988DNNODBOA" localSheetId="3" hidden="1">#REF!</definedName>
    <definedName name="BExIWB3SY3WRIVIOF988DNNODBOA" localSheetId="7" hidden="1">#REF!</definedName>
    <definedName name="BExIWB3SY3WRIVIOF988DNNODBOA" localSheetId="12" hidden="1">#REF!</definedName>
    <definedName name="BExIWB3SY3WRIVIOF988DNNODBOA" localSheetId="13" hidden="1">#REF!</definedName>
    <definedName name="BExIWB3SY3WRIVIOF988DNNODBOA" localSheetId="1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11" hidden="1">#REF!</definedName>
    <definedName name="BExIWB99CG0H52LRD6QWPN4L6DV2" localSheetId="17" hidden="1">#REF!</definedName>
    <definedName name="BExIWB99CG0H52LRD6QWPN4L6DV2" localSheetId="3" hidden="1">#REF!</definedName>
    <definedName name="BExIWB99CG0H52LRD6QWPN4L6DV2" localSheetId="7" hidden="1">#REF!</definedName>
    <definedName name="BExIWB99CG0H52LRD6QWPN4L6DV2" localSheetId="12" hidden="1">#REF!</definedName>
    <definedName name="BExIWB99CG0H52LRD6QWPN4L6DV2" localSheetId="13" hidden="1">#REF!</definedName>
    <definedName name="BExIWB99CG0H52LRD6QWPN4L6DV2" localSheetId="1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11" hidden="1">#REF!</definedName>
    <definedName name="BExIWG1W7XP9DFYYSZAIOSHM0QLQ" localSheetId="17" hidden="1">#REF!</definedName>
    <definedName name="BExIWG1W7XP9DFYYSZAIOSHM0QLQ" localSheetId="3" hidden="1">#REF!</definedName>
    <definedName name="BExIWG1W7XP9DFYYSZAIOSHM0QLQ" localSheetId="7" hidden="1">#REF!</definedName>
    <definedName name="BExIWG1W7XP9DFYYSZAIOSHM0QLQ" localSheetId="12" hidden="1">#REF!</definedName>
    <definedName name="BExIWG1W7XP9DFYYSZAIOSHM0QLQ" localSheetId="13" hidden="1">#REF!</definedName>
    <definedName name="BExIWG1W7XP9DFYYSZAIOSHM0QLQ" localSheetId="1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11" hidden="1">#REF!</definedName>
    <definedName name="BExIWH3KUK94B7833DD4TB0Y6KP9" localSheetId="17" hidden="1">#REF!</definedName>
    <definedName name="BExIWH3KUK94B7833DD4TB0Y6KP9" localSheetId="3" hidden="1">#REF!</definedName>
    <definedName name="BExIWH3KUK94B7833DD4TB0Y6KP9" localSheetId="7" hidden="1">#REF!</definedName>
    <definedName name="BExIWH3KUK94B7833DD4TB0Y6KP9" localSheetId="12" hidden="1">#REF!</definedName>
    <definedName name="BExIWH3KUK94B7833DD4TB0Y6KP9" localSheetId="13" hidden="1">#REF!</definedName>
    <definedName name="BExIWH3KUK94B7833DD4TB0Y6KP9" localSheetId="1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11" hidden="1">#REF!</definedName>
    <definedName name="BExIWHZXYAALPLS8CSHZHJ82LBOH" localSheetId="17" hidden="1">#REF!</definedName>
    <definedName name="BExIWHZXYAALPLS8CSHZHJ82LBOH" localSheetId="3" hidden="1">#REF!</definedName>
    <definedName name="BExIWHZXYAALPLS8CSHZHJ82LBOH" localSheetId="7" hidden="1">#REF!</definedName>
    <definedName name="BExIWHZXYAALPLS8CSHZHJ82LBOH" localSheetId="12" hidden="1">#REF!</definedName>
    <definedName name="BExIWHZXYAALPLS8CSHZHJ82LBOH" localSheetId="13" hidden="1">#REF!</definedName>
    <definedName name="BExIWHZXYAALPLS8CSHZHJ82LBOH" localSheetId="1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11" hidden="1">#REF!</definedName>
    <definedName name="BExIWJY6FHR6KOO0P8U4IZ7VD42D" localSheetId="17" hidden="1">#REF!</definedName>
    <definedName name="BExIWJY6FHR6KOO0P8U4IZ7VD42D" localSheetId="3" hidden="1">#REF!</definedName>
    <definedName name="BExIWJY6FHR6KOO0P8U4IZ7VD42D" localSheetId="7" hidden="1">#REF!</definedName>
    <definedName name="BExIWJY6FHR6KOO0P8U4IZ7VD42D" localSheetId="12" hidden="1">#REF!</definedName>
    <definedName name="BExIWJY6FHR6KOO0P8U4IZ7VD42D" localSheetId="13" hidden="1">#REF!</definedName>
    <definedName name="BExIWJY6FHR6KOO0P8U4IZ7VD42D" localSheetId="1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11" hidden="1">#REF!</definedName>
    <definedName name="BExIWKE9MGIDWORBI43AWTUNYFAN" localSheetId="17" hidden="1">#REF!</definedName>
    <definedName name="BExIWKE9MGIDWORBI43AWTUNYFAN" localSheetId="3" hidden="1">#REF!</definedName>
    <definedName name="BExIWKE9MGIDWORBI43AWTUNYFAN" localSheetId="7" hidden="1">#REF!</definedName>
    <definedName name="BExIWKE9MGIDWORBI43AWTUNYFAN" localSheetId="12" hidden="1">#REF!</definedName>
    <definedName name="BExIWKE9MGIDWORBI43AWTUNYFAN" localSheetId="13" hidden="1">#REF!</definedName>
    <definedName name="BExIWKE9MGIDWORBI43AWTUNYFAN" localSheetId="1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11" hidden="1">#REF!</definedName>
    <definedName name="BExIWPHOYLSNGZKVD3RRKOEALEUG" localSheetId="17" hidden="1">#REF!</definedName>
    <definedName name="BExIWPHOYLSNGZKVD3RRKOEALEUG" localSheetId="3" hidden="1">#REF!</definedName>
    <definedName name="BExIWPHOYLSNGZKVD3RRKOEALEUG" localSheetId="7" hidden="1">#REF!</definedName>
    <definedName name="BExIWPHOYLSNGZKVD3RRKOEALEUG" localSheetId="12" hidden="1">#REF!</definedName>
    <definedName name="BExIWPHOYLSNGZKVD3RRKOEALEUG" localSheetId="13" hidden="1">#REF!</definedName>
    <definedName name="BExIWPHOYLSNGZKVD3RRKOEALEUG" localSheetId="1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11" hidden="1">#REF!</definedName>
    <definedName name="BExIWSHLD1QIZPL5ARLXOJ9Y2CAA" localSheetId="17" hidden="1">#REF!</definedName>
    <definedName name="BExIWSHLD1QIZPL5ARLXOJ9Y2CAA" localSheetId="3" hidden="1">#REF!</definedName>
    <definedName name="BExIWSHLD1QIZPL5ARLXOJ9Y2CAA" localSheetId="7" hidden="1">#REF!</definedName>
    <definedName name="BExIWSHLD1QIZPL5ARLXOJ9Y2CAA" localSheetId="12" hidden="1">#REF!</definedName>
    <definedName name="BExIWSHLD1QIZPL5ARLXOJ9Y2CAA" localSheetId="13" hidden="1">#REF!</definedName>
    <definedName name="BExIWSHLD1QIZPL5ARLXOJ9Y2CAA" localSheetId="1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11" hidden="1">#REF!</definedName>
    <definedName name="BExIX34PM5DBTRHRQWP6PL6WIX88" localSheetId="17" hidden="1">#REF!</definedName>
    <definedName name="BExIX34PM5DBTRHRQWP6PL6WIX88" localSheetId="3" hidden="1">#REF!</definedName>
    <definedName name="BExIX34PM5DBTRHRQWP6PL6WIX88" localSheetId="7" hidden="1">#REF!</definedName>
    <definedName name="BExIX34PM5DBTRHRQWP6PL6WIX88" localSheetId="12" hidden="1">#REF!</definedName>
    <definedName name="BExIX34PM5DBTRHRQWP6PL6WIX88" localSheetId="13" hidden="1">#REF!</definedName>
    <definedName name="BExIX34PM5DBTRHRQWP6PL6WIX88" localSheetId="1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11" hidden="1">#REF!</definedName>
    <definedName name="BExIX5OAP9KSUE5SIZCW9P39Q4WE" localSheetId="17" hidden="1">#REF!</definedName>
    <definedName name="BExIX5OAP9KSUE5SIZCW9P39Q4WE" localSheetId="3" hidden="1">#REF!</definedName>
    <definedName name="BExIX5OAP9KSUE5SIZCW9P39Q4WE" localSheetId="7" hidden="1">#REF!</definedName>
    <definedName name="BExIX5OAP9KSUE5SIZCW9P39Q4WE" localSheetId="12" hidden="1">#REF!</definedName>
    <definedName name="BExIX5OAP9KSUE5SIZCW9P39Q4WE" localSheetId="13" hidden="1">#REF!</definedName>
    <definedName name="BExIX5OAP9KSUE5SIZCW9P39Q4WE" localSheetId="1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11" hidden="1">#REF!</definedName>
    <definedName name="BExIXGRJPVJMUDGSG7IHPXPNO69B" localSheetId="17" hidden="1">#REF!</definedName>
    <definedName name="BExIXGRJPVJMUDGSG7IHPXPNO69B" localSheetId="3" hidden="1">#REF!</definedName>
    <definedName name="BExIXGRJPVJMUDGSG7IHPXPNO69B" localSheetId="7" hidden="1">#REF!</definedName>
    <definedName name="BExIXGRJPVJMUDGSG7IHPXPNO69B" localSheetId="12" hidden="1">#REF!</definedName>
    <definedName name="BExIXGRJPVJMUDGSG7IHPXPNO69B" localSheetId="13" hidden="1">#REF!</definedName>
    <definedName name="BExIXGRJPVJMUDGSG7IHPXPNO69B" localSheetId="1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11" hidden="1">#REF!</definedName>
    <definedName name="BExIXGWVQ9WOO0NCJLXAU4PJPOPM" localSheetId="17" hidden="1">#REF!</definedName>
    <definedName name="BExIXGWVQ9WOO0NCJLXAU4PJPOPM" localSheetId="3" hidden="1">#REF!</definedName>
    <definedName name="BExIXGWVQ9WOO0NCJLXAU4PJPOPM" localSheetId="7" hidden="1">#REF!</definedName>
    <definedName name="BExIXGWVQ9WOO0NCJLXAU4PJPOPM" localSheetId="12" hidden="1">#REF!</definedName>
    <definedName name="BExIXGWVQ9WOO0NCJLXAU4PJPOPM" localSheetId="13" hidden="1">#REF!</definedName>
    <definedName name="BExIXGWVQ9WOO0NCJLXAU4PJPOPM" localSheetId="1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11" hidden="1">#REF!</definedName>
    <definedName name="BExIXLK6SEOTUWQVNLCH4SAKTVGQ" localSheetId="17" hidden="1">#REF!</definedName>
    <definedName name="BExIXLK6SEOTUWQVNLCH4SAKTVGQ" localSheetId="3" hidden="1">#REF!</definedName>
    <definedName name="BExIXLK6SEOTUWQVNLCH4SAKTVGQ" localSheetId="7" hidden="1">#REF!</definedName>
    <definedName name="BExIXLK6SEOTUWQVNLCH4SAKTVGQ" localSheetId="12" hidden="1">#REF!</definedName>
    <definedName name="BExIXLK6SEOTUWQVNLCH4SAKTVGQ" localSheetId="13" hidden="1">#REF!</definedName>
    <definedName name="BExIXLK6SEOTUWQVNLCH4SAKTVGQ" localSheetId="1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11" hidden="1">#REF!</definedName>
    <definedName name="BExIXM5R87ZL3FHALWZXYCPHGX3E" localSheetId="17" hidden="1">#REF!</definedName>
    <definedName name="BExIXM5R87ZL3FHALWZXYCPHGX3E" localSheetId="3" hidden="1">#REF!</definedName>
    <definedName name="BExIXM5R87ZL3FHALWZXYCPHGX3E" localSheetId="7" hidden="1">#REF!</definedName>
    <definedName name="BExIXM5R87ZL3FHALWZXYCPHGX3E" localSheetId="12" hidden="1">#REF!</definedName>
    <definedName name="BExIXM5R87ZL3FHALWZXYCPHGX3E" localSheetId="13" hidden="1">#REF!</definedName>
    <definedName name="BExIXM5R87ZL3FHALWZXYCPHGX3E" localSheetId="1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11" hidden="1">#REF!</definedName>
    <definedName name="BExIXN24YK8MIB3OZ905DHU9CDH1" localSheetId="17" hidden="1">#REF!</definedName>
    <definedName name="BExIXN24YK8MIB3OZ905DHU9CDH1" localSheetId="3" hidden="1">#REF!</definedName>
    <definedName name="BExIXN24YK8MIB3OZ905DHU9CDH1" localSheetId="7" hidden="1">#REF!</definedName>
    <definedName name="BExIXN24YK8MIB3OZ905DHU9CDH1" localSheetId="12" hidden="1">#REF!</definedName>
    <definedName name="BExIXN24YK8MIB3OZ905DHU9CDH1" localSheetId="13" hidden="1">#REF!</definedName>
    <definedName name="BExIXN24YK8MIB3OZ905DHU9CDH1" localSheetId="1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11" hidden="1">#REF!</definedName>
    <definedName name="BExIXS036ZCKT2Z8XZKLZ8PFWQGL" localSheetId="17" hidden="1">#REF!</definedName>
    <definedName name="BExIXS036ZCKT2Z8XZKLZ8PFWQGL" localSheetId="3" hidden="1">#REF!</definedName>
    <definedName name="BExIXS036ZCKT2Z8XZKLZ8PFWQGL" localSheetId="7" hidden="1">#REF!</definedName>
    <definedName name="BExIXS036ZCKT2Z8XZKLZ8PFWQGL" localSheetId="12" hidden="1">#REF!</definedName>
    <definedName name="BExIXS036ZCKT2Z8XZKLZ8PFWQGL" localSheetId="13" hidden="1">#REF!</definedName>
    <definedName name="BExIXS036ZCKT2Z8XZKLZ8PFWQGL" localSheetId="1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11" hidden="1">#REF!</definedName>
    <definedName name="BExIXY5CF9PFM0P40AZ4U51TMWV0" localSheetId="17" hidden="1">#REF!</definedName>
    <definedName name="BExIXY5CF9PFM0P40AZ4U51TMWV0" localSheetId="3" hidden="1">#REF!</definedName>
    <definedName name="BExIXY5CF9PFM0P40AZ4U51TMWV0" localSheetId="7" hidden="1">#REF!</definedName>
    <definedName name="BExIXY5CF9PFM0P40AZ4U51TMWV0" localSheetId="12" hidden="1">#REF!</definedName>
    <definedName name="BExIXY5CF9PFM0P40AZ4U51TMWV0" localSheetId="13" hidden="1">#REF!</definedName>
    <definedName name="BExIXY5CF9PFM0P40AZ4U51TMWV0" localSheetId="1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11" hidden="1">#REF!</definedName>
    <definedName name="BExIYEXJBK8JDWIRSVV4RJSKZVV1" localSheetId="17" hidden="1">#REF!</definedName>
    <definedName name="BExIYEXJBK8JDWIRSVV4RJSKZVV1" localSheetId="3" hidden="1">#REF!</definedName>
    <definedName name="BExIYEXJBK8JDWIRSVV4RJSKZVV1" localSheetId="7" hidden="1">#REF!</definedName>
    <definedName name="BExIYEXJBK8JDWIRSVV4RJSKZVV1" localSheetId="12" hidden="1">#REF!</definedName>
    <definedName name="BExIYEXJBK8JDWIRSVV4RJSKZVV1" localSheetId="13" hidden="1">#REF!</definedName>
    <definedName name="BExIYEXJBK8JDWIRSVV4RJSKZVV1" localSheetId="1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11" hidden="1">#REF!</definedName>
    <definedName name="BExIYFJ59KLIPRTGIHX9X07UVGT3" localSheetId="17" hidden="1">#REF!</definedName>
    <definedName name="BExIYFJ59KLIPRTGIHX9X07UVGT3" localSheetId="3" hidden="1">#REF!</definedName>
    <definedName name="BExIYFJ59KLIPRTGIHX9X07UVGT3" localSheetId="7" hidden="1">#REF!</definedName>
    <definedName name="BExIYFJ59KLIPRTGIHX9X07UVGT3" localSheetId="12" hidden="1">#REF!</definedName>
    <definedName name="BExIYFJ59KLIPRTGIHX9X07UVGT3" localSheetId="13" hidden="1">#REF!</definedName>
    <definedName name="BExIYFJ59KLIPRTGIHX9X07UVGT3" localSheetId="1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11" hidden="1">#REF!</definedName>
    <definedName name="BExIYHH7GZO6BU3DC4GRLH3FD3ZS" localSheetId="17" hidden="1">#REF!</definedName>
    <definedName name="BExIYHH7GZO6BU3DC4GRLH3FD3ZS" localSheetId="3" hidden="1">#REF!</definedName>
    <definedName name="BExIYHH7GZO6BU3DC4GRLH3FD3ZS" localSheetId="7" hidden="1">#REF!</definedName>
    <definedName name="BExIYHH7GZO6BU3DC4GRLH3FD3ZS" localSheetId="12" hidden="1">#REF!</definedName>
    <definedName name="BExIYHH7GZO6BU3DC4GRLH3FD3ZS" localSheetId="13" hidden="1">#REF!</definedName>
    <definedName name="BExIYHH7GZO6BU3DC4GRLH3FD3ZS" localSheetId="1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11" hidden="1">#REF!</definedName>
    <definedName name="BExIYHMPBTD67ZNUL9O76FZQHYPT" localSheetId="17" hidden="1">#REF!</definedName>
    <definedName name="BExIYHMPBTD67ZNUL9O76FZQHYPT" localSheetId="3" hidden="1">#REF!</definedName>
    <definedName name="BExIYHMPBTD67ZNUL9O76FZQHYPT" localSheetId="7" hidden="1">#REF!</definedName>
    <definedName name="BExIYHMPBTD67ZNUL9O76FZQHYPT" localSheetId="12" hidden="1">#REF!</definedName>
    <definedName name="BExIYHMPBTD67ZNUL9O76FZQHYPT" localSheetId="13" hidden="1">#REF!</definedName>
    <definedName name="BExIYHMPBTD67ZNUL9O76FZQHYPT" localSheetId="1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11" hidden="1">#REF!</definedName>
    <definedName name="BExIYI2RH0K4225XO970K2IQ1E79" localSheetId="17" hidden="1">#REF!</definedName>
    <definedName name="BExIYI2RH0K4225XO970K2IQ1E79" localSheetId="3" hidden="1">#REF!</definedName>
    <definedName name="BExIYI2RH0K4225XO970K2IQ1E79" localSheetId="7" hidden="1">#REF!</definedName>
    <definedName name="BExIYI2RH0K4225XO970K2IQ1E79" localSheetId="12" hidden="1">#REF!</definedName>
    <definedName name="BExIYI2RH0K4225XO970K2IQ1E79" localSheetId="13" hidden="1">#REF!</definedName>
    <definedName name="BExIYI2RH0K4225XO970K2IQ1E79" localSheetId="1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11" hidden="1">#REF!</definedName>
    <definedName name="BExIYMPZ0KS2KOJFQAUQJ77L7701" localSheetId="17" hidden="1">#REF!</definedName>
    <definedName name="BExIYMPZ0KS2KOJFQAUQJ77L7701" localSheetId="3" hidden="1">#REF!</definedName>
    <definedName name="BExIYMPZ0KS2KOJFQAUQJ77L7701" localSheetId="7" hidden="1">#REF!</definedName>
    <definedName name="BExIYMPZ0KS2KOJFQAUQJ77L7701" localSheetId="12" hidden="1">#REF!</definedName>
    <definedName name="BExIYMPZ0KS2KOJFQAUQJ77L7701" localSheetId="13" hidden="1">#REF!</definedName>
    <definedName name="BExIYMPZ0KS2KOJFQAUQJ77L7701" localSheetId="1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11" hidden="1">#REF!</definedName>
    <definedName name="BExIYP9Q6FV9T0R9G3UDKLS4TTYX" localSheetId="17" hidden="1">#REF!</definedName>
    <definedName name="BExIYP9Q6FV9T0R9G3UDKLS4TTYX" localSheetId="3" hidden="1">#REF!</definedName>
    <definedName name="BExIYP9Q6FV9T0R9G3UDKLS4TTYX" localSheetId="7" hidden="1">#REF!</definedName>
    <definedName name="BExIYP9Q6FV9T0R9G3UDKLS4TTYX" localSheetId="12" hidden="1">#REF!</definedName>
    <definedName name="BExIYP9Q6FV9T0R9G3UDKLS4TTYX" localSheetId="13" hidden="1">#REF!</definedName>
    <definedName name="BExIYP9Q6FV9T0R9G3UDKLS4TTYX" localSheetId="1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11" hidden="1">#REF!</definedName>
    <definedName name="BExIYZGLDQ1TN7BIIN4RLDP31GIM" localSheetId="17" hidden="1">#REF!</definedName>
    <definedName name="BExIYZGLDQ1TN7BIIN4RLDP31GIM" localSheetId="3" hidden="1">#REF!</definedName>
    <definedName name="BExIYZGLDQ1TN7BIIN4RLDP31GIM" localSheetId="7" hidden="1">#REF!</definedName>
    <definedName name="BExIYZGLDQ1TN7BIIN4RLDP31GIM" localSheetId="12" hidden="1">#REF!</definedName>
    <definedName name="BExIYZGLDQ1TN7BIIN4RLDP31GIM" localSheetId="13" hidden="1">#REF!</definedName>
    <definedName name="BExIYZGLDQ1TN7BIIN4RLDP31GIM" localSheetId="1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11" hidden="1">#REF!</definedName>
    <definedName name="BExIZ4K0EZJK6PW3L8SVKTJFSWW9" localSheetId="17" hidden="1">#REF!</definedName>
    <definedName name="BExIZ4K0EZJK6PW3L8SVKTJFSWW9" localSheetId="3" hidden="1">#REF!</definedName>
    <definedName name="BExIZ4K0EZJK6PW3L8SVKTJFSWW9" localSheetId="7" hidden="1">#REF!</definedName>
    <definedName name="BExIZ4K0EZJK6PW3L8SVKTJFSWW9" localSheetId="12" hidden="1">#REF!</definedName>
    <definedName name="BExIZ4K0EZJK6PW3L8SVKTJFSWW9" localSheetId="13" hidden="1">#REF!</definedName>
    <definedName name="BExIZ4K0EZJK6PW3L8SVKTJFSWW9" localSheetId="1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11" hidden="1">#REF!</definedName>
    <definedName name="BExIZAECOEZGBAO29QMV14E6XDIV" localSheetId="17" hidden="1">#REF!</definedName>
    <definedName name="BExIZAECOEZGBAO29QMV14E6XDIV" localSheetId="3" hidden="1">#REF!</definedName>
    <definedName name="BExIZAECOEZGBAO29QMV14E6XDIV" localSheetId="7" hidden="1">#REF!</definedName>
    <definedName name="BExIZAECOEZGBAO29QMV14E6XDIV" localSheetId="12" hidden="1">#REF!</definedName>
    <definedName name="BExIZAECOEZGBAO29QMV14E6XDIV" localSheetId="13" hidden="1">#REF!</definedName>
    <definedName name="BExIZAECOEZGBAO29QMV14E6XDIV" localSheetId="1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11" hidden="1">#REF!</definedName>
    <definedName name="BExIZHQR3N1546MQS83ZJ8I6SPZ3" localSheetId="17" hidden="1">#REF!</definedName>
    <definedName name="BExIZHQR3N1546MQS83ZJ8I6SPZ3" localSheetId="3" hidden="1">#REF!</definedName>
    <definedName name="BExIZHQR3N1546MQS83ZJ8I6SPZ3" localSheetId="7" hidden="1">#REF!</definedName>
    <definedName name="BExIZHQR3N1546MQS83ZJ8I6SPZ3" localSheetId="12" hidden="1">#REF!</definedName>
    <definedName name="BExIZHQR3N1546MQS83ZJ8I6SPZ3" localSheetId="13" hidden="1">#REF!</definedName>
    <definedName name="BExIZHQR3N1546MQS83ZJ8I6SPZ3" localSheetId="1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11" hidden="1">#REF!</definedName>
    <definedName name="BExIZKVXYD5O2JBU81F2UFJZLLSI" localSheetId="17" hidden="1">#REF!</definedName>
    <definedName name="BExIZKVXYD5O2JBU81F2UFJZLLSI" localSheetId="3" hidden="1">#REF!</definedName>
    <definedName name="BExIZKVXYD5O2JBU81F2UFJZLLSI" localSheetId="7" hidden="1">#REF!</definedName>
    <definedName name="BExIZKVXYD5O2JBU81F2UFJZLLSI" localSheetId="12" hidden="1">#REF!</definedName>
    <definedName name="BExIZKVXYD5O2JBU81F2UFJZLLSI" localSheetId="13" hidden="1">#REF!</definedName>
    <definedName name="BExIZKVXYD5O2JBU81F2UFJZLLSI" localSheetId="1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11" hidden="1">#REF!</definedName>
    <definedName name="BExIZPZDHC8HGER83WHCZAHOX7LK" localSheetId="17" hidden="1">#REF!</definedName>
    <definedName name="BExIZPZDHC8HGER83WHCZAHOX7LK" localSheetId="3" hidden="1">#REF!</definedName>
    <definedName name="BExIZPZDHC8HGER83WHCZAHOX7LK" localSheetId="7" hidden="1">#REF!</definedName>
    <definedName name="BExIZPZDHC8HGER83WHCZAHOX7LK" localSheetId="12" hidden="1">#REF!</definedName>
    <definedName name="BExIZPZDHC8HGER83WHCZAHOX7LK" localSheetId="13" hidden="1">#REF!</definedName>
    <definedName name="BExIZPZDHC8HGER83WHCZAHOX7LK" localSheetId="1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11" hidden="1">#REF!</definedName>
    <definedName name="BExIZQA5XCS39QKXMYR1MH2ZIGPS" localSheetId="17" hidden="1">#REF!</definedName>
    <definedName name="BExIZQA5XCS39QKXMYR1MH2ZIGPS" localSheetId="3" hidden="1">#REF!</definedName>
    <definedName name="BExIZQA5XCS39QKXMYR1MH2ZIGPS" localSheetId="7" hidden="1">#REF!</definedName>
    <definedName name="BExIZQA5XCS39QKXMYR1MH2ZIGPS" localSheetId="12" hidden="1">#REF!</definedName>
    <definedName name="BExIZQA5XCS39QKXMYR1MH2ZIGPS" localSheetId="13" hidden="1">#REF!</definedName>
    <definedName name="BExIZQA5XCS39QKXMYR1MH2ZIGPS" localSheetId="1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11" hidden="1">#REF!</definedName>
    <definedName name="BExIZVDLRUNAL32D9KO9X7Y4PB3O" localSheetId="17" hidden="1">#REF!</definedName>
    <definedName name="BExIZVDLRUNAL32D9KO9X7Y4PB3O" localSheetId="3" hidden="1">#REF!</definedName>
    <definedName name="BExIZVDLRUNAL32D9KO9X7Y4PB3O" localSheetId="7" hidden="1">#REF!</definedName>
    <definedName name="BExIZVDLRUNAL32D9KO9X7Y4PB3O" localSheetId="12" hidden="1">#REF!</definedName>
    <definedName name="BExIZVDLRUNAL32D9KO9X7Y4PB3O" localSheetId="13" hidden="1">#REF!</definedName>
    <definedName name="BExIZVDLRUNAL32D9KO9X7Y4PB3O" localSheetId="1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11" hidden="1">#REF!</definedName>
    <definedName name="BExIZY2PUZ0OF9YKK1B13IW0VS6G" localSheetId="17" hidden="1">#REF!</definedName>
    <definedName name="BExIZY2PUZ0OF9YKK1B13IW0VS6G" localSheetId="3" hidden="1">#REF!</definedName>
    <definedName name="BExIZY2PUZ0OF9YKK1B13IW0VS6G" localSheetId="7" hidden="1">#REF!</definedName>
    <definedName name="BExIZY2PUZ0OF9YKK1B13IW0VS6G" localSheetId="12" hidden="1">#REF!</definedName>
    <definedName name="BExIZY2PUZ0OF9YKK1B13IW0VS6G" localSheetId="13" hidden="1">#REF!</definedName>
    <definedName name="BExIZY2PUZ0OF9YKK1B13IW0VS6G" localSheetId="1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11" hidden="1">#REF!</definedName>
    <definedName name="BExJ08KBRR2XMWW3VZMPSQKXHZUH" localSheetId="17" hidden="1">#REF!</definedName>
    <definedName name="BExJ08KBRR2XMWW3VZMPSQKXHZUH" localSheetId="3" hidden="1">#REF!</definedName>
    <definedName name="BExJ08KBRR2XMWW3VZMPSQKXHZUH" localSheetId="7" hidden="1">#REF!</definedName>
    <definedName name="BExJ08KBRR2XMWW3VZMPSQKXHZUH" localSheetId="12" hidden="1">#REF!</definedName>
    <definedName name="BExJ08KBRR2XMWW3VZMPSQKXHZUH" localSheetId="13" hidden="1">#REF!</definedName>
    <definedName name="BExJ08KBRR2XMWW3VZMPSQKXHZUH" localSheetId="1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11" hidden="1">#REF!</definedName>
    <definedName name="BExJ0DYJWXGE7DA39PYL3WM05U9O" localSheetId="17" hidden="1">#REF!</definedName>
    <definedName name="BExJ0DYJWXGE7DA39PYL3WM05U9O" localSheetId="3" hidden="1">#REF!</definedName>
    <definedName name="BExJ0DYJWXGE7DA39PYL3WM05U9O" localSheetId="7" hidden="1">#REF!</definedName>
    <definedName name="BExJ0DYJWXGE7DA39PYL3WM05U9O" localSheetId="12" hidden="1">#REF!</definedName>
    <definedName name="BExJ0DYJWXGE7DA39PYL3WM05U9O" localSheetId="13" hidden="1">#REF!</definedName>
    <definedName name="BExJ0DYJWXGE7DA39PYL3WM05U9O" localSheetId="1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11" hidden="1">#REF!</definedName>
    <definedName name="BExJ0JYDEZPM2303TRBXOZ74M7N6" localSheetId="17" hidden="1">#REF!</definedName>
    <definedName name="BExJ0JYDEZPM2303TRBXOZ74M7N6" localSheetId="3" hidden="1">#REF!</definedName>
    <definedName name="BExJ0JYDEZPM2303TRBXOZ74M7N6" localSheetId="7" hidden="1">#REF!</definedName>
    <definedName name="BExJ0JYDEZPM2303TRBXOZ74M7N6" localSheetId="12" hidden="1">#REF!</definedName>
    <definedName name="BExJ0JYDEZPM2303TRBXOZ74M7N6" localSheetId="13" hidden="1">#REF!</definedName>
    <definedName name="BExJ0JYDEZPM2303TRBXOZ74M7N6" localSheetId="1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11" hidden="1">#REF!</definedName>
    <definedName name="BExJ0MY8SY5J5V50H3UKE78ODTVB" localSheetId="17" hidden="1">#REF!</definedName>
    <definedName name="BExJ0MY8SY5J5V50H3UKE78ODTVB" localSheetId="3" hidden="1">#REF!</definedName>
    <definedName name="BExJ0MY8SY5J5V50H3UKE78ODTVB" localSheetId="7" hidden="1">#REF!</definedName>
    <definedName name="BExJ0MY8SY5J5V50H3UKE78ODTVB" localSheetId="12" hidden="1">#REF!</definedName>
    <definedName name="BExJ0MY8SY5J5V50H3UKE78ODTVB" localSheetId="13" hidden="1">#REF!</definedName>
    <definedName name="BExJ0MY8SY5J5V50H3UKE78ODTVB" localSheetId="1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11" hidden="1">#REF!</definedName>
    <definedName name="BExJ0YC98G37ML4N8FLP8D95EFRF" localSheetId="17" hidden="1">#REF!</definedName>
    <definedName name="BExJ0YC98G37ML4N8FLP8D95EFRF" localSheetId="3" hidden="1">#REF!</definedName>
    <definedName name="BExJ0YC98G37ML4N8FLP8D95EFRF" localSheetId="7" hidden="1">#REF!</definedName>
    <definedName name="BExJ0YC98G37ML4N8FLP8D95EFRF" localSheetId="12" hidden="1">#REF!</definedName>
    <definedName name="BExJ0YC98G37ML4N8FLP8D95EFRF" localSheetId="13" hidden="1">#REF!</definedName>
    <definedName name="BExJ0YC98G37ML4N8FLP8D95EFRF" localSheetId="1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11" hidden="1">#REF!</definedName>
    <definedName name="BExKCDYKAEV45AFXHVHZZ62E5BM3" localSheetId="17" hidden="1">#REF!</definedName>
    <definedName name="BExKCDYKAEV45AFXHVHZZ62E5BM3" localSheetId="3" hidden="1">#REF!</definedName>
    <definedName name="BExKCDYKAEV45AFXHVHZZ62E5BM3" localSheetId="7" hidden="1">#REF!</definedName>
    <definedName name="BExKCDYKAEV45AFXHVHZZ62E5BM3" localSheetId="12" hidden="1">#REF!</definedName>
    <definedName name="BExKCDYKAEV45AFXHVHZZ62E5BM3" localSheetId="13" hidden="1">#REF!</definedName>
    <definedName name="BExKCDYKAEV45AFXHVHZZ62E5BM3" localSheetId="1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11" hidden="1">#REF!</definedName>
    <definedName name="BExKCYXU0W2VQVDI3N3N37K2598P" localSheetId="17" hidden="1">#REF!</definedName>
    <definedName name="BExKCYXU0W2VQVDI3N3N37K2598P" localSheetId="3" hidden="1">#REF!</definedName>
    <definedName name="BExKCYXU0W2VQVDI3N3N37K2598P" localSheetId="7" hidden="1">#REF!</definedName>
    <definedName name="BExKCYXU0W2VQVDI3N3N37K2598P" localSheetId="12" hidden="1">#REF!</definedName>
    <definedName name="BExKCYXU0W2VQVDI3N3N37K2598P" localSheetId="13" hidden="1">#REF!</definedName>
    <definedName name="BExKCYXU0W2VQVDI3N3N37K2598P" localSheetId="1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11" hidden="1">#REF!</definedName>
    <definedName name="BExKDJX3Z1TS0WFDD9EAO42JHL9G" localSheetId="17" hidden="1">#REF!</definedName>
    <definedName name="BExKDJX3Z1TS0WFDD9EAO42JHL9G" localSheetId="3" hidden="1">#REF!</definedName>
    <definedName name="BExKDJX3Z1TS0WFDD9EAO42JHL9G" localSheetId="7" hidden="1">#REF!</definedName>
    <definedName name="BExKDJX3Z1TS0WFDD9EAO42JHL9G" localSheetId="12" hidden="1">#REF!</definedName>
    <definedName name="BExKDJX3Z1TS0WFDD9EAO42JHL9G" localSheetId="13" hidden="1">#REF!</definedName>
    <definedName name="BExKDJX3Z1TS0WFDD9EAO42JHL9G" localSheetId="1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11" hidden="1">#REF!</definedName>
    <definedName name="BExKDK7WVA5I2WBACAZHAHN35D0I" localSheetId="17" hidden="1">#REF!</definedName>
    <definedName name="BExKDK7WVA5I2WBACAZHAHN35D0I" localSheetId="3" hidden="1">#REF!</definedName>
    <definedName name="BExKDK7WVA5I2WBACAZHAHN35D0I" localSheetId="7" hidden="1">#REF!</definedName>
    <definedName name="BExKDK7WVA5I2WBACAZHAHN35D0I" localSheetId="12" hidden="1">#REF!</definedName>
    <definedName name="BExKDK7WVA5I2WBACAZHAHN35D0I" localSheetId="13" hidden="1">#REF!</definedName>
    <definedName name="BExKDK7WVA5I2WBACAZHAHN35D0I" localSheetId="1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11" hidden="1">#REF!</definedName>
    <definedName name="BExKDKO0W4AGQO1V7K6Q4VM750FT" localSheetId="17" hidden="1">#REF!</definedName>
    <definedName name="BExKDKO0W4AGQO1V7K6Q4VM750FT" localSheetId="3" hidden="1">#REF!</definedName>
    <definedName name="BExKDKO0W4AGQO1V7K6Q4VM750FT" localSheetId="7" hidden="1">#REF!</definedName>
    <definedName name="BExKDKO0W4AGQO1V7K6Q4VM750FT" localSheetId="12" hidden="1">#REF!</definedName>
    <definedName name="BExKDKO0W4AGQO1V7K6Q4VM750FT" localSheetId="13" hidden="1">#REF!</definedName>
    <definedName name="BExKDKO0W4AGQO1V7K6Q4VM750FT" localSheetId="1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11" hidden="1">#REF!</definedName>
    <definedName name="BExKDLF10G7W77J87QWH3ZGLUCLW" localSheetId="17" hidden="1">#REF!</definedName>
    <definedName name="BExKDLF10G7W77J87QWH3ZGLUCLW" localSheetId="3" hidden="1">#REF!</definedName>
    <definedName name="BExKDLF10G7W77J87QWH3ZGLUCLW" localSheetId="7" hidden="1">#REF!</definedName>
    <definedName name="BExKDLF10G7W77J87QWH3ZGLUCLW" localSheetId="12" hidden="1">#REF!</definedName>
    <definedName name="BExKDLF10G7W77J87QWH3ZGLUCLW" localSheetId="13" hidden="1">#REF!</definedName>
    <definedName name="BExKDLF10G7W77J87QWH3ZGLUCLW" localSheetId="1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11" hidden="1">#REF!</definedName>
    <definedName name="BExKE2NDBQ14HOJH945N4W9ZZFJO" localSheetId="17" hidden="1">#REF!</definedName>
    <definedName name="BExKE2NDBQ14HOJH945N4W9ZZFJO" localSheetId="3" hidden="1">#REF!</definedName>
    <definedName name="BExKE2NDBQ14HOJH945N4W9ZZFJO" localSheetId="7" hidden="1">#REF!</definedName>
    <definedName name="BExKE2NDBQ14HOJH945N4W9ZZFJO" localSheetId="12" hidden="1">#REF!</definedName>
    <definedName name="BExKE2NDBQ14HOJH945N4W9ZZFJO" localSheetId="13" hidden="1">#REF!</definedName>
    <definedName name="BExKE2NDBQ14HOJH945N4W9ZZFJO" localSheetId="1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11" hidden="1">#REF!</definedName>
    <definedName name="BExKEFE0I3MT6ZLC4T1L9465HKTN" localSheetId="17" hidden="1">#REF!</definedName>
    <definedName name="BExKEFE0I3MT6ZLC4T1L9465HKTN" localSheetId="3" hidden="1">#REF!</definedName>
    <definedName name="BExKEFE0I3MT6ZLC4T1L9465HKTN" localSheetId="7" hidden="1">#REF!</definedName>
    <definedName name="BExKEFE0I3MT6ZLC4T1L9465HKTN" localSheetId="12" hidden="1">#REF!</definedName>
    <definedName name="BExKEFE0I3MT6ZLC4T1L9465HKTN" localSheetId="13" hidden="1">#REF!</definedName>
    <definedName name="BExKEFE0I3MT6ZLC4T1L9465HKTN" localSheetId="1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11" hidden="1">#REF!</definedName>
    <definedName name="BExKEK6O5BVJP4VY02FY7JNAZ6BT" localSheetId="17" hidden="1">#REF!</definedName>
    <definedName name="BExKEK6O5BVJP4VY02FY7JNAZ6BT" localSheetId="3" hidden="1">#REF!</definedName>
    <definedName name="BExKEK6O5BVJP4VY02FY7JNAZ6BT" localSheetId="7" hidden="1">#REF!</definedName>
    <definedName name="BExKEK6O5BVJP4VY02FY7JNAZ6BT" localSheetId="12" hidden="1">#REF!</definedName>
    <definedName name="BExKEK6O5BVJP4VY02FY7JNAZ6BT" localSheetId="13" hidden="1">#REF!</definedName>
    <definedName name="BExKEK6O5BVJP4VY02FY7JNAZ6BT" localSheetId="1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11" hidden="1">#REF!</definedName>
    <definedName name="BExKEKXK6E6QX339ELPXDIRZSJE0" localSheetId="17" hidden="1">#REF!</definedName>
    <definedName name="BExKEKXK6E6QX339ELPXDIRZSJE0" localSheetId="3" hidden="1">#REF!</definedName>
    <definedName name="BExKEKXK6E6QX339ELPXDIRZSJE0" localSheetId="7" hidden="1">#REF!</definedName>
    <definedName name="BExKEKXK6E6QX339ELPXDIRZSJE0" localSheetId="12" hidden="1">#REF!</definedName>
    <definedName name="BExKEKXK6E6QX339ELPXDIRZSJE0" localSheetId="13" hidden="1">#REF!</definedName>
    <definedName name="BExKEKXK6E6QX339ELPXDIRZSJE0" localSheetId="1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11" hidden="1">#REF!</definedName>
    <definedName name="BExKEMFI35R0D4WN4A59V9QH7I5S" localSheetId="17" hidden="1">#REF!</definedName>
    <definedName name="BExKEMFI35R0D4WN4A59V9QH7I5S" localSheetId="3" hidden="1">#REF!</definedName>
    <definedName name="BExKEMFI35R0D4WN4A59V9QH7I5S" localSheetId="7" hidden="1">#REF!</definedName>
    <definedName name="BExKEMFI35R0D4WN4A59V9QH7I5S" localSheetId="12" hidden="1">#REF!</definedName>
    <definedName name="BExKEMFI35R0D4WN4A59V9QH7I5S" localSheetId="13" hidden="1">#REF!</definedName>
    <definedName name="BExKEMFI35R0D4WN4A59V9QH7I5S" localSheetId="1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11" hidden="1">#REF!</definedName>
    <definedName name="BExKEOOIBMP7N8033EY2CJYCBX6H" localSheetId="17" hidden="1">#REF!</definedName>
    <definedName name="BExKEOOIBMP7N8033EY2CJYCBX6H" localSheetId="3" hidden="1">#REF!</definedName>
    <definedName name="BExKEOOIBMP7N8033EY2CJYCBX6H" localSheetId="7" hidden="1">#REF!</definedName>
    <definedName name="BExKEOOIBMP7N8033EY2CJYCBX6H" localSheetId="12" hidden="1">#REF!</definedName>
    <definedName name="BExKEOOIBMP7N8033EY2CJYCBX6H" localSheetId="13" hidden="1">#REF!</definedName>
    <definedName name="BExKEOOIBMP7N8033EY2CJYCBX6H" localSheetId="1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11" hidden="1">#REF!</definedName>
    <definedName name="BExKEW0RR5LA3VC46A2BEOOMQE56" localSheetId="17" hidden="1">#REF!</definedName>
    <definedName name="BExKEW0RR5LA3VC46A2BEOOMQE56" localSheetId="3" hidden="1">#REF!</definedName>
    <definedName name="BExKEW0RR5LA3VC46A2BEOOMQE56" localSheetId="7" hidden="1">#REF!</definedName>
    <definedName name="BExKEW0RR5LA3VC46A2BEOOMQE56" localSheetId="12" hidden="1">#REF!</definedName>
    <definedName name="BExKEW0RR5LA3VC46A2BEOOMQE56" localSheetId="13" hidden="1">#REF!</definedName>
    <definedName name="BExKEW0RR5LA3VC46A2BEOOMQE56" localSheetId="1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11" hidden="1">#REF!</definedName>
    <definedName name="BExKF37PTJB4PE1PUQWG20ASBX4E" localSheetId="17" hidden="1">#REF!</definedName>
    <definedName name="BExKF37PTJB4PE1PUQWG20ASBX4E" localSheetId="3" hidden="1">#REF!</definedName>
    <definedName name="BExKF37PTJB4PE1PUQWG20ASBX4E" localSheetId="7" hidden="1">#REF!</definedName>
    <definedName name="BExKF37PTJB4PE1PUQWG20ASBX4E" localSheetId="12" hidden="1">#REF!</definedName>
    <definedName name="BExKF37PTJB4PE1PUQWG20ASBX4E" localSheetId="13" hidden="1">#REF!</definedName>
    <definedName name="BExKF37PTJB4PE1PUQWG20ASBX4E" localSheetId="1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11" hidden="1">#REF!</definedName>
    <definedName name="BExKFA3VI1CZK21SM0N3LZWT9LA1" localSheetId="17" hidden="1">#REF!</definedName>
    <definedName name="BExKFA3VI1CZK21SM0N3LZWT9LA1" localSheetId="3" hidden="1">#REF!</definedName>
    <definedName name="BExKFA3VI1CZK21SM0N3LZWT9LA1" localSheetId="7" hidden="1">#REF!</definedName>
    <definedName name="BExKFA3VI1CZK21SM0N3LZWT9LA1" localSheetId="12" hidden="1">#REF!</definedName>
    <definedName name="BExKFA3VI1CZK21SM0N3LZWT9LA1" localSheetId="13" hidden="1">#REF!</definedName>
    <definedName name="BExKFA3VI1CZK21SM0N3LZWT9LA1" localSheetId="1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11" hidden="1">#REF!</definedName>
    <definedName name="BExKFBB29XXT9A2LVUXYSIVKPWGB" localSheetId="17" hidden="1">#REF!</definedName>
    <definedName name="BExKFBB29XXT9A2LVUXYSIVKPWGB" localSheetId="3" hidden="1">#REF!</definedName>
    <definedName name="BExKFBB29XXT9A2LVUXYSIVKPWGB" localSheetId="7" hidden="1">#REF!</definedName>
    <definedName name="BExKFBB29XXT9A2LVUXYSIVKPWGB" localSheetId="12" hidden="1">#REF!</definedName>
    <definedName name="BExKFBB29XXT9A2LVUXYSIVKPWGB" localSheetId="13" hidden="1">#REF!</definedName>
    <definedName name="BExKFBB29XXT9A2LVUXYSIVKPWGB" localSheetId="1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11" hidden="1">#REF!</definedName>
    <definedName name="BExKFINBFV5J2NFRCL4YUO3YF0ZE" localSheetId="17" hidden="1">#REF!</definedName>
    <definedName name="BExKFINBFV5J2NFRCL4YUO3YF0ZE" localSheetId="3" hidden="1">#REF!</definedName>
    <definedName name="BExKFINBFV5J2NFRCL4YUO3YF0ZE" localSheetId="7" hidden="1">#REF!</definedName>
    <definedName name="BExKFINBFV5J2NFRCL4YUO3YF0ZE" localSheetId="12" hidden="1">#REF!</definedName>
    <definedName name="BExKFINBFV5J2NFRCL4YUO3YF0ZE" localSheetId="13" hidden="1">#REF!</definedName>
    <definedName name="BExKFINBFV5J2NFRCL4YUO3YF0ZE" localSheetId="1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11" hidden="1">#REF!</definedName>
    <definedName name="BExKFISRBFACTAMJSALEYMY66F6X" localSheetId="17" hidden="1">#REF!</definedName>
    <definedName name="BExKFISRBFACTAMJSALEYMY66F6X" localSheetId="3" hidden="1">#REF!</definedName>
    <definedName name="BExKFISRBFACTAMJSALEYMY66F6X" localSheetId="7" hidden="1">#REF!</definedName>
    <definedName name="BExKFISRBFACTAMJSALEYMY66F6X" localSheetId="12" hidden="1">#REF!</definedName>
    <definedName name="BExKFISRBFACTAMJSALEYMY66F6X" localSheetId="13" hidden="1">#REF!</definedName>
    <definedName name="BExKFISRBFACTAMJSALEYMY66F6X" localSheetId="1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11" hidden="1">#REF!</definedName>
    <definedName name="BExKFOSK5DJ151C4E8544UWMYTOC" localSheetId="17" hidden="1">#REF!</definedName>
    <definedName name="BExKFOSK5DJ151C4E8544UWMYTOC" localSheetId="3" hidden="1">#REF!</definedName>
    <definedName name="BExKFOSK5DJ151C4E8544UWMYTOC" localSheetId="7" hidden="1">#REF!</definedName>
    <definedName name="BExKFOSK5DJ151C4E8544UWMYTOC" localSheetId="12" hidden="1">#REF!</definedName>
    <definedName name="BExKFOSK5DJ151C4E8544UWMYTOC" localSheetId="13" hidden="1">#REF!</definedName>
    <definedName name="BExKFOSK5DJ151C4E8544UWMYTOC" localSheetId="1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11" hidden="1">#REF!</definedName>
    <definedName name="BExKFWL3DE1V1VOVHAFYBE85QUB7" localSheetId="17" hidden="1">#REF!</definedName>
    <definedName name="BExKFWL3DE1V1VOVHAFYBE85QUB7" localSheetId="3" hidden="1">#REF!</definedName>
    <definedName name="BExKFWL3DE1V1VOVHAFYBE85QUB7" localSheetId="7" hidden="1">#REF!</definedName>
    <definedName name="BExKFWL3DE1V1VOVHAFYBE85QUB7" localSheetId="12" hidden="1">#REF!</definedName>
    <definedName name="BExKFWL3DE1V1VOVHAFYBE85QUB7" localSheetId="13" hidden="1">#REF!</definedName>
    <definedName name="BExKFWL3DE1V1VOVHAFYBE85QUB7" localSheetId="1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11" hidden="1">#REF!</definedName>
    <definedName name="BExKFXS9NDEWPZDVGLTMOM3CFO7N" localSheetId="17" hidden="1">#REF!</definedName>
    <definedName name="BExKFXS9NDEWPZDVGLTMOM3CFO7N" localSheetId="3" hidden="1">#REF!</definedName>
    <definedName name="BExKFXS9NDEWPZDVGLTMOM3CFO7N" localSheetId="7" hidden="1">#REF!</definedName>
    <definedName name="BExKFXS9NDEWPZDVGLTMOM3CFO7N" localSheetId="12" hidden="1">#REF!</definedName>
    <definedName name="BExKFXS9NDEWPZDVGLTMOM3CFO7N" localSheetId="13" hidden="1">#REF!</definedName>
    <definedName name="BExKFXS9NDEWPZDVGLTMOM3CFO7N" localSheetId="1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11" hidden="1">#REF!</definedName>
    <definedName name="BExKFYJC4EVEV54F82K6VKP7Q3OU" localSheetId="17" hidden="1">#REF!</definedName>
    <definedName name="BExKFYJC4EVEV54F82K6VKP7Q3OU" localSheetId="3" hidden="1">#REF!</definedName>
    <definedName name="BExKFYJC4EVEV54F82K6VKP7Q3OU" localSheetId="7" hidden="1">#REF!</definedName>
    <definedName name="BExKFYJC4EVEV54F82K6VKP7Q3OU" localSheetId="12" hidden="1">#REF!</definedName>
    <definedName name="BExKFYJC4EVEV54F82K6VKP7Q3OU" localSheetId="13" hidden="1">#REF!</definedName>
    <definedName name="BExKFYJC4EVEV54F82K6VKP7Q3OU" localSheetId="1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11" hidden="1">#REF!</definedName>
    <definedName name="BExKG4IYHBKQQ8J8FN10GB2IKO33" localSheetId="17" hidden="1">#REF!</definedName>
    <definedName name="BExKG4IYHBKQQ8J8FN10GB2IKO33" localSheetId="3" hidden="1">#REF!</definedName>
    <definedName name="BExKG4IYHBKQQ8J8FN10GB2IKO33" localSheetId="7" hidden="1">#REF!</definedName>
    <definedName name="BExKG4IYHBKQQ8J8FN10GB2IKO33" localSheetId="12" hidden="1">#REF!</definedName>
    <definedName name="BExKG4IYHBKQQ8J8FN10GB2IKO33" localSheetId="13" hidden="1">#REF!</definedName>
    <definedName name="BExKG4IYHBKQQ8J8FN10GB2IKO33" localSheetId="1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11" hidden="1">#REF!</definedName>
    <definedName name="BExKGBVDO2JNJUFOFQMF0RJG03ZK" localSheetId="17" hidden="1">#REF!</definedName>
    <definedName name="BExKGBVDO2JNJUFOFQMF0RJG03ZK" localSheetId="3" hidden="1">#REF!</definedName>
    <definedName name="BExKGBVDO2JNJUFOFQMF0RJG03ZK" localSheetId="7" hidden="1">#REF!</definedName>
    <definedName name="BExKGBVDO2JNJUFOFQMF0RJG03ZK" localSheetId="12" hidden="1">#REF!</definedName>
    <definedName name="BExKGBVDO2JNJUFOFQMF0RJG03ZK" localSheetId="13" hidden="1">#REF!</definedName>
    <definedName name="BExKGBVDO2JNJUFOFQMF0RJG03ZK" localSheetId="1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11" hidden="1">#REF!</definedName>
    <definedName name="BExKGF0L44S78D33WMQ1A75TRKB9" localSheetId="17" hidden="1">#REF!</definedName>
    <definedName name="BExKGF0L44S78D33WMQ1A75TRKB9" localSheetId="3" hidden="1">#REF!</definedName>
    <definedName name="BExKGF0L44S78D33WMQ1A75TRKB9" localSheetId="7" hidden="1">#REF!</definedName>
    <definedName name="BExKGF0L44S78D33WMQ1A75TRKB9" localSheetId="12" hidden="1">#REF!</definedName>
    <definedName name="BExKGF0L44S78D33WMQ1A75TRKB9" localSheetId="13" hidden="1">#REF!</definedName>
    <definedName name="BExKGF0L44S78D33WMQ1A75TRKB9" localSheetId="1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11" hidden="1">#REF!</definedName>
    <definedName name="BExKGFRN31B3G20LMQ4LRF879J68" localSheetId="17" hidden="1">#REF!</definedName>
    <definedName name="BExKGFRN31B3G20LMQ4LRF879J68" localSheetId="3" hidden="1">#REF!</definedName>
    <definedName name="BExKGFRN31B3G20LMQ4LRF879J68" localSheetId="7" hidden="1">#REF!</definedName>
    <definedName name="BExKGFRN31B3G20LMQ4LRF879J68" localSheetId="12" hidden="1">#REF!</definedName>
    <definedName name="BExKGFRN31B3G20LMQ4LRF879J68" localSheetId="13" hidden="1">#REF!</definedName>
    <definedName name="BExKGFRN31B3G20LMQ4LRF879J68" localSheetId="1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11" hidden="1">#REF!</definedName>
    <definedName name="BExKGJD3U3ADZILP20U3EURP0UQP" localSheetId="17" hidden="1">#REF!</definedName>
    <definedName name="BExKGJD3U3ADZILP20U3EURP0UQP" localSheetId="3" hidden="1">#REF!</definedName>
    <definedName name="BExKGJD3U3ADZILP20U3EURP0UQP" localSheetId="7" hidden="1">#REF!</definedName>
    <definedName name="BExKGJD3U3ADZILP20U3EURP0UQP" localSheetId="12" hidden="1">#REF!</definedName>
    <definedName name="BExKGJD3U3ADZILP20U3EURP0UQP" localSheetId="13" hidden="1">#REF!</definedName>
    <definedName name="BExKGJD3U3ADZILP20U3EURP0UQP" localSheetId="1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11" hidden="1">#REF!</definedName>
    <definedName name="BExKGNK5YGKP0YHHTAAOV17Z9EIM" localSheetId="17" hidden="1">#REF!</definedName>
    <definedName name="BExKGNK5YGKP0YHHTAAOV17Z9EIM" localSheetId="3" hidden="1">#REF!</definedName>
    <definedName name="BExKGNK5YGKP0YHHTAAOV17Z9EIM" localSheetId="7" hidden="1">#REF!</definedName>
    <definedName name="BExKGNK5YGKP0YHHTAAOV17Z9EIM" localSheetId="12" hidden="1">#REF!</definedName>
    <definedName name="BExKGNK5YGKP0YHHTAAOV17Z9EIM" localSheetId="13" hidden="1">#REF!</definedName>
    <definedName name="BExKGNK5YGKP0YHHTAAOV17Z9EIM" localSheetId="1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11" hidden="1">#REF!</definedName>
    <definedName name="BExKGQ3T3TWGZUSNVWJE1XWXHGRQ" localSheetId="17" hidden="1">#REF!</definedName>
    <definedName name="BExKGQ3T3TWGZUSNVWJE1XWXHGRQ" localSheetId="3" hidden="1">#REF!</definedName>
    <definedName name="BExKGQ3T3TWGZUSNVWJE1XWXHGRQ" localSheetId="7" hidden="1">#REF!</definedName>
    <definedName name="BExKGQ3T3TWGZUSNVWJE1XWXHGRQ" localSheetId="1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11" hidden="1">#REF!</definedName>
    <definedName name="BExKGV77YH9YXIQTRKK2331QGYKF" localSheetId="17" hidden="1">#REF!</definedName>
    <definedName name="BExKGV77YH9YXIQTRKK2331QGYKF" localSheetId="3" hidden="1">#REF!</definedName>
    <definedName name="BExKGV77YH9YXIQTRKK2331QGYKF" localSheetId="7" hidden="1">#REF!</definedName>
    <definedName name="BExKGV77YH9YXIQTRKK2331QGYKF" localSheetId="12" hidden="1">#REF!</definedName>
    <definedName name="BExKGV77YH9YXIQTRKK2331QGYKF" localSheetId="13" hidden="1">#REF!</definedName>
    <definedName name="BExKGV77YH9YXIQTRKK2331QGYKF" localSheetId="1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11" hidden="1">#REF!</definedName>
    <definedName name="BExKH3FTZ5VGTB86W9M4AB39R0G8" localSheetId="17" hidden="1">#REF!</definedName>
    <definedName name="BExKH3FTZ5VGTB86W9M4AB39R0G8" localSheetId="3" hidden="1">#REF!</definedName>
    <definedName name="BExKH3FTZ5VGTB86W9M4AB39R0G8" localSheetId="7" hidden="1">#REF!</definedName>
    <definedName name="BExKH3FTZ5VGTB86W9M4AB39R0G8" localSheetId="12" hidden="1">#REF!</definedName>
    <definedName name="BExKH3FTZ5VGTB86W9M4AB39R0G8" localSheetId="13" hidden="1">#REF!</definedName>
    <definedName name="BExKH3FTZ5VGTB86W9M4AB39R0G8" localSheetId="1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11" hidden="1">#REF!</definedName>
    <definedName name="BExKH3FV5U5O6XZM7STS3NZKQFGJ" localSheetId="17" hidden="1">#REF!</definedName>
    <definedName name="BExKH3FV5U5O6XZM7STS3NZKQFGJ" localSheetId="3" hidden="1">#REF!</definedName>
    <definedName name="BExKH3FV5U5O6XZM7STS3NZKQFGJ" localSheetId="7" hidden="1">#REF!</definedName>
    <definedName name="BExKH3FV5U5O6XZM7STS3NZKQFGJ" localSheetId="12" hidden="1">#REF!</definedName>
    <definedName name="BExKH3FV5U5O6XZM7STS3NZKQFGJ" localSheetId="13" hidden="1">#REF!</definedName>
    <definedName name="BExKH3FV5U5O6XZM7STS3NZKQFGJ" localSheetId="1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11" hidden="1">#REF!</definedName>
    <definedName name="BExKH3W5435VN8DZ68OCKI93SEO4" localSheetId="17" hidden="1">#REF!</definedName>
    <definedName name="BExKH3W5435VN8DZ68OCKI93SEO4" localSheetId="3" hidden="1">#REF!</definedName>
    <definedName name="BExKH3W5435VN8DZ68OCKI93SEO4" localSheetId="7" hidden="1">#REF!</definedName>
    <definedName name="BExKH3W5435VN8DZ68OCKI93SEO4" localSheetId="12" hidden="1">#REF!</definedName>
    <definedName name="BExKH3W5435VN8DZ68OCKI93SEO4" localSheetId="13" hidden="1">#REF!</definedName>
    <definedName name="BExKH3W5435VN8DZ68OCKI93SEO4" localSheetId="1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11" hidden="1">#REF!</definedName>
    <definedName name="BExKH9L4L5ZUAA98QAZ7DB7YH4QE" localSheetId="17" hidden="1">#REF!</definedName>
    <definedName name="BExKH9L4L5ZUAA98QAZ7DB7YH4QE" localSheetId="3" hidden="1">#REF!</definedName>
    <definedName name="BExKH9L4L5ZUAA98QAZ7DB7YH4QE" localSheetId="7" hidden="1">#REF!</definedName>
    <definedName name="BExKH9L4L5ZUAA98QAZ7DB7YH4QE" localSheetId="12" hidden="1">#REF!</definedName>
    <definedName name="BExKH9L4L5ZUAA98QAZ7DB7YH4QE" localSheetId="13" hidden="1">#REF!</definedName>
    <definedName name="BExKH9L4L5ZUAA98QAZ7DB7YH4QE" localSheetId="1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11" hidden="1">#REF!</definedName>
    <definedName name="BExKHAMUH8NR3HRV0V6FHJE3ROLN" localSheetId="17" hidden="1">#REF!</definedName>
    <definedName name="BExKHAMUH8NR3HRV0V6FHJE3ROLN" localSheetId="3" hidden="1">#REF!</definedName>
    <definedName name="BExKHAMUH8NR3HRV0V6FHJE3ROLN" localSheetId="7" hidden="1">#REF!</definedName>
    <definedName name="BExKHAMUH8NR3HRV0V6FHJE3ROLN" localSheetId="12" hidden="1">#REF!</definedName>
    <definedName name="BExKHAMUH8NR3HRV0V6FHJE3ROLN" localSheetId="13" hidden="1">#REF!</definedName>
    <definedName name="BExKHAMUH8NR3HRV0V6FHJE3ROLN" localSheetId="1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11" hidden="1">#REF!</definedName>
    <definedName name="BExKHCFKOWFHO2WW0N7Y5XDXEWAO" localSheetId="17" hidden="1">#REF!</definedName>
    <definedName name="BExKHCFKOWFHO2WW0N7Y5XDXEWAO" localSheetId="3" hidden="1">#REF!</definedName>
    <definedName name="BExKHCFKOWFHO2WW0N7Y5XDXEWAO" localSheetId="7" hidden="1">#REF!</definedName>
    <definedName name="BExKHCFKOWFHO2WW0N7Y5XDXEWAO" localSheetId="12" hidden="1">#REF!</definedName>
    <definedName name="BExKHCFKOWFHO2WW0N7Y5XDXEWAO" localSheetId="13" hidden="1">#REF!</definedName>
    <definedName name="BExKHCFKOWFHO2WW0N7Y5XDXEWAO" localSheetId="1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11" hidden="1">#REF!</definedName>
    <definedName name="BExKHIVLONZ46HLMR50DEXKEUNEP" localSheetId="17" hidden="1">#REF!</definedName>
    <definedName name="BExKHIVLONZ46HLMR50DEXKEUNEP" localSheetId="3" hidden="1">#REF!</definedName>
    <definedName name="BExKHIVLONZ46HLMR50DEXKEUNEP" localSheetId="7" hidden="1">#REF!</definedName>
    <definedName name="BExKHIVLONZ46HLMR50DEXKEUNEP" localSheetId="12" hidden="1">#REF!</definedName>
    <definedName name="BExKHIVLONZ46HLMR50DEXKEUNEP" localSheetId="13" hidden="1">#REF!</definedName>
    <definedName name="BExKHIVLONZ46HLMR50DEXKEUNEP" localSheetId="1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11" hidden="1">#REF!</definedName>
    <definedName name="BExKHPM9XA0ADDK7TUR0N38EXWEP" localSheetId="17" hidden="1">#REF!</definedName>
    <definedName name="BExKHPM9XA0ADDK7TUR0N38EXWEP" localSheetId="3" hidden="1">#REF!</definedName>
    <definedName name="BExKHPM9XA0ADDK7TUR0N38EXWEP" localSheetId="7" hidden="1">#REF!</definedName>
    <definedName name="BExKHPM9XA0ADDK7TUR0N38EXWEP" localSheetId="12" hidden="1">#REF!</definedName>
    <definedName name="BExKHPM9XA0ADDK7TUR0N38EXWEP" localSheetId="13" hidden="1">#REF!</definedName>
    <definedName name="BExKHPM9XA0ADDK7TUR0N38EXWEP" localSheetId="1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11" hidden="1">#REF!</definedName>
    <definedName name="BExKHQYXEM47TMIQRQVHE4T5LT8K" localSheetId="17" hidden="1">#REF!</definedName>
    <definedName name="BExKHQYXEM47TMIQRQVHE4T5LT8K" localSheetId="3" hidden="1">#REF!</definedName>
    <definedName name="BExKHQYXEM47TMIQRQVHE4T5LT8K" localSheetId="7" hidden="1">#REF!</definedName>
    <definedName name="BExKHQYXEM47TMIQRQVHE4T5LT8K" localSheetId="12" hidden="1">#REF!</definedName>
    <definedName name="BExKHQYXEM47TMIQRQVHE4T5LT8K" localSheetId="13" hidden="1">#REF!</definedName>
    <definedName name="BExKHQYXEM47TMIQRQVHE4T5LT8K" localSheetId="1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11" hidden="1">#REF!</definedName>
    <definedName name="BExKI4076KXCDE5KXL79KT36OKLO" localSheetId="17" hidden="1">#REF!</definedName>
    <definedName name="BExKI4076KXCDE5KXL79KT36OKLO" localSheetId="3" hidden="1">#REF!</definedName>
    <definedName name="BExKI4076KXCDE5KXL79KT36OKLO" localSheetId="7" hidden="1">#REF!</definedName>
    <definedName name="BExKI4076KXCDE5KXL79KT36OKLO" localSheetId="12" hidden="1">#REF!</definedName>
    <definedName name="BExKI4076KXCDE5KXL79KT36OKLO" localSheetId="13" hidden="1">#REF!</definedName>
    <definedName name="BExKI4076KXCDE5KXL79KT36OKLO" localSheetId="1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11" hidden="1">#REF!</definedName>
    <definedName name="BExKI7AUWXBP1WBLFRIYSNQZDWCY" localSheetId="17" hidden="1">#REF!</definedName>
    <definedName name="BExKI7AUWXBP1WBLFRIYSNQZDWCY" localSheetId="3" hidden="1">#REF!</definedName>
    <definedName name="BExKI7AUWXBP1WBLFRIYSNQZDWCY" localSheetId="7" hidden="1">#REF!</definedName>
    <definedName name="BExKI7AUWXBP1WBLFRIYSNQZDWCY" localSheetId="12" hidden="1">#REF!</definedName>
    <definedName name="BExKI7AUWXBP1WBLFRIYSNQZDWCY" localSheetId="13" hidden="1">#REF!</definedName>
    <definedName name="BExKI7AUWXBP1WBLFRIYSNQZDWCY" localSheetId="1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11" hidden="1">#REF!</definedName>
    <definedName name="BExKI7LO70WYISR7Q0Y1ZDWO9M3B" localSheetId="17" hidden="1">#REF!</definedName>
    <definedName name="BExKI7LO70WYISR7Q0Y1ZDWO9M3B" localSheetId="3" hidden="1">#REF!</definedName>
    <definedName name="BExKI7LO70WYISR7Q0Y1ZDWO9M3B" localSheetId="7" hidden="1">#REF!</definedName>
    <definedName name="BExKI7LO70WYISR7Q0Y1ZDWO9M3B" localSheetId="12" hidden="1">#REF!</definedName>
    <definedName name="BExKI7LO70WYISR7Q0Y1ZDWO9M3B" localSheetId="13" hidden="1">#REF!</definedName>
    <definedName name="BExKI7LO70WYISR7Q0Y1ZDWO9M3B" localSheetId="1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11" hidden="1">#REF!</definedName>
    <definedName name="BExKIF3EIT434ZQKMDXUBJCRLMK8" localSheetId="17" hidden="1">#REF!</definedName>
    <definedName name="BExKIF3EIT434ZQKMDXUBJCRLMK8" localSheetId="3" hidden="1">#REF!</definedName>
    <definedName name="BExKIF3EIT434ZQKMDXUBJCRLMK8" localSheetId="7" hidden="1">#REF!</definedName>
    <definedName name="BExKIF3EIT434ZQKMDXUBJCRLMK8" localSheetId="12" hidden="1">#REF!</definedName>
    <definedName name="BExKIF3EIT434ZQKMDXUBJCRLMK8" localSheetId="13" hidden="1">#REF!</definedName>
    <definedName name="BExKIF3EIT434ZQKMDXUBJCRLMK8" localSheetId="1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11" hidden="1">#REF!</definedName>
    <definedName name="BExKIGQV6TXIZG039HBOJU62WP2U" localSheetId="17" hidden="1">#REF!</definedName>
    <definedName name="BExKIGQV6TXIZG039HBOJU62WP2U" localSheetId="3" hidden="1">#REF!</definedName>
    <definedName name="BExKIGQV6TXIZG039HBOJU62WP2U" localSheetId="7" hidden="1">#REF!</definedName>
    <definedName name="BExKIGQV6TXIZG039HBOJU62WP2U" localSheetId="12" hidden="1">#REF!</definedName>
    <definedName name="BExKIGQV6TXIZG039HBOJU62WP2U" localSheetId="13" hidden="1">#REF!</definedName>
    <definedName name="BExKIGQV6TXIZG039HBOJU62WP2U" localSheetId="1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11" hidden="1">#REF!</definedName>
    <definedName name="BExKILE008SF3KTAN8WML3XKI1NZ" localSheetId="17" hidden="1">#REF!</definedName>
    <definedName name="BExKILE008SF3KTAN8WML3XKI1NZ" localSheetId="3" hidden="1">#REF!</definedName>
    <definedName name="BExKILE008SF3KTAN8WML3XKI1NZ" localSheetId="7" hidden="1">#REF!</definedName>
    <definedName name="BExKILE008SF3KTAN8WML3XKI1NZ" localSheetId="12" hidden="1">#REF!</definedName>
    <definedName name="BExKILE008SF3KTAN8WML3XKI1NZ" localSheetId="13" hidden="1">#REF!</definedName>
    <definedName name="BExKILE008SF3KTAN8WML3XKI1NZ" localSheetId="1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11" hidden="1">#REF!</definedName>
    <definedName name="BExKINSBB6RS7I489QHMCOMU4Z2X" localSheetId="17" hidden="1">#REF!</definedName>
    <definedName name="BExKINSBB6RS7I489QHMCOMU4Z2X" localSheetId="3" hidden="1">#REF!</definedName>
    <definedName name="BExKINSBB6RS7I489QHMCOMU4Z2X" localSheetId="7" hidden="1">#REF!</definedName>
    <definedName name="BExKINSBB6RS7I489QHMCOMU4Z2X" localSheetId="12" hidden="1">#REF!</definedName>
    <definedName name="BExKINSBB6RS7I489QHMCOMU4Z2X" localSheetId="13" hidden="1">#REF!</definedName>
    <definedName name="BExKINSBB6RS7I489QHMCOMU4Z2X" localSheetId="1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11" hidden="1">#REF!</definedName>
    <definedName name="BExKINXMPEA03CETGL1VOW1XRJIR" localSheetId="17" hidden="1">#REF!</definedName>
    <definedName name="BExKINXMPEA03CETGL1VOW1XRJIR" localSheetId="3" hidden="1">#REF!</definedName>
    <definedName name="BExKINXMPEA03CETGL1VOW1XRJIR" localSheetId="7" hidden="1">#REF!</definedName>
    <definedName name="BExKINXMPEA03CETGL1VOW1XRJIR" localSheetId="12" hidden="1">#REF!</definedName>
    <definedName name="BExKINXMPEA03CETGL1VOW1XRJIR" localSheetId="13" hidden="1">#REF!</definedName>
    <definedName name="BExKINXMPEA03CETGL1VOW1XRJIR" localSheetId="1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11" hidden="1">#REF!</definedName>
    <definedName name="BExKITBU5LXLZYDJS3D3BAVWEY3U" localSheetId="17" hidden="1">#REF!</definedName>
    <definedName name="BExKITBU5LXLZYDJS3D3BAVWEY3U" localSheetId="3" hidden="1">#REF!</definedName>
    <definedName name="BExKITBU5LXLZYDJS3D3BAVWEY3U" localSheetId="7" hidden="1">#REF!</definedName>
    <definedName name="BExKITBU5LXLZYDJS3D3BAVWEY3U" localSheetId="12" hidden="1">#REF!</definedName>
    <definedName name="BExKITBU5LXLZYDJS3D3BAVWEY3U" localSheetId="13" hidden="1">#REF!</definedName>
    <definedName name="BExKITBU5LXLZYDJS3D3BAVWEY3U" localSheetId="1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11" hidden="1">#REF!</definedName>
    <definedName name="BExKIU87ZKSOC2DYZWFK6SAK9I8E" localSheetId="17" hidden="1">#REF!</definedName>
    <definedName name="BExKIU87ZKSOC2DYZWFK6SAK9I8E" localSheetId="3" hidden="1">#REF!</definedName>
    <definedName name="BExKIU87ZKSOC2DYZWFK6SAK9I8E" localSheetId="7" hidden="1">#REF!</definedName>
    <definedName name="BExKIU87ZKSOC2DYZWFK6SAK9I8E" localSheetId="12" hidden="1">#REF!</definedName>
    <definedName name="BExKIU87ZKSOC2DYZWFK6SAK9I8E" localSheetId="13" hidden="1">#REF!</definedName>
    <definedName name="BExKIU87ZKSOC2DYZWFK6SAK9I8E" localSheetId="1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11" hidden="1">#REF!</definedName>
    <definedName name="BExKJ449HLYX2DJ9UF0H9GTPSQ73" localSheetId="17" hidden="1">#REF!</definedName>
    <definedName name="BExKJ449HLYX2DJ9UF0H9GTPSQ73" localSheetId="3" hidden="1">#REF!</definedName>
    <definedName name="BExKJ449HLYX2DJ9UF0H9GTPSQ73" localSheetId="7" hidden="1">#REF!</definedName>
    <definedName name="BExKJ449HLYX2DJ9UF0H9GTPSQ73" localSheetId="12" hidden="1">#REF!</definedName>
    <definedName name="BExKJ449HLYX2DJ9UF0H9GTPSQ73" localSheetId="13" hidden="1">#REF!</definedName>
    <definedName name="BExKJ449HLYX2DJ9UF0H9GTPSQ73" localSheetId="1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11" hidden="1">#REF!</definedName>
    <definedName name="BExKJ5649R9IC0GKQD6QI2G7C99Q" localSheetId="17" hidden="1">#REF!</definedName>
    <definedName name="BExKJ5649R9IC0GKQD6QI2G7C99Q" localSheetId="3" hidden="1">#REF!</definedName>
    <definedName name="BExKJ5649R9IC0GKQD6QI2G7C99Q" localSheetId="7" hidden="1">#REF!</definedName>
    <definedName name="BExKJ5649R9IC0GKQD6QI2G7C99Q" localSheetId="12" hidden="1">#REF!</definedName>
    <definedName name="BExKJ5649R9IC0GKQD6QI2G7C99Q" localSheetId="13" hidden="1">#REF!</definedName>
    <definedName name="BExKJ5649R9IC0GKQD6QI2G7C99Q" localSheetId="1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11" hidden="1">#REF!</definedName>
    <definedName name="BExKJEB4FXIMV2AAE9S3FCGRK1R0" localSheetId="17" hidden="1">#REF!</definedName>
    <definedName name="BExKJEB4FXIMV2AAE9S3FCGRK1R0" localSheetId="3" hidden="1">#REF!</definedName>
    <definedName name="BExKJEB4FXIMV2AAE9S3FCGRK1R0" localSheetId="7" hidden="1">#REF!</definedName>
    <definedName name="BExKJEB4FXIMV2AAE9S3FCGRK1R0" localSheetId="12" hidden="1">#REF!</definedName>
    <definedName name="BExKJEB4FXIMV2AAE9S3FCGRK1R0" localSheetId="13" hidden="1">#REF!</definedName>
    <definedName name="BExKJEB4FXIMV2AAE9S3FCGRK1R0" localSheetId="1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11" hidden="1">#REF!</definedName>
    <definedName name="BExKJELX2RUC8UEC56IZPYYZXHA7" localSheetId="17" hidden="1">#REF!</definedName>
    <definedName name="BExKJELX2RUC8UEC56IZPYYZXHA7" localSheetId="3" hidden="1">#REF!</definedName>
    <definedName name="BExKJELX2RUC8UEC56IZPYYZXHA7" localSheetId="7" hidden="1">#REF!</definedName>
    <definedName name="BExKJELX2RUC8UEC56IZPYYZXHA7" localSheetId="12" hidden="1">#REF!</definedName>
    <definedName name="BExKJELX2RUC8UEC56IZPYYZXHA7" localSheetId="13" hidden="1">#REF!</definedName>
    <definedName name="BExKJELX2RUC8UEC56IZPYYZXHA7" localSheetId="1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11" hidden="1">#REF!</definedName>
    <definedName name="BExKJI7CV9I6ILFIZ3SVO4DGK64J" localSheetId="17" hidden="1">#REF!</definedName>
    <definedName name="BExKJI7CV9I6ILFIZ3SVO4DGK64J" localSheetId="3" hidden="1">#REF!</definedName>
    <definedName name="BExKJI7CV9I6ILFIZ3SVO4DGK64J" localSheetId="7" hidden="1">#REF!</definedName>
    <definedName name="BExKJI7CV9I6ILFIZ3SVO4DGK64J" localSheetId="12" hidden="1">#REF!</definedName>
    <definedName name="BExKJI7CV9I6ILFIZ3SVO4DGK64J" localSheetId="13" hidden="1">#REF!</definedName>
    <definedName name="BExKJI7CV9I6ILFIZ3SVO4DGK64J" localSheetId="1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11" hidden="1">#REF!</definedName>
    <definedName name="BExKJINMXS61G2TZEXCJAWVV4F57" localSheetId="17" hidden="1">#REF!</definedName>
    <definedName name="BExKJINMXS61G2TZEXCJAWVV4F57" localSheetId="3" hidden="1">#REF!</definedName>
    <definedName name="BExKJINMXS61G2TZEXCJAWVV4F57" localSheetId="7" hidden="1">#REF!</definedName>
    <definedName name="BExKJINMXS61G2TZEXCJAWVV4F57" localSheetId="12" hidden="1">#REF!</definedName>
    <definedName name="BExKJINMXS61G2TZEXCJAWVV4F57" localSheetId="13" hidden="1">#REF!</definedName>
    <definedName name="BExKJINMXS61G2TZEXCJAWVV4F57" localSheetId="1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11" hidden="1">#REF!</definedName>
    <definedName name="BExKJK5ME8KB7HA0180L7OUZDDGV" localSheetId="17" hidden="1">#REF!</definedName>
    <definedName name="BExKJK5ME8KB7HA0180L7OUZDDGV" localSheetId="3" hidden="1">#REF!</definedName>
    <definedName name="BExKJK5ME8KB7HA0180L7OUZDDGV" localSheetId="7" hidden="1">#REF!</definedName>
    <definedName name="BExKJK5ME8KB7HA0180L7OUZDDGV" localSheetId="12" hidden="1">#REF!</definedName>
    <definedName name="BExKJK5ME8KB7HA0180L7OUZDDGV" localSheetId="13" hidden="1">#REF!</definedName>
    <definedName name="BExKJK5ME8KB7HA0180L7OUZDDGV" localSheetId="1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11" hidden="1">#REF!</definedName>
    <definedName name="BExKJLY652HI5GNEEWQXOB08K2C1" localSheetId="17" hidden="1">#REF!</definedName>
    <definedName name="BExKJLY652HI5GNEEWQXOB08K2C1" localSheetId="3" hidden="1">#REF!</definedName>
    <definedName name="BExKJLY652HI5GNEEWQXOB08K2C1" localSheetId="7" hidden="1">#REF!</definedName>
    <definedName name="BExKJLY652HI5GNEEWQXOB08K2C1" localSheetId="12" hidden="1">#REF!</definedName>
    <definedName name="BExKJLY652HI5GNEEWQXOB08K2C1" localSheetId="13" hidden="1">#REF!</definedName>
    <definedName name="BExKJLY652HI5GNEEWQXOB08K2C1" localSheetId="1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11" hidden="1">#REF!</definedName>
    <definedName name="BExKJN5IF0VMDILJ5K8ZENF2QYV1" localSheetId="17" hidden="1">#REF!</definedName>
    <definedName name="BExKJN5IF0VMDILJ5K8ZENF2QYV1" localSheetId="3" hidden="1">#REF!</definedName>
    <definedName name="BExKJN5IF0VMDILJ5K8ZENF2QYV1" localSheetId="7" hidden="1">#REF!</definedName>
    <definedName name="BExKJN5IF0VMDILJ5K8ZENF2QYV1" localSheetId="12" hidden="1">#REF!</definedName>
    <definedName name="BExKJN5IF0VMDILJ5K8ZENF2QYV1" localSheetId="13" hidden="1">#REF!</definedName>
    <definedName name="BExKJN5IF0VMDILJ5K8ZENF2QYV1" localSheetId="1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11" hidden="1">#REF!</definedName>
    <definedName name="BExKJUSJPFUIK20FTVAFJWR2OUYX" localSheetId="17" hidden="1">#REF!</definedName>
    <definedName name="BExKJUSJPFUIK20FTVAFJWR2OUYX" localSheetId="3" hidden="1">#REF!</definedName>
    <definedName name="BExKJUSJPFUIK20FTVAFJWR2OUYX" localSheetId="7" hidden="1">#REF!</definedName>
    <definedName name="BExKJUSJPFUIK20FTVAFJWR2OUYX" localSheetId="12" hidden="1">#REF!</definedName>
    <definedName name="BExKJUSJPFUIK20FTVAFJWR2OUYX" localSheetId="13" hidden="1">#REF!</definedName>
    <definedName name="BExKJUSJPFUIK20FTVAFJWR2OUYX" localSheetId="1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11" hidden="1">#REF!</definedName>
    <definedName name="BExKJXHNZTE5OMRQ1KTVM1DIQE9I" localSheetId="17" hidden="1">#REF!</definedName>
    <definedName name="BExKJXHNZTE5OMRQ1KTVM1DIQE9I" localSheetId="3" hidden="1">#REF!</definedName>
    <definedName name="BExKJXHNZTE5OMRQ1KTVM1DIQE9I" localSheetId="7" hidden="1">#REF!</definedName>
    <definedName name="BExKJXHNZTE5OMRQ1KTVM1DIQE9I" localSheetId="12" hidden="1">#REF!</definedName>
    <definedName name="BExKJXHNZTE5OMRQ1KTVM1DIQE9I" localSheetId="13" hidden="1">#REF!</definedName>
    <definedName name="BExKJXHNZTE5OMRQ1KTVM1DIQE9I" localSheetId="1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11" hidden="1">#REF!</definedName>
    <definedName name="BExKK8VP5RS3D0UXZVKA37C4SYBP" localSheetId="17" hidden="1">#REF!</definedName>
    <definedName name="BExKK8VP5RS3D0UXZVKA37C4SYBP" localSheetId="3" hidden="1">#REF!</definedName>
    <definedName name="BExKK8VP5RS3D0UXZVKA37C4SYBP" localSheetId="7" hidden="1">#REF!</definedName>
    <definedName name="BExKK8VP5RS3D0UXZVKA37C4SYBP" localSheetId="12" hidden="1">#REF!</definedName>
    <definedName name="BExKK8VP5RS3D0UXZVKA37C4SYBP" localSheetId="13" hidden="1">#REF!</definedName>
    <definedName name="BExKK8VP5RS3D0UXZVKA37C4SYBP" localSheetId="1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11" hidden="1">#REF!</definedName>
    <definedName name="BExKKIM9NPF6B3SPMPIQB27HQME4" localSheetId="17" hidden="1">#REF!</definedName>
    <definedName name="BExKKIM9NPF6B3SPMPIQB27HQME4" localSheetId="3" hidden="1">#REF!</definedName>
    <definedName name="BExKKIM9NPF6B3SPMPIQB27HQME4" localSheetId="7" hidden="1">#REF!</definedName>
    <definedName name="BExKKIM9NPF6B3SPMPIQB27HQME4" localSheetId="12" hidden="1">#REF!</definedName>
    <definedName name="BExKKIM9NPF6B3SPMPIQB27HQME4" localSheetId="13" hidden="1">#REF!</definedName>
    <definedName name="BExKKIM9NPF6B3SPMPIQB27HQME4" localSheetId="1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11" hidden="1">#REF!</definedName>
    <definedName name="BExKKIX1BCBQ4R3K41QD8NTV0OV0" localSheetId="17" hidden="1">#REF!</definedName>
    <definedName name="BExKKIX1BCBQ4R3K41QD8NTV0OV0" localSheetId="3" hidden="1">#REF!</definedName>
    <definedName name="BExKKIX1BCBQ4R3K41QD8NTV0OV0" localSheetId="7" hidden="1">#REF!</definedName>
    <definedName name="BExKKIX1BCBQ4R3K41QD8NTV0OV0" localSheetId="12" hidden="1">#REF!</definedName>
    <definedName name="BExKKIX1BCBQ4R3K41QD8NTV0OV0" localSheetId="13" hidden="1">#REF!</definedName>
    <definedName name="BExKKIX1BCBQ4R3K41QD8NTV0OV0" localSheetId="1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11" hidden="1">#REF!</definedName>
    <definedName name="BExKKJ2IHMOO66DQ0V2YABR4GV05" localSheetId="17" hidden="1">#REF!</definedName>
    <definedName name="BExKKJ2IHMOO66DQ0V2YABR4GV05" localSheetId="3" hidden="1">#REF!</definedName>
    <definedName name="BExKKJ2IHMOO66DQ0V2YABR4GV05" localSheetId="7" hidden="1">#REF!</definedName>
    <definedName name="BExKKJ2IHMOO66DQ0V2YABR4GV05" localSheetId="12" hidden="1">#REF!</definedName>
    <definedName name="BExKKJ2IHMOO66DQ0V2YABR4GV05" localSheetId="13" hidden="1">#REF!</definedName>
    <definedName name="BExKKJ2IHMOO66DQ0V2YABR4GV05" localSheetId="1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11" hidden="1">#REF!</definedName>
    <definedName name="BExKKQ3ZWADYV03YHMXDOAMU90EB" localSheetId="17" hidden="1">#REF!</definedName>
    <definedName name="BExKKQ3ZWADYV03YHMXDOAMU90EB" localSheetId="3" hidden="1">#REF!</definedName>
    <definedName name="BExKKQ3ZWADYV03YHMXDOAMU90EB" localSheetId="7" hidden="1">#REF!</definedName>
    <definedName name="BExKKQ3ZWADYV03YHMXDOAMU90EB" localSheetId="12" hidden="1">#REF!</definedName>
    <definedName name="BExKKQ3ZWADYV03YHMXDOAMU90EB" localSheetId="13" hidden="1">#REF!</definedName>
    <definedName name="BExKKQ3ZWADYV03YHMXDOAMU90EB" localSheetId="1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11" hidden="1">#REF!</definedName>
    <definedName name="BExKKUGD2HMJWQEYZ8H3X1BMXFS9" localSheetId="17" hidden="1">#REF!</definedName>
    <definedName name="BExKKUGD2HMJWQEYZ8H3X1BMXFS9" localSheetId="3" hidden="1">#REF!</definedName>
    <definedName name="BExKKUGD2HMJWQEYZ8H3X1BMXFS9" localSheetId="7" hidden="1">#REF!</definedName>
    <definedName name="BExKKUGD2HMJWQEYZ8H3X1BMXFS9" localSheetId="12" hidden="1">#REF!</definedName>
    <definedName name="BExKKUGD2HMJWQEYZ8H3X1BMXFS9" localSheetId="13" hidden="1">#REF!</definedName>
    <definedName name="BExKKUGD2HMJWQEYZ8H3X1BMXFS9" localSheetId="1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11" hidden="1">#REF!</definedName>
    <definedName name="BExKKX05KCZZZPKOR1NE5A8RGVT4" localSheetId="17" hidden="1">#REF!</definedName>
    <definedName name="BExKKX05KCZZZPKOR1NE5A8RGVT4" localSheetId="3" hidden="1">#REF!</definedName>
    <definedName name="BExKKX05KCZZZPKOR1NE5A8RGVT4" localSheetId="7" hidden="1">#REF!</definedName>
    <definedName name="BExKKX05KCZZZPKOR1NE5A8RGVT4" localSheetId="12" hidden="1">#REF!</definedName>
    <definedName name="BExKKX05KCZZZPKOR1NE5A8RGVT4" localSheetId="13" hidden="1">#REF!</definedName>
    <definedName name="BExKKX05KCZZZPKOR1NE5A8RGVT4" localSheetId="1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11" hidden="1">#REF!</definedName>
    <definedName name="BExKL3QUCLQLECGZM555PRF8EN56" localSheetId="17" hidden="1">#REF!</definedName>
    <definedName name="BExKL3QUCLQLECGZM555PRF8EN56" localSheetId="3" hidden="1">#REF!</definedName>
    <definedName name="BExKL3QUCLQLECGZM555PRF8EN56" localSheetId="7" hidden="1">#REF!</definedName>
    <definedName name="BExKL3QUCLQLECGZM555PRF8EN56" localSheetId="12" hidden="1">#REF!</definedName>
    <definedName name="BExKL3QUCLQLECGZM555PRF8EN56" localSheetId="13" hidden="1">#REF!</definedName>
    <definedName name="BExKL3QUCLQLECGZM555PRF8EN56" localSheetId="1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11" hidden="1">#REF!</definedName>
    <definedName name="BExKL7CGLA62V9UQH9ZDEHIK8W4O" localSheetId="17" hidden="1">#REF!</definedName>
    <definedName name="BExKL7CGLA62V9UQH9ZDEHIK8W4O" localSheetId="3" hidden="1">#REF!</definedName>
    <definedName name="BExKL7CGLA62V9UQH9ZDEHIK8W4O" localSheetId="7" hidden="1">#REF!</definedName>
    <definedName name="BExKL7CGLA62V9UQH9ZDEHIK8W4O" localSheetId="12" hidden="1">#REF!</definedName>
    <definedName name="BExKL7CGLA62V9UQH9ZDEHIK8W4O" localSheetId="13" hidden="1">#REF!</definedName>
    <definedName name="BExKL7CGLA62V9UQH9ZDEHIK8W4O" localSheetId="1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11" hidden="1">#REF!</definedName>
    <definedName name="BExKLD6S9L66QYREYHBE5J44OK7X" localSheetId="17" hidden="1">#REF!</definedName>
    <definedName name="BExKLD6S9L66QYREYHBE5J44OK7X" localSheetId="3" hidden="1">#REF!</definedName>
    <definedName name="BExKLD6S9L66QYREYHBE5J44OK7X" localSheetId="7" hidden="1">#REF!</definedName>
    <definedName name="BExKLD6S9L66QYREYHBE5J44OK7X" localSheetId="12" hidden="1">#REF!</definedName>
    <definedName name="BExKLD6S9L66QYREYHBE5J44OK7X" localSheetId="13" hidden="1">#REF!</definedName>
    <definedName name="BExKLD6S9L66QYREYHBE5J44OK7X" localSheetId="1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11" hidden="1">#REF!</definedName>
    <definedName name="BExKLEZK32L28GYJWVO63BZ5E1JD" localSheetId="17" hidden="1">#REF!</definedName>
    <definedName name="BExKLEZK32L28GYJWVO63BZ5E1JD" localSheetId="3" hidden="1">#REF!</definedName>
    <definedName name="BExKLEZK32L28GYJWVO63BZ5E1JD" localSheetId="7" hidden="1">#REF!</definedName>
    <definedName name="BExKLEZK32L28GYJWVO63BZ5E1JD" localSheetId="12" hidden="1">#REF!</definedName>
    <definedName name="BExKLEZK32L28GYJWVO63BZ5E1JD" localSheetId="13" hidden="1">#REF!</definedName>
    <definedName name="BExKLEZK32L28GYJWVO63BZ5E1JD" localSheetId="1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11" hidden="1">#REF!</definedName>
    <definedName name="BExKLLKVVHT06LA55JB2FC871DC5" localSheetId="17" hidden="1">#REF!</definedName>
    <definedName name="BExKLLKVVHT06LA55JB2FC871DC5" localSheetId="3" hidden="1">#REF!</definedName>
    <definedName name="BExKLLKVVHT06LA55JB2FC871DC5" localSheetId="7" hidden="1">#REF!</definedName>
    <definedName name="BExKLLKVVHT06LA55JB2FC871DC5" localSheetId="12" hidden="1">#REF!</definedName>
    <definedName name="BExKLLKVVHT06LA55JB2FC871DC5" localSheetId="13" hidden="1">#REF!</definedName>
    <definedName name="BExKLLKVVHT06LA55JB2FC871DC5" localSheetId="1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11" hidden="1">#REF!</definedName>
    <definedName name="BExKMKNALVJRCZS69GFJA4M1J08O" localSheetId="17" hidden="1">#REF!</definedName>
    <definedName name="BExKMKNALVJRCZS69GFJA4M1J08O" localSheetId="3" hidden="1">#REF!</definedName>
    <definedName name="BExKMKNALVJRCZS69GFJA4M1J08O" localSheetId="7" hidden="1">#REF!</definedName>
    <definedName name="BExKMKNALVJRCZS69GFJA4M1J08O" localSheetId="12" hidden="1">#REF!</definedName>
    <definedName name="BExKMKNALVJRCZS69GFJA4M1J08O" localSheetId="13" hidden="1">#REF!</definedName>
    <definedName name="BExKMKNALVJRCZS69GFJA4M1J08O" localSheetId="1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11" hidden="1">#REF!</definedName>
    <definedName name="BExKMMFZIDRFNSBCWVADJ4S2JE52" localSheetId="17" hidden="1">#REF!</definedName>
    <definedName name="BExKMMFZIDRFNSBCWVADJ4S2JE52" localSheetId="3" hidden="1">#REF!</definedName>
    <definedName name="BExKMMFZIDRFNSBCWVADJ4S2JE52" localSheetId="7" hidden="1">#REF!</definedName>
    <definedName name="BExKMMFZIDRFNSBCWVADJ4S2JE52" localSheetId="12" hidden="1">#REF!</definedName>
    <definedName name="BExKMMFZIDRFNSBCWVADJ4S2JE52" localSheetId="13" hidden="1">#REF!</definedName>
    <definedName name="BExKMMFZIDRFNSBCWVADJ4S2JE52" localSheetId="1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11" hidden="1">#REF!</definedName>
    <definedName name="BExKMRZJS845FERFW6HUXLFAOMYD" localSheetId="17" hidden="1">#REF!</definedName>
    <definedName name="BExKMRZJS845FERFW6HUXLFAOMYD" localSheetId="3" hidden="1">#REF!</definedName>
    <definedName name="BExKMRZJS845FERFW6HUXLFAOMYD" localSheetId="7" hidden="1">#REF!</definedName>
    <definedName name="BExKMRZJS845FERFW6HUXLFAOMYD" localSheetId="12" hidden="1">#REF!</definedName>
    <definedName name="BExKMRZJS845FERFW6HUXLFAOMYD" localSheetId="13" hidden="1">#REF!</definedName>
    <definedName name="BExKMRZJS845FERFW6HUXLFAOMYD" localSheetId="1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11" hidden="1">#REF!</definedName>
    <definedName name="BExKMS514WWPGUGRYGTH6XU97T8B" localSheetId="17" hidden="1">#REF!</definedName>
    <definedName name="BExKMS514WWPGUGRYGTH6XU97T8B" localSheetId="3" hidden="1">#REF!</definedName>
    <definedName name="BExKMS514WWPGUGRYGTH6XU97T8B" localSheetId="7" hidden="1">#REF!</definedName>
    <definedName name="BExKMS514WWPGUGRYGTH6XU97T8B" localSheetId="12" hidden="1">#REF!</definedName>
    <definedName name="BExKMS514WWPGUGRYGTH6XU97T8B" localSheetId="13" hidden="1">#REF!</definedName>
    <definedName name="BExKMS514WWPGUGRYGTH6XU97T8B" localSheetId="1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11" hidden="1">#REF!</definedName>
    <definedName name="BExKMUDV8AH8HQAD5HJVUW7GFDWU" localSheetId="17" hidden="1">#REF!</definedName>
    <definedName name="BExKMUDV8AH8HQAD5HJVUW7GFDWU" localSheetId="3" hidden="1">#REF!</definedName>
    <definedName name="BExKMUDV8AH8HQAD5HJVUW7GFDWU" localSheetId="7" hidden="1">#REF!</definedName>
    <definedName name="BExKMUDV8AH8HQAD5HJVUW7GFDWU" localSheetId="12" hidden="1">#REF!</definedName>
    <definedName name="BExKMUDV8AH8HQAD5HJVUW7GFDWU" localSheetId="13" hidden="1">#REF!</definedName>
    <definedName name="BExKMUDV8AH8HQAD5HJVUW7GFDWU" localSheetId="1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11" hidden="1">#REF!</definedName>
    <definedName name="BExKMWBX4EH3EYJ07UFEM08NB40Z" localSheetId="17" hidden="1">#REF!</definedName>
    <definedName name="BExKMWBX4EH3EYJ07UFEM08NB40Z" localSheetId="3" hidden="1">#REF!</definedName>
    <definedName name="BExKMWBX4EH3EYJ07UFEM08NB40Z" localSheetId="7" hidden="1">#REF!</definedName>
    <definedName name="BExKMWBX4EH3EYJ07UFEM08NB40Z" localSheetId="12" hidden="1">#REF!</definedName>
    <definedName name="BExKMWBX4EH3EYJ07UFEM08NB40Z" localSheetId="13" hidden="1">#REF!</definedName>
    <definedName name="BExKMWBX4EH3EYJ07UFEM08NB40Z" localSheetId="1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11" hidden="1">#REF!</definedName>
    <definedName name="BExKN4Q70IU9OY91QRUSK3044MQD" localSheetId="17" hidden="1">#REF!</definedName>
    <definedName name="BExKN4Q70IU9OY91QRUSK3044MQD" localSheetId="3" hidden="1">#REF!</definedName>
    <definedName name="BExKN4Q70IU9OY91QRUSK3044MQD" localSheetId="7" hidden="1">#REF!</definedName>
    <definedName name="BExKN4Q70IU9OY91QRUSK3044MQD" localSheetId="12" hidden="1">#REF!</definedName>
    <definedName name="BExKN4Q70IU9OY91QRUSK3044MQD" localSheetId="13" hidden="1">#REF!</definedName>
    <definedName name="BExKN4Q70IU9OY91QRUSK3044MQD" localSheetId="1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11" hidden="1">#REF!</definedName>
    <definedName name="BExKNBGV2IR3S7M0BX4810KZB4V3" localSheetId="17" hidden="1">#REF!</definedName>
    <definedName name="BExKNBGV2IR3S7M0BX4810KZB4V3" localSheetId="3" hidden="1">#REF!</definedName>
    <definedName name="BExKNBGV2IR3S7M0BX4810KZB4V3" localSheetId="7" hidden="1">#REF!</definedName>
    <definedName name="BExKNBGV2IR3S7M0BX4810KZB4V3" localSheetId="12" hidden="1">#REF!</definedName>
    <definedName name="BExKNBGV2IR3S7M0BX4810KZB4V3" localSheetId="13" hidden="1">#REF!</definedName>
    <definedName name="BExKNBGV2IR3S7M0BX4810KZB4V3" localSheetId="1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11" hidden="1">#REF!</definedName>
    <definedName name="BExKNCTBZTSY3MO42VU5PLV6YUHZ" localSheetId="17" hidden="1">#REF!</definedName>
    <definedName name="BExKNCTBZTSY3MO42VU5PLV6YUHZ" localSheetId="3" hidden="1">#REF!</definedName>
    <definedName name="BExKNCTBZTSY3MO42VU5PLV6YUHZ" localSheetId="7" hidden="1">#REF!</definedName>
    <definedName name="BExKNCTBZTSY3MO42VU5PLV6YUHZ" localSheetId="12" hidden="1">#REF!</definedName>
    <definedName name="BExKNCTBZTSY3MO42VU5PLV6YUHZ" localSheetId="13" hidden="1">#REF!</definedName>
    <definedName name="BExKNCTBZTSY3MO42VU5PLV6YUHZ" localSheetId="1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11" hidden="1">#REF!</definedName>
    <definedName name="BExKNGV2YY749C42AQ2T9QNIE5C3" localSheetId="17" hidden="1">#REF!</definedName>
    <definedName name="BExKNGV2YY749C42AQ2T9QNIE5C3" localSheetId="3" hidden="1">#REF!</definedName>
    <definedName name="BExKNGV2YY749C42AQ2T9QNIE5C3" localSheetId="7" hidden="1">#REF!</definedName>
    <definedName name="BExKNGV2YY749C42AQ2T9QNIE5C3" localSheetId="12" hidden="1">#REF!</definedName>
    <definedName name="BExKNGV2YY749C42AQ2T9QNIE5C3" localSheetId="13" hidden="1">#REF!</definedName>
    <definedName name="BExKNGV2YY749C42AQ2T9QNIE5C3" localSheetId="1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11" hidden="1">#REF!</definedName>
    <definedName name="BExKNH0F1WPNUEQITIUN5T4NDX9H" localSheetId="17" hidden="1">#REF!</definedName>
    <definedName name="BExKNH0F1WPNUEQITIUN5T4NDX9H" localSheetId="3" hidden="1">#REF!</definedName>
    <definedName name="BExKNH0F1WPNUEQITIUN5T4NDX9H" localSheetId="7" hidden="1">#REF!</definedName>
    <definedName name="BExKNH0F1WPNUEQITIUN5T4NDX9H" localSheetId="12" hidden="1">#REF!</definedName>
    <definedName name="BExKNH0F1WPNUEQITIUN5T4NDX9H" localSheetId="13" hidden="1">#REF!</definedName>
    <definedName name="BExKNH0F1WPNUEQITIUN5T4NDX9H" localSheetId="1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11" hidden="1">#REF!</definedName>
    <definedName name="BExKNV8UOHVWEHDJWI2WMJ9X6QHZ" localSheetId="17" hidden="1">#REF!</definedName>
    <definedName name="BExKNV8UOHVWEHDJWI2WMJ9X6QHZ" localSheetId="3" hidden="1">#REF!</definedName>
    <definedName name="BExKNV8UOHVWEHDJWI2WMJ9X6QHZ" localSheetId="7" hidden="1">#REF!</definedName>
    <definedName name="BExKNV8UOHVWEHDJWI2WMJ9X6QHZ" localSheetId="12" hidden="1">#REF!</definedName>
    <definedName name="BExKNV8UOHVWEHDJWI2WMJ9X6QHZ" localSheetId="13" hidden="1">#REF!</definedName>
    <definedName name="BExKNV8UOHVWEHDJWI2WMJ9X6QHZ" localSheetId="1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11" hidden="1">#REF!</definedName>
    <definedName name="BExKNZLD7UATC1MYRNJD8H2NH4KU" localSheetId="17" hidden="1">#REF!</definedName>
    <definedName name="BExKNZLD7UATC1MYRNJD8H2NH4KU" localSheetId="3" hidden="1">#REF!</definedName>
    <definedName name="BExKNZLD7UATC1MYRNJD8H2NH4KU" localSheetId="7" hidden="1">#REF!</definedName>
    <definedName name="BExKNZLD7UATC1MYRNJD8H2NH4KU" localSheetId="12" hidden="1">#REF!</definedName>
    <definedName name="BExKNZLD7UATC1MYRNJD8H2NH4KU" localSheetId="13" hidden="1">#REF!</definedName>
    <definedName name="BExKNZLD7UATC1MYRNJD8H2NH4KU" localSheetId="1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11" hidden="1">#REF!</definedName>
    <definedName name="BExKNZQUKQQG2Y97R74G4O4BJP1L" localSheetId="17" hidden="1">#REF!</definedName>
    <definedName name="BExKNZQUKQQG2Y97R74G4O4BJP1L" localSheetId="3" hidden="1">#REF!</definedName>
    <definedName name="BExKNZQUKQQG2Y97R74G4O4BJP1L" localSheetId="7" hidden="1">#REF!</definedName>
    <definedName name="BExKNZQUKQQG2Y97R74G4O4BJP1L" localSheetId="12" hidden="1">#REF!</definedName>
    <definedName name="BExKNZQUKQQG2Y97R74G4O4BJP1L" localSheetId="13" hidden="1">#REF!</definedName>
    <definedName name="BExKNZQUKQQG2Y97R74G4O4BJP1L" localSheetId="1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11" hidden="1">#REF!</definedName>
    <definedName name="BExKO06X0EAD3ABEG1E8PWLDWHBA" localSheetId="17" hidden="1">#REF!</definedName>
    <definedName name="BExKO06X0EAD3ABEG1E8PWLDWHBA" localSheetId="3" hidden="1">#REF!</definedName>
    <definedName name="BExKO06X0EAD3ABEG1E8PWLDWHBA" localSheetId="7" hidden="1">#REF!</definedName>
    <definedName name="BExKO06X0EAD3ABEG1E8PWLDWHBA" localSheetId="12" hidden="1">#REF!</definedName>
    <definedName name="BExKO06X0EAD3ABEG1E8PWLDWHBA" localSheetId="13" hidden="1">#REF!</definedName>
    <definedName name="BExKO06X0EAD3ABEG1E8PWLDWHBA" localSheetId="1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11" hidden="1">#REF!</definedName>
    <definedName name="BExKO2AHHSGNI1AZOIOW21KPXKPE" localSheetId="17" hidden="1">#REF!</definedName>
    <definedName name="BExKO2AHHSGNI1AZOIOW21KPXKPE" localSheetId="3" hidden="1">#REF!</definedName>
    <definedName name="BExKO2AHHSGNI1AZOIOW21KPXKPE" localSheetId="7" hidden="1">#REF!</definedName>
    <definedName name="BExKO2AHHSGNI1AZOIOW21KPXKPE" localSheetId="12" hidden="1">#REF!</definedName>
    <definedName name="BExKO2AHHSGNI1AZOIOW21KPXKPE" localSheetId="13" hidden="1">#REF!</definedName>
    <definedName name="BExKO2AHHSGNI1AZOIOW21KPXKPE" localSheetId="1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11" hidden="1">#REF!</definedName>
    <definedName name="BExKO2FXWJWC5IZLDN8JHYILQJ2N" localSheetId="17" hidden="1">#REF!</definedName>
    <definedName name="BExKO2FXWJWC5IZLDN8JHYILQJ2N" localSheetId="3" hidden="1">#REF!</definedName>
    <definedName name="BExKO2FXWJWC5IZLDN8JHYILQJ2N" localSheetId="7" hidden="1">#REF!</definedName>
    <definedName name="BExKO2FXWJWC5IZLDN8JHYILQJ2N" localSheetId="12" hidden="1">#REF!</definedName>
    <definedName name="BExKO2FXWJWC5IZLDN8JHYILQJ2N" localSheetId="13" hidden="1">#REF!</definedName>
    <definedName name="BExKO2FXWJWC5IZLDN8JHYILQJ2N" localSheetId="1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11" hidden="1">#REF!</definedName>
    <definedName name="BExKO438WZ8FKOU00NURGFMOYXWN" localSheetId="17" hidden="1">#REF!</definedName>
    <definedName name="BExKO438WZ8FKOU00NURGFMOYXWN" localSheetId="3" hidden="1">#REF!</definedName>
    <definedName name="BExKO438WZ8FKOU00NURGFMOYXWN" localSheetId="7" hidden="1">#REF!</definedName>
    <definedName name="BExKO438WZ8FKOU00NURGFMOYXWN" localSheetId="12" hidden="1">#REF!</definedName>
    <definedName name="BExKO438WZ8FKOU00NURGFMOYXWN" localSheetId="13" hidden="1">#REF!</definedName>
    <definedName name="BExKO438WZ8FKOU00NURGFMOYXWN" localSheetId="1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11" hidden="1">#REF!</definedName>
    <definedName name="BExKO551EZ73M80UFHBQE7BQVU4L" localSheetId="17" hidden="1">#REF!</definedName>
    <definedName name="BExKO551EZ73M80UFHBQE7BQVU4L" localSheetId="3" hidden="1">#REF!</definedName>
    <definedName name="BExKO551EZ73M80UFHBQE7BQVU4L" localSheetId="7" hidden="1">#REF!</definedName>
    <definedName name="BExKO551EZ73M80UFHBQE7BQVU4L" localSheetId="12" hidden="1">#REF!</definedName>
    <definedName name="BExKO551EZ73M80UFHBQE7BQVU4L" localSheetId="13" hidden="1">#REF!</definedName>
    <definedName name="BExKO551EZ73M80UFHBQE7BQVU4L" localSheetId="1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11" hidden="1">#REF!</definedName>
    <definedName name="BExKOBA4VTRV9YG31IM1PDDO3J9M" localSheetId="17" hidden="1">#REF!</definedName>
    <definedName name="BExKOBA4VTRV9YG31IM1PDDO3J9M" localSheetId="3" hidden="1">#REF!</definedName>
    <definedName name="BExKOBA4VTRV9YG31IM1PDDO3J9M" localSheetId="7" hidden="1">#REF!</definedName>
    <definedName name="BExKOBA4VTRV9YG31IM1PDDO3J9M" localSheetId="12" hidden="1">#REF!</definedName>
    <definedName name="BExKOBA4VTRV9YG31IM1PDDO3J9M" localSheetId="13" hidden="1">#REF!</definedName>
    <definedName name="BExKOBA4VTRV9YG31IM1PDDO3J9M" localSheetId="1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11" hidden="1">#REF!</definedName>
    <definedName name="BExKODIZGWW2EQD0FEYW6WK6XLCM" localSheetId="17" hidden="1">#REF!</definedName>
    <definedName name="BExKODIZGWW2EQD0FEYW6WK6XLCM" localSheetId="3" hidden="1">#REF!</definedName>
    <definedName name="BExKODIZGWW2EQD0FEYW6WK6XLCM" localSheetId="7" hidden="1">#REF!</definedName>
    <definedName name="BExKODIZGWW2EQD0FEYW6WK6XLCM" localSheetId="12" hidden="1">#REF!</definedName>
    <definedName name="BExKODIZGWW2EQD0FEYW6WK6XLCM" localSheetId="13" hidden="1">#REF!</definedName>
    <definedName name="BExKODIZGWW2EQD0FEYW6WK6XLCM" localSheetId="1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11" hidden="1">#REF!</definedName>
    <definedName name="BExKOPO2HPWVQGAKW8LOZMPIDEFG" localSheetId="17" hidden="1">#REF!</definedName>
    <definedName name="BExKOPO2HPWVQGAKW8LOZMPIDEFG" localSheetId="3" hidden="1">#REF!</definedName>
    <definedName name="BExKOPO2HPWVQGAKW8LOZMPIDEFG" localSheetId="7" hidden="1">#REF!</definedName>
    <definedName name="BExKOPO2HPWVQGAKW8LOZMPIDEFG" localSheetId="12" hidden="1">#REF!</definedName>
    <definedName name="BExKOPO2HPWVQGAKW8LOZMPIDEFG" localSheetId="13" hidden="1">#REF!</definedName>
    <definedName name="BExKOPO2HPWVQGAKW8LOZMPIDEFG" localSheetId="1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11" hidden="1">#REF!</definedName>
    <definedName name="BExKP7SRQ3MN5BDYXV2XMBQNUH23" localSheetId="17" hidden="1">#REF!</definedName>
    <definedName name="BExKP7SRQ3MN5BDYXV2XMBQNUH23" localSheetId="3" hidden="1">#REF!</definedName>
    <definedName name="BExKP7SRQ3MN5BDYXV2XMBQNUH23" localSheetId="7" hidden="1">#REF!</definedName>
    <definedName name="BExKP7SRQ3MN5BDYXV2XMBQNUH23" localSheetId="12" hidden="1">#REF!</definedName>
    <definedName name="BExKP7SRQ3MN5BDYXV2XMBQNUH23" localSheetId="13" hidden="1">#REF!</definedName>
    <definedName name="BExKP7SRQ3MN5BDYXV2XMBQNUH23" localSheetId="1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11" hidden="1">#REF!</definedName>
    <definedName name="BExKPEZP0QTKOTLIMMIFSVTHQEEK" localSheetId="17" hidden="1">#REF!</definedName>
    <definedName name="BExKPEZP0QTKOTLIMMIFSVTHQEEK" localSheetId="3" hidden="1">#REF!</definedName>
    <definedName name="BExKPEZP0QTKOTLIMMIFSVTHQEEK" localSheetId="7" hidden="1">#REF!</definedName>
    <definedName name="BExKPEZP0QTKOTLIMMIFSVTHQEEK" localSheetId="12" hidden="1">#REF!</definedName>
    <definedName name="BExKPEZP0QTKOTLIMMIFSVTHQEEK" localSheetId="13" hidden="1">#REF!</definedName>
    <definedName name="BExKPEZP0QTKOTLIMMIFSVTHQEEK" localSheetId="1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11" hidden="1">#REF!</definedName>
    <definedName name="BExKPFFSVTL757PNITV8R9RN4452" localSheetId="17" hidden="1">#REF!</definedName>
    <definedName name="BExKPFFSVTL757PNITV8R9RN4452" localSheetId="3" hidden="1">#REF!</definedName>
    <definedName name="BExKPFFSVTL757PNITV8R9RN4452" localSheetId="7" hidden="1">#REF!</definedName>
    <definedName name="BExKPFFSVTL757PNITV8R9RN4452" localSheetId="12" hidden="1">#REF!</definedName>
    <definedName name="BExKPFFSVTL757PNITV8R9RN4452" localSheetId="13" hidden="1">#REF!</definedName>
    <definedName name="BExKPFFSVTL757PNITV8R9RN4452" localSheetId="1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11" hidden="1">#REF!</definedName>
    <definedName name="BExKPIL5ZWOXQAENH3VP3ZHA2N7N" localSheetId="17" hidden="1">#REF!</definedName>
    <definedName name="BExKPIL5ZWOXQAENH3VP3ZHA2N7N" localSheetId="3" hidden="1">#REF!</definedName>
    <definedName name="BExKPIL5ZWOXQAENH3VP3ZHA2N7N" localSheetId="7" hidden="1">#REF!</definedName>
    <definedName name="BExKPIL5ZWOXQAENH3VP3ZHA2N7N" localSheetId="1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11" hidden="1">#REF!</definedName>
    <definedName name="BExKPJHKPVROP9QX9BMBZMU2HEZ1" localSheetId="17" hidden="1">#REF!</definedName>
    <definedName name="BExKPJHKPVROP9QX9BMBZMU2HEZ1" localSheetId="3" hidden="1">#REF!</definedName>
    <definedName name="BExKPJHKPVROP9QX9BMBZMU2HEZ1" localSheetId="7" hidden="1">#REF!</definedName>
    <definedName name="BExKPJHKPVROP9QX9BMBZMU2HEZ1" localSheetId="12" hidden="1">#REF!</definedName>
    <definedName name="BExKPJHKPVROP9QX9BMBZMU2HEZ1" localSheetId="13" hidden="1">#REF!</definedName>
    <definedName name="BExKPJHKPVROP9QX9BMBZMU2HEZ1" localSheetId="1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11" hidden="1">#REF!</definedName>
    <definedName name="BExKPLQJX0HJ8OTXBXH9IC9J2V0W" localSheetId="17" hidden="1">#REF!</definedName>
    <definedName name="BExKPLQJX0HJ8OTXBXH9IC9J2V0W" localSheetId="3" hidden="1">#REF!</definedName>
    <definedName name="BExKPLQJX0HJ8OTXBXH9IC9J2V0W" localSheetId="7" hidden="1">#REF!</definedName>
    <definedName name="BExKPLQJX0HJ8OTXBXH9IC9J2V0W" localSheetId="12" hidden="1">#REF!</definedName>
    <definedName name="BExKPLQJX0HJ8OTXBXH9IC9J2V0W" localSheetId="13" hidden="1">#REF!</definedName>
    <definedName name="BExKPLQJX0HJ8OTXBXH9IC9J2V0W" localSheetId="1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11" hidden="1">#REF!</definedName>
    <definedName name="BExKPN8C7GN36ZJZHLOB74LU6KT0" localSheetId="17" hidden="1">#REF!</definedName>
    <definedName name="BExKPN8C7GN36ZJZHLOB74LU6KT0" localSheetId="3" hidden="1">#REF!</definedName>
    <definedName name="BExKPN8C7GN36ZJZHLOB74LU6KT0" localSheetId="7" hidden="1">#REF!</definedName>
    <definedName name="BExKPN8C7GN36ZJZHLOB74LU6KT0" localSheetId="12" hidden="1">#REF!</definedName>
    <definedName name="BExKPN8C7GN36ZJZHLOB74LU6KT0" localSheetId="13" hidden="1">#REF!</definedName>
    <definedName name="BExKPN8C7GN36ZJZHLOB74LU6KT0" localSheetId="1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11" hidden="1">#REF!</definedName>
    <definedName name="BExKPX9VZ1J5021Q98K60HMPJU58" localSheetId="17" hidden="1">#REF!</definedName>
    <definedName name="BExKPX9VZ1J5021Q98K60HMPJU58" localSheetId="3" hidden="1">#REF!</definedName>
    <definedName name="BExKPX9VZ1J5021Q98K60HMPJU58" localSheetId="7" hidden="1">#REF!</definedName>
    <definedName name="BExKPX9VZ1J5021Q98K60HMPJU58" localSheetId="12" hidden="1">#REF!</definedName>
    <definedName name="BExKPX9VZ1J5021Q98K60HMPJU58" localSheetId="13" hidden="1">#REF!</definedName>
    <definedName name="BExKPX9VZ1J5021Q98K60HMPJU58" localSheetId="1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11" hidden="1">#REF!</definedName>
    <definedName name="BExKQGGEP203MUWSJVORTY7RFOFT" localSheetId="17" hidden="1">#REF!</definedName>
    <definedName name="BExKQGGEP203MUWSJVORTY7RFOFT" localSheetId="3" hidden="1">#REF!</definedName>
    <definedName name="BExKQGGEP203MUWSJVORTY7RFOFT" localSheetId="7" hidden="1">#REF!</definedName>
    <definedName name="BExKQGGEP203MUWSJVORTY7RFOFT" localSheetId="12" hidden="1">#REF!</definedName>
    <definedName name="BExKQGGEP203MUWSJVORTY7RFOFT" localSheetId="13" hidden="1">#REF!</definedName>
    <definedName name="BExKQGGEP203MUWSJVORTY7RFOFT" localSheetId="1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11" hidden="1">#REF!</definedName>
    <definedName name="BExKQJGAAWNM3NT19E9I0CQDBTU0" localSheetId="17" hidden="1">#REF!</definedName>
    <definedName name="BExKQJGAAWNM3NT19E9I0CQDBTU0" localSheetId="3" hidden="1">#REF!</definedName>
    <definedName name="BExKQJGAAWNM3NT19E9I0CQDBTU0" localSheetId="7" hidden="1">#REF!</definedName>
    <definedName name="BExKQJGAAWNM3NT19E9I0CQDBTU0" localSheetId="12" hidden="1">#REF!</definedName>
    <definedName name="BExKQJGAAWNM3NT19E9I0CQDBTU0" localSheetId="13" hidden="1">#REF!</definedName>
    <definedName name="BExKQJGAAWNM3NT19E9I0CQDBTU0" localSheetId="1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11" hidden="1">#REF!</definedName>
    <definedName name="BExKQM5GJ1ZN5REKFE7YVBQ0KXWF" localSheetId="17" hidden="1">#REF!</definedName>
    <definedName name="BExKQM5GJ1ZN5REKFE7YVBQ0KXWF" localSheetId="3" hidden="1">#REF!</definedName>
    <definedName name="BExKQM5GJ1ZN5REKFE7YVBQ0KXWF" localSheetId="7" hidden="1">#REF!</definedName>
    <definedName name="BExKQM5GJ1ZN5REKFE7YVBQ0KXWF" localSheetId="12" hidden="1">#REF!</definedName>
    <definedName name="BExKQM5GJ1ZN5REKFE7YVBQ0KXWF" localSheetId="13" hidden="1">#REF!</definedName>
    <definedName name="BExKQM5GJ1ZN5REKFE7YVBQ0KXWF" localSheetId="1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11" hidden="1">#REF!</definedName>
    <definedName name="BExKQQ71278061G7ZFYGPWOMOMY2" localSheetId="17" hidden="1">#REF!</definedName>
    <definedName name="BExKQQ71278061G7ZFYGPWOMOMY2" localSheetId="3" hidden="1">#REF!</definedName>
    <definedName name="BExKQQ71278061G7ZFYGPWOMOMY2" localSheetId="7" hidden="1">#REF!</definedName>
    <definedName name="BExKQQ71278061G7ZFYGPWOMOMY2" localSheetId="12" hidden="1">#REF!</definedName>
    <definedName name="BExKQQ71278061G7ZFYGPWOMOMY2" localSheetId="13" hidden="1">#REF!</definedName>
    <definedName name="BExKQQ71278061G7ZFYGPWOMOMY2" localSheetId="1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11" hidden="1">#REF!</definedName>
    <definedName name="BExKQTXRG3ECU8NT47UR7643LO5G" localSheetId="17" hidden="1">#REF!</definedName>
    <definedName name="BExKQTXRG3ECU8NT47UR7643LO5G" localSheetId="3" hidden="1">#REF!</definedName>
    <definedName name="BExKQTXRG3ECU8NT47UR7643LO5G" localSheetId="7" hidden="1">#REF!</definedName>
    <definedName name="BExKQTXRG3ECU8NT47UR7643LO5G" localSheetId="12" hidden="1">#REF!</definedName>
    <definedName name="BExKQTXRG3ECU8NT47UR7643LO5G" localSheetId="13" hidden="1">#REF!</definedName>
    <definedName name="BExKQTXRG3ECU8NT47UR7643LO5G" localSheetId="1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11" hidden="1">#REF!</definedName>
    <definedName name="BExKQVL7HPOIZ4FHANDFMVOJLEPR" localSheetId="17" hidden="1">#REF!</definedName>
    <definedName name="BExKQVL7HPOIZ4FHANDFMVOJLEPR" localSheetId="3" hidden="1">#REF!</definedName>
    <definedName name="BExKQVL7HPOIZ4FHANDFMVOJLEPR" localSheetId="7" hidden="1">#REF!</definedName>
    <definedName name="BExKQVL7HPOIZ4FHANDFMVOJLEPR" localSheetId="12" hidden="1">#REF!</definedName>
    <definedName name="BExKQVL7HPOIZ4FHANDFMVOJLEPR" localSheetId="13" hidden="1">#REF!</definedName>
    <definedName name="BExKQVL7HPOIZ4FHANDFMVOJLEPR" localSheetId="1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11" hidden="1">#REF!</definedName>
    <definedName name="BExKR3ZAJRYXZB4M7XZPK0I7E55W" localSheetId="17" hidden="1">#REF!</definedName>
    <definedName name="BExKR3ZAJRYXZB4M7XZPK0I7E55W" localSheetId="3" hidden="1">#REF!</definedName>
    <definedName name="BExKR3ZAJRYXZB4M7XZPK0I7E55W" localSheetId="7" hidden="1">#REF!</definedName>
    <definedName name="BExKR3ZAJRYXZB4M7XZPK0I7E55W" localSheetId="12" hidden="1">#REF!</definedName>
    <definedName name="BExKR3ZAJRYXZB4M7XZPK0I7E55W" localSheetId="13" hidden="1">#REF!</definedName>
    <definedName name="BExKR3ZAJRYXZB4M7XZPK0I7E55W" localSheetId="1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11" hidden="1">#REF!</definedName>
    <definedName name="BExKR8RZSEHW184G0Z56B4EGNU72" localSheetId="17" hidden="1">#REF!</definedName>
    <definedName name="BExKR8RZSEHW184G0Z56B4EGNU72" localSheetId="3" hidden="1">#REF!</definedName>
    <definedName name="BExKR8RZSEHW184G0Z56B4EGNU72" localSheetId="7" hidden="1">#REF!</definedName>
    <definedName name="BExKR8RZSEHW184G0Z56B4EGNU72" localSheetId="12" hidden="1">#REF!</definedName>
    <definedName name="BExKR8RZSEHW184G0Z56B4EGNU72" localSheetId="13" hidden="1">#REF!</definedName>
    <definedName name="BExKR8RZSEHW184G0Z56B4EGNU72" localSheetId="1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11" hidden="1">#REF!</definedName>
    <definedName name="BExKRHM60KUPM7RGAAFRSKX4TMS5" localSheetId="17" hidden="1">#REF!</definedName>
    <definedName name="BExKRHM60KUPM7RGAAFRSKX4TMS5" localSheetId="3" hidden="1">#REF!</definedName>
    <definedName name="BExKRHM60KUPM7RGAAFRSKX4TMS5" localSheetId="7" hidden="1">#REF!</definedName>
    <definedName name="BExKRHM60KUPM7RGAAFRSKX4TMS5" localSheetId="12" hidden="1">#REF!</definedName>
    <definedName name="BExKRHM60KUPM7RGAAFRSKX4TMS5" localSheetId="13" hidden="1">#REF!</definedName>
    <definedName name="BExKRHM60KUPM7RGAAFRSKX4TMS5" localSheetId="1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11" hidden="1">#REF!</definedName>
    <definedName name="BExKRQB2LX164R610N3VXJPD3C1W" localSheetId="17" hidden="1">#REF!</definedName>
    <definedName name="BExKRQB2LX164R610N3VXJPD3C1W" localSheetId="3" hidden="1">#REF!</definedName>
    <definedName name="BExKRQB2LX164R610N3VXJPD3C1W" localSheetId="7" hidden="1">#REF!</definedName>
    <definedName name="BExKRQB2LX164R610N3VXJPD3C1W" localSheetId="12" hidden="1">#REF!</definedName>
    <definedName name="BExKRQB2LX164R610N3VXJPD3C1W" localSheetId="13" hidden="1">#REF!</definedName>
    <definedName name="BExKRQB2LX164R610N3VXJPD3C1W" localSheetId="1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11" hidden="1">#REF!</definedName>
    <definedName name="BExKRVUSQ6PA7ZYQSTEQL3X7PB9P" localSheetId="17" hidden="1">#REF!</definedName>
    <definedName name="BExKRVUSQ6PA7ZYQSTEQL3X7PB9P" localSheetId="3" hidden="1">#REF!</definedName>
    <definedName name="BExKRVUSQ6PA7ZYQSTEQL3X7PB9P" localSheetId="7" hidden="1">#REF!</definedName>
    <definedName name="BExKRVUSQ6PA7ZYQSTEQL3X7PB9P" localSheetId="12" hidden="1">#REF!</definedName>
    <definedName name="BExKRVUSQ6PA7ZYQSTEQL3X7PB9P" localSheetId="13" hidden="1">#REF!</definedName>
    <definedName name="BExKRVUSQ6PA7ZYQSTEQL3X7PB9P" localSheetId="1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11" hidden="1">#REF!</definedName>
    <definedName name="BExKRY3KZ7F7RB2KH8HXSQ85IEQO" localSheetId="17" hidden="1">#REF!</definedName>
    <definedName name="BExKRY3KZ7F7RB2KH8HXSQ85IEQO" localSheetId="3" hidden="1">#REF!</definedName>
    <definedName name="BExKRY3KZ7F7RB2KH8HXSQ85IEQO" localSheetId="7" hidden="1">#REF!</definedName>
    <definedName name="BExKRY3KZ7F7RB2KH8HXSQ85IEQO" localSheetId="12" hidden="1">#REF!</definedName>
    <definedName name="BExKRY3KZ7F7RB2KH8HXSQ85IEQO" localSheetId="13" hidden="1">#REF!</definedName>
    <definedName name="BExKRY3KZ7F7RB2KH8HXSQ85IEQO" localSheetId="1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11" hidden="1">#REF!</definedName>
    <definedName name="BExKS91CCVW1YKNE1EQ4MCE1E9JX" localSheetId="17" hidden="1">#REF!</definedName>
    <definedName name="BExKS91CCVW1YKNE1EQ4MCE1E9JX" localSheetId="3" hidden="1">#REF!</definedName>
    <definedName name="BExKS91CCVW1YKNE1EQ4MCE1E9JX" localSheetId="7" hidden="1">#REF!</definedName>
    <definedName name="BExKS91CCVW1YKNE1EQ4MCE1E9JX" localSheetId="12" hidden="1">#REF!</definedName>
    <definedName name="BExKS91CCVW1YKNE1EQ4MCE1E9JX" localSheetId="13" hidden="1">#REF!</definedName>
    <definedName name="BExKS91CCVW1YKNE1EQ4MCE1E9JX" localSheetId="1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11" hidden="1">#REF!</definedName>
    <definedName name="BExKSA37DZTCK6H13HPIKR0ZFVL8" localSheetId="17" hidden="1">#REF!</definedName>
    <definedName name="BExKSA37DZTCK6H13HPIKR0ZFVL8" localSheetId="3" hidden="1">#REF!</definedName>
    <definedName name="BExKSA37DZTCK6H13HPIKR0ZFVL8" localSheetId="7" hidden="1">#REF!</definedName>
    <definedName name="BExKSA37DZTCK6H13HPIKR0ZFVL8" localSheetId="12" hidden="1">#REF!</definedName>
    <definedName name="BExKSA37DZTCK6H13HPIKR0ZFVL8" localSheetId="13" hidden="1">#REF!</definedName>
    <definedName name="BExKSA37DZTCK6H13HPIKR0ZFVL8" localSheetId="1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11" hidden="1">#REF!</definedName>
    <definedName name="BExKSB51O073JLM4PEU353GBBSMI" localSheetId="17" hidden="1">#REF!</definedName>
    <definedName name="BExKSB51O073JLM4PEU353GBBSMI" localSheetId="3" hidden="1">#REF!</definedName>
    <definedName name="BExKSB51O073JLM4PEU353GBBSMI" localSheetId="7" hidden="1">#REF!</definedName>
    <definedName name="BExKSB51O073JLM4PEU353GBBSMI" localSheetId="12" hidden="1">#REF!</definedName>
    <definedName name="BExKSB51O073JLM4PEU353GBBSMI" localSheetId="13" hidden="1">#REF!</definedName>
    <definedName name="BExKSB51O073JLM4PEU353GBBSMI" localSheetId="1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11" hidden="1">#REF!</definedName>
    <definedName name="BExKSC1EDUXA6RM44LZV6HMMHKLX" localSheetId="17" hidden="1">#REF!</definedName>
    <definedName name="BExKSC1EDUXA6RM44LZV6HMMHKLX" localSheetId="3" hidden="1">#REF!</definedName>
    <definedName name="BExKSC1EDUXA6RM44LZV6HMMHKLX" localSheetId="7" hidden="1">#REF!</definedName>
    <definedName name="BExKSC1EDUXA6RM44LZV6HMMHKLX" localSheetId="12" hidden="1">#REF!</definedName>
    <definedName name="BExKSC1EDUXA6RM44LZV6HMMHKLX" localSheetId="13" hidden="1">#REF!</definedName>
    <definedName name="BExKSC1EDUXA6RM44LZV6HMMHKLX" localSheetId="1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11" hidden="1">#REF!</definedName>
    <definedName name="BExKSFMOMSZYDE0WNC94F40S6636" localSheetId="17" hidden="1">#REF!</definedName>
    <definedName name="BExKSFMOMSZYDE0WNC94F40S6636" localSheetId="3" hidden="1">#REF!</definedName>
    <definedName name="BExKSFMOMSZYDE0WNC94F40S6636" localSheetId="7" hidden="1">#REF!</definedName>
    <definedName name="BExKSFMOMSZYDE0WNC94F40S6636" localSheetId="12" hidden="1">#REF!</definedName>
    <definedName name="BExKSFMOMSZYDE0WNC94F40S6636" localSheetId="13" hidden="1">#REF!</definedName>
    <definedName name="BExKSFMOMSZYDE0WNC94F40S6636" localSheetId="1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11" hidden="1">#REF!</definedName>
    <definedName name="BExKSHQ9K79S8KYUWIV5M5LAHHF1" localSheetId="17" hidden="1">#REF!</definedName>
    <definedName name="BExKSHQ9K79S8KYUWIV5M5LAHHF1" localSheetId="3" hidden="1">#REF!</definedName>
    <definedName name="BExKSHQ9K79S8KYUWIV5M5LAHHF1" localSheetId="7" hidden="1">#REF!</definedName>
    <definedName name="BExKSHQ9K79S8KYUWIV5M5LAHHF1" localSheetId="12" hidden="1">#REF!</definedName>
    <definedName name="BExKSHQ9K79S8KYUWIV5M5LAHHF1" localSheetId="13" hidden="1">#REF!</definedName>
    <definedName name="BExKSHQ9K79S8KYUWIV5M5LAHHF1" localSheetId="1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11" hidden="1">#REF!</definedName>
    <definedName name="BExKSJTWG9L3FCX8FLK4EMUJMF27" localSheetId="17" hidden="1">#REF!</definedName>
    <definedName name="BExKSJTWG9L3FCX8FLK4EMUJMF27" localSheetId="3" hidden="1">#REF!</definedName>
    <definedName name="BExKSJTWG9L3FCX8FLK4EMUJMF27" localSheetId="7" hidden="1">#REF!</definedName>
    <definedName name="BExKSJTWG9L3FCX8FLK4EMUJMF27" localSheetId="12" hidden="1">#REF!</definedName>
    <definedName name="BExKSJTWG9L3FCX8FLK4EMUJMF27" localSheetId="13" hidden="1">#REF!</definedName>
    <definedName name="BExKSJTWG9L3FCX8FLK4EMUJMF27" localSheetId="1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11" hidden="1">#REF!</definedName>
    <definedName name="BExKSU0MKNAVZYYPKCYTZDWQX4R8" localSheetId="17" hidden="1">#REF!</definedName>
    <definedName name="BExKSU0MKNAVZYYPKCYTZDWQX4R8" localSheetId="3" hidden="1">#REF!</definedName>
    <definedName name="BExKSU0MKNAVZYYPKCYTZDWQX4R8" localSheetId="7" hidden="1">#REF!</definedName>
    <definedName name="BExKSU0MKNAVZYYPKCYTZDWQX4R8" localSheetId="12" hidden="1">#REF!</definedName>
    <definedName name="BExKSU0MKNAVZYYPKCYTZDWQX4R8" localSheetId="13" hidden="1">#REF!</definedName>
    <definedName name="BExKSU0MKNAVZYYPKCYTZDWQX4R8" localSheetId="1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11" hidden="1">#REF!</definedName>
    <definedName name="BExKSX60G1MUS689FXIGYP2F7C62" localSheetId="17" hidden="1">#REF!</definedName>
    <definedName name="BExKSX60G1MUS689FXIGYP2F7C62" localSheetId="3" hidden="1">#REF!</definedName>
    <definedName name="BExKSX60G1MUS689FXIGYP2F7C62" localSheetId="7" hidden="1">#REF!</definedName>
    <definedName name="BExKSX60G1MUS689FXIGYP2F7C62" localSheetId="12" hidden="1">#REF!</definedName>
    <definedName name="BExKSX60G1MUS689FXIGYP2F7C62" localSheetId="13" hidden="1">#REF!</definedName>
    <definedName name="BExKSX60G1MUS689FXIGYP2F7C62" localSheetId="1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11" hidden="1">#REF!</definedName>
    <definedName name="BExKT2UZ7Y2VWF5NQE18SJRLD2RN" localSheetId="17" hidden="1">#REF!</definedName>
    <definedName name="BExKT2UZ7Y2VWF5NQE18SJRLD2RN" localSheetId="3" hidden="1">#REF!</definedName>
    <definedName name="BExKT2UZ7Y2VWF5NQE18SJRLD2RN" localSheetId="7" hidden="1">#REF!</definedName>
    <definedName name="BExKT2UZ7Y2VWF5NQE18SJRLD2RN" localSheetId="12" hidden="1">#REF!</definedName>
    <definedName name="BExKT2UZ7Y2VWF5NQE18SJRLD2RN" localSheetId="13" hidden="1">#REF!</definedName>
    <definedName name="BExKT2UZ7Y2VWF5NQE18SJRLD2RN" localSheetId="1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11" hidden="1">#REF!</definedName>
    <definedName name="BExKT3GJFNGAM09H5F615E36A38C" localSheetId="17" hidden="1">#REF!</definedName>
    <definedName name="BExKT3GJFNGAM09H5F615E36A38C" localSheetId="3" hidden="1">#REF!</definedName>
    <definedName name="BExKT3GJFNGAM09H5F615E36A38C" localSheetId="7" hidden="1">#REF!</definedName>
    <definedName name="BExKT3GJFNGAM09H5F615E36A38C" localSheetId="12" hidden="1">#REF!</definedName>
    <definedName name="BExKT3GJFNGAM09H5F615E36A38C" localSheetId="13" hidden="1">#REF!</definedName>
    <definedName name="BExKT3GJFNGAM09H5F615E36A38C" localSheetId="1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11" hidden="1">#REF!</definedName>
    <definedName name="BExKTD1UM9PTLYETG1RM502XDNC0" localSheetId="17" hidden="1">#REF!</definedName>
    <definedName name="BExKTD1UM9PTLYETG1RM502XDNC0" localSheetId="3" hidden="1">#REF!</definedName>
    <definedName name="BExKTD1UM9PTLYETG1RM502XDNC0" localSheetId="7" hidden="1">#REF!</definedName>
    <definedName name="BExKTD1UM9PTLYETG1RM502XDNC0" localSheetId="12" hidden="1">#REF!</definedName>
    <definedName name="BExKTD1UM9PTLYETG1RM502XDNC0" localSheetId="13" hidden="1">#REF!</definedName>
    <definedName name="BExKTD1UM9PTLYETG1RM502XDNC0" localSheetId="1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11" hidden="1">#REF!</definedName>
    <definedName name="BExKTJN26AY45CE6JUAX3OIL48F7" localSheetId="17" hidden="1">#REF!</definedName>
    <definedName name="BExKTJN26AY45CE6JUAX3OIL48F7" localSheetId="3" hidden="1">#REF!</definedName>
    <definedName name="BExKTJN26AY45CE6JUAX3OIL48F7" localSheetId="7" hidden="1">#REF!</definedName>
    <definedName name="BExKTJN26AY45CE6JUAX3OIL48F7" localSheetId="12" hidden="1">#REF!</definedName>
    <definedName name="BExKTJN26AY45CE6JUAX3OIL48F7" localSheetId="13" hidden="1">#REF!</definedName>
    <definedName name="BExKTJN26AY45CE6JUAX3OIL48F7" localSheetId="1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11" hidden="1">#REF!</definedName>
    <definedName name="BExKTQZGN8GI3XGSEXMPCCA3S19H" localSheetId="17" hidden="1">#REF!</definedName>
    <definedName name="BExKTQZGN8GI3XGSEXMPCCA3S19H" localSheetId="3" hidden="1">#REF!</definedName>
    <definedName name="BExKTQZGN8GI3XGSEXMPCCA3S19H" localSheetId="7" hidden="1">#REF!</definedName>
    <definedName name="BExKTQZGN8GI3XGSEXMPCCA3S19H" localSheetId="12" hidden="1">#REF!</definedName>
    <definedName name="BExKTQZGN8GI3XGSEXMPCCA3S19H" localSheetId="13" hidden="1">#REF!</definedName>
    <definedName name="BExKTQZGN8GI3XGSEXMPCCA3S19H" localSheetId="1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11" hidden="1">#REF!</definedName>
    <definedName name="BExKTUKYYU0F6TUW1RXV24LRAZFE" localSheetId="17" hidden="1">#REF!</definedName>
    <definedName name="BExKTUKYYU0F6TUW1RXV24LRAZFE" localSheetId="3" hidden="1">#REF!</definedName>
    <definedName name="BExKTUKYYU0F6TUW1RXV24LRAZFE" localSheetId="7" hidden="1">#REF!</definedName>
    <definedName name="BExKTUKYYU0F6TUW1RXV24LRAZFE" localSheetId="12" hidden="1">#REF!</definedName>
    <definedName name="BExKTUKYYU0F6TUW1RXV24LRAZFE" localSheetId="13" hidden="1">#REF!</definedName>
    <definedName name="BExKTUKYYU0F6TUW1RXV24LRAZFE" localSheetId="1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11" hidden="1">#REF!</definedName>
    <definedName name="BExKU3FBLHQBIUTN6XEZW5GC9OG1" localSheetId="17" hidden="1">#REF!</definedName>
    <definedName name="BExKU3FBLHQBIUTN6XEZW5GC9OG1" localSheetId="3" hidden="1">#REF!</definedName>
    <definedName name="BExKU3FBLHQBIUTN6XEZW5GC9OG1" localSheetId="7" hidden="1">#REF!</definedName>
    <definedName name="BExKU3FBLHQBIUTN6XEZW5GC9OG1" localSheetId="12" hidden="1">#REF!</definedName>
    <definedName name="BExKU3FBLHQBIUTN6XEZW5GC9OG1" localSheetId="13" hidden="1">#REF!</definedName>
    <definedName name="BExKU3FBLHQBIUTN6XEZW5GC9OG1" localSheetId="1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11" hidden="1">#REF!</definedName>
    <definedName name="BExKU82I99FEUIZLODXJDOJC96CQ" localSheetId="17" hidden="1">#REF!</definedName>
    <definedName name="BExKU82I99FEUIZLODXJDOJC96CQ" localSheetId="3" hidden="1">#REF!</definedName>
    <definedName name="BExKU82I99FEUIZLODXJDOJC96CQ" localSheetId="7" hidden="1">#REF!</definedName>
    <definedName name="BExKU82I99FEUIZLODXJDOJC96CQ" localSheetId="12" hidden="1">#REF!</definedName>
    <definedName name="BExKU82I99FEUIZLODXJDOJC96CQ" localSheetId="13" hidden="1">#REF!</definedName>
    <definedName name="BExKU82I99FEUIZLODXJDOJC96CQ" localSheetId="1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11" hidden="1">#REF!</definedName>
    <definedName name="BExKUDM0DFSCM3D91SH0XLXJSL18" localSheetId="17" hidden="1">#REF!</definedName>
    <definedName name="BExKUDM0DFSCM3D91SH0XLXJSL18" localSheetId="3" hidden="1">#REF!</definedName>
    <definedName name="BExKUDM0DFSCM3D91SH0XLXJSL18" localSheetId="7" hidden="1">#REF!</definedName>
    <definedName name="BExKUDM0DFSCM3D91SH0XLXJSL18" localSheetId="12" hidden="1">#REF!</definedName>
    <definedName name="BExKUDM0DFSCM3D91SH0XLXJSL18" localSheetId="13" hidden="1">#REF!</definedName>
    <definedName name="BExKUDM0DFSCM3D91SH0XLXJSL18" localSheetId="1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11" hidden="1">#REF!</definedName>
    <definedName name="BExKUHYKD9TJTMQOOBS4EX04FCEZ" localSheetId="17" hidden="1">#REF!</definedName>
    <definedName name="BExKUHYKD9TJTMQOOBS4EX04FCEZ" localSheetId="3" hidden="1">#REF!</definedName>
    <definedName name="BExKUHYKD9TJTMQOOBS4EX04FCEZ" localSheetId="7" hidden="1">#REF!</definedName>
    <definedName name="BExKUHYKD9TJTMQOOBS4EX04FCEZ" localSheetId="12" hidden="1">#REF!</definedName>
    <definedName name="BExKUHYKD9TJTMQOOBS4EX04FCEZ" localSheetId="13" hidden="1">#REF!</definedName>
    <definedName name="BExKUHYKD9TJTMQOOBS4EX04FCEZ" localSheetId="1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11" hidden="1">#REF!</definedName>
    <definedName name="BExKULEKJLA77AUQPDUHSM94Y76Z" localSheetId="17" hidden="1">#REF!</definedName>
    <definedName name="BExKULEKJLA77AUQPDUHSM94Y76Z" localSheetId="3" hidden="1">#REF!</definedName>
    <definedName name="BExKULEKJLA77AUQPDUHSM94Y76Z" localSheetId="7" hidden="1">#REF!</definedName>
    <definedName name="BExKULEKJLA77AUQPDUHSM94Y76Z" localSheetId="12" hidden="1">#REF!</definedName>
    <definedName name="BExKULEKJLA77AUQPDUHSM94Y76Z" localSheetId="13" hidden="1">#REF!</definedName>
    <definedName name="BExKULEKJLA77AUQPDUHSM94Y76Z" localSheetId="1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11" hidden="1">#REF!</definedName>
    <definedName name="BExKUXE506JSYMR4CV866RHRDYR9" localSheetId="17" hidden="1">#REF!</definedName>
    <definedName name="BExKUXE506JSYMR4CV866RHRDYR9" localSheetId="3" hidden="1">#REF!</definedName>
    <definedName name="BExKUXE506JSYMR4CV866RHRDYR9" localSheetId="7" hidden="1">#REF!</definedName>
    <definedName name="BExKUXE506JSYMR4CV866RHRDYR9" localSheetId="12" hidden="1">#REF!</definedName>
    <definedName name="BExKUXE506JSYMR4CV866RHRDYR9" localSheetId="13" hidden="1">#REF!</definedName>
    <definedName name="BExKUXE506JSYMR4CV866RHRDYR9" localSheetId="1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11" hidden="1">#REF!</definedName>
    <definedName name="BExKV08R85MKI3MAX9E2HERNQUNL" localSheetId="17" hidden="1">#REF!</definedName>
    <definedName name="BExKV08R85MKI3MAX9E2HERNQUNL" localSheetId="3" hidden="1">#REF!</definedName>
    <definedName name="BExKV08R85MKI3MAX9E2HERNQUNL" localSheetId="7" hidden="1">#REF!</definedName>
    <definedName name="BExKV08R85MKI3MAX9E2HERNQUNL" localSheetId="12" hidden="1">#REF!</definedName>
    <definedName name="BExKV08R85MKI3MAX9E2HERNQUNL" localSheetId="13" hidden="1">#REF!</definedName>
    <definedName name="BExKV08R85MKI3MAX9E2HERNQUNL" localSheetId="1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11" hidden="1">#REF!</definedName>
    <definedName name="BExKV4AAUNNJL5JWD7PX6BFKVS6O" localSheetId="17" hidden="1">#REF!</definedName>
    <definedName name="BExKV4AAUNNJL5JWD7PX6BFKVS6O" localSheetId="3" hidden="1">#REF!</definedName>
    <definedName name="BExKV4AAUNNJL5JWD7PX6BFKVS6O" localSheetId="7" hidden="1">#REF!</definedName>
    <definedName name="BExKV4AAUNNJL5JWD7PX6BFKVS6O" localSheetId="12" hidden="1">#REF!</definedName>
    <definedName name="BExKV4AAUNNJL5JWD7PX6BFKVS6O" localSheetId="13" hidden="1">#REF!</definedName>
    <definedName name="BExKV4AAUNNJL5JWD7PX6BFKVS6O" localSheetId="1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11" hidden="1">#REF!</definedName>
    <definedName name="BExKVDVK6HN74GQPTXICP9BFC8CF" localSheetId="17" hidden="1">#REF!</definedName>
    <definedName name="BExKVDVK6HN74GQPTXICP9BFC8CF" localSheetId="3" hidden="1">#REF!</definedName>
    <definedName name="BExKVDVK6HN74GQPTXICP9BFC8CF" localSheetId="7" hidden="1">#REF!</definedName>
    <definedName name="BExKVDVK6HN74GQPTXICP9BFC8CF" localSheetId="12" hidden="1">#REF!</definedName>
    <definedName name="BExKVDVK6HN74GQPTXICP9BFC8CF" localSheetId="13" hidden="1">#REF!</definedName>
    <definedName name="BExKVDVK6HN74GQPTXICP9BFC8CF" localSheetId="1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11" hidden="1">#REF!</definedName>
    <definedName name="BExKVFZ3ZZGIC1QI8XN6BYFWN0ZY" localSheetId="17" hidden="1">#REF!</definedName>
    <definedName name="BExKVFZ3ZZGIC1QI8XN6BYFWN0ZY" localSheetId="3" hidden="1">#REF!</definedName>
    <definedName name="BExKVFZ3ZZGIC1QI8XN6BYFWN0ZY" localSheetId="7" hidden="1">#REF!</definedName>
    <definedName name="BExKVFZ3ZZGIC1QI8XN6BYFWN0ZY" localSheetId="12" hidden="1">#REF!</definedName>
    <definedName name="BExKVFZ3ZZGIC1QI8XN6BYFWN0ZY" localSheetId="13" hidden="1">#REF!</definedName>
    <definedName name="BExKVFZ3ZZGIC1QI8XN6BYFWN0ZY" localSheetId="1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11" hidden="1">#REF!</definedName>
    <definedName name="BExKVG4KGO28KPGTAFL1R8TTZ10N" localSheetId="17" hidden="1">#REF!</definedName>
    <definedName name="BExKVG4KGO28KPGTAFL1R8TTZ10N" localSheetId="3" hidden="1">#REF!</definedName>
    <definedName name="BExKVG4KGO28KPGTAFL1R8TTZ10N" localSheetId="7" hidden="1">#REF!</definedName>
    <definedName name="BExKVG4KGO28KPGTAFL1R8TTZ10N" localSheetId="12" hidden="1">#REF!</definedName>
    <definedName name="BExKVG4KGO28KPGTAFL1R8TTZ10N" localSheetId="13" hidden="1">#REF!</definedName>
    <definedName name="BExKVG4KGO28KPGTAFL1R8TTZ10N" localSheetId="1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11" hidden="1">#REF!</definedName>
    <definedName name="BExKW0CSH7DA02YSNV64PSEIXB2P" localSheetId="17" hidden="1">#REF!</definedName>
    <definedName name="BExKW0CSH7DA02YSNV64PSEIXB2P" localSheetId="3" hidden="1">#REF!</definedName>
    <definedName name="BExKW0CSH7DA02YSNV64PSEIXB2P" localSheetId="7" hidden="1">#REF!</definedName>
    <definedName name="BExKW0CSH7DA02YSNV64PSEIXB2P" localSheetId="12" hidden="1">#REF!</definedName>
    <definedName name="BExKW0CSH7DA02YSNV64PSEIXB2P" localSheetId="13" hidden="1">#REF!</definedName>
    <definedName name="BExKW0CSH7DA02YSNV64PSEIXB2P" localSheetId="1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11" hidden="1">#REF!</definedName>
    <definedName name="BExM9NUG3Q31X01AI9ZJCZIX25CS" localSheetId="17" hidden="1">#REF!</definedName>
    <definedName name="BExM9NUG3Q31X01AI9ZJCZIX25CS" localSheetId="3" hidden="1">#REF!</definedName>
    <definedName name="BExM9NUG3Q31X01AI9ZJCZIX25CS" localSheetId="7" hidden="1">#REF!</definedName>
    <definedName name="BExM9NUG3Q31X01AI9ZJCZIX25CS" localSheetId="12" hidden="1">#REF!</definedName>
    <definedName name="BExM9NUG3Q31X01AI9ZJCZIX25CS" localSheetId="13" hidden="1">#REF!</definedName>
    <definedName name="BExM9NUG3Q31X01AI9ZJCZIX25CS" localSheetId="1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11" hidden="1">#REF!</definedName>
    <definedName name="BExM9OG182RP30MY23PG49LVPZ1C" localSheetId="17" hidden="1">#REF!</definedName>
    <definedName name="BExM9OG182RP30MY23PG49LVPZ1C" localSheetId="3" hidden="1">#REF!</definedName>
    <definedName name="BExM9OG182RP30MY23PG49LVPZ1C" localSheetId="7" hidden="1">#REF!</definedName>
    <definedName name="BExM9OG182RP30MY23PG49LVPZ1C" localSheetId="12" hidden="1">#REF!</definedName>
    <definedName name="BExM9OG182RP30MY23PG49LVPZ1C" localSheetId="13" hidden="1">#REF!</definedName>
    <definedName name="BExM9OG182RP30MY23PG49LVPZ1C" localSheetId="1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11" hidden="1">#REF!</definedName>
    <definedName name="BExMA64MW1S18NH8DCKPCCEI5KCB" localSheetId="17" hidden="1">#REF!</definedName>
    <definedName name="BExMA64MW1S18NH8DCKPCCEI5KCB" localSheetId="3" hidden="1">#REF!</definedName>
    <definedName name="BExMA64MW1S18NH8DCKPCCEI5KCB" localSheetId="7" hidden="1">#REF!</definedName>
    <definedName name="BExMA64MW1S18NH8DCKPCCEI5KCB" localSheetId="12" hidden="1">#REF!</definedName>
    <definedName name="BExMA64MW1S18NH8DCKPCCEI5KCB" localSheetId="13" hidden="1">#REF!</definedName>
    <definedName name="BExMA64MW1S18NH8DCKPCCEI5KCB" localSheetId="1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11" hidden="1">#REF!</definedName>
    <definedName name="BExMALEWFUEM8Y686IT03ECURUBR" localSheetId="17" hidden="1">#REF!</definedName>
    <definedName name="BExMALEWFUEM8Y686IT03ECURUBR" localSheetId="3" hidden="1">#REF!</definedName>
    <definedName name="BExMALEWFUEM8Y686IT03ECURUBR" localSheetId="7" hidden="1">#REF!</definedName>
    <definedName name="BExMALEWFUEM8Y686IT03ECURUBR" localSheetId="12" hidden="1">#REF!</definedName>
    <definedName name="BExMALEWFUEM8Y686IT03ECURUBR" localSheetId="13" hidden="1">#REF!</definedName>
    <definedName name="BExMALEWFUEM8Y686IT03ECURUBR" localSheetId="1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11" hidden="1">#REF!</definedName>
    <definedName name="BExMAS0AQY7KMMTBTBPK0SWWDITB" localSheetId="17" hidden="1">#REF!</definedName>
    <definedName name="BExMAS0AQY7KMMTBTBPK0SWWDITB" localSheetId="3" hidden="1">#REF!</definedName>
    <definedName name="BExMAS0AQY7KMMTBTBPK0SWWDITB" localSheetId="7" hidden="1">#REF!</definedName>
    <definedName name="BExMAS0AQY7KMMTBTBPK0SWWDITB" localSheetId="12" hidden="1">#REF!</definedName>
    <definedName name="BExMAS0AQY7KMMTBTBPK0SWWDITB" localSheetId="13" hidden="1">#REF!</definedName>
    <definedName name="BExMAS0AQY7KMMTBTBPK0SWWDITB" localSheetId="1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11" hidden="1">#REF!</definedName>
    <definedName name="BExMAXJS82ZJ8RS22VLE0V0LDUII" localSheetId="17" hidden="1">#REF!</definedName>
    <definedName name="BExMAXJS82ZJ8RS22VLE0V0LDUII" localSheetId="3" hidden="1">#REF!</definedName>
    <definedName name="BExMAXJS82ZJ8RS22VLE0V0LDUII" localSheetId="7" hidden="1">#REF!</definedName>
    <definedName name="BExMAXJS82ZJ8RS22VLE0V0LDUII" localSheetId="12" hidden="1">#REF!</definedName>
    <definedName name="BExMAXJS82ZJ8RS22VLE0V0LDUII" localSheetId="13" hidden="1">#REF!</definedName>
    <definedName name="BExMAXJS82ZJ8RS22VLE0V0LDUII" localSheetId="1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11" hidden="1">#REF!</definedName>
    <definedName name="BExMB4QRS0R3MTB4CMUHFZ84LNZQ" localSheetId="17" hidden="1">#REF!</definedName>
    <definedName name="BExMB4QRS0R3MTB4CMUHFZ84LNZQ" localSheetId="3" hidden="1">#REF!</definedName>
    <definedName name="BExMB4QRS0R3MTB4CMUHFZ84LNZQ" localSheetId="7" hidden="1">#REF!</definedName>
    <definedName name="BExMB4QRS0R3MTB4CMUHFZ84LNZQ" localSheetId="12" hidden="1">#REF!</definedName>
    <definedName name="BExMB4QRS0R3MTB4CMUHFZ84LNZQ" localSheetId="13" hidden="1">#REF!</definedName>
    <definedName name="BExMB4QRS0R3MTB4CMUHFZ84LNZQ" localSheetId="1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11" hidden="1">#REF!</definedName>
    <definedName name="BExMB7AICZ233JKSCEUSR9RQXRS0" localSheetId="17" hidden="1">#REF!</definedName>
    <definedName name="BExMB7AICZ233JKSCEUSR9RQXRS0" localSheetId="3" hidden="1">#REF!</definedName>
    <definedName name="BExMB7AICZ233JKSCEUSR9RQXRS0" localSheetId="7" hidden="1">#REF!</definedName>
    <definedName name="BExMB7AICZ233JKSCEUSR9RQXRS0" localSheetId="12" hidden="1">#REF!</definedName>
    <definedName name="BExMB7AICZ233JKSCEUSR9RQXRS0" localSheetId="13" hidden="1">#REF!</definedName>
    <definedName name="BExMB7AICZ233JKSCEUSR9RQXRS0" localSheetId="1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11" hidden="1">#REF!</definedName>
    <definedName name="BExMBC35WKQY5CWQJLV4D05O6971" localSheetId="17" hidden="1">#REF!</definedName>
    <definedName name="BExMBC35WKQY5CWQJLV4D05O6971" localSheetId="3" hidden="1">#REF!</definedName>
    <definedName name="BExMBC35WKQY5CWQJLV4D05O6971" localSheetId="7" hidden="1">#REF!</definedName>
    <definedName name="BExMBC35WKQY5CWQJLV4D05O6971" localSheetId="12" hidden="1">#REF!</definedName>
    <definedName name="BExMBC35WKQY5CWQJLV4D05O6971" localSheetId="13" hidden="1">#REF!</definedName>
    <definedName name="BExMBC35WKQY5CWQJLV4D05O6971" localSheetId="1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11" hidden="1">#REF!</definedName>
    <definedName name="BExMBFTZV4Q1A5KG25C1N9PHQNSW" localSheetId="17" hidden="1">#REF!</definedName>
    <definedName name="BExMBFTZV4Q1A5KG25C1N9PHQNSW" localSheetId="3" hidden="1">#REF!</definedName>
    <definedName name="BExMBFTZV4Q1A5KG25C1N9PHQNSW" localSheetId="7" hidden="1">#REF!</definedName>
    <definedName name="BExMBFTZV4Q1A5KG25C1N9PHQNSW" localSheetId="12" hidden="1">#REF!</definedName>
    <definedName name="BExMBFTZV4Q1A5KG25C1N9PHQNSW" localSheetId="13" hidden="1">#REF!</definedName>
    <definedName name="BExMBFTZV4Q1A5KG25C1N9PHQNSW" localSheetId="1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11" hidden="1">#REF!</definedName>
    <definedName name="BExMBFZFXQDH3H55R89930TFTU36" localSheetId="17" hidden="1">#REF!</definedName>
    <definedName name="BExMBFZFXQDH3H55R89930TFTU36" localSheetId="3" hidden="1">#REF!</definedName>
    <definedName name="BExMBFZFXQDH3H55R89930TFTU36" localSheetId="7" hidden="1">#REF!</definedName>
    <definedName name="BExMBFZFXQDH3H55R89930TFTU36" localSheetId="12" hidden="1">#REF!</definedName>
    <definedName name="BExMBFZFXQDH3H55R89930TFTU36" localSheetId="13" hidden="1">#REF!</definedName>
    <definedName name="BExMBFZFXQDH3H55R89930TFTU36" localSheetId="1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11" hidden="1">#REF!</definedName>
    <definedName name="BExMBK6ISK3U7KHZKUJXIDKGF6VW" localSheetId="17" hidden="1">#REF!</definedName>
    <definedName name="BExMBK6ISK3U7KHZKUJXIDKGF6VW" localSheetId="3" hidden="1">#REF!</definedName>
    <definedName name="BExMBK6ISK3U7KHZKUJXIDKGF6VW" localSheetId="7" hidden="1">#REF!</definedName>
    <definedName name="BExMBK6ISK3U7KHZKUJXIDKGF6VW" localSheetId="12" hidden="1">#REF!</definedName>
    <definedName name="BExMBK6ISK3U7KHZKUJXIDKGF6VW" localSheetId="13" hidden="1">#REF!</definedName>
    <definedName name="BExMBK6ISK3U7KHZKUJXIDKGF6VW" localSheetId="1" hidden="1">#REF!</definedName>
    <definedName name="BExMBK6ISK3U7KHZKUJXIDKGF6VW" localSheetId="0" hidden="1">#REF!</definedName>
    <definedName name="BExMBK6ISK3U7KHZKUJXIDKGF6VW" hidden="1">#REF!</definedName>
    <definedName name="BExMBYPQDG9AYDQ5E8IECVFREPO6" localSheetId="5" hidden="1">[48]ZZCOOM_M03_Q004!#REF!</definedName>
    <definedName name="BExMBYPQDG9AYDQ5E8IECVFREPO6" localSheetId="11" hidden="1">[48]ZZCOOM_M03_Q004!#REF!</definedName>
    <definedName name="BExMBYPQDG9AYDQ5E8IECVFREPO6" localSheetId="18" hidden="1">[49]ZZCOOM_M03_Q005!#REF!</definedName>
    <definedName name="BExMBYPQDG9AYDQ5E8IECVFREPO6" localSheetId="17" hidden="1">[48]ZZCOOM_M03_Q004!#REF!</definedName>
    <definedName name="BExMBYPQDG9AYDQ5E8IECVFREPO6" localSheetId="3" hidden="1">[48]ZZCOOM_M03_Q004!#REF!</definedName>
    <definedName name="BExMBYPQDG9AYDQ5E8IECVFREPO6" localSheetId="7" hidden="1">[48]ZZCOOM_M03_Q004!#REF!</definedName>
    <definedName name="BExMBYPQDG9AYDQ5E8IECVFREPO6" localSheetId="12" hidden="1">#REF!</definedName>
    <definedName name="BExMBYPQDG9AYDQ5E8IECVFREPO6" localSheetId="13" hidden="1">#REF!</definedName>
    <definedName name="BExMBYPQDG9AYDQ5E8IECVFREPO6" localSheetId="1" hidden="1">[48]ZZCOOM_M03_Q004!#REF!</definedName>
    <definedName name="BExMBYPQDG9AYDQ5E8IECVFREPO6" localSheetId="0" hidden="1">[48]ZZCOOM_M03_Q004!#REF!</definedName>
    <definedName name="BExMBYPQDG9AYDQ5E8IECVFREPO6" hidden="1">[48]ZZCOOM_M03_Q004!#REF!</definedName>
    <definedName name="BExMC7PESEESXVMDCGGIP5LPMUGY" localSheetId="5" hidden="1">#REF!</definedName>
    <definedName name="BExMC7PESEESXVMDCGGIP5LPMUGY" localSheetId="11" hidden="1">#REF!</definedName>
    <definedName name="BExMC7PESEESXVMDCGGIP5LPMUGY" localSheetId="18" hidden="1">#REF!</definedName>
    <definedName name="BExMC7PESEESXVMDCGGIP5LPMUGY" localSheetId="17" hidden="1">#REF!</definedName>
    <definedName name="BExMC7PESEESXVMDCGGIP5LPMUGY" localSheetId="3" hidden="1">#REF!</definedName>
    <definedName name="BExMC7PESEESXVMDCGGIP5LPMUGY" localSheetId="7" hidden="1">#REF!</definedName>
    <definedName name="BExMC7PESEESXVMDCGGIP5LPMUGY" localSheetId="1" hidden="1">#REF!</definedName>
    <definedName name="BExMC7PESEESXVMDCGGIP5LPMUGY" localSheetId="0" hidden="1">#REF!</definedName>
    <definedName name="BExMC7PESEESXVMDCGGIP5LPMUGY" hidden="1">#REF!</definedName>
    <definedName name="BExMC8AZUTX8LG89K2JJR7ZG62XX" localSheetId="11" hidden="1">#REF!</definedName>
    <definedName name="BExMC8AZUTX8LG89K2JJR7ZG62XX" localSheetId="18" hidden="1">#REF!</definedName>
    <definedName name="BExMC8AZUTX8LG89K2JJR7ZG62XX" localSheetId="17" hidden="1">#REF!</definedName>
    <definedName name="BExMC8AZUTX8LG89K2JJR7ZG62XX" localSheetId="3" hidden="1">#REF!</definedName>
    <definedName name="BExMC8AZUTX8LG89K2JJR7ZG62XX" localSheetId="7" hidden="1">#REF!</definedName>
    <definedName name="BExMC8AZUTX8LG89K2JJR7ZG62XX" localSheetId="12" hidden="1">#REF!</definedName>
    <definedName name="BExMC8AZUTX8LG89K2JJR7ZG62XX" localSheetId="13" hidden="1">#REF!</definedName>
    <definedName name="BExMC8AZUTX8LG89K2JJR7ZG62XX" localSheetId="1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11" hidden="1">#REF!</definedName>
    <definedName name="BExMCA96YR10V72G2R0SCIKPZLIZ" localSheetId="18" hidden="1">#REF!</definedName>
    <definedName name="BExMCA96YR10V72G2R0SCIKPZLIZ" localSheetId="17" hidden="1">#REF!</definedName>
    <definedName name="BExMCA96YR10V72G2R0SCIKPZLIZ" localSheetId="3" hidden="1">#REF!</definedName>
    <definedName name="BExMCA96YR10V72G2R0SCIKPZLIZ" localSheetId="7" hidden="1">#REF!</definedName>
    <definedName name="BExMCA96YR10V72G2R0SCIKPZLIZ" localSheetId="12" hidden="1">#REF!</definedName>
    <definedName name="BExMCA96YR10V72G2R0SCIKPZLIZ" localSheetId="13" hidden="1">#REF!</definedName>
    <definedName name="BExMCA96YR10V72G2R0SCIKPZLIZ" localSheetId="1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11" hidden="1">#REF!</definedName>
    <definedName name="BExMCB5JU5I2VQDUBS4O42BTEVKI" localSheetId="17" hidden="1">#REF!</definedName>
    <definedName name="BExMCB5JU5I2VQDUBS4O42BTEVKI" localSheetId="3" hidden="1">#REF!</definedName>
    <definedName name="BExMCB5JU5I2VQDUBS4O42BTEVKI" localSheetId="7" hidden="1">#REF!</definedName>
    <definedName name="BExMCB5JU5I2VQDUBS4O42BTEVKI" localSheetId="12" hidden="1">#REF!</definedName>
    <definedName name="BExMCB5JU5I2VQDUBS4O42BTEVKI" localSheetId="13" hidden="1">#REF!</definedName>
    <definedName name="BExMCB5JU5I2VQDUBS4O42BTEVKI" localSheetId="1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11" hidden="1">#REF!</definedName>
    <definedName name="BExMCFSQFSEMPY5IXDIRKZDASDBR" localSheetId="17" hidden="1">#REF!</definedName>
    <definedName name="BExMCFSQFSEMPY5IXDIRKZDASDBR" localSheetId="3" hidden="1">#REF!</definedName>
    <definedName name="BExMCFSQFSEMPY5IXDIRKZDASDBR" localSheetId="7" hidden="1">#REF!</definedName>
    <definedName name="BExMCFSQFSEMPY5IXDIRKZDASDBR" localSheetId="12" hidden="1">#REF!</definedName>
    <definedName name="BExMCFSQFSEMPY5IXDIRKZDASDBR" localSheetId="13" hidden="1">#REF!</definedName>
    <definedName name="BExMCFSQFSEMPY5IXDIRKZDASDBR" localSheetId="1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11" hidden="1">#REF!</definedName>
    <definedName name="BExMCH58I9XOLK7WEE6VSJGYPJGL" localSheetId="17" hidden="1">#REF!</definedName>
    <definedName name="BExMCH58I9XOLK7WEE6VSJGYPJGL" localSheetId="3" hidden="1">#REF!</definedName>
    <definedName name="BExMCH58I9XOLK7WEE6VSJGYPJGL" localSheetId="7" hidden="1">#REF!</definedName>
    <definedName name="BExMCH58I9XOLK7WEE6VSJGYPJGL" localSheetId="12" hidden="1">#REF!</definedName>
    <definedName name="BExMCH58I9XOLK7WEE6VSJGYPJGL" localSheetId="13" hidden="1">#REF!</definedName>
    <definedName name="BExMCH58I9XOLK7WEE6VSJGYPJGL" localSheetId="1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11" hidden="1">#REF!</definedName>
    <definedName name="BExMCMZOEYWVOOJ98TBHTTCS7XB8" localSheetId="17" hidden="1">#REF!</definedName>
    <definedName name="BExMCMZOEYWVOOJ98TBHTTCS7XB8" localSheetId="3" hidden="1">#REF!</definedName>
    <definedName name="BExMCMZOEYWVOOJ98TBHTTCS7XB8" localSheetId="7" hidden="1">#REF!</definedName>
    <definedName name="BExMCMZOEYWVOOJ98TBHTTCS7XB8" localSheetId="12" hidden="1">#REF!</definedName>
    <definedName name="BExMCMZOEYWVOOJ98TBHTTCS7XB8" localSheetId="13" hidden="1">#REF!</definedName>
    <definedName name="BExMCMZOEYWVOOJ98TBHTTCS7XB8" localSheetId="1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11" hidden="1">#REF!</definedName>
    <definedName name="BExMCS8EF2W3FS9QADNKREYSI8P0" localSheetId="17" hidden="1">#REF!</definedName>
    <definedName name="BExMCS8EF2W3FS9QADNKREYSI8P0" localSheetId="3" hidden="1">#REF!</definedName>
    <definedName name="BExMCS8EF2W3FS9QADNKREYSI8P0" localSheetId="7" hidden="1">#REF!</definedName>
    <definedName name="BExMCS8EF2W3FS9QADNKREYSI8P0" localSheetId="12" hidden="1">#REF!</definedName>
    <definedName name="BExMCS8EF2W3FS9QADNKREYSI8P0" localSheetId="13" hidden="1">#REF!</definedName>
    <definedName name="BExMCS8EF2W3FS9QADNKREYSI8P0" localSheetId="1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11" hidden="1">#REF!</definedName>
    <definedName name="BExMCSU0KZGHALEL7N5DJBVL94K7" localSheetId="17" hidden="1">#REF!</definedName>
    <definedName name="BExMCSU0KZGHALEL7N5DJBVL94K7" localSheetId="3" hidden="1">#REF!</definedName>
    <definedName name="BExMCSU0KZGHALEL7N5DJBVL94K7" localSheetId="7" hidden="1">#REF!</definedName>
    <definedName name="BExMCSU0KZGHALEL7N5DJBVL94K7" localSheetId="12" hidden="1">#REF!</definedName>
    <definedName name="BExMCSU0KZGHALEL7N5DJBVL94K7" localSheetId="13" hidden="1">#REF!</definedName>
    <definedName name="BExMCSU0KZGHALEL7N5DJBVL94K7" localSheetId="1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11" hidden="1">#REF!</definedName>
    <definedName name="BExMCUS7GSOM96J0HJ7EH0FFM2AC" localSheetId="17" hidden="1">#REF!</definedName>
    <definedName name="BExMCUS7GSOM96J0HJ7EH0FFM2AC" localSheetId="3" hidden="1">#REF!</definedName>
    <definedName name="BExMCUS7GSOM96J0HJ7EH0FFM2AC" localSheetId="7" hidden="1">#REF!</definedName>
    <definedName name="BExMCUS7GSOM96J0HJ7EH0FFM2AC" localSheetId="12" hidden="1">#REF!</definedName>
    <definedName name="BExMCUS7GSOM96J0HJ7EH0FFM2AC" localSheetId="13" hidden="1">#REF!</definedName>
    <definedName name="BExMCUS7GSOM96J0HJ7EH0FFM2AC" localSheetId="1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11" hidden="1">#REF!</definedName>
    <definedName name="BExMCYTT6TVDWMJXO1NZANRTVNAN" localSheetId="17" hidden="1">#REF!</definedName>
    <definedName name="BExMCYTT6TVDWMJXO1NZANRTVNAN" localSheetId="3" hidden="1">#REF!</definedName>
    <definedName name="BExMCYTT6TVDWMJXO1NZANRTVNAN" localSheetId="7" hidden="1">#REF!</definedName>
    <definedName name="BExMCYTT6TVDWMJXO1NZANRTVNAN" localSheetId="12" hidden="1">#REF!</definedName>
    <definedName name="BExMCYTT6TVDWMJXO1NZANRTVNAN" localSheetId="13" hidden="1">#REF!</definedName>
    <definedName name="BExMCYTT6TVDWMJXO1NZANRTVNAN" localSheetId="1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11" hidden="1">#REF!</definedName>
    <definedName name="BExMD54CT1VTE5YGBM90H90NF28M" localSheetId="17" hidden="1">#REF!</definedName>
    <definedName name="BExMD54CT1VTE5YGBM90H90NF28M" localSheetId="3" hidden="1">#REF!</definedName>
    <definedName name="BExMD54CT1VTE5YGBM90H90NF28M" localSheetId="7" hidden="1">#REF!</definedName>
    <definedName name="BExMD54CT1VTE5YGBM90H90NF28M" localSheetId="12" hidden="1">#REF!</definedName>
    <definedName name="BExMD54CT1VTE5YGBM90H90NF28M" localSheetId="13" hidden="1">#REF!</definedName>
    <definedName name="BExMD54CT1VTE5YGBM90H90NF28M" localSheetId="1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11" hidden="1">#REF!</definedName>
    <definedName name="BExMD5F6IAV108XYJLXUO9HD0IT6" localSheetId="17" hidden="1">#REF!</definedName>
    <definedName name="BExMD5F6IAV108XYJLXUO9HD0IT6" localSheetId="3" hidden="1">#REF!</definedName>
    <definedName name="BExMD5F6IAV108XYJLXUO9HD0IT6" localSheetId="7" hidden="1">#REF!</definedName>
    <definedName name="BExMD5F6IAV108XYJLXUO9HD0IT6" localSheetId="12" hidden="1">#REF!</definedName>
    <definedName name="BExMD5F6IAV108XYJLXUO9HD0IT6" localSheetId="13" hidden="1">#REF!</definedName>
    <definedName name="BExMD5F6IAV108XYJLXUO9HD0IT6" localSheetId="1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11" hidden="1">#REF!</definedName>
    <definedName name="BExMDANV66W9T3XAXID40XFJ0J93" localSheetId="17" hidden="1">#REF!</definedName>
    <definedName name="BExMDANV66W9T3XAXID40XFJ0J93" localSheetId="3" hidden="1">#REF!</definedName>
    <definedName name="BExMDANV66W9T3XAXID40XFJ0J93" localSheetId="7" hidden="1">#REF!</definedName>
    <definedName name="BExMDANV66W9T3XAXID40XFJ0J93" localSheetId="12" hidden="1">#REF!</definedName>
    <definedName name="BExMDANV66W9T3XAXID40XFJ0J93" localSheetId="13" hidden="1">#REF!</definedName>
    <definedName name="BExMDANV66W9T3XAXID40XFJ0J93" localSheetId="1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11" hidden="1">#REF!</definedName>
    <definedName name="BExMDGD1KQP7NNR78X2ZX4FCBQ1S" localSheetId="17" hidden="1">#REF!</definedName>
    <definedName name="BExMDGD1KQP7NNR78X2ZX4FCBQ1S" localSheetId="3" hidden="1">#REF!</definedName>
    <definedName name="BExMDGD1KQP7NNR78X2ZX4FCBQ1S" localSheetId="7" hidden="1">#REF!</definedName>
    <definedName name="BExMDGD1KQP7NNR78X2ZX4FCBQ1S" localSheetId="12" hidden="1">#REF!</definedName>
    <definedName name="BExMDGD1KQP7NNR78X2ZX4FCBQ1S" localSheetId="13" hidden="1">#REF!</definedName>
    <definedName name="BExMDGD1KQP7NNR78X2ZX4FCBQ1S" localSheetId="1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11" hidden="1">#REF!</definedName>
    <definedName name="BExMDIRDK0DI8P86HB7WPH8QWLSQ" localSheetId="17" hidden="1">#REF!</definedName>
    <definedName name="BExMDIRDK0DI8P86HB7WPH8QWLSQ" localSheetId="3" hidden="1">#REF!</definedName>
    <definedName name="BExMDIRDK0DI8P86HB7WPH8QWLSQ" localSheetId="7" hidden="1">#REF!</definedName>
    <definedName name="BExMDIRDK0DI8P86HB7WPH8QWLSQ" localSheetId="12" hidden="1">#REF!</definedName>
    <definedName name="BExMDIRDK0DI8P86HB7WPH8QWLSQ" localSheetId="13" hidden="1">#REF!</definedName>
    <definedName name="BExMDIRDK0DI8P86HB7WPH8QWLSQ" localSheetId="1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11" hidden="1">#REF!</definedName>
    <definedName name="BExMDOWGDLP3BZZB4ZPI31VS10FP" localSheetId="17" hidden="1">#REF!</definedName>
    <definedName name="BExMDOWGDLP3BZZB4ZPI31VS10FP" localSheetId="3" hidden="1">#REF!</definedName>
    <definedName name="BExMDOWGDLP3BZZB4ZPI31VS10FP" localSheetId="7" hidden="1">#REF!</definedName>
    <definedName name="BExMDOWGDLP3BZZB4ZPI31VS10FP" localSheetId="12" hidden="1">#REF!</definedName>
    <definedName name="BExMDOWGDLP3BZZB4ZPI31VS10FP" localSheetId="13" hidden="1">#REF!</definedName>
    <definedName name="BExMDOWGDLP3BZZB4ZPI31VS10FP" localSheetId="1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11" hidden="1">#REF!</definedName>
    <definedName name="BExMDPI2FVMORSWDDCVAJ85WYAYO" localSheetId="17" hidden="1">#REF!</definedName>
    <definedName name="BExMDPI2FVMORSWDDCVAJ85WYAYO" localSheetId="3" hidden="1">#REF!</definedName>
    <definedName name="BExMDPI2FVMORSWDDCVAJ85WYAYO" localSheetId="7" hidden="1">#REF!</definedName>
    <definedName name="BExMDPI2FVMORSWDDCVAJ85WYAYO" localSheetId="12" hidden="1">#REF!</definedName>
    <definedName name="BExMDPI2FVMORSWDDCVAJ85WYAYO" localSheetId="13" hidden="1">#REF!</definedName>
    <definedName name="BExMDPI2FVMORSWDDCVAJ85WYAYO" localSheetId="1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11" hidden="1">#REF!</definedName>
    <definedName name="BExMDUWB7VWHFFR266QXO46BNV2S" localSheetId="17" hidden="1">#REF!</definedName>
    <definedName name="BExMDUWB7VWHFFR266QXO46BNV2S" localSheetId="3" hidden="1">#REF!</definedName>
    <definedName name="BExMDUWB7VWHFFR266QXO46BNV2S" localSheetId="7" hidden="1">#REF!</definedName>
    <definedName name="BExMDUWB7VWHFFR266QXO46BNV2S" localSheetId="12" hidden="1">#REF!</definedName>
    <definedName name="BExMDUWB7VWHFFR266QXO46BNV2S" localSheetId="13" hidden="1">#REF!</definedName>
    <definedName name="BExMDUWB7VWHFFR266QXO46BNV2S" localSheetId="1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11" hidden="1">#REF!</definedName>
    <definedName name="BExME2U47N8LZG0BPJ49ANY5QVV2" localSheetId="17" hidden="1">#REF!</definedName>
    <definedName name="BExME2U47N8LZG0BPJ49ANY5QVV2" localSheetId="3" hidden="1">#REF!</definedName>
    <definedName name="BExME2U47N8LZG0BPJ49ANY5QVV2" localSheetId="7" hidden="1">#REF!</definedName>
    <definedName name="BExME2U47N8LZG0BPJ49ANY5QVV2" localSheetId="12" hidden="1">#REF!</definedName>
    <definedName name="BExME2U47N8LZG0BPJ49ANY5QVV2" localSheetId="13" hidden="1">#REF!</definedName>
    <definedName name="BExME2U47N8LZG0BPJ49ANY5QVV2" localSheetId="1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11" hidden="1">#REF!</definedName>
    <definedName name="BExME88DH5DUKMUFI9FNVECXFD2E" localSheetId="17" hidden="1">#REF!</definedName>
    <definedName name="BExME88DH5DUKMUFI9FNVECXFD2E" localSheetId="3" hidden="1">#REF!</definedName>
    <definedName name="BExME88DH5DUKMUFI9FNVECXFD2E" localSheetId="7" hidden="1">#REF!</definedName>
    <definedName name="BExME88DH5DUKMUFI9FNVECXFD2E" localSheetId="12" hidden="1">#REF!</definedName>
    <definedName name="BExME88DH5DUKMUFI9FNVECXFD2E" localSheetId="13" hidden="1">#REF!</definedName>
    <definedName name="BExME88DH5DUKMUFI9FNVECXFD2E" localSheetId="1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11" hidden="1">#REF!</definedName>
    <definedName name="BExME9A7MOGAK7YTTQYXP5DL6VYA" localSheetId="17" hidden="1">#REF!</definedName>
    <definedName name="BExME9A7MOGAK7YTTQYXP5DL6VYA" localSheetId="3" hidden="1">#REF!</definedName>
    <definedName name="BExME9A7MOGAK7YTTQYXP5DL6VYA" localSheetId="7" hidden="1">#REF!</definedName>
    <definedName name="BExME9A7MOGAK7YTTQYXP5DL6VYA" localSheetId="12" hidden="1">#REF!</definedName>
    <definedName name="BExME9A7MOGAK7YTTQYXP5DL6VYA" localSheetId="13" hidden="1">#REF!</definedName>
    <definedName name="BExME9A7MOGAK7YTTQYXP5DL6VYA" localSheetId="1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11" hidden="1">#REF!</definedName>
    <definedName name="BExMEOV9YFRY5C3GDLU60GIX10BY" localSheetId="17" hidden="1">#REF!</definedName>
    <definedName name="BExMEOV9YFRY5C3GDLU60GIX10BY" localSheetId="3" hidden="1">#REF!</definedName>
    <definedName name="BExMEOV9YFRY5C3GDLU60GIX10BY" localSheetId="7" hidden="1">#REF!</definedName>
    <definedName name="BExMEOV9YFRY5C3GDLU60GIX10BY" localSheetId="12" hidden="1">#REF!</definedName>
    <definedName name="BExMEOV9YFRY5C3GDLU60GIX10BY" localSheetId="13" hidden="1">#REF!</definedName>
    <definedName name="BExMEOV9YFRY5C3GDLU60GIX10BY" localSheetId="1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11" hidden="1">#REF!</definedName>
    <definedName name="BExMEUK2Q5GZGZFZ77Z2IYUKOOYW" localSheetId="17" hidden="1">#REF!</definedName>
    <definedName name="BExMEUK2Q5GZGZFZ77Z2IYUKOOYW" localSheetId="3" hidden="1">#REF!</definedName>
    <definedName name="BExMEUK2Q5GZGZFZ77Z2IYUKOOYW" localSheetId="7" hidden="1">#REF!</definedName>
    <definedName name="BExMEUK2Q5GZGZFZ77Z2IYUKOOYW" localSheetId="12" hidden="1">#REF!</definedName>
    <definedName name="BExMEUK2Q5GZGZFZ77Z2IYUKOOYW" localSheetId="13" hidden="1">#REF!</definedName>
    <definedName name="BExMEUK2Q5GZGZFZ77Z2IYUKOOYW" localSheetId="1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11" hidden="1">#REF!</definedName>
    <definedName name="BExMEWT36INWIP0VNS94NEP3WZ4U" localSheetId="17" hidden="1">#REF!</definedName>
    <definedName name="BExMEWT36INWIP0VNS94NEP3WZ4U" localSheetId="3" hidden="1">#REF!</definedName>
    <definedName name="BExMEWT36INWIP0VNS94NEP3WZ4U" localSheetId="7" hidden="1">#REF!</definedName>
    <definedName name="BExMEWT36INWIP0VNS94NEP3WZ4U" localSheetId="12" hidden="1">#REF!</definedName>
    <definedName name="BExMEWT36INWIP0VNS94NEP3WZ4U" localSheetId="13" hidden="1">#REF!</definedName>
    <definedName name="BExMEWT36INWIP0VNS94NEP3WZ4U" localSheetId="1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11" hidden="1">#REF!</definedName>
    <definedName name="BExMEY09ESM4H2YGKEQQRYUD114R" localSheetId="17" hidden="1">#REF!</definedName>
    <definedName name="BExMEY09ESM4H2YGKEQQRYUD114R" localSheetId="3" hidden="1">#REF!</definedName>
    <definedName name="BExMEY09ESM4H2YGKEQQRYUD114R" localSheetId="7" hidden="1">#REF!</definedName>
    <definedName name="BExMEY09ESM4H2YGKEQQRYUD114R" localSheetId="12" hidden="1">#REF!</definedName>
    <definedName name="BExMEY09ESM4H2YGKEQQRYUD114R" localSheetId="13" hidden="1">#REF!</definedName>
    <definedName name="BExMEY09ESM4H2YGKEQQRYUD114R" localSheetId="1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11" hidden="1">#REF!</definedName>
    <definedName name="BExMF0UU4SBJHOJ4SG09QMF1TC7H" localSheetId="17" hidden="1">#REF!</definedName>
    <definedName name="BExMF0UU4SBJHOJ4SG09QMF1TC7H" localSheetId="3" hidden="1">#REF!</definedName>
    <definedName name="BExMF0UU4SBJHOJ4SG09QMF1TC7H" localSheetId="7" hidden="1">#REF!</definedName>
    <definedName name="BExMF0UU4SBJHOJ4SG09QMF1TC7H" localSheetId="12" hidden="1">#REF!</definedName>
    <definedName name="BExMF0UU4SBJHOJ4SG09QMF1TC7H" localSheetId="13" hidden="1">#REF!</definedName>
    <definedName name="BExMF0UU4SBJHOJ4SG09QMF1TC7H" localSheetId="1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11" hidden="1">#REF!</definedName>
    <definedName name="BExMF2YDPQWGK3CSN8LJG16MLFQZ" localSheetId="17" hidden="1">#REF!</definedName>
    <definedName name="BExMF2YDPQWGK3CSN8LJG16MLFQZ" localSheetId="3" hidden="1">#REF!</definedName>
    <definedName name="BExMF2YDPQWGK3CSN8LJG16MLFQZ" localSheetId="7" hidden="1">#REF!</definedName>
    <definedName name="BExMF2YDPQWGK3CSN8LJG16MLFQZ" localSheetId="12" hidden="1">#REF!</definedName>
    <definedName name="BExMF2YDPQWGK3CSN8LJG16MLFQZ" localSheetId="13" hidden="1">#REF!</definedName>
    <definedName name="BExMF2YDPQWGK3CSN8LJG16MLFQZ" localSheetId="1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11" hidden="1">#REF!</definedName>
    <definedName name="BExMF4G4IUPQY1Y5GEY5N3E04CL6" localSheetId="17" hidden="1">#REF!</definedName>
    <definedName name="BExMF4G4IUPQY1Y5GEY5N3E04CL6" localSheetId="3" hidden="1">#REF!</definedName>
    <definedName name="BExMF4G4IUPQY1Y5GEY5N3E04CL6" localSheetId="7" hidden="1">#REF!</definedName>
    <definedName name="BExMF4G4IUPQY1Y5GEY5N3E04CL6" localSheetId="12" hidden="1">#REF!</definedName>
    <definedName name="BExMF4G4IUPQY1Y5GEY5N3E04CL6" localSheetId="13" hidden="1">#REF!</definedName>
    <definedName name="BExMF4G4IUPQY1Y5GEY5N3E04CL6" localSheetId="1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11" hidden="1">#REF!</definedName>
    <definedName name="BExMF9UIGYMOAQK0ELUWP0S0HZZY" localSheetId="17" hidden="1">#REF!</definedName>
    <definedName name="BExMF9UIGYMOAQK0ELUWP0S0HZZY" localSheetId="3" hidden="1">#REF!</definedName>
    <definedName name="BExMF9UIGYMOAQK0ELUWP0S0HZZY" localSheetId="7" hidden="1">#REF!</definedName>
    <definedName name="BExMF9UIGYMOAQK0ELUWP0S0HZZY" localSheetId="12" hidden="1">#REF!</definedName>
    <definedName name="BExMF9UIGYMOAQK0ELUWP0S0HZZY" localSheetId="13" hidden="1">#REF!</definedName>
    <definedName name="BExMF9UIGYMOAQK0ELUWP0S0HZZY" localSheetId="1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11" hidden="1">#REF!</definedName>
    <definedName name="BExMFDLBSWFMRDYJ2DZETI3EXKN2" localSheetId="17" hidden="1">#REF!</definedName>
    <definedName name="BExMFDLBSWFMRDYJ2DZETI3EXKN2" localSheetId="3" hidden="1">#REF!</definedName>
    <definedName name="BExMFDLBSWFMRDYJ2DZETI3EXKN2" localSheetId="7" hidden="1">#REF!</definedName>
    <definedName name="BExMFDLBSWFMRDYJ2DZETI3EXKN2" localSheetId="12" hidden="1">#REF!</definedName>
    <definedName name="BExMFDLBSWFMRDYJ2DZETI3EXKN2" localSheetId="13" hidden="1">#REF!</definedName>
    <definedName name="BExMFDLBSWFMRDYJ2DZETI3EXKN2" localSheetId="1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11" hidden="1">#REF!</definedName>
    <definedName name="BExMFLDTMRTCHKA37LQW67BG8D5C" localSheetId="17" hidden="1">#REF!</definedName>
    <definedName name="BExMFLDTMRTCHKA37LQW67BG8D5C" localSheetId="3" hidden="1">#REF!</definedName>
    <definedName name="BExMFLDTMRTCHKA37LQW67BG8D5C" localSheetId="7" hidden="1">#REF!</definedName>
    <definedName name="BExMFLDTMRTCHKA37LQW67BG8D5C" localSheetId="12" hidden="1">#REF!</definedName>
    <definedName name="BExMFLDTMRTCHKA37LQW67BG8D5C" localSheetId="13" hidden="1">#REF!</definedName>
    <definedName name="BExMFLDTMRTCHKA37LQW67BG8D5C" localSheetId="1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11" hidden="1">#REF!</definedName>
    <definedName name="BExMFTH63LTWA2JYJTJYMT5K2OF2" localSheetId="17" hidden="1">#REF!</definedName>
    <definedName name="BExMFTH63LTWA2JYJTJYMT5K2OF2" localSheetId="3" hidden="1">#REF!</definedName>
    <definedName name="BExMFTH63LTWA2JYJTJYMT5K2OF2" localSheetId="7" hidden="1">#REF!</definedName>
    <definedName name="BExMFTH63LTWA2JYJTJYMT5K2OF2" localSheetId="12" hidden="1">#REF!</definedName>
    <definedName name="BExMFTH63LTWA2JYJTJYMT5K2OF2" localSheetId="13" hidden="1">#REF!</definedName>
    <definedName name="BExMFTH63LTWA2JYJTJYMT5K2OF2" localSheetId="1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11" hidden="1">#REF!</definedName>
    <definedName name="BExMFY4AG5T27EVMCCNE00GOAR66" localSheetId="17" hidden="1">#REF!</definedName>
    <definedName name="BExMFY4AG5T27EVMCCNE00GOAR66" localSheetId="3" hidden="1">#REF!</definedName>
    <definedName name="BExMFY4AG5T27EVMCCNE00GOAR66" localSheetId="7" hidden="1">#REF!</definedName>
    <definedName name="BExMFY4AG5T27EVMCCNE00GOAR66" localSheetId="12" hidden="1">#REF!</definedName>
    <definedName name="BExMFY4AG5T27EVMCCNE00GOAR66" localSheetId="13" hidden="1">#REF!</definedName>
    <definedName name="BExMFY4AG5T27EVMCCNE00GOAR66" localSheetId="1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11" hidden="1">#REF!</definedName>
    <definedName name="BExMGQQNOFER1MEVQ961XARTRIOB" localSheetId="17" hidden="1">#REF!</definedName>
    <definedName name="BExMGQQNOFER1MEVQ961XARTRIOB" localSheetId="3" hidden="1">#REF!</definedName>
    <definedName name="BExMGQQNOFER1MEVQ961XARTRIOB" localSheetId="7" hidden="1">#REF!</definedName>
    <definedName name="BExMGQQNOFER1MEVQ961XARTRIOB" localSheetId="12" hidden="1">#REF!</definedName>
    <definedName name="BExMGQQNOFER1MEVQ961XARTRIOB" localSheetId="13" hidden="1">#REF!</definedName>
    <definedName name="BExMGQQNOFER1MEVQ961XARTRIOB" localSheetId="1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11" hidden="1">#REF!</definedName>
    <definedName name="BExMH189E60TZBQFN2UWVA1UZA7X" localSheetId="17" hidden="1">#REF!</definedName>
    <definedName name="BExMH189E60TZBQFN2UWVA1UZA7X" localSheetId="3" hidden="1">#REF!</definedName>
    <definedName name="BExMH189E60TZBQFN2UWVA1UZA7X" localSheetId="7" hidden="1">#REF!</definedName>
    <definedName name="BExMH189E60TZBQFN2UWVA1UZA7X" localSheetId="12" hidden="1">#REF!</definedName>
    <definedName name="BExMH189E60TZBQFN2UWVA1UZA7X" localSheetId="13" hidden="1">#REF!</definedName>
    <definedName name="BExMH189E60TZBQFN2UWVA1UZA7X" localSheetId="1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11" hidden="1">#REF!</definedName>
    <definedName name="BExMH3H9TW5TJCNU5Z1EWXP3BAEP" localSheetId="17" hidden="1">#REF!</definedName>
    <definedName name="BExMH3H9TW5TJCNU5Z1EWXP3BAEP" localSheetId="3" hidden="1">#REF!</definedName>
    <definedName name="BExMH3H9TW5TJCNU5Z1EWXP3BAEP" localSheetId="7" hidden="1">#REF!</definedName>
    <definedName name="BExMH3H9TW5TJCNU5Z1EWXP3BAEP" localSheetId="12" hidden="1">#REF!</definedName>
    <definedName name="BExMH3H9TW5TJCNU5Z1EWXP3BAEP" localSheetId="13" hidden="1">#REF!</definedName>
    <definedName name="BExMH3H9TW5TJCNU5Z1EWXP3BAEP" localSheetId="1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11" hidden="1">#REF!</definedName>
    <definedName name="BExMH5A1B01SYXROP70DOKTQ5D6Z" localSheetId="17" hidden="1">#REF!</definedName>
    <definedName name="BExMH5A1B01SYXROP70DOKTQ5D6Z" localSheetId="3" hidden="1">#REF!</definedName>
    <definedName name="BExMH5A1B01SYXROP70DOKTQ5D6Z" localSheetId="7" hidden="1">#REF!</definedName>
    <definedName name="BExMH5A1B01SYXROP70DOKTQ5D6Z" localSheetId="12" hidden="1">#REF!</definedName>
    <definedName name="BExMH5A1B01SYXROP70DOKTQ5D6Z" localSheetId="13" hidden="1">#REF!</definedName>
    <definedName name="BExMH5A1B01SYXROP70DOKTQ5D6Z" localSheetId="1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11" hidden="1">#REF!</definedName>
    <definedName name="BExMHCGUJ8A3L31NU0XU0FGXE4P3" localSheetId="17" hidden="1">#REF!</definedName>
    <definedName name="BExMHCGUJ8A3L31NU0XU0FGXE4P3" localSheetId="3" hidden="1">#REF!</definedName>
    <definedName name="BExMHCGUJ8A3L31NU0XU0FGXE4P3" localSheetId="7" hidden="1">#REF!</definedName>
    <definedName name="BExMHCGUJ8A3L31NU0XU0FGXE4P3" localSheetId="12" hidden="1">#REF!</definedName>
    <definedName name="BExMHCGUJ8A3L31NU0XU0FGXE4P3" localSheetId="13" hidden="1">#REF!</definedName>
    <definedName name="BExMHCGUJ8A3L31NU0XU0FGXE4P3" localSheetId="1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11" hidden="1">#REF!</definedName>
    <definedName name="BExMHOWPB34KPZ76M2KIX2C9R2VB" localSheetId="17" hidden="1">#REF!</definedName>
    <definedName name="BExMHOWPB34KPZ76M2KIX2C9R2VB" localSheetId="3" hidden="1">#REF!</definedName>
    <definedName name="BExMHOWPB34KPZ76M2KIX2C9R2VB" localSheetId="7" hidden="1">#REF!</definedName>
    <definedName name="BExMHOWPB34KPZ76M2KIX2C9R2VB" localSheetId="12" hidden="1">#REF!</definedName>
    <definedName name="BExMHOWPB34KPZ76M2KIX2C9R2VB" localSheetId="13" hidden="1">#REF!</definedName>
    <definedName name="BExMHOWPB34KPZ76M2KIX2C9R2VB" localSheetId="1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11" hidden="1">#REF!</definedName>
    <definedName name="BExMHSSYC6KVHA3QDTSYPN92TWMI" localSheetId="17" hidden="1">#REF!</definedName>
    <definedName name="BExMHSSYC6KVHA3QDTSYPN92TWMI" localSheetId="3" hidden="1">#REF!</definedName>
    <definedName name="BExMHSSYC6KVHA3QDTSYPN92TWMI" localSheetId="7" hidden="1">#REF!</definedName>
    <definedName name="BExMHSSYC6KVHA3QDTSYPN92TWMI" localSheetId="12" hidden="1">#REF!</definedName>
    <definedName name="BExMHSSYC6KVHA3QDTSYPN92TWMI" localSheetId="13" hidden="1">#REF!</definedName>
    <definedName name="BExMHSSYC6KVHA3QDTSYPN92TWMI" localSheetId="1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11" hidden="1">#REF!</definedName>
    <definedName name="BExMI3AJ9477KDL4T9DHET4LJJTW" localSheetId="17" hidden="1">#REF!</definedName>
    <definedName name="BExMI3AJ9477KDL4T9DHET4LJJTW" localSheetId="3" hidden="1">#REF!</definedName>
    <definedName name="BExMI3AJ9477KDL4T9DHET4LJJTW" localSheetId="7" hidden="1">#REF!</definedName>
    <definedName name="BExMI3AJ9477KDL4T9DHET4LJJTW" localSheetId="12" hidden="1">#REF!</definedName>
    <definedName name="BExMI3AJ9477KDL4T9DHET4LJJTW" localSheetId="13" hidden="1">#REF!</definedName>
    <definedName name="BExMI3AJ9477KDL4T9DHET4LJJTW" localSheetId="1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11" hidden="1">#REF!</definedName>
    <definedName name="BExMI6QQ20XHD0NWJUN741B37182" localSheetId="17" hidden="1">#REF!</definedName>
    <definedName name="BExMI6QQ20XHD0NWJUN741B37182" localSheetId="3" hidden="1">#REF!</definedName>
    <definedName name="BExMI6QQ20XHD0NWJUN741B37182" localSheetId="7" hidden="1">#REF!</definedName>
    <definedName name="BExMI6QQ20XHD0NWJUN741B37182" localSheetId="12" hidden="1">#REF!</definedName>
    <definedName name="BExMI6QQ20XHD0NWJUN741B37182" localSheetId="13" hidden="1">#REF!</definedName>
    <definedName name="BExMI6QQ20XHD0NWJUN741B37182" localSheetId="1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11" hidden="1">#REF!</definedName>
    <definedName name="BExMI7MYDIMC9K16SBAFUY33RHK6" localSheetId="17" hidden="1">#REF!</definedName>
    <definedName name="BExMI7MYDIMC9K16SBAFUY33RHK6" localSheetId="3" hidden="1">#REF!</definedName>
    <definedName name="BExMI7MYDIMC9K16SBAFUY33RHK6" localSheetId="7" hidden="1">#REF!</definedName>
    <definedName name="BExMI7MYDIMC9K16SBAFUY33RHK6" localSheetId="12" hidden="1">#REF!</definedName>
    <definedName name="BExMI7MYDIMC9K16SBAFUY33RHK6" localSheetId="13" hidden="1">#REF!</definedName>
    <definedName name="BExMI7MYDIMC9K16SBAFUY33RHK6" localSheetId="1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11" hidden="1">#REF!</definedName>
    <definedName name="BExMI8JB94SBD9EMNJEK7Y2T6GYU" localSheetId="17" hidden="1">#REF!</definedName>
    <definedName name="BExMI8JB94SBD9EMNJEK7Y2T6GYU" localSheetId="3" hidden="1">#REF!</definedName>
    <definedName name="BExMI8JB94SBD9EMNJEK7Y2T6GYU" localSheetId="7" hidden="1">#REF!</definedName>
    <definedName name="BExMI8JB94SBD9EMNJEK7Y2T6GYU" localSheetId="12" hidden="1">#REF!</definedName>
    <definedName name="BExMI8JB94SBD9EMNJEK7Y2T6GYU" localSheetId="13" hidden="1">#REF!</definedName>
    <definedName name="BExMI8JB94SBD9EMNJEK7Y2T6GYU" localSheetId="1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11" hidden="1">#REF!</definedName>
    <definedName name="BExMI8OS85YTW3KYVE4YD0R7Z6UV" localSheetId="17" hidden="1">#REF!</definedName>
    <definedName name="BExMI8OS85YTW3KYVE4YD0R7Z6UV" localSheetId="3" hidden="1">#REF!</definedName>
    <definedName name="BExMI8OS85YTW3KYVE4YD0R7Z6UV" localSheetId="7" hidden="1">#REF!</definedName>
    <definedName name="BExMI8OS85YTW3KYVE4YD0R7Z6UV" localSheetId="12" hidden="1">#REF!</definedName>
    <definedName name="BExMI8OS85YTW3KYVE4YD0R7Z6UV" localSheetId="13" hidden="1">#REF!</definedName>
    <definedName name="BExMI8OS85YTW3KYVE4YD0R7Z6UV" localSheetId="1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11" hidden="1">#REF!</definedName>
    <definedName name="BExMI9QNOMVZ44I3BFMGU1EL1RSY" localSheetId="17" hidden="1">#REF!</definedName>
    <definedName name="BExMI9QNOMVZ44I3BFMGU1EL1RSY" localSheetId="3" hidden="1">#REF!</definedName>
    <definedName name="BExMI9QNOMVZ44I3BFMGU1EL1RSY" localSheetId="7" hidden="1">#REF!</definedName>
    <definedName name="BExMI9QNOMVZ44I3BFMGU1EL1RSY" localSheetId="12" hidden="1">#REF!</definedName>
    <definedName name="BExMI9QNOMVZ44I3BFMGU1EL1RSY" localSheetId="13" hidden="1">#REF!</definedName>
    <definedName name="BExMI9QNOMVZ44I3BFMGU1EL1RSY" localSheetId="1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11" hidden="1">#REF!</definedName>
    <definedName name="BExMIBOOZU40JS3F89OMPSRCE9MM" localSheetId="17" hidden="1">#REF!</definedName>
    <definedName name="BExMIBOOZU40JS3F89OMPSRCE9MM" localSheetId="3" hidden="1">#REF!</definedName>
    <definedName name="BExMIBOOZU40JS3F89OMPSRCE9MM" localSheetId="7" hidden="1">#REF!</definedName>
    <definedName name="BExMIBOOZU40JS3F89OMPSRCE9MM" localSheetId="12" hidden="1">#REF!</definedName>
    <definedName name="BExMIBOOZU40JS3F89OMPSRCE9MM" localSheetId="13" hidden="1">#REF!</definedName>
    <definedName name="BExMIBOOZU40JS3F89OMPSRCE9MM" localSheetId="1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11" hidden="1">#REF!</definedName>
    <definedName name="BExMIIQ5MBWSIHTFWAQADXMZC22Q" localSheetId="17" hidden="1">#REF!</definedName>
    <definedName name="BExMIIQ5MBWSIHTFWAQADXMZC22Q" localSheetId="3" hidden="1">#REF!</definedName>
    <definedName name="BExMIIQ5MBWSIHTFWAQADXMZC22Q" localSheetId="7" hidden="1">#REF!</definedName>
    <definedName name="BExMIIQ5MBWSIHTFWAQADXMZC22Q" localSheetId="12" hidden="1">#REF!</definedName>
    <definedName name="BExMIIQ5MBWSIHTFWAQADXMZC22Q" localSheetId="13" hidden="1">#REF!</definedName>
    <definedName name="BExMIIQ5MBWSIHTFWAQADXMZC22Q" localSheetId="1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11" hidden="1">#REF!</definedName>
    <definedName name="BExMIL4I2GE866I25CR5JBLJWJ6A" localSheetId="17" hidden="1">#REF!</definedName>
    <definedName name="BExMIL4I2GE866I25CR5JBLJWJ6A" localSheetId="3" hidden="1">#REF!</definedName>
    <definedName name="BExMIL4I2GE866I25CR5JBLJWJ6A" localSheetId="7" hidden="1">#REF!</definedName>
    <definedName name="BExMIL4I2GE866I25CR5JBLJWJ6A" localSheetId="12" hidden="1">#REF!</definedName>
    <definedName name="BExMIL4I2GE866I25CR5JBLJWJ6A" localSheetId="13" hidden="1">#REF!</definedName>
    <definedName name="BExMIL4I2GE866I25CR5JBLJWJ6A" localSheetId="1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11" hidden="1">#REF!</definedName>
    <definedName name="BExMIRKIPF27SNO82SPFSB3T5U17" localSheetId="17" hidden="1">#REF!</definedName>
    <definedName name="BExMIRKIPF27SNO82SPFSB3T5U17" localSheetId="3" hidden="1">#REF!</definedName>
    <definedName name="BExMIRKIPF27SNO82SPFSB3T5U17" localSheetId="7" hidden="1">#REF!</definedName>
    <definedName name="BExMIRKIPF27SNO82SPFSB3T5U17" localSheetId="12" hidden="1">#REF!</definedName>
    <definedName name="BExMIRKIPF27SNO82SPFSB3T5U17" localSheetId="13" hidden="1">#REF!</definedName>
    <definedName name="BExMIRKIPF27SNO82SPFSB3T5U17" localSheetId="1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11" hidden="1">#REF!</definedName>
    <definedName name="BExMIV0KC8555D5E42ZGWG15Y0MO" localSheetId="17" hidden="1">#REF!</definedName>
    <definedName name="BExMIV0KC8555D5E42ZGWG15Y0MO" localSheetId="3" hidden="1">#REF!</definedName>
    <definedName name="BExMIV0KC8555D5E42ZGWG15Y0MO" localSheetId="7" hidden="1">#REF!</definedName>
    <definedName name="BExMIV0KC8555D5E42ZGWG15Y0MO" localSheetId="12" hidden="1">#REF!</definedName>
    <definedName name="BExMIV0KC8555D5E42ZGWG15Y0MO" localSheetId="13" hidden="1">#REF!</definedName>
    <definedName name="BExMIV0KC8555D5E42ZGWG15Y0MO" localSheetId="1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11" hidden="1">#REF!</definedName>
    <definedName name="BExMIZT6AN7E6YMW2S87CTCN2UXH" localSheetId="17" hidden="1">#REF!</definedName>
    <definedName name="BExMIZT6AN7E6YMW2S87CTCN2UXH" localSheetId="3" hidden="1">#REF!</definedName>
    <definedName name="BExMIZT6AN7E6YMW2S87CTCN2UXH" localSheetId="7" hidden="1">#REF!</definedName>
    <definedName name="BExMIZT6AN7E6YMW2S87CTCN2UXH" localSheetId="12" hidden="1">#REF!</definedName>
    <definedName name="BExMIZT6AN7E6YMW2S87CTCN2UXH" localSheetId="13" hidden="1">#REF!</definedName>
    <definedName name="BExMIZT6AN7E6YMW2S87CTCN2UXH" localSheetId="1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11" hidden="1">#REF!</definedName>
    <definedName name="BExMJB76UESLVRD81AJBOB78JDTT" localSheetId="17" hidden="1">#REF!</definedName>
    <definedName name="BExMJB76UESLVRD81AJBOB78JDTT" localSheetId="3" hidden="1">#REF!</definedName>
    <definedName name="BExMJB76UESLVRD81AJBOB78JDTT" localSheetId="7" hidden="1">#REF!</definedName>
    <definedName name="BExMJB76UESLVRD81AJBOB78JDTT" localSheetId="12" hidden="1">#REF!</definedName>
    <definedName name="BExMJB76UESLVRD81AJBOB78JDTT" localSheetId="13" hidden="1">#REF!</definedName>
    <definedName name="BExMJB76UESLVRD81AJBOB78JDTT" localSheetId="1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11" hidden="1">#REF!</definedName>
    <definedName name="BExMJI8OLFZQCGOW3F99ETW8A21E" localSheetId="17" hidden="1">#REF!</definedName>
    <definedName name="BExMJI8OLFZQCGOW3F99ETW8A21E" localSheetId="3" hidden="1">#REF!</definedName>
    <definedName name="BExMJI8OLFZQCGOW3F99ETW8A21E" localSheetId="7" hidden="1">#REF!</definedName>
    <definedName name="BExMJI8OLFZQCGOW3F99ETW8A21E" localSheetId="12" hidden="1">#REF!</definedName>
    <definedName name="BExMJI8OLFZQCGOW3F99ETW8A21E" localSheetId="13" hidden="1">#REF!</definedName>
    <definedName name="BExMJI8OLFZQCGOW3F99ETW8A21E" localSheetId="1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11" hidden="1">#REF!</definedName>
    <definedName name="BExMJNC8ZFB9DRFOJ961ZAJ8U3A8" localSheetId="17" hidden="1">#REF!</definedName>
    <definedName name="BExMJNC8ZFB9DRFOJ961ZAJ8U3A8" localSheetId="3" hidden="1">#REF!</definedName>
    <definedName name="BExMJNC8ZFB9DRFOJ961ZAJ8U3A8" localSheetId="7" hidden="1">#REF!</definedName>
    <definedName name="BExMJNC8ZFB9DRFOJ961ZAJ8U3A8" localSheetId="12" hidden="1">#REF!</definedName>
    <definedName name="BExMJNC8ZFB9DRFOJ961ZAJ8U3A8" localSheetId="13" hidden="1">#REF!</definedName>
    <definedName name="BExMJNC8ZFB9DRFOJ961ZAJ8U3A8" localSheetId="1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11" hidden="1">#REF!</definedName>
    <definedName name="BExMJTBV8A3D31W2IQHP9RDFPPHQ" localSheetId="17" hidden="1">#REF!</definedName>
    <definedName name="BExMJTBV8A3D31W2IQHP9RDFPPHQ" localSheetId="3" hidden="1">#REF!</definedName>
    <definedName name="BExMJTBV8A3D31W2IQHP9RDFPPHQ" localSheetId="7" hidden="1">#REF!</definedName>
    <definedName name="BExMJTBV8A3D31W2IQHP9RDFPPHQ" localSheetId="12" hidden="1">#REF!</definedName>
    <definedName name="BExMJTBV8A3D31W2IQHP9RDFPPHQ" localSheetId="13" hidden="1">#REF!</definedName>
    <definedName name="BExMJTBV8A3D31W2IQHP9RDFPPHQ" localSheetId="1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11" hidden="1">#REF!</definedName>
    <definedName name="BExMK2RTXN4QJWEUNX002XK8VQP8" localSheetId="17" hidden="1">#REF!</definedName>
    <definedName name="BExMK2RTXN4QJWEUNX002XK8VQP8" localSheetId="3" hidden="1">#REF!</definedName>
    <definedName name="BExMK2RTXN4QJWEUNX002XK8VQP8" localSheetId="7" hidden="1">#REF!</definedName>
    <definedName name="BExMK2RTXN4QJWEUNX002XK8VQP8" localSheetId="12" hidden="1">#REF!</definedName>
    <definedName name="BExMK2RTXN4QJWEUNX002XK8VQP8" localSheetId="13" hidden="1">#REF!</definedName>
    <definedName name="BExMK2RTXN4QJWEUNX002XK8VQP8" localSheetId="1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11" hidden="1">#REF!</definedName>
    <definedName name="BExMKBGQDUZ8AWXYHA3QVMSDVZ3D" localSheetId="17" hidden="1">#REF!</definedName>
    <definedName name="BExMKBGQDUZ8AWXYHA3QVMSDVZ3D" localSheetId="3" hidden="1">#REF!</definedName>
    <definedName name="BExMKBGQDUZ8AWXYHA3QVMSDVZ3D" localSheetId="7" hidden="1">#REF!</definedName>
    <definedName name="BExMKBGQDUZ8AWXYHA3QVMSDVZ3D" localSheetId="12" hidden="1">#REF!</definedName>
    <definedName name="BExMKBGQDUZ8AWXYHA3QVMSDVZ3D" localSheetId="13" hidden="1">#REF!</definedName>
    <definedName name="BExMKBGQDUZ8AWXYHA3QVMSDVZ3D" localSheetId="1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11" hidden="1">#REF!</definedName>
    <definedName name="BExMKBM1467553LDFZRRKVSHN374" localSheetId="17" hidden="1">#REF!</definedName>
    <definedName name="BExMKBM1467553LDFZRRKVSHN374" localSheetId="3" hidden="1">#REF!</definedName>
    <definedName name="BExMKBM1467553LDFZRRKVSHN374" localSheetId="7" hidden="1">#REF!</definedName>
    <definedName name="BExMKBM1467553LDFZRRKVSHN374" localSheetId="12" hidden="1">#REF!</definedName>
    <definedName name="BExMKBM1467553LDFZRRKVSHN374" localSheetId="13" hidden="1">#REF!</definedName>
    <definedName name="BExMKBM1467553LDFZRRKVSHN374" localSheetId="1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11" hidden="1">#REF!</definedName>
    <definedName name="BExMKGK5FJUC0AU8MABRGDC5ZM70" localSheetId="17" hidden="1">#REF!</definedName>
    <definedName name="BExMKGK5FJUC0AU8MABRGDC5ZM70" localSheetId="3" hidden="1">#REF!</definedName>
    <definedName name="BExMKGK5FJUC0AU8MABRGDC5ZM70" localSheetId="7" hidden="1">#REF!</definedName>
    <definedName name="BExMKGK5FJUC0AU8MABRGDC5ZM70" localSheetId="12" hidden="1">#REF!</definedName>
    <definedName name="BExMKGK5FJUC0AU8MABRGDC5ZM70" localSheetId="13" hidden="1">#REF!</definedName>
    <definedName name="BExMKGK5FJUC0AU8MABRGDC5ZM70" localSheetId="1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11" hidden="1">#REF!</definedName>
    <definedName name="BExMKP92JGBM5BJO174H9A4HQIB9" localSheetId="17" hidden="1">#REF!</definedName>
    <definedName name="BExMKP92JGBM5BJO174H9A4HQIB9" localSheetId="3" hidden="1">#REF!</definedName>
    <definedName name="BExMKP92JGBM5BJO174H9A4HQIB9" localSheetId="7" hidden="1">#REF!</definedName>
    <definedName name="BExMKP92JGBM5BJO174H9A4HQIB9" localSheetId="12" hidden="1">#REF!</definedName>
    <definedName name="BExMKP92JGBM5BJO174H9A4HQIB9" localSheetId="13" hidden="1">#REF!</definedName>
    <definedName name="BExMKP92JGBM5BJO174H9A4HQIB9" localSheetId="1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11" hidden="1">#REF!</definedName>
    <definedName name="BExMKPEDT6IOYLLC3KJKRZOETC3Y" localSheetId="17" hidden="1">#REF!</definedName>
    <definedName name="BExMKPEDT6IOYLLC3KJKRZOETC3Y" localSheetId="3" hidden="1">#REF!</definedName>
    <definedName name="BExMKPEDT6IOYLLC3KJKRZOETC3Y" localSheetId="7" hidden="1">#REF!</definedName>
    <definedName name="BExMKPEDT6IOYLLC3KJKRZOETC3Y" localSheetId="1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11" hidden="1">#REF!</definedName>
    <definedName name="BExMKTW7R5SOV4PHAFGHU3W73DYE" localSheetId="17" hidden="1">#REF!</definedName>
    <definedName name="BExMKTW7R5SOV4PHAFGHU3W73DYE" localSheetId="3" hidden="1">#REF!</definedName>
    <definedName name="BExMKTW7R5SOV4PHAFGHU3W73DYE" localSheetId="7" hidden="1">#REF!</definedName>
    <definedName name="BExMKTW7R5SOV4PHAFGHU3W73DYE" localSheetId="12" hidden="1">#REF!</definedName>
    <definedName name="BExMKTW7R5SOV4PHAFGHU3W73DYE" localSheetId="13" hidden="1">#REF!</definedName>
    <definedName name="BExMKTW7R5SOV4PHAFGHU3W73DYE" localSheetId="1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11" hidden="1">#REF!</definedName>
    <definedName name="BExMKU7051J2W1RQXGZGE62NBRUZ" localSheetId="17" hidden="1">#REF!</definedName>
    <definedName name="BExMKU7051J2W1RQXGZGE62NBRUZ" localSheetId="3" hidden="1">#REF!</definedName>
    <definedName name="BExMKU7051J2W1RQXGZGE62NBRUZ" localSheetId="7" hidden="1">#REF!</definedName>
    <definedName name="BExMKU7051J2W1RQXGZGE62NBRUZ" localSheetId="12" hidden="1">#REF!</definedName>
    <definedName name="BExMKU7051J2W1RQXGZGE62NBRUZ" localSheetId="13" hidden="1">#REF!</definedName>
    <definedName name="BExMKU7051J2W1RQXGZGE62NBRUZ" localSheetId="1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11" hidden="1">#REF!</definedName>
    <definedName name="BExMKUN3WPECJR2XRID2R7GZRGNX" localSheetId="17" hidden="1">#REF!</definedName>
    <definedName name="BExMKUN3WPECJR2XRID2R7GZRGNX" localSheetId="3" hidden="1">#REF!</definedName>
    <definedName name="BExMKUN3WPECJR2XRID2R7GZRGNX" localSheetId="7" hidden="1">#REF!</definedName>
    <definedName name="BExMKUN3WPECJR2XRID2R7GZRGNX" localSheetId="12" hidden="1">#REF!</definedName>
    <definedName name="BExMKUN3WPECJR2XRID2R7GZRGNX" localSheetId="13" hidden="1">#REF!</definedName>
    <definedName name="BExMKUN3WPECJR2XRID2R7GZRGNX" localSheetId="1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11" hidden="1">#REF!</definedName>
    <definedName name="BExMKZ535P011X4TNV16GCOH4H21" localSheetId="17" hidden="1">#REF!</definedName>
    <definedName name="BExMKZ535P011X4TNV16GCOH4H21" localSheetId="3" hidden="1">#REF!</definedName>
    <definedName name="BExMKZ535P011X4TNV16GCOH4H21" localSheetId="7" hidden="1">#REF!</definedName>
    <definedName name="BExMKZ535P011X4TNV16GCOH4H21" localSheetId="12" hidden="1">#REF!</definedName>
    <definedName name="BExMKZ535P011X4TNV16GCOH4H21" localSheetId="13" hidden="1">#REF!</definedName>
    <definedName name="BExMKZ535P011X4TNV16GCOH4H21" localSheetId="1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11" hidden="1">#REF!</definedName>
    <definedName name="BExML3XQNDIMX55ZCHHXKUV3D6E6" localSheetId="17" hidden="1">#REF!</definedName>
    <definedName name="BExML3XQNDIMX55ZCHHXKUV3D6E6" localSheetId="3" hidden="1">#REF!</definedName>
    <definedName name="BExML3XQNDIMX55ZCHHXKUV3D6E6" localSheetId="7" hidden="1">#REF!</definedName>
    <definedName name="BExML3XQNDIMX55ZCHHXKUV3D6E6" localSheetId="12" hidden="1">#REF!</definedName>
    <definedName name="BExML3XQNDIMX55ZCHHXKUV3D6E6" localSheetId="13" hidden="1">#REF!</definedName>
    <definedName name="BExML3XQNDIMX55ZCHHXKUV3D6E6" localSheetId="1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11" hidden="1">#REF!</definedName>
    <definedName name="BExML5QGSWHLI18BGY4CGOTD3UWH" localSheetId="17" hidden="1">#REF!</definedName>
    <definedName name="BExML5QGSWHLI18BGY4CGOTD3UWH" localSheetId="3" hidden="1">#REF!</definedName>
    <definedName name="BExML5QGSWHLI18BGY4CGOTD3UWH" localSheetId="7" hidden="1">#REF!</definedName>
    <definedName name="BExML5QGSWHLI18BGY4CGOTD3UWH" localSheetId="12" hidden="1">#REF!</definedName>
    <definedName name="BExML5QGSWHLI18BGY4CGOTD3UWH" localSheetId="13" hidden="1">#REF!</definedName>
    <definedName name="BExML5QGSWHLI18BGY4CGOTD3UWH" localSheetId="1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11" hidden="1">#REF!</definedName>
    <definedName name="BExML6BVFCV80776USR7X70HVRZT" localSheetId="17" hidden="1">#REF!</definedName>
    <definedName name="BExML6BVFCV80776USR7X70HVRZT" localSheetId="3" hidden="1">#REF!</definedName>
    <definedName name="BExML6BVFCV80776USR7X70HVRZT" localSheetId="7" hidden="1">#REF!</definedName>
    <definedName name="BExML6BVFCV80776USR7X70HVRZT" localSheetId="12" hidden="1">#REF!</definedName>
    <definedName name="BExML6BVFCV80776USR7X70HVRZT" localSheetId="13" hidden="1">#REF!</definedName>
    <definedName name="BExML6BVFCV80776USR7X70HVRZT" localSheetId="1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11" hidden="1">#REF!</definedName>
    <definedName name="BExMLO5Z61RE85X8HHX2G4IU3AZW" localSheetId="17" hidden="1">#REF!</definedName>
    <definedName name="BExMLO5Z61RE85X8HHX2G4IU3AZW" localSheetId="3" hidden="1">#REF!</definedName>
    <definedName name="BExMLO5Z61RE85X8HHX2G4IU3AZW" localSheetId="7" hidden="1">#REF!</definedName>
    <definedName name="BExMLO5Z61RE85X8HHX2G4IU3AZW" localSheetId="12" hidden="1">#REF!</definedName>
    <definedName name="BExMLO5Z61RE85X8HHX2G4IU3AZW" localSheetId="13" hidden="1">#REF!</definedName>
    <definedName name="BExMLO5Z61RE85X8HHX2G4IU3AZW" localSheetId="1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11" hidden="1">#REF!</definedName>
    <definedName name="BExMLVI7UORSHM9FMO8S2EI0TMTS" localSheetId="17" hidden="1">#REF!</definedName>
    <definedName name="BExMLVI7UORSHM9FMO8S2EI0TMTS" localSheetId="3" hidden="1">#REF!</definedName>
    <definedName name="BExMLVI7UORSHM9FMO8S2EI0TMTS" localSheetId="7" hidden="1">#REF!</definedName>
    <definedName name="BExMLVI7UORSHM9FMO8S2EI0TMTS" localSheetId="12" hidden="1">#REF!</definedName>
    <definedName name="BExMLVI7UORSHM9FMO8S2EI0TMTS" localSheetId="13" hidden="1">#REF!</definedName>
    <definedName name="BExMLVI7UORSHM9FMO8S2EI0TMTS" localSheetId="1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11" hidden="1">#REF!</definedName>
    <definedName name="BExMM5UCOT2HSSN0ZIPZW55GSOVO" localSheetId="17" hidden="1">#REF!</definedName>
    <definedName name="BExMM5UCOT2HSSN0ZIPZW55GSOVO" localSheetId="3" hidden="1">#REF!</definedName>
    <definedName name="BExMM5UCOT2HSSN0ZIPZW55GSOVO" localSheetId="7" hidden="1">#REF!</definedName>
    <definedName name="BExMM5UCOT2HSSN0ZIPZW55GSOVO" localSheetId="12" hidden="1">#REF!</definedName>
    <definedName name="BExMM5UCOT2HSSN0ZIPZW55GSOVO" localSheetId="13" hidden="1">#REF!</definedName>
    <definedName name="BExMM5UCOT2HSSN0ZIPZW55GSOVO" localSheetId="1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11" hidden="1">#REF!</definedName>
    <definedName name="BExMM8ZRS5RQ8H1H55RVPVTDL5NL" localSheetId="17" hidden="1">#REF!</definedName>
    <definedName name="BExMM8ZRS5RQ8H1H55RVPVTDL5NL" localSheetId="3" hidden="1">#REF!</definedName>
    <definedName name="BExMM8ZRS5RQ8H1H55RVPVTDL5NL" localSheetId="7" hidden="1">#REF!</definedName>
    <definedName name="BExMM8ZRS5RQ8H1H55RVPVTDL5NL" localSheetId="12" hidden="1">#REF!</definedName>
    <definedName name="BExMM8ZRS5RQ8H1H55RVPVTDL5NL" localSheetId="13" hidden="1">#REF!</definedName>
    <definedName name="BExMM8ZRS5RQ8H1H55RVPVTDL5NL" localSheetId="1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11" hidden="1">#REF!</definedName>
    <definedName name="BExMMH8EAZB09XXQ5X4LR0P4NHG9" localSheetId="17" hidden="1">#REF!</definedName>
    <definedName name="BExMMH8EAZB09XXQ5X4LR0P4NHG9" localSheetId="3" hidden="1">#REF!</definedName>
    <definedName name="BExMMH8EAZB09XXQ5X4LR0P4NHG9" localSheetId="7" hidden="1">#REF!</definedName>
    <definedName name="BExMMH8EAZB09XXQ5X4LR0P4NHG9" localSheetId="12" hidden="1">#REF!</definedName>
    <definedName name="BExMMH8EAZB09XXQ5X4LR0P4NHG9" localSheetId="13" hidden="1">#REF!</definedName>
    <definedName name="BExMMH8EAZB09XXQ5X4LR0P4NHG9" localSheetId="1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11" hidden="1">#REF!</definedName>
    <definedName name="BExMMIQH5BABNZVCIQ7TBCQ10AY5" localSheetId="17" hidden="1">#REF!</definedName>
    <definedName name="BExMMIQH5BABNZVCIQ7TBCQ10AY5" localSheetId="3" hidden="1">#REF!</definedName>
    <definedName name="BExMMIQH5BABNZVCIQ7TBCQ10AY5" localSheetId="7" hidden="1">#REF!</definedName>
    <definedName name="BExMMIQH5BABNZVCIQ7TBCQ10AY5" localSheetId="12" hidden="1">#REF!</definedName>
    <definedName name="BExMMIQH5BABNZVCIQ7TBCQ10AY5" localSheetId="13" hidden="1">#REF!</definedName>
    <definedName name="BExMMIQH5BABNZVCIQ7TBCQ10AY5" localSheetId="1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11" hidden="1">#REF!</definedName>
    <definedName name="BExMMNIZ2T7M22WECMUQXEF4NJ71" localSheetId="17" hidden="1">#REF!</definedName>
    <definedName name="BExMMNIZ2T7M22WECMUQXEF4NJ71" localSheetId="3" hidden="1">#REF!</definedName>
    <definedName name="BExMMNIZ2T7M22WECMUQXEF4NJ71" localSheetId="7" hidden="1">#REF!</definedName>
    <definedName name="BExMMNIZ2T7M22WECMUQXEF4NJ71" localSheetId="12" hidden="1">#REF!</definedName>
    <definedName name="BExMMNIZ2T7M22WECMUQXEF4NJ71" localSheetId="13" hidden="1">#REF!</definedName>
    <definedName name="BExMMNIZ2T7M22WECMUQXEF4NJ71" localSheetId="1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11" hidden="1">#REF!</definedName>
    <definedName name="BExMMPMIOU7BURTV0L1K6ACW9X73" localSheetId="17" hidden="1">#REF!</definedName>
    <definedName name="BExMMPMIOU7BURTV0L1K6ACW9X73" localSheetId="3" hidden="1">#REF!</definedName>
    <definedName name="BExMMPMIOU7BURTV0L1K6ACW9X73" localSheetId="7" hidden="1">#REF!</definedName>
    <definedName name="BExMMPMIOU7BURTV0L1K6ACW9X73" localSheetId="12" hidden="1">#REF!</definedName>
    <definedName name="BExMMPMIOU7BURTV0L1K6ACW9X73" localSheetId="13" hidden="1">#REF!</definedName>
    <definedName name="BExMMPMIOU7BURTV0L1K6ACW9X73" localSheetId="1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11" hidden="1">#REF!</definedName>
    <definedName name="BExMMQ835AJDHS4B419SS645P67Q" localSheetId="17" hidden="1">#REF!</definedName>
    <definedName name="BExMMQ835AJDHS4B419SS645P67Q" localSheetId="3" hidden="1">#REF!</definedName>
    <definedName name="BExMMQ835AJDHS4B419SS645P67Q" localSheetId="7" hidden="1">#REF!</definedName>
    <definedName name="BExMMQ835AJDHS4B419SS645P67Q" localSheetId="12" hidden="1">#REF!</definedName>
    <definedName name="BExMMQ835AJDHS4B419SS645P67Q" localSheetId="13" hidden="1">#REF!</definedName>
    <definedName name="BExMMQ835AJDHS4B419SS645P67Q" localSheetId="1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11" hidden="1">#REF!</definedName>
    <definedName name="BExMMQIUVPCOBISTEJJYNCCLUCPY" localSheetId="17" hidden="1">#REF!</definedName>
    <definedName name="BExMMQIUVPCOBISTEJJYNCCLUCPY" localSheetId="3" hidden="1">#REF!</definedName>
    <definedName name="BExMMQIUVPCOBISTEJJYNCCLUCPY" localSheetId="7" hidden="1">#REF!</definedName>
    <definedName name="BExMMQIUVPCOBISTEJJYNCCLUCPY" localSheetId="12" hidden="1">#REF!</definedName>
    <definedName name="BExMMQIUVPCOBISTEJJYNCCLUCPY" localSheetId="13" hidden="1">#REF!</definedName>
    <definedName name="BExMMQIUVPCOBISTEJJYNCCLUCPY" localSheetId="1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11" hidden="1">#REF!</definedName>
    <definedName name="BExMMTIXETA5VAKBSOFDD5SRU887" localSheetId="17" hidden="1">#REF!</definedName>
    <definedName name="BExMMTIXETA5VAKBSOFDD5SRU887" localSheetId="3" hidden="1">#REF!</definedName>
    <definedName name="BExMMTIXETA5VAKBSOFDD5SRU887" localSheetId="7" hidden="1">#REF!</definedName>
    <definedName name="BExMMTIXETA5VAKBSOFDD5SRU887" localSheetId="12" hidden="1">#REF!</definedName>
    <definedName name="BExMMTIXETA5VAKBSOFDD5SRU887" localSheetId="13" hidden="1">#REF!</definedName>
    <definedName name="BExMMTIXETA5VAKBSOFDD5SRU887" localSheetId="1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11" hidden="1">#REF!</definedName>
    <definedName name="BExMMV0P6P5YS3C35G0JYYHI7992" localSheetId="17" hidden="1">#REF!</definedName>
    <definedName name="BExMMV0P6P5YS3C35G0JYYHI7992" localSheetId="3" hidden="1">#REF!</definedName>
    <definedName name="BExMMV0P6P5YS3C35G0JYYHI7992" localSheetId="7" hidden="1">#REF!</definedName>
    <definedName name="BExMMV0P6P5YS3C35G0JYYHI7992" localSheetId="12" hidden="1">#REF!</definedName>
    <definedName name="BExMMV0P6P5YS3C35G0JYYHI7992" localSheetId="13" hidden="1">#REF!</definedName>
    <definedName name="BExMMV0P6P5YS3C35G0JYYHI7992" localSheetId="1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11" hidden="1">#REF!</definedName>
    <definedName name="BExMNJLFWZBRN9PZF1IO9CYWV1B2" localSheetId="17" hidden="1">#REF!</definedName>
    <definedName name="BExMNJLFWZBRN9PZF1IO9CYWV1B2" localSheetId="3" hidden="1">#REF!</definedName>
    <definedName name="BExMNJLFWZBRN9PZF1IO9CYWV1B2" localSheetId="7" hidden="1">#REF!</definedName>
    <definedName name="BExMNJLFWZBRN9PZF1IO9CYWV1B2" localSheetId="12" hidden="1">#REF!</definedName>
    <definedName name="BExMNJLFWZBRN9PZF1IO9CYWV1B2" localSheetId="13" hidden="1">#REF!</definedName>
    <definedName name="BExMNJLFWZBRN9PZF1IO9CYWV1B2" localSheetId="1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11" hidden="1">#REF!</definedName>
    <definedName name="BExMNKCJ0FA57YEUUAJE43U1QN5P" localSheetId="17" hidden="1">#REF!</definedName>
    <definedName name="BExMNKCJ0FA57YEUUAJE43U1QN5P" localSheetId="3" hidden="1">#REF!</definedName>
    <definedName name="BExMNKCJ0FA57YEUUAJE43U1QN5P" localSheetId="7" hidden="1">#REF!</definedName>
    <definedName name="BExMNKCJ0FA57YEUUAJE43U1QN5P" localSheetId="12" hidden="1">#REF!</definedName>
    <definedName name="BExMNKCJ0FA57YEUUAJE43U1QN5P" localSheetId="13" hidden="1">#REF!</definedName>
    <definedName name="BExMNKCJ0FA57YEUUAJE43U1QN5P" localSheetId="1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11" hidden="1">#REF!</definedName>
    <definedName name="BExMNKN5D1WEF2OOJVP6LZ6DLU3Y" localSheetId="17" hidden="1">#REF!</definedName>
    <definedName name="BExMNKN5D1WEF2OOJVP6LZ6DLU3Y" localSheetId="3" hidden="1">#REF!</definedName>
    <definedName name="BExMNKN5D1WEF2OOJVP6LZ6DLU3Y" localSheetId="7" hidden="1">#REF!</definedName>
    <definedName name="BExMNKN5D1WEF2OOJVP6LZ6DLU3Y" localSheetId="12" hidden="1">#REF!</definedName>
    <definedName name="BExMNKN5D1WEF2OOJVP6LZ6DLU3Y" localSheetId="13" hidden="1">#REF!</definedName>
    <definedName name="BExMNKN5D1WEF2OOJVP6LZ6DLU3Y" localSheetId="1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11" hidden="1">#REF!</definedName>
    <definedName name="BExMNR38HMPLWAJRQ9MMS3ZAZ9IU" localSheetId="17" hidden="1">#REF!</definedName>
    <definedName name="BExMNR38HMPLWAJRQ9MMS3ZAZ9IU" localSheetId="3" hidden="1">#REF!</definedName>
    <definedName name="BExMNR38HMPLWAJRQ9MMS3ZAZ9IU" localSheetId="7" hidden="1">#REF!</definedName>
    <definedName name="BExMNR38HMPLWAJRQ9MMS3ZAZ9IU" localSheetId="12" hidden="1">#REF!</definedName>
    <definedName name="BExMNR38HMPLWAJRQ9MMS3ZAZ9IU" localSheetId="13" hidden="1">#REF!</definedName>
    <definedName name="BExMNR38HMPLWAJRQ9MMS3ZAZ9IU" localSheetId="1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11" hidden="1">#REF!</definedName>
    <definedName name="BExMNRDZULKJMVY2VKIIRM2M5A1M" localSheetId="17" hidden="1">#REF!</definedName>
    <definedName name="BExMNRDZULKJMVY2VKIIRM2M5A1M" localSheetId="3" hidden="1">#REF!</definedName>
    <definedName name="BExMNRDZULKJMVY2VKIIRM2M5A1M" localSheetId="7" hidden="1">#REF!</definedName>
    <definedName name="BExMNRDZULKJMVY2VKIIRM2M5A1M" localSheetId="12" hidden="1">#REF!</definedName>
    <definedName name="BExMNRDZULKJMVY2VKIIRM2M5A1M" localSheetId="13" hidden="1">#REF!</definedName>
    <definedName name="BExMNRDZULKJMVY2VKIIRM2M5A1M" localSheetId="1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11" hidden="1">#REF!</definedName>
    <definedName name="BExMNVFKZIBQSCAH71DIF1CJG89T" localSheetId="17" hidden="1">#REF!</definedName>
    <definedName name="BExMNVFKZIBQSCAH71DIF1CJG89T" localSheetId="3" hidden="1">#REF!</definedName>
    <definedName name="BExMNVFKZIBQSCAH71DIF1CJG89T" localSheetId="7" hidden="1">#REF!</definedName>
    <definedName name="BExMNVFKZIBQSCAH71DIF1CJG89T" localSheetId="12" hidden="1">#REF!</definedName>
    <definedName name="BExMNVFKZIBQSCAH71DIF1CJG89T" localSheetId="13" hidden="1">#REF!</definedName>
    <definedName name="BExMNVFKZIBQSCAH71DIF1CJG89T" localSheetId="1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11" hidden="1">#REF!</definedName>
    <definedName name="BExMNVVUQAGQY9SA29FGI7D7R5MN" localSheetId="17" hidden="1">#REF!</definedName>
    <definedName name="BExMNVVUQAGQY9SA29FGI7D7R5MN" localSheetId="3" hidden="1">#REF!</definedName>
    <definedName name="BExMNVVUQAGQY9SA29FGI7D7R5MN" localSheetId="7" hidden="1">#REF!</definedName>
    <definedName name="BExMNVVUQAGQY9SA29FGI7D7R5MN" localSheetId="12" hidden="1">#REF!</definedName>
    <definedName name="BExMNVVUQAGQY9SA29FGI7D7R5MN" localSheetId="13" hidden="1">#REF!</definedName>
    <definedName name="BExMNVVUQAGQY9SA29FGI7D7R5MN" localSheetId="1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11" hidden="1">#REF!</definedName>
    <definedName name="BExMO9IOWKTWHO8LQJJQI5P3INWY" localSheetId="17" hidden="1">#REF!</definedName>
    <definedName name="BExMO9IOWKTWHO8LQJJQI5P3INWY" localSheetId="3" hidden="1">#REF!</definedName>
    <definedName name="BExMO9IOWKTWHO8LQJJQI5P3INWY" localSheetId="7" hidden="1">#REF!</definedName>
    <definedName name="BExMO9IOWKTWHO8LQJJQI5P3INWY" localSheetId="12" hidden="1">#REF!</definedName>
    <definedName name="BExMO9IOWKTWHO8LQJJQI5P3INWY" localSheetId="13" hidden="1">#REF!</definedName>
    <definedName name="BExMO9IOWKTWHO8LQJJQI5P3INWY" localSheetId="1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11" hidden="1">#REF!</definedName>
    <definedName name="BExMOI29DOEK5R1A5QZPUDKF7N6T" localSheetId="17" hidden="1">#REF!</definedName>
    <definedName name="BExMOI29DOEK5R1A5QZPUDKF7N6T" localSheetId="3" hidden="1">#REF!</definedName>
    <definedName name="BExMOI29DOEK5R1A5QZPUDKF7N6T" localSheetId="7" hidden="1">#REF!</definedName>
    <definedName name="BExMOI29DOEK5R1A5QZPUDKF7N6T" localSheetId="12" hidden="1">#REF!</definedName>
    <definedName name="BExMOI29DOEK5R1A5QZPUDKF7N6T" localSheetId="13" hidden="1">#REF!</definedName>
    <definedName name="BExMOI29DOEK5R1A5QZPUDKF7N6T" localSheetId="1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11" hidden="1">#REF!</definedName>
    <definedName name="BExMONRAU0S904NLJHPI47RVQDBH" localSheetId="17" hidden="1">#REF!</definedName>
    <definedName name="BExMONRAU0S904NLJHPI47RVQDBH" localSheetId="3" hidden="1">#REF!</definedName>
    <definedName name="BExMONRAU0S904NLJHPI47RVQDBH" localSheetId="7" hidden="1">#REF!</definedName>
    <definedName name="BExMONRAU0S904NLJHPI47RVQDBH" localSheetId="12" hidden="1">#REF!</definedName>
    <definedName name="BExMONRAU0S904NLJHPI47RVQDBH" localSheetId="13" hidden="1">#REF!</definedName>
    <definedName name="BExMONRAU0S904NLJHPI47RVQDBH" localSheetId="1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11" hidden="1">#REF!</definedName>
    <definedName name="BExMPAJ5AJAXGKGK3F6H3ODS6RF4" localSheetId="17" hidden="1">#REF!</definedName>
    <definedName name="BExMPAJ5AJAXGKGK3F6H3ODS6RF4" localSheetId="3" hidden="1">#REF!</definedName>
    <definedName name="BExMPAJ5AJAXGKGK3F6H3ODS6RF4" localSheetId="7" hidden="1">#REF!</definedName>
    <definedName name="BExMPAJ5AJAXGKGK3F6H3ODS6RF4" localSheetId="12" hidden="1">#REF!</definedName>
    <definedName name="BExMPAJ5AJAXGKGK3F6H3ODS6RF4" localSheetId="13" hidden="1">#REF!</definedName>
    <definedName name="BExMPAJ5AJAXGKGK3F6H3ODS6RF4" localSheetId="1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11" hidden="1">#REF!</definedName>
    <definedName name="BExMPD2X55FFBVJ6CBUKNPROIOEU" localSheetId="17" hidden="1">#REF!</definedName>
    <definedName name="BExMPD2X55FFBVJ6CBUKNPROIOEU" localSheetId="3" hidden="1">#REF!</definedName>
    <definedName name="BExMPD2X55FFBVJ6CBUKNPROIOEU" localSheetId="7" hidden="1">#REF!</definedName>
    <definedName name="BExMPD2X55FFBVJ6CBUKNPROIOEU" localSheetId="12" hidden="1">#REF!</definedName>
    <definedName name="BExMPD2X55FFBVJ6CBUKNPROIOEU" localSheetId="13" hidden="1">#REF!</definedName>
    <definedName name="BExMPD2X55FFBVJ6CBUKNPROIOEU" localSheetId="1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11" hidden="1">#REF!</definedName>
    <definedName name="BExMPGZ848E38FUH1JBQN97DGWAT" localSheetId="17" hidden="1">#REF!</definedName>
    <definedName name="BExMPGZ848E38FUH1JBQN97DGWAT" localSheetId="3" hidden="1">#REF!</definedName>
    <definedName name="BExMPGZ848E38FUH1JBQN97DGWAT" localSheetId="7" hidden="1">#REF!</definedName>
    <definedName name="BExMPGZ848E38FUH1JBQN97DGWAT" localSheetId="12" hidden="1">#REF!</definedName>
    <definedName name="BExMPGZ848E38FUH1JBQN97DGWAT" localSheetId="13" hidden="1">#REF!</definedName>
    <definedName name="BExMPGZ848E38FUH1JBQN97DGWAT" localSheetId="1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11" hidden="1">#REF!</definedName>
    <definedName name="BExMPMTICOSMQENOFKQ18K0ZT4S8" localSheetId="17" hidden="1">#REF!</definedName>
    <definedName name="BExMPMTICOSMQENOFKQ18K0ZT4S8" localSheetId="3" hidden="1">#REF!</definedName>
    <definedName name="BExMPMTICOSMQENOFKQ18K0ZT4S8" localSheetId="7" hidden="1">#REF!</definedName>
    <definedName name="BExMPMTICOSMQENOFKQ18K0ZT4S8" localSheetId="12" hidden="1">#REF!</definedName>
    <definedName name="BExMPMTICOSMQENOFKQ18K0ZT4S8" localSheetId="13" hidden="1">#REF!</definedName>
    <definedName name="BExMPMTICOSMQENOFKQ18K0ZT4S8" localSheetId="1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11" hidden="1">#REF!</definedName>
    <definedName name="BExMPMZ07II0R4KGWQQ7PGS3RZS4" localSheetId="17" hidden="1">#REF!</definedName>
    <definedName name="BExMPMZ07II0R4KGWQQ7PGS3RZS4" localSheetId="3" hidden="1">#REF!</definedName>
    <definedName name="BExMPMZ07II0R4KGWQQ7PGS3RZS4" localSheetId="7" hidden="1">#REF!</definedName>
    <definedName name="BExMPMZ07II0R4KGWQQ7PGS3RZS4" localSheetId="12" hidden="1">#REF!</definedName>
    <definedName name="BExMPMZ07II0R4KGWQQ7PGS3RZS4" localSheetId="13" hidden="1">#REF!</definedName>
    <definedName name="BExMPMZ07II0R4KGWQQ7PGS3RZS4" localSheetId="1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11" hidden="1">#REF!</definedName>
    <definedName name="BExMPOBH04JMDO6Z8DMSEJZM4ANN" localSheetId="17" hidden="1">#REF!</definedName>
    <definedName name="BExMPOBH04JMDO6Z8DMSEJZM4ANN" localSheetId="3" hidden="1">#REF!</definedName>
    <definedName name="BExMPOBH04JMDO6Z8DMSEJZM4ANN" localSheetId="7" hidden="1">#REF!</definedName>
    <definedName name="BExMPOBH04JMDO6Z8DMSEJZM4ANN" localSheetId="12" hidden="1">#REF!</definedName>
    <definedName name="BExMPOBH04JMDO6Z8DMSEJZM4ANN" localSheetId="13" hidden="1">#REF!</definedName>
    <definedName name="BExMPOBH04JMDO6Z8DMSEJZM4ANN" localSheetId="1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11" hidden="1">#REF!</definedName>
    <definedName name="BExMPSD77XQ3HA6A4FZOJK8G2JP3" localSheetId="17" hidden="1">#REF!</definedName>
    <definedName name="BExMPSD77XQ3HA6A4FZOJK8G2JP3" localSheetId="3" hidden="1">#REF!</definedName>
    <definedName name="BExMPSD77XQ3HA6A4FZOJK8G2JP3" localSheetId="7" hidden="1">#REF!</definedName>
    <definedName name="BExMPSD77XQ3HA6A4FZOJK8G2JP3" localSheetId="12" hidden="1">#REF!</definedName>
    <definedName name="BExMPSD77XQ3HA6A4FZOJK8G2JP3" localSheetId="13" hidden="1">#REF!</definedName>
    <definedName name="BExMPSD77XQ3HA6A4FZOJK8G2JP3" localSheetId="1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11" hidden="1">#REF!</definedName>
    <definedName name="BExMQ4I3Q7F0BMPHSFMFW9TZ87UD" localSheetId="17" hidden="1">#REF!</definedName>
    <definedName name="BExMQ4I3Q7F0BMPHSFMFW9TZ87UD" localSheetId="3" hidden="1">#REF!</definedName>
    <definedName name="BExMQ4I3Q7F0BMPHSFMFW9TZ87UD" localSheetId="7" hidden="1">#REF!</definedName>
    <definedName name="BExMQ4I3Q7F0BMPHSFMFW9TZ87UD" localSheetId="12" hidden="1">#REF!</definedName>
    <definedName name="BExMQ4I3Q7F0BMPHSFMFW9TZ87UD" localSheetId="13" hidden="1">#REF!</definedName>
    <definedName name="BExMQ4I3Q7F0BMPHSFMFW9TZ87UD" localSheetId="1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11" hidden="1">#REF!</definedName>
    <definedName name="BExMQ4SWDWI4N16AZ0T5CJ6HH8WC" localSheetId="17" hidden="1">#REF!</definedName>
    <definedName name="BExMQ4SWDWI4N16AZ0T5CJ6HH8WC" localSheetId="3" hidden="1">#REF!</definedName>
    <definedName name="BExMQ4SWDWI4N16AZ0T5CJ6HH8WC" localSheetId="7" hidden="1">#REF!</definedName>
    <definedName name="BExMQ4SWDWI4N16AZ0T5CJ6HH8WC" localSheetId="12" hidden="1">#REF!</definedName>
    <definedName name="BExMQ4SWDWI4N16AZ0T5CJ6HH8WC" localSheetId="13" hidden="1">#REF!</definedName>
    <definedName name="BExMQ4SWDWI4N16AZ0T5CJ6HH8WC" localSheetId="1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11" hidden="1">#REF!</definedName>
    <definedName name="BExMQ71WHW50GVX45JU951AGPLFQ" localSheetId="17" hidden="1">#REF!</definedName>
    <definedName name="BExMQ71WHW50GVX45JU951AGPLFQ" localSheetId="3" hidden="1">#REF!</definedName>
    <definedName name="BExMQ71WHW50GVX45JU951AGPLFQ" localSheetId="7" hidden="1">#REF!</definedName>
    <definedName name="BExMQ71WHW50GVX45JU951AGPLFQ" localSheetId="12" hidden="1">#REF!</definedName>
    <definedName name="BExMQ71WHW50GVX45JU951AGPLFQ" localSheetId="13" hidden="1">#REF!</definedName>
    <definedName name="BExMQ71WHW50GVX45JU951AGPLFQ" localSheetId="1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11" hidden="1">#REF!</definedName>
    <definedName name="BExMQGXSLPT4A6N47LE6FBVHWBOF" localSheetId="17" hidden="1">#REF!</definedName>
    <definedName name="BExMQGXSLPT4A6N47LE6FBVHWBOF" localSheetId="3" hidden="1">#REF!</definedName>
    <definedName name="BExMQGXSLPT4A6N47LE6FBVHWBOF" localSheetId="7" hidden="1">#REF!</definedName>
    <definedName name="BExMQGXSLPT4A6N47LE6FBVHWBOF" localSheetId="12" hidden="1">#REF!</definedName>
    <definedName name="BExMQGXSLPT4A6N47LE6FBVHWBOF" localSheetId="13" hidden="1">#REF!</definedName>
    <definedName name="BExMQGXSLPT4A6N47LE6FBVHWBOF" localSheetId="1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11" hidden="1">#REF!</definedName>
    <definedName name="BExMQNZGFHW75W9HWRCR0FEF0XF0" localSheetId="17" hidden="1">#REF!</definedName>
    <definedName name="BExMQNZGFHW75W9HWRCR0FEF0XF0" localSheetId="3" hidden="1">#REF!</definedName>
    <definedName name="BExMQNZGFHW75W9HWRCR0FEF0XF0" localSheetId="7" hidden="1">#REF!</definedName>
    <definedName name="BExMQNZGFHW75W9HWRCR0FEF0XF0" localSheetId="12" hidden="1">#REF!</definedName>
    <definedName name="BExMQNZGFHW75W9HWRCR0FEF0XF0" localSheetId="13" hidden="1">#REF!</definedName>
    <definedName name="BExMQNZGFHW75W9HWRCR0FEF0XF0" localSheetId="1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11" hidden="1">#REF!</definedName>
    <definedName name="BExMQRKVQPDFPD0WQUA9QND8OV7P" localSheetId="17" hidden="1">#REF!</definedName>
    <definedName name="BExMQRKVQPDFPD0WQUA9QND8OV7P" localSheetId="3" hidden="1">#REF!</definedName>
    <definedName name="BExMQRKVQPDFPD0WQUA9QND8OV7P" localSheetId="7" hidden="1">#REF!</definedName>
    <definedName name="BExMQRKVQPDFPD0WQUA9QND8OV7P" localSheetId="12" hidden="1">#REF!</definedName>
    <definedName name="BExMQRKVQPDFPD0WQUA9QND8OV7P" localSheetId="13" hidden="1">#REF!</definedName>
    <definedName name="BExMQRKVQPDFPD0WQUA9QND8OV7P" localSheetId="1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11" hidden="1">#REF!</definedName>
    <definedName name="BExMQSBR7PL4KLB1Q4961QO45Y4G" localSheetId="17" hidden="1">#REF!</definedName>
    <definedName name="BExMQSBR7PL4KLB1Q4961QO45Y4G" localSheetId="3" hidden="1">#REF!</definedName>
    <definedName name="BExMQSBR7PL4KLB1Q4961QO45Y4G" localSheetId="7" hidden="1">#REF!</definedName>
    <definedName name="BExMQSBR7PL4KLB1Q4961QO45Y4G" localSheetId="12" hidden="1">#REF!</definedName>
    <definedName name="BExMQSBR7PL4KLB1Q4961QO45Y4G" localSheetId="13" hidden="1">#REF!</definedName>
    <definedName name="BExMQSBR7PL4KLB1Q4961QO45Y4G" localSheetId="1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11" hidden="1">#REF!</definedName>
    <definedName name="BExMR1MA4I1X77714ZEPUVC8W398" localSheetId="17" hidden="1">#REF!</definedName>
    <definedName name="BExMR1MA4I1X77714ZEPUVC8W398" localSheetId="3" hidden="1">#REF!</definedName>
    <definedName name="BExMR1MA4I1X77714ZEPUVC8W398" localSheetId="7" hidden="1">#REF!</definedName>
    <definedName name="BExMR1MA4I1X77714ZEPUVC8W398" localSheetId="12" hidden="1">#REF!</definedName>
    <definedName name="BExMR1MA4I1X77714ZEPUVC8W398" localSheetId="13" hidden="1">#REF!</definedName>
    <definedName name="BExMR1MA4I1X77714ZEPUVC8W398" localSheetId="1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11" hidden="1">#REF!</definedName>
    <definedName name="BExMR8YQHA7N77HGHY4Y6R30I3XT" localSheetId="17" hidden="1">#REF!</definedName>
    <definedName name="BExMR8YQHA7N77HGHY4Y6R30I3XT" localSheetId="3" hidden="1">#REF!</definedName>
    <definedName name="BExMR8YQHA7N77HGHY4Y6R30I3XT" localSheetId="7" hidden="1">#REF!</definedName>
    <definedName name="BExMR8YQHA7N77HGHY4Y6R30I3XT" localSheetId="12" hidden="1">#REF!</definedName>
    <definedName name="BExMR8YQHA7N77HGHY4Y6R30I3XT" localSheetId="13" hidden="1">#REF!</definedName>
    <definedName name="BExMR8YQHA7N77HGHY4Y6R30I3XT" localSheetId="1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11" hidden="1">#REF!</definedName>
    <definedName name="BExMRENOIARWRYOIVPDIEBVNRDO7" localSheetId="17" hidden="1">#REF!</definedName>
    <definedName name="BExMRENOIARWRYOIVPDIEBVNRDO7" localSheetId="3" hidden="1">#REF!</definedName>
    <definedName name="BExMRENOIARWRYOIVPDIEBVNRDO7" localSheetId="7" hidden="1">#REF!</definedName>
    <definedName name="BExMRENOIARWRYOIVPDIEBVNRDO7" localSheetId="12" hidden="1">#REF!</definedName>
    <definedName name="BExMRENOIARWRYOIVPDIEBVNRDO7" localSheetId="13" hidden="1">#REF!</definedName>
    <definedName name="BExMRENOIARWRYOIVPDIEBVNRDO7" localSheetId="1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11" hidden="1">#REF!</definedName>
    <definedName name="BExMRF3SCIUZL945WMMDCT29MTLN" localSheetId="17" hidden="1">#REF!</definedName>
    <definedName name="BExMRF3SCIUZL945WMMDCT29MTLN" localSheetId="3" hidden="1">#REF!</definedName>
    <definedName name="BExMRF3SCIUZL945WMMDCT29MTLN" localSheetId="7" hidden="1">#REF!</definedName>
    <definedName name="BExMRF3SCIUZL945WMMDCT29MTLN" localSheetId="12" hidden="1">#REF!</definedName>
    <definedName name="BExMRF3SCIUZL945WMMDCT29MTLN" localSheetId="13" hidden="1">#REF!</definedName>
    <definedName name="BExMRF3SCIUZL945WMMDCT29MTLN" localSheetId="1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11" hidden="1">#REF!</definedName>
    <definedName name="BExMRRJNUMGRSDD5GGKKGEIZ6FTS" localSheetId="17" hidden="1">#REF!</definedName>
    <definedName name="BExMRRJNUMGRSDD5GGKKGEIZ6FTS" localSheetId="3" hidden="1">#REF!</definedName>
    <definedName name="BExMRRJNUMGRSDD5GGKKGEIZ6FTS" localSheetId="7" hidden="1">#REF!</definedName>
    <definedName name="BExMRRJNUMGRSDD5GGKKGEIZ6FTS" localSheetId="12" hidden="1">#REF!</definedName>
    <definedName name="BExMRRJNUMGRSDD5GGKKGEIZ6FTS" localSheetId="13" hidden="1">#REF!</definedName>
    <definedName name="BExMRRJNUMGRSDD5GGKKGEIZ6FTS" localSheetId="1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11" hidden="1">#REF!</definedName>
    <definedName name="BExMRU3ACIU0RD2BNWO55LH5U2BR" localSheetId="17" hidden="1">#REF!</definedName>
    <definedName name="BExMRU3ACIU0RD2BNWO55LH5U2BR" localSheetId="3" hidden="1">#REF!</definedName>
    <definedName name="BExMRU3ACIU0RD2BNWO55LH5U2BR" localSheetId="7" hidden="1">#REF!</definedName>
    <definedName name="BExMRU3ACIU0RD2BNWO55LH5U2BR" localSheetId="12" hidden="1">#REF!</definedName>
    <definedName name="BExMRU3ACIU0RD2BNWO55LH5U2BR" localSheetId="13" hidden="1">#REF!</definedName>
    <definedName name="BExMRU3ACIU0RD2BNWO55LH5U2BR" localSheetId="1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11" hidden="1">#REF!</definedName>
    <definedName name="BExMRWC9LD1LDAVIUQHQWIYMK129" localSheetId="17" hidden="1">#REF!</definedName>
    <definedName name="BExMRWC9LD1LDAVIUQHQWIYMK129" localSheetId="3" hidden="1">#REF!</definedName>
    <definedName name="BExMRWC9LD1LDAVIUQHQWIYMK129" localSheetId="7" hidden="1">#REF!</definedName>
    <definedName name="BExMRWC9LD1LDAVIUQHQWIYMK129" localSheetId="12" hidden="1">#REF!</definedName>
    <definedName name="BExMRWC9LD1LDAVIUQHQWIYMK129" localSheetId="13" hidden="1">#REF!</definedName>
    <definedName name="BExMRWC9LD1LDAVIUQHQWIYMK129" localSheetId="1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11" hidden="1">#REF!</definedName>
    <definedName name="BExMSBH3T898ERC4BT51ZURKDCH1" localSheetId="17" hidden="1">#REF!</definedName>
    <definedName name="BExMSBH3T898ERC4BT51ZURKDCH1" localSheetId="3" hidden="1">#REF!</definedName>
    <definedName name="BExMSBH3T898ERC4BT51ZURKDCH1" localSheetId="7" hidden="1">#REF!</definedName>
    <definedName name="BExMSBH3T898ERC4BT51ZURKDCH1" localSheetId="12" hidden="1">#REF!</definedName>
    <definedName name="BExMSBH3T898ERC4BT51ZURKDCH1" localSheetId="13" hidden="1">#REF!</definedName>
    <definedName name="BExMSBH3T898ERC4BT51ZURKDCH1" localSheetId="1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11" hidden="1">#REF!</definedName>
    <definedName name="BExMSQRCC40AP8BDUPL2I2DNC210" localSheetId="17" hidden="1">#REF!</definedName>
    <definedName name="BExMSQRCC40AP8BDUPL2I2DNC210" localSheetId="3" hidden="1">#REF!</definedName>
    <definedName name="BExMSQRCC40AP8BDUPL2I2DNC210" localSheetId="7" hidden="1">#REF!</definedName>
    <definedName name="BExMSQRCC40AP8BDUPL2I2DNC210" localSheetId="12" hidden="1">#REF!</definedName>
    <definedName name="BExMSQRCC40AP8BDUPL2I2DNC210" localSheetId="13" hidden="1">#REF!</definedName>
    <definedName name="BExMSQRCC40AP8BDUPL2I2DNC210" localSheetId="1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11" hidden="1">#REF!</definedName>
    <definedName name="BExO4J9LR712G00TVA82VNTG8O7H" localSheetId="17" hidden="1">#REF!</definedName>
    <definedName name="BExO4J9LR712G00TVA82VNTG8O7H" localSheetId="3" hidden="1">#REF!</definedName>
    <definedName name="BExO4J9LR712G00TVA82VNTG8O7H" localSheetId="7" hidden="1">#REF!</definedName>
    <definedName name="BExO4J9LR712G00TVA82VNTG8O7H" localSheetId="12" hidden="1">#REF!</definedName>
    <definedName name="BExO4J9LR712G00TVA82VNTG8O7H" localSheetId="13" hidden="1">#REF!</definedName>
    <definedName name="BExO4J9LR712G00TVA82VNTG8O7H" localSheetId="1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11" hidden="1">#REF!</definedName>
    <definedName name="BExO55G2KVZ7MIJ30N827CLH0I2A" localSheetId="17" hidden="1">#REF!</definedName>
    <definedName name="BExO55G2KVZ7MIJ30N827CLH0I2A" localSheetId="3" hidden="1">#REF!</definedName>
    <definedName name="BExO55G2KVZ7MIJ30N827CLH0I2A" localSheetId="7" hidden="1">#REF!</definedName>
    <definedName name="BExO55G2KVZ7MIJ30N827CLH0I2A" localSheetId="12" hidden="1">#REF!</definedName>
    <definedName name="BExO55G2KVZ7MIJ30N827CLH0I2A" localSheetId="13" hidden="1">#REF!</definedName>
    <definedName name="BExO55G2KVZ7MIJ30N827CLH0I2A" localSheetId="1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11" hidden="1">#REF!</definedName>
    <definedName name="BExO5A8PZD9EUHC5CMPU6N3SQ15L" localSheetId="17" hidden="1">#REF!</definedName>
    <definedName name="BExO5A8PZD9EUHC5CMPU6N3SQ15L" localSheetId="3" hidden="1">#REF!</definedName>
    <definedName name="BExO5A8PZD9EUHC5CMPU6N3SQ15L" localSheetId="7" hidden="1">#REF!</definedName>
    <definedName name="BExO5A8PZD9EUHC5CMPU6N3SQ15L" localSheetId="12" hidden="1">#REF!</definedName>
    <definedName name="BExO5A8PZD9EUHC5CMPU6N3SQ15L" localSheetId="13" hidden="1">#REF!</definedName>
    <definedName name="BExO5A8PZD9EUHC5CMPU6N3SQ15L" localSheetId="1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11" hidden="1">#REF!</definedName>
    <definedName name="BExO5XMAHL7CY3X0B1OPKZ28DCJ5" localSheetId="17" hidden="1">#REF!</definedName>
    <definedName name="BExO5XMAHL7CY3X0B1OPKZ28DCJ5" localSheetId="3" hidden="1">#REF!</definedName>
    <definedName name="BExO5XMAHL7CY3X0B1OPKZ28DCJ5" localSheetId="7" hidden="1">#REF!</definedName>
    <definedName name="BExO5XMAHL7CY3X0B1OPKZ28DCJ5" localSheetId="12" hidden="1">#REF!</definedName>
    <definedName name="BExO5XMAHL7CY3X0B1OPKZ28DCJ5" localSheetId="13" hidden="1">#REF!</definedName>
    <definedName name="BExO5XMAHL7CY3X0B1OPKZ28DCJ5" localSheetId="1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11" hidden="1">#REF!</definedName>
    <definedName name="BExO66LZJKY4PTQVREELI6POS4AY" localSheetId="17" hidden="1">#REF!</definedName>
    <definedName name="BExO66LZJKY4PTQVREELI6POS4AY" localSheetId="3" hidden="1">#REF!</definedName>
    <definedName name="BExO66LZJKY4PTQVREELI6POS4AY" localSheetId="7" hidden="1">#REF!</definedName>
    <definedName name="BExO66LZJKY4PTQVREELI6POS4AY" localSheetId="12" hidden="1">#REF!</definedName>
    <definedName name="BExO66LZJKY4PTQVREELI6POS4AY" localSheetId="13" hidden="1">#REF!</definedName>
    <definedName name="BExO66LZJKY4PTQVREELI6POS4AY" localSheetId="1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11" hidden="1">#REF!</definedName>
    <definedName name="BExO6LLHCYTF7CIVHKAO0NMET14Q" localSheetId="17" hidden="1">#REF!</definedName>
    <definedName name="BExO6LLHCYTF7CIVHKAO0NMET14Q" localSheetId="3" hidden="1">#REF!</definedName>
    <definedName name="BExO6LLHCYTF7CIVHKAO0NMET14Q" localSheetId="7" hidden="1">#REF!</definedName>
    <definedName name="BExO6LLHCYTF7CIVHKAO0NMET14Q" localSheetId="12" hidden="1">#REF!</definedName>
    <definedName name="BExO6LLHCYTF7CIVHKAO0NMET14Q" localSheetId="13" hidden="1">#REF!</definedName>
    <definedName name="BExO6LLHCYTF7CIVHKAO0NMET14Q" localSheetId="1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11" hidden="1">#REF!</definedName>
    <definedName name="BExO6NOZIPWELHV0XX25APL9UNOP" localSheetId="17" hidden="1">#REF!</definedName>
    <definedName name="BExO6NOZIPWELHV0XX25APL9UNOP" localSheetId="3" hidden="1">#REF!</definedName>
    <definedName name="BExO6NOZIPWELHV0XX25APL9UNOP" localSheetId="7" hidden="1">#REF!</definedName>
    <definedName name="BExO6NOZIPWELHV0XX25APL9UNOP" localSheetId="12" hidden="1">#REF!</definedName>
    <definedName name="BExO6NOZIPWELHV0XX25APL9UNOP" localSheetId="13" hidden="1">#REF!</definedName>
    <definedName name="BExO6NOZIPWELHV0XX25APL9UNOP" localSheetId="1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11" hidden="1">#REF!</definedName>
    <definedName name="BExO71MMHEBC11LG4HXDEQNHOII2" localSheetId="17" hidden="1">#REF!</definedName>
    <definedName name="BExO71MMHEBC11LG4HXDEQNHOII2" localSheetId="3" hidden="1">#REF!</definedName>
    <definedName name="BExO71MMHEBC11LG4HXDEQNHOII2" localSheetId="7" hidden="1">#REF!</definedName>
    <definedName name="BExO71MMHEBC11LG4HXDEQNHOII2" localSheetId="12" hidden="1">#REF!</definedName>
    <definedName name="BExO71MMHEBC11LG4HXDEQNHOII2" localSheetId="13" hidden="1">#REF!</definedName>
    <definedName name="BExO71MMHEBC11LG4HXDEQNHOII2" localSheetId="1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11" hidden="1">#REF!</definedName>
    <definedName name="BExO71S28H4XYOYYLAXOO93QV4TF" localSheetId="17" hidden="1">#REF!</definedName>
    <definedName name="BExO71S28H4XYOYYLAXOO93QV4TF" localSheetId="3" hidden="1">#REF!</definedName>
    <definedName name="BExO71S28H4XYOYYLAXOO93QV4TF" localSheetId="7" hidden="1">#REF!</definedName>
    <definedName name="BExO71S28H4XYOYYLAXOO93QV4TF" localSheetId="12" hidden="1">#REF!</definedName>
    <definedName name="BExO71S28H4XYOYYLAXOO93QV4TF" localSheetId="13" hidden="1">#REF!</definedName>
    <definedName name="BExO71S28H4XYOYYLAXOO93QV4TF" localSheetId="1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11" hidden="1">#REF!</definedName>
    <definedName name="BExO7BIP1737MIY7S6K4XYMTIO95" localSheetId="17" hidden="1">#REF!</definedName>
    <definedName name="BExO7BIP1737MIY7S6K4XYMTIO95" localSheetId="3" hidden="1">#REF!</definedName>
    <definedName name="BExO7BIP1737MIY7S6K4XYMTIO95" localSheetId="7" hidden="1">#REF!</definedName>
    <definedName name="BExO7BIP1737MIY7S6K4XYMTIO95" localSheetId="12" hidden="1">#REF!</definedName>
    <definedName name="BExO7BIP1737MIY7S6K4XYMTIO95" localSheetId="13" hidden="1">#REF!</definedName>
    <definedName name="BExO7BIP1737MIY7S6K4XYMTIO95" localSheetId="1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11" hidden="1">#REF!</definedName>
    <definedName name="BExO7OUQS3XTUQ2LDKGQ8AAQ3OJJ" localSheetId="17" hidden="1">#REF!</definedName>
    <definedName name="BExO7OUQS3XTUQ2LDKGQ8AAQ3OJJ" localSheetId="3" hidden="1">#REF!</definedName>
    <definedName name="BExO7OUQS3XTUQ2LDKGQ8AAQ3OJJ" localSheetId="7" hidden="1">#REF!</definedName>
    <definedName name="BExO7OUQS3XTUQ2LDKGQ8AAQ3OJJ" localSheetId="12" hidden="1">#REF!</definedName>
    <definedName name="BExO7OUQS3XTUQ2LDKGQ8AAQ3OJJ" localSheetId="13" hidden="1">#REF!</definedName>
    <definedName name="BExO7OUQS3XTUQ2LDKGQ8AAQ3OJJ" localSheetId="1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11" hidden="1">#REF!</definedName>
    <definedName name="BExO85HMYXZJ7SONWBKKIAXMCI3C" localSheetId="17" hidden="1">#REF!</definedName>
    <definedName name="BExO85HMYXZJ7SONWBKKIAXMCI3C" localSheetId="3" hidden="1">#REF!</definedName>
    <definedName name="BExO85HMYXZJ7SONWBKKIAXMCI3C" localSheetId="7" hidden="1">#REF!</definedName>
    <definedName name="BExO85HMYXZJ7SONWBKKIAXMCI3C" localSheetId="12" hidden="1">#REF!</definedName>
    <definedName name="BExO85HMYXZJ7SONWBKKIAXMCI3C" localSheetId="13" hidden="1">#REF!</definedName>
    <definedName name="BExO85HMYXZJ7SONWBKKIAXMCI3C" localSheetId="1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11" hidden="1">#REF!</definedName>
    <definedName name="BExO863922O4PBGQMUNEQKGN3K96" localSheetId="17" hidden="1">#REF!</definedName>
    <definedName name="BExO863922O4PBGQMUNEQKGN3K96" localSheetId="3" hidden="1">#REF!</definedName>
    <definedName name="BExO863922O4PBGQMUNEQKGN3K96" localSheetId="7" hidden="1">#REF!</definedName>
    <definedName name="BExO863922O4PBGQMUNEQKGN3K96" localSheetId="12" hidden="1">#REF!</definedName>
    <definedName name="BExO863922O4PBGQMUNEQKGN3K96" localSheetId="13" hidden="1">#REF!</definedName>
    <definedName name="BExO863922O4PBGQMUNEQKGN3K96" localSheetId="1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11" hidden="1">#REF!</definedName>
    <definedName name="BExO89ZIOXN0HOKHY24F7HDZ87UT" localSheetId="17" hidden="1">#REF!</definedName>
    <definedName name="BExO89ZIOXN0HOKHY24F7HDZ87UT" localSheetId="3" hidden="1">#REF!</definedName>
    <definedName name="BExO89ZIOXN0HOKHY24F7HDZ87UT" localSheetId="7" hidden="1">#REF!</definedName>
    <definedName name="BExO89ZIOXN0HOKHY24F7HDZ87UT" localSheetId="12" hidden="1">#REF!</definedName>
    <definedName name="BExO89ZIOXN0HOKHY24F7HDZ87UT" localSheetId="13" hidden="1">#REF!</definedName>
    <definedName name="BExO89ZIOXN0HOKHY24F7HDZ87UT" localSheetId="1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11" hidden="1">#REF!</definedName>
    <definedName name="BExO8A4SWOKD9WI5E6DITCL3LZZC" localSheetId="17" hidden="1">#REF!</definedName>
    <definedName name="BExO8A4SWOKD9WI5E6DITCL3LZZC" localSheetId="3" hidden="1">#REF!</definedName>
    <definedName name="BExO8A4SWOKD9WI5E6DITCL3LZZC" localSheetId="7" hidden="1">#REF!</definedName>
    <definedName name="BExO8A4SWOKD9WI5E6DITCL3LZZC" localSheetId="12" hidden="1">#REF!</definedName>
    <definedName name="BExO8A4SWOKD9WI5E6DITCL3LZZC" localSheetId="13" hidden="1">#REF!</definedName>
    <definedName name="BExO8A4SWOKD9WI5E6DITCL3LZZC" localSheetId="1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11" hidden="1">#REF!</definedName>
    <definedName name="BExO8CDTBCABLEUD6PE2UM2EZ6C4" localSheetId="17" hidden="1">#REF!</definedName>
    <definedName name="BExO8CDTBCABLEUD6PE2UM2EZ6C4" localSheetId="3" hidden="1">#REF!</definedName>
    <definedName name="BExO8CDTBCABLEUD6PE2UM2EZ6C4" localSheetId="7" hidden="1">#REF!</definedName>
    <definedName name="BExO8CDTBCABLEUD6PE2UM2EZ6C4" localSheetId="12" hidden="1">#REF!</definedName>
    <definedName name="BExO8CDTBCABLEUD6PE2UM2EZ6C4" localSheetId="13" hidden="1">#REF!</definedName>
    <definedName name="BExO8CDTBCABLEUD6PE2UM2EZ6C4" localSheetId="1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11" hidden="1">#REF!</definedName>
    <definedName name="BExO8UTAGQWDBQZEEF4HUNMLQCVU" localSheetId="17" hidden="1">#REF!</definedName>
    <definedName name="BExO8UTAGQWDBQZEEF4HUNMLQCVU" localSheetId="3" hidden="1">#REF!</definedName>
    <definedName name="BExO8UTAGQWDBQZEEF4HUNMLQCVU" localSheetId="7" hidden="1">#REF!</definedName>
    <definedName name="BExO8UTAGQWDBQZEEF4HUNMLQCVU" localSheetId="12" hidden="1">#REF!</definedName>
    <definedName name="BExO8UTAGQWDBQZEEF4HUNMLQCVU" localSheetId="13" hidden="1">#REF!</definedName>
    <definedName name="BExO8UTAGQWDBQZEEF4HUNMLQCVU" localSheetId="1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11" hidden="1">#REF!</definedName>
    <definedName name="BExO937E20IHMGQOZMECL3VZC7OX" localSheetId="17" hidden="1">#REF!</definedName>
    <definedName name="BExO937E20IHMGQOZMECL3VZC7OX" localSheetId="3" hidden="1">#REF!</definedName>
    <definedName name="BExO937E20IHMGQOZMECL3VZC7OX" localSheetId="7" hidden="1">#REF!</definedName>
    <definedName name="BExO937E20IHMGQOZMECL3VZC7OX" localSheetId="12" hidden="1">#REF!</definedName>
    <definedName name="BExO937E20IHMGQOZMECL3VZC7OX" localSheetId="13" hidden="1">#REF!</definedName>
    <definedName name="BExO937E20IHMGQOZMECL3VZC7OX" localSheetId="1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11" hidden="1">#REF!</definedName>
    <definedName name="BExO94UTJKQQ7TJTTJRTSR70YVJC" localSheetId="17" hidden="1">#REF!</definedName>
    <definedName name="BExO94UTJKQQ7TJTTJRTSR70YVJC" localSheetId="3" hidden="1">#REF!</definedName>
    <definedName name="BExO94UTJKQQ7TJTTJRTSR70YVJC" localSheetId="7" hidden="1">#REF!</definedName>
    <definedName name="BExO94UTJKQQ7TJTTJRTSR70YVJC" localSheetId="12" hidden="1">#REF!</definedName>
    <definedName name="BExO94UTJKQQ7TJTTJRTSR70YVJC" localSheetId="13" hidden="1">#REF!</definedName>
    <definedName name="BExO94UTJKQQ7TJTTJRTSR70YVJC" localSheetId="1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11" hidden="1">#REF!</definedName>
    <definedName name="BExO9EALFB2R8VULHML1AVRPHME0" localSheetId="17" hidden="1">#REF!</definedName>
    <definedName name="BExO9EALFB2R8VULHML1AVRPHME0" localSheetId="3" hidden="1">#REF!</definedName>
    <definedName name="BExO9EALFB2R8VULHML1AVRPHME0" localSheetId="7" hidden="1">#REF!</definedName>
    <definedName name="BExO9EALFB2R8VULHML1AVRPHME0" localSheetId="12" hidden="1">#REF!</definedName>
    <definedName name="BExO9EALFB2R8VULHML1AVRPHME0" localSheetId="13" hidden="1">#REF!</definedName>
    <definedName name="BExO9EALFB2R8VULHML1AVRPHME0" localSheetId="1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11" hidden="1">#REF!</definedName>
    <definedName name="BExO9J3A438976RXIUX5U9SU5T55" localSheetId="17" hidden="1">#REF!</definedName>
    <definedName name="BExO9J3A438976RXIUX5U9SU5T55" localSheetId="3" hidden="1">#REF!</definedName>
    <definedName name="BExO9J3A438976RXIUX5U9SU5T55" localSheetId="7" hidden="1">#REF!</definedName>
    <definedName name="BExO9J3A438976RXIUX5U9SU5T55" localSheetId="12" hidden="1">#REF!</definedName>
    <definedName name="BExO9J3A438976RXIUX5U9SU5T55" localSheetId="13" hidden="1">#REF!</definedName>
    <definedName name="BExO9J3A438976RXIUX5U9SU5T55" localSheetId="1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11" hidden="1">#REF!</definedName>
    <definedName name="BExO9RS5RXFJ1911HL3CCK6M74EP" localSheetId="17" hidden="1">#REF!</definedName>
    <definedName name="BExO9RS5RXFJ1911HL3CCK6M74EP" localSheetId="3" hidden="1">#REF!</definedName>
    <definedName name="BExO9RS5RXFJ1911HL3CCK6M74EP" localSheetId="7" hidden="1">#REF!</definedName>
    <definedName name="BExO9RS5RXFJ1911HL3CCK6M74EP" localSheetId="12" hidden="1">#REF!</definedName>
    <definedName name="BExO9RS5RXFJ1911HL3CCK6M74EP" localSheetId="13" hidden="1">#REF!</definedName>
    <definedName name="BExO9RS5RXFJ1911HL3CCK6M74EP" localSheetId="1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11" hidden="1">#REF!</definedName>
    <definedName name="BExO9SDRI1M6KMHXSG3AE5L0F2U3" localSheetId="17" hidden="1">#REF!</definedName>
    <definedName name="BExO9SDRI1M6KMHXSG3AE5L0F2U3" localSheetId="3" hidden="1">#REF!</definedName>
    <definedName name="BExO9SDRI1M6KMHXSG3AE5L0F2U3" localSheetId="7" hidden="1">#REF!</definedName>
    <definedName name="BExO9SDRI1M6KMHXSG3AE5L0F2U3" localSheetId="12" hidden="1">#REF!</definedName>
    <definedName name="BExO9SDRI1M6KMHXSG3AE5L0F2U3" localSheetId="13" hidden="1">#REF!</definedName>
    <definedName name="BExO9SDRI1M6KMHXSG3AE5L0F2U3" localSheetId="1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11" hidden="1">#REF!</definedName>
    <definedName name="BExO9US253B9UNAYT7DWLMK2BO44" localSheetId="17" hidden="1">#REF!</definedName>
    <definedName name="BExO9US253B9UNAYT7DWLMK2BO44" localSheetId="3" hidden="1">#REF!</definedName>
    <definedName name="BExO9US253B9UNAYT7DWLMK2BO44" localSheetId="7" hidden="1">#REF!</definedName>
    <definedName name="BExO9US253B9UNAYT7DWLMK2BO44" localSheetId="12" hidden="1">#REF!</definedName>
    <definedName name="BExO9US253B9UNAYT7DWLMK2BO44" localSheetId="13" hidden="1">#REF!</definedName>
    <definedName name="BExO9US253B9UNAYT7DWLMK2BO44" localSheetId="1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11" hidden="1">#REF!</definedName>
    <definedName name="BExO9V2U2YXAY904GYYGU6TD8Y7M" localSheetId="17" hidden="1">#REF!</definedName>
    <definedName name="BExO9V2U2YXAY904GYYGU6TD8Y7M" localSheetId="3" hidden="1">#REF!</definedName>
    <definedName name="BExO9V2U2YXAY904GYYGU6TD8Y7M" localSheetId="7" hidden="1">#REF!</definedName>
    <definedName name="BExO9V2U2YXAY904GYYGU6TD8Y7M" localSheetId="12" hidden="1">#REF!</definedName>
    <definedName name="BExO9V2U2YXAY904GYYGU6TD8Y7M" localSheetId="13" hidden="1">#REF!</definedName>
    <definedName name="BExO9V2U2YXAY904GYYGU6TD8Y7M" localSheetId="1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11" hidden="1">#REF!</definedName>
    <definedName name="BExOAAIG18X4V98C7122L5F65P5C" localSheetId="17" hidden="1">#REF!</definedName>
    <definedName name="BExOAAIG18X4V98C7122L5F65P5C" localSheetId="3" hidden="1">#REF!</definedName>
    <definedName name="BExOAAIG18X4V98C7122L5F65P5C" localSheetId="7" hidden="1">#REF!</definedName>
    <definedName name="BExOAAIG18X4V98C7122L5F65P5C" localSheetId="12" hidden="1">#REF!</definedName>
    <definedName name="BExOAAIG18X4V98C7122L5F65P5C" localSheetId="13" hidden="1">#REF!</definedName>
    <definedName name="BExOAAIG18X4V98C7122L5F65P5C" localSheetId="1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11" hidden="1">#REF!</definedName>
    <definedName name="BExOAQ3GKCT7YZW1EMVU3EILSZL2" localSheetId="17" hidden="1">#REF!</definedName>
    <definedName name="BExOAQ3GKCT7YZW1EMVU3EILSZL2" localSheetId="3" hidden="1">#REF!</definedName>
    <definedName name="BExOAQ3GKCT7YZW1EMVU3EILSZL2" localSheetId="7" hidden="1">#REF!</definedName>
    <definedName name="BExOAQ3GKCT7YZW1EMVU3EILSZL2" localSheetId="12" hidden="1">#REF!</definedName>
    <definedName name="BExOAQ3GKCT7YZW1EMVU3EILSZL2" localSheetId="13" hidden="1">#REF!</definedName>
    <definedName name="BExOAQ3GKCT7YZW1EMVU3EILSZL2" localSheetId="1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11" hidden="1">#REF!</definedName>
    <definedName name="BExOATZQ6SF8DASYLBQ0Z6D2WPSC" localSheetId="17" hidden="1">#REF!</definedName>
    <definedName name="BExOATZQ6SF8DASYLBQ0Z6D2WPSC" localSheetId="3" hidden="1">#REF!</definedName>
    <definedName name="BExOATZQ6SF8DASYLBQ0Z6D2WPSC" localSheetId="7" hidden="1">#REF!</definedName>
    <definedName name="BExOATZQ6SF8DASYLBQ0Z6D2WPSC" localSheetId="12" hidden="1">#REF!</definedName>
    <definedName name="BExOATZQ6SF8DASYLBQ0Z6D2WPSC" localSheetId="13" hidden="1">#REF!</definedName>
    <definedName name="BExOATZQ6SF8DASYLBQ0Z6D2WPSC" localSheetId="1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11" hidden="1">#REF!</definedName>
    <definedName name="BExOB9KT2THGV4SPLDVFTFXS4B14" localSheetId="17" hidden="1">#REF!</definedName>
    <definedName name="BExOB9KT2THGV4SPLDVFTFXS4B14" localSheetId="3" hidden="1">#REF!</definedName>
    <definedName name="BExOB9KT2THGV4SPLDVFTFXS4B14" localSheetId="7" hidden="1">#REF!</definedName>
    <definedName name="BExOB9KT2THGV4SPLDVFTFXS4B14" localSheetId="12" hidden="1">#REF!</definedName>
    <definedName name="BExOB9KT2THGV4SPLDVFTFXS4B14" localSheetId="13" hidden="1">#REF!</definedName>
    <definedName name="BExOB9KT2THGV4SPLDVFTFXS4B14" localSheetId="1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11" hidden="1">#REF!</definedName>
    <definedName name="BExOBEZ0IE2WBEYY3D3CMRI72N1K" localSheetId="17" hidden="1">#REF!</definedName>
    <definedName name="BExOBEZ0IE2WBEYY3D3CMRI72N1K" localSheetId="3" hidden="1">#REF!</definedName>
    <definedName name="BExOBEZ0IE2WBEYY3D3CMRI72N1K" localSheetId="7" hidden="1">#REF!</definedName>
    <definedName name="BExOBEZ0IE2WBEYY3D3CMRI72N1K" localSheetId="12" hidden="1">#REF!</definedName>
    <definedName name="BExOBEZ0IE2WBEYY3D3CMRI72N1K" localSheetId="13" hidden="1">#REF!</definedName>
    <definedName name="BExOBEZ0IE2WBEYY3D3CMRI72N1K" localSheetId="1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11" hidden="1">#REF!</definedName>
    <definedName name="BExOBF9TFH4NSBTR7JD2Q1165NIU" localSheetId="17" hidden="1">#REF!</definedName>
    <definedName name="BExOBF9TFH4NSBTR7JD2Q1165NIU" localSheetId="3" hidden="1">#REF!</definedName>
    <definedName name="BExOBF9TFH4NSBTR7JD2Q1165NIU" localSheetId="7" hidden="1">#REF!</definedName>
    <definedName name="BExOBF9TFH4NSBTR7JD2Q1165NIU" localSheetId="12" hidden="1">#REF!</definedName>
    <definedName name="BExOBF9TFH4NSBTR7JD2Q1165NIU" localSheetId="13" hidden="1">#REF!</definedName>
    <definedName name="BExOBF9TFH4NSBTR7JD2Q1165NIU" localSheetId="1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11" hidden="1">#REF!</definedName>
    <definedName name="BExOBIPU8760ITY0C8N27XZ3KWEF" localSheetId="17" hidden="1">#REF!</definedName>
    <definedName name="BExOBIPU8760ITY0C8N27XZ3KWEF" localSheetId="3" hidden="1">#REF!</definedName>
    <definedName name="BExOBIPU8760ITY0C8N27XZ3KWEF" localSheetId="7" hidden="1">#REF!</definedName>
    <definedName name="BExOBIPU8760ITY0C8N27XZ3KWEF" localSheetId="12" hidden="1">#REF!</definedName>
    <definedName name="BExOBIPU8760ITY0C8N27XZ3KWEF" localSheetId="13" hidden="1">#REF!</definedName>
    <definedName name="BExOBIPU8760ITY0C8N27XZ3KWEF" localSheetId="1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11" hidden="1">#REF!</definedName>
    <definedName name="BExOBM0I5L0MZ1G4H9MGMD87SBMZ" localSheetId="17" hidden="1">#REF!</definedName>
    <definedName name="BExOBM0I5L0MZ1G4H9MGMD87SBMZ" localSheetId="3" hidden="1">#REF!</definedName>
    <definedName name="BExOBM0I5L0MZ1G4H9MGMD87SBMZ" localSheetId="7" hidden="1">#REF!</definedName>
    <definedName name="BExOBM0I5L0MZ1G4H9MGMD87SBMZ" localSheetId="12" hidden="1">#REF!</definedName>
    <definedName name="BExOBM0I5L0MZ1G4H9MGMD87SBMZ" localSheetId="13" hidden="1">#REF!</definedName>
    <definedName name="BExOBM0I5L0MZ1G4H9MGMD87SBMZ" localSheetId="1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11" hidden="1">#REF!</definedName>
    <definedName name="BExOBOUXMP88KJY2BX2JLUJH5N0K" localSheetId="17" hidden="1">#REF!</definedName>
    <definedName name="BExOBOUXMP88KJY2BX2JLUJH5N0K" localSheetId="3" hidden="1">#REF!</definedName>
    <definedName name="BExOBOUXMP88KJY2BX2JLUJH5N0K" localSheetId="7" hidden="1">#REF!</definedName>
    <definedName name="BExOBOUXMP88KJY2BX2JLUJH5N0K" localSheetId="12" hidden="1">#REF!</definedName>
    <definedName name="BExOBOUXMP88KJY2BX2JLUJH5N0K" localSheetId="13" hidden="1">#REF!</definedName>
    <definedName name="BExOBOUXMP88KJY2BX2JLUJH5N0K" localSheetId="1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11" hidden="1">#REF!</definedName>
    <definedName name="BExOBP0FKQ4SVR59FB48UNLKCOR6" localSheetId="17" hidden="1">#REF!</definedName>
    <definedName name="BExOBP0FKQ4SVR59FB48UNLKCOR6" localSheetId="3" hidden="1">#REF!</definedName>
    <definedName name="BExOBP0FKQ4SVR59FB48UNLKCOR6" localSheetId="7" hidden="1">#REF!</definedName>
    <definedName name="BExOBP0FKQ4SVR59FB48UNLKCOR6" localSheetId="12" hidden="1">#REF!</definedName>
    <definedName name="BExOBP0FKQ4SVR59FB48UNLKCOR6" localSheetId="13" hidden="1">#REF!</definedName>
    <definedName name="BExOBP0FKQ4SVR59FB48UNLKCOR6" localSheetId="1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11" hidden="1">#REF!</definedName>
    <definedName name="BExOBTNR0XX9V82O76VVWUQABHT8" localSheetId="17" hidden="1">#REF!</definedName>
    <definedName name="BExOBTNR0XX9V82O76VVWUQABHT8" localSheetId="3" hidden="1">#REF!</definedName>
    <definedName name="BExOBTNR0XX9V82O76VVWUQABHT8" localSheetId="7" hidden="1">#REF!</definedName>
    <definedName name="BExOBTNR0XX9V82O76VVWUQABHT8" localSheetId="12" hidden="1">#REF!</definedName>
    <definedName name="BExOBTNR0XX9V82O76VVWUQABHT8" localSheetId="13" hidden="1">#REF!</definedName>
    <definedName name="BExOBTNR0XX9V82O76VVWUQABHT8" localSheetId="1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11" hidden="1">#REF!</definedName>
    <definedName name="BExOBYAVUCQ0IGM0Y6A75QHP0Q1A" localSheetId="17" hidden="1">#REF!</definedName>
    <definedName name="BExOBYAVUCQ0IGM0Y6A75QHP0Q1A" localSheetId="3" hidden="1">#REF!</definedName>
    <definedName name="BExOBYAVUCQ0IGM0Y6A75QHP0Q1A" localSheetId="7" hidden="1">#REF!</definedName>
    <definedName name="BExOBYAVUCQ0IGM0Y6A75QHP0Q1A" localSheetId="12" hidden="1">#REF!</definedName>
    <definedName name="BExOBYAVUCQ0IGM0Y6A75QHP0Q1A" localSheetId="13" hidden="1">#REF!</definedName>
    <definedName name="BExOBYAVUCQ0IGM0Y6A75QHP0Q1A" localSheetId="1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11" hidden="1">#REF!</definedName>
    <definedName name="BExOC3UEHB1CZNINSQHZANWJYKR8" localSheetId="17" hidden="1">#REF!</definedName>
    <definedName name="BExOC3UEHB1CZNINSQHZANWJYKR8" localSheetId="3" hidden="1">#REF!</definedName>
    <definedName name="BExOC3UEHB1CZNINSQHZANWJYKR8" localSheetId="7" hidden="1">#REF!</definedName>
    <definedName name="BExOC3UEHB1CZNINSQHZANWJYKR8" localSheetId="12" hidden="1">#REF!</definedName>
    <definedName name="BExOC3UEHB1CZNINSQHZANWJYKR8" localSheetId="13" hidden="1">#REF!</definedName>
    <definedName name="BExOC3UEHB1CZNINSQHZANWJYKR8" localSheetId="1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11" hidden="1">#REF!</definedName>
    <definedName name="BExOCBSF3XGO9YJ23LX2H78VOUR7" localSheetId="17" hidden="1">#REF!</definedName>
    <definedName name="BExOCBSF3XGO9YJ23LX2H78VOUR7" localSheetId="3" hidden="1">#REF!</definedName>
    <definedName name="BExOCBSF3XGO9YJ23LX2H78VOUR7" localSheetId="7" hidden="1">#REF!</definedName>
    <definedName name="BExOCBSF3XGO9YJ23LX2H78VOUR7" localSheetId="12" hidden="1">#REF!</definedName>
    <definedName name="BExOCBSF3XGO9YJ23LX2H78VOUR7" localSheetId="13" hidden="1">#REF!</definedName>
    <definedName name="BExOCBSF3XGO9YJ23LX2H78VOUR7" localSheetId="1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11" hidden="1">#REF!</definedName>
    <definedName name="BExOCEHJCLIUR23CB4TC9OEFJGFX" localSheetId="17" hidden="1">#REF!</definedName>
    <definedName name="BExOCEHJCLIUR23CB4TC9OEFJGFX" localSheetId="3" hidden="1">#REF!</definedName>
    <definedName name="BExOCEHJCLIUR23CB4TC9OEFJGFX" localSheetId="7" hidden="1">#REF!</definedName>
    <definedName name="BExOCEHJCLIUR23CB4TC9OEFJGFX" localSheetId="12" hidden="1">#REF!</definedName>
    <definedName name="BExOCEHJCLIUR23CB4TC9OEFJGFX" localSheetId="13" hidden="1">#REF!</definedName>
    <definedName name="BExOCEHJCLIUR23CB4TC9OEFJGFX" localSheetId="1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11" hidden="1">#REF!</definedName>
    <definedName name="BExOCKXFMOW6WPFEVX1I7R7FNDSS" localSheetId="17" hidden="1">#REF!</definedName>
    <definedName name="BExOCKXFMOW6WPFEVX1I7R7FNDSS" localSheetId="3" hidden="1">#REF!</definedName>
    <definedName name="BExOCKXFMOW6WPFEVX1I7R7FNDSS" localSheetId="7" hidden="1">#REF!</definedName>
    <definedName name="BExOCKXFMOW6WPFEVX1I7R7FNDSS" localSheetId="12" hidden="1">#REF!</definedName>
    <definedName name="BExOCKXFMOW6WPFEVX1I7R7FNDSS" localSheetId="13" hidden="1">#REF!</definedName>
    <definedName name="BExOCKXFMOW6WPFEVX1I7R7FNDSS" localSheetId="1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11" hidden="1">#REF!</definedName>
    <definedName name="BExOCM4L30L6FV3N2PR4O6X8WY2M" localSheetId="17" hidden="1">#REF!</definedName>
    <definedName name="BExOCM4L30L6FV3N2PR4O6X8WY2M" localSheetId="3" hidden="1">#REF!</definedName>
    <definedName name="BExOCM4L30L6FV3N2PR4O6X8WY2M" localSheetId="7" hidden="1">#REF!</definedName>
    <definedName name="BExOCM4L30L6FV3N2PR4O6X8WY2M" localSheetId="12" hidden="1">#REF!</definedName>
    <definedName name="BExOCM4L30L6FV3N2PR4O6X8WY2M" localSheetId="13" hidden="1">#REF!</definedName>
    <definedName name="BExOCM4L30L6FV3N2PR4O6X8WY2M" localSheetId="1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11" hidden="1">#REF!</definedName>
    <definedName name="BExOCYEXOB95DH5NOB0M5NOYX398" localSheetId="17" hidden="1">#REF!</definedName>
    <definedName name="BExOCYEXOB95DH5NOB0M5NOYX398" localSheetId="3" hidden="1">#REF!</definedName>
    <definedName name="BExOCYEXOB95DH5NOB0M5NOYX398" localSheetId="7" hidden="1">#REF!</definedName>
    <definedName name="BExOCYEXOB95DH5NOB0M5NOYX398" localSheetId="12" hidden="1">#REF!</definedName>
    <definedName name="BExOCYEXOB95DH5NOB0M5NOYX398" localSheetId="13" hidden="1">#REF!</definedName>
    <definedName name="BExOCYEXOB95DH5NOB0M5NOYX398" localSheetId="1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11" hidden="1">#REF!</definedName>
    <definedName name="BExOD4ERMDMFD8X1016N4EXOUR0S" localSheetId="17" hidden="1">#REF!</definedName>
    <definedName name="BExOD4ERMDMFD8X1016N4EXOUR0S" localSheetId="3" hidden="1">#REF!</definedName>
    <definedName name="BExOD4ERMDMFD8X1016N4EXOUR0S" localSheetId="7" hidden="1">#REF!</definedName>
    <definedName name="BExOD4ERMDMFD8X1016N4EXOUR0S" localSheetId="12" hidden="1">#REF!</definedName>
    <definedName name="BExOD4ERMDMFD8X1016N4EXOUR0S" localSheetId="13" hidden="1">#REF!</definedName>
    <definedName name="BExOD4ERMDMFD8X1016N4EXOUR0S" localSheetId="1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11" hidden="1">#REF!</definedName>
    <definedName name="BExOD55RS7BQUHRQ6H3USVGKR0P7" localSheetId="17" hidden="1">#REF!</definedName>
    <definedName name="BExOD55RS7BQUHRQ6H3USVGKR0P7" localSheetId="3" hidden="1">#REF!</definedName>
    <definedName name="BExOD55RS7BQUHRQ6H3USVGKR0P7" localSheetId="7" hidden="1">#REF!</definedName>
    <definedName name="BExOD55RS7BQUHRQ6H3USVGKR0P7" localSheetId="12" hidden="1">#REF!</definedName>
    <definedName name="BExOD55RS7BQUHRQ6H3USVGKR0P7" localSheetId="13" hidden="1">#REF!</definedName>
    <definedName name="BExOD55RS7BQUHRQ6H3USVGKR0P7" localSheetId="1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11" hidden="1">#REF!</definedName>
    <definedName name="BExODEWDDEABM4ZY3XREJIBZ8IVP" localSheetId="17" hidden="1">#REF!</definedName>
    <definedName name="BExODEWDDEABM4ZY3XREJIBZ8IVP" localSheetId="3" hidden="1">#REF!</definedName>
    <definedName name="BExODEWDDEABM4ZY3XREJIBZ8IVP" localSheetId="7" hidden="1">#REF!</definedName>
    <definedName name="BExODEWDDEABM4ZY3XREJIBZ8IVP" localSheetId="12" hidden="1">#REF!</definedName>
    <definedName name="BExODEWDDEABM4ZY3XREJIBZ8IVP" localSheetId="13" hidden="1">#REF!</definedName>
    <definedName name="BExODEWDDEABM4ZY3XREJIBZ8IVP" localSheetId="1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11" hidden="1">#REF!</definedName>
    <definedName name="BExODICDVVLFKWA22B3L0CKKTAZA" localSheetId="17" hidden="1">#REF!</definedName>
    <definedName name="BExODICDVVLFKWA22B3L0CKKTAZA" localSheetId="3" hidden="1">#REF!</definedName>
    <definedName name="BExODICDVVLFKWA22B3L0CKKTAZA" localSheetId="7" hidden="1">#REF!</definedName>
    <definedName name="BExODICDVVLFKWA22B3L0CKKTAZA" localSheetId="12" hidden="1">#REF!</definedName>
    <definedName name="BExODICDVVLFKWA22B3L0CKKTAZA" localSheetId="13" hidden="1">#REF!</definedName>
    <definedName name="BExODICDVVLFKWA22B3L0CKKTAZA" localSheetId="1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11" hidden="1">#REF!</definedName>
    <definedName name="BExODZFEIWV26E8RFU7XQYX1J458" localSheetId="17" hidden="1">#REF!</definedName>
    <definedName name="BExODZFEIWV26E8RFU7XQYX1J458" localSheetId="3" hidden="1">#REF!</definedName>
    <definedName name="BExODZFEIWV26E8RFU7XQYX1J458" localSheetId="7" hidden="1">#REF!</definedName>
    <definedName name="BExODZFEIWV26E8RFU7XQYX1J458" localSheetId="12" hidden="1">#REF!</definedName>
    <definedName name="BExODZFEIWV26E8RFU7XQYX1J458" localSheetId="13" hidden="1">#REF!</definedName>
    <definedName name="BExODZFEIWV26E8RFU7XQYX1J458" localSheetId="1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11" hidden="1">#REF!</definedName>
    <definedName name="BExOE0S111KPTELH26PPXE94J3GJ" localSheetId="17" hidden="1">#REF!</definedName>
    <definedName name="BExOE0S111KPTELH26PPXE94J3GJ" localSheetId="3" hidden="1">#REF!</definedName>
    <definedName name="BExOE0S111KPTELH26PPXE94J3GJ" localSheetId="7" hidden="1">#REF!</definedName>
    <definedName name="BExOE0S111KPTELH26PPXE94J3GJ" localSheetId="12" hidden="1">#REF!</definedName>
    <definedName name="BExOE0S111KPTELH26PPXE94J3GJ" localSheetId="13" hidden="1">#REF!</definedName>
    <definedName name="BExOE0S111KPTELH26PPXE94J3GJ" localSheetId="1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11" hidden="1">#REF!</definedName>
    <definedName name="BExOE5KH3JKKPZO401YAB3A11G1U" localSheetId="17" hidden="1">#REF!</definedName>
    <definedName name="BExOE5KH3JKKPZO401YAB3A11G1U" localSheetId="3" hidden="1">#REF!</definedName>
    <definedName name="BExOE5KH3JKKPZO401YAB3A11G1U" localSheetId="7" hidden="1">#REF!</definedName>
    <definedName name="BExOE5KH3JKKPZO401YAB3A11G1U" localSheetId="12" hidden="1">#REF!</definedName>
    <definedName name="BExOE5KH3JKKPZO401YAB3A11G1U" localSheetId="13" hidden="1">#REF!</definedName>
    <definedName name="BExOE5KH3JKKPZO401YAB3A11G1U" localSheetId="1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11" hidden="1">#REF!</definedName>
    <definedName name="BExOEBKG55EROA2VL360A06LKASE" localSheetId="17" hidden="1">#REF!</definedName>
    <definedName name="BExOEBKG55EROA2VL360A06LKASE" localSheetId="3" hidden="1">#REF!</definedName>
    <definedName name="BExOEBKG55EROA2VL360A06LKASE" localSheetId="7" hidden="1">#REF!</definedName>
    <definedName name="BExOEBKG55EROA2VL360A06LKASE" localSheetId="12" hidden="1">#REF!</definedName>
    <definedName name="BExOEBKG55EROA2VL360A06LKASE" localSheetId="13" hidden="1">#REF!</definedName>
    <definedName name="BExOEBKG55EROA2VL360A06LKASE" localSheetId="1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11" hidden="1">#REF!</definedName>
    <definedName name="BExOEFWUBETCPIYF89P9SBDOI3X5" localSheetId="17" hidden="1">#REF!</definedName>
    <definedName name="BExOEFWUBETCPIYF89P9SBDOI3X5" localSheetId="3" hidden="1">#REF!</definedName>
    <definedName name="BExOEFWUBETCPIYF89P9SBDOI3X5" localSheetId="7" hidden="1">#REF!</definedName>
    <definedName name="BExOEFWUBETCPIYF89P9SBDOI3X5" localSheetId="12" hidden="1">#REF!</definedName>
    <definedName name="BExOEFWUBETCPIYF89P9SBDOI3X5" localSheetId="13" hidden="1">#REF!</definedName>
    <definedName name="BExOEFWUBETCPIYF89P9SBDOI3X5" localSheetId="1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11" hidden="1">#REF!</definedName>
    <definedName name="BExOEL08MN74RQKVY0P43PFHPTVB" localSheetId="17" hidden="1">#REF!</definedName>
    <definedName name="BExOEL08MN74RQKVY0P43PFHPTVB" localSheetId="3" hidden="1">#REF!</definedName>
    <definedName name="BExOEL08MN74RQKVY0P43PFHPTVB" localSheetId="7" hidden="1">#REF!</definedName>
    <definedName name="BExOEL08MN74RQKVY0P43PFHPTVB" localSheetId="12" hidden="1">#REF!</definedName>
    <definedName name="BExOEL08MN74RQKVY0P43PFHPTVB" localSheetId="13" hidden="1">#REF!</definedName>
    <definedName name="BExOEL08MN74RQKVY0P43PFHPTVB" localSheetId="1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11" hidden="1">#REF!</definedName>
    <definedName name="BExOERG5LWXYYEN1DY1H2FWRJS9T" localSheetId="17" hidden="1">#REF!</definedName>
    <definedName name="BExOERG5LWXYYEN1DY1H2FWRJS9T" localSheetId="3" hidden="1">#REF!</definedName>
    <definedName name="BExOERG5LWXYYEN1DY1H2FWRJS9T" localSheetId="7" hidden="1">#REF!</definedName>
    <definedName name="BExOERG5LWXYYEN1DY1H2FWRJS9T" localSheetId="12" hidden="1">#REF!</definedName>
    <definedName name="BExOERG5LWXYYEN1DY1H2FWRJS9T" localSheetId="13" hidden="1">#REF!</definedName>
    <definedName name="BExOERG5LWXYYEN1DY1H2FWRJS9T" localSheetId="1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11" hidden="1">#REF!</definedName>
    <definedName name="BExOEV1S6JJVO5PP4BZ20SNGZR7D" localSheetId="17" hidden="1">#REF!</definedName>
    <definedName name="BExOEV1S6JJVO5PP4BZ20SNGZR7D" localSheetId="3" hidden="1">#REF!</definedName>
    <definedName name="BExOEV1S6JJVO5PP4BZ20SNGZR7D" localSheetId="7" hidden="1">#REF!</definedName>
    <definedName name="BExOEV1S6JJVO5PP4BZ20SNGZR7D" localSheetId="12" hidden="1">#REF!</definedName>
    <definedName name="BExOEV1S6JJVO5PP4BZ20SNGZR7D" localSheetId="13" hidden="1">#REF!</definedName>
    <definedName name="BExOEV1S6JJVO5PP4BZ20SNGZR7D" localSheetId="1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11" hidden="1">#REF!</definedName>
    <definedName name="BExOEVNDLRXW33RF3AMMCDLTLROJ" localSheetId="17" hidden="1">#REF!</definedName>
    <definedName name="BExOEVNDLRXW33RF3AMMCDLTLROJ" localSheetId="3" hidden="1">#REF!</definedName>
    <definedName name="BExOEVNDLRXW33RF3AMMCDLTLROJ" localSheetId="7" hidden="1">#REF!</definedName>
    <definedName name="BExOEVNDLRXW33RF3AMMCDLTLROJ" localSheetId="12" hidden="1">#REF!</definedName>
    <definedName name="BExOEVNDLRXW33RF3AMMCDLTLROJ" localSheetId="13" hidden="1">#REF!</definedName>
    <definedName name="BExOEVNDLRXW33RF3AMMCDLTLROJ" localSheetId="1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11" hidden="1">#REF!</definedName>
    <definedName name="BExOEZOXV3VXUB6VGSS85GXATYAC" localSheetId="17" hidden="1">#REF!</definedName>
    <definedName name="BExOEZOXV3VXUB6VGSS85GXATYAC" localSheetId="3" hidden="1">#REF!</definedName>
    <definedName name="BExOEZOXV3VXUB6VGSS85GXATYAC" localSheetId="7" hidden="1">#REF!</definedName>
    <definedName name="BExOEZOXV3VXUB6VGSS85GXATYAC" localSheetId="12" hidden="1">#REF!</definedName>
    <definedName name="BExOEZOXV3VXUB6VGSS85GXATYAC" localSheetId="13" hidden="1">#REF!</definedName>
    <definedName name="BExOEZOXV3VXUB6VGSS85GXATYAC" localSheetId="1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11" hidden="1">#REF!</definedName>
    <definedName name="BExOFDBSAZV60157PIDWCSSUN3MJ" localSheetId="17" hidden="1">#REF!</definedName>
    <definedName name="BExOFDBSAZV60157PIDWCSSUN3MJ" localSheetId="3" hidden="1">#REF!</definedName>
    <definedName name="BExOFDBSAZV60157PIDWCSSUN3MJ" localSheetId="7" hidden="1">#REF!</definedName>
    <definedName name="BExOFDBSAZV60157PIDWCSSUN3MJ" localSheetId="12" hidden="1">#REF!</definedName>
    <definedName name="BExOFDBSAZV60157PIDWCSSUN3MJ" localSheetId="13" hidden="1">#REF!</definedName>
    <definedName name="BExOFDBSAZV60157PIDWCSSUN3MJ" localSheetId="1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11" hidden="1">#REF!</definedName>
    <definedName name="BExOFEDNCYI2TPTMQ8SJN3AW4YMF" localSheetId="17" hidden="1">#REF!</definedName>
    <definedName name="BExOFEDNCYI2TPTMQ8SJN3AW4YMF" localSheetId="3" hidden="1">#REF!</definedName>
    <definedName name="BExOFEDNCYI2TPTMQ8SJN3AW4YMF" localSheetId="7" hidden="1">#REF!</definedName>
    <definedName name="BExOFEDNCYI2TPTMQ8SJN3AW4YMF" localSheetId="12" hidden="1">#REF!</definedName>
    <definedName name="BExOFEDNCYI2TPTMQ8SJN3AW4YMF" localSheetId="13" hidden="1">#REF!</definedName>
    <definedName name="BExOFEDNCYI2TPTMQ8SJN3AW4YMF" localSheetId="1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11" hidden="1">#REF!</definedName>
    <definedName name="BExOFVLXVD6RVHSQO8KZOOACSV24" localSheetId="17" hidden="1">#REF!</definedName>
    <definedName name="BExOFVLXVD6RVHSQO8KZOOACSV24" localSheetId="3" hidden="1">#REF!</definedName>
    <definedName name="BExOFVLXVD6RVHSQO8KZOOACSV24" localSheetId="7" hidden="1">#REF!</definedName>
    <definedName name="BExOFVLXVD6RVHSQO8KZOOACSV24" localSheetId="12" hidden="1">#REF!</definedName>
    <definedName name="BExOFVLXVD6RVHSQO8KZOOACSV24" localSheetId="13" hidden="1">#REF!</definedName>
    <definedName name="BExOFVLXVD6RVHSQO8KZOOACSV24" localSheetId="1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11" hidden="1">#REF!</definedName>
    <definedName name="BExOG2SW3XOGP9VAPQ3THV3VWV12" localSheetId="17" hidden="1">#REF!</definedName>
    <definedName name="BExOG2SW3XOGP9VAPQ3THV3VWV12" localSheetId="3" hidden="1">#REF!</definedName>
    <definedName name="BExOG2SW3XOGP9VAPQ3THV3VWV12" localSheetId="7" hidden="1">#REF!</definedName>
    <definedName name="BExOG2SW3XOGP9VAPQ3THV3VWV12" localSheetId="12" hidden="1">#REF!</definedName>
    <definedName name="BExOG2SW3XOGP9VAPQ3THV3VWV12" localSheetId="13" hidden="1">#REF!</definedName>
    <definedName name="BExOG2SW3XOGP9VAPQ3THV3VWV12" localSheetId="1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11" hidden="1">#REF!</definedName>
    <definedName name="BExOG45J81K4OPA40KW5VQU54KY3" localSheetId="17" hidden="1">#REF!</definedName>
    <definedName name="BExOG45J81K4OPA40KW5VQU54KY3" localSheetId="3" hidden="1">#REF!</definedName>
    <definedName name="BExOG45J81K4OPA40KW5VQU54KY3" localSheetId="7" hidden="1">#REF!</definedName>
    <definedName name="BExOG45J81K4OPA40KW5VQU54KY3" localSheetId="12" hidden="1">#REF!</definedName>
    <definedName name="BExOG45J81K4OPA40KW5VQU54KY3" localSheetId="13" hidden="1">#REF!</definedName>
    <definedName name="BExOG45J81K4OPA40KW5VQU54KY3" localSheetId="1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11" hidden="1">#REF!</definedName>
    <definedName name="BExOGFE2SCL8HHT4DFAXKLUTJZOG" localSheetId="17" hidden="1">#REF!</definedName>
    <definedName name="BExOGFE2SCL8HHT4DFAXKLUTJZOG" localSheetId="3" hidden="1">#REF!</definedName>
    <definedName name="BExOGFE2SCL8HHT4DFAXKLUTJZOG" localSheetId="7" hidden="1">#REF!</definedName>
    <definedName name="BExOGFE2SCL8HHT4DFAXKLUTJZOG" localSheetId="12" hidden="1">#REF!</definedName>
    <definedName name="BExOGFE2SCL8HHT4DFAXKLUTJZOG" localSheetId="13" hidden="1">#REF!</definedName>
    <definedName name="BExOGFE2SCL8HHT4DFAXKLUTJZOG" localSheetId="1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11" hidden="1">#REF!</definedName>
    <definedName name="BExOGH1IMADJCZMFDE6NMBBKO558" localSheetId="17" hidden="1">#REF!</definedName>
    <definedName name="BExOGH1IMADJCZMFDE6NMBBKO558" localSheetId="3" hidden="1">#REF!</definedName>
    <definedName name="BExOGH1IMADJCZMFDE6NMBBKO558" localSheetId="7" hidden="1">#REF!</definedName>
    <definedName name="BExOGH1IMADJCZMFDE6NMBBKO558" localSheetId="12" hidden="1">#REF!</definedName>
    <definedName name="BExOGH1IMADJCZMFDE6NMBBKO558" localSheetId="13" hidden="1">#REF!</definedName>
    <definedName name="BExOGH1IMADJCZMFDE6NMBBKO558" localSheetId="1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11" hidden="1">#REF!</definedName>
    <definedName name="BExOGT6D0LJ3C22RDW8COECKB1J5" localSheetId="17" hidden="1">#REF!</definedName>
    <definedName name="BExOGT6D0LJ3C22RDW8COECKB1J5" localSheetId="3" hidden="1">#REF!</definedName>
    <definedName name="BExOGT6D0LJ3C22RDW8COECKB1J5" localSheetId="7" hidden="1">#REF!</definedName>
    <definedName name="BExOGT6D0LJ3C22RDW8COECKB1J5" localSheetId="12" hidden="1">#REF!</definedName>
    <definedName name="BExOGT6D0LJ3C22RDW8COECKB1J5" localSheetId="13" hidden="1">#REF!</definedName>
    <definedName name="BExOGT6D0LJ3C22RDW8COECKB1J5" localSheetId="1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11" hidden="1">#REF!</definedName>
    <definedName name="BExOGTMI1HT31M1RGWVRAVHAK7DE" localSheetId="17" hidden="1">#REF!</definedName>
    <definedName name="BExOGTMI1HT31M1RGWVRAVHAK7DE" localSheetId="3" hidden="1">#REF!</definedName>
    <definedName name="BExOGTMI1HT31M1RGWVRAVHAK7DE" localSheetId="7" hidden="1">#REF!</definedName>
    <definedName name="BExOGTMI1HT31M1RGWVRAVHAK7DE" localSheetId="12" hidden="1">#REF!</definedName>
    <definedName name="BExOGTMI1HT31M1RGWVRAVHAK7DE" localSheetId="13" hidden="1">#REF!</definedName>
    <definedName name="BExOGTMI1HT31M1RGWVRAVHAK7DE" localSheetId="1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11" hidden="1">#REF!</definedName>
    <definedName name="BExOGXO9JE5XSE9GC3I6O21UEKAO" localSheetId="17" hidden="1">#REF!</definedName>
    <definedName name="BExOGXO9JE5XSE9GC3I6O21UEKAO" localSheetId="3" hidden="1">#REF!</definedName>
    <definedName name="BExOGXO9JE5XSE9GC3I6O21UEKAO" localSheetId="7" hidden="1">#REF!</definedName>
    <definedName name="BExOGXO9JE5XSE9GC3I6O21UEKAO" localSheetId="12" hidden="1">#REF!</definedName>
    <definedName name="BExOGXO9JE5XSE9GC3I6O21UEKAO" localSheetId="13" hidden="1">#REF!</definedName>
    <definedName name="BExOGXO9JE5XSE9GC3I6O21UEKAO" localSheetId="1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11" hidden="1">#REF!</definedName>
    <definedName name="BExOH9ICQA5WPLVJIKJVPWUPKSYO" localSheetId="17" hidden="1">#REF!</definedName>
    <definedName name="BExOH9ICQA5WPLVJIKJVPWUPKSYO" localSheetId="3" hidden="1">#REF!</definedName>
    <definedName name="BExOH9ICQA5WPLVJIKJVPWUPKSYO" localSheetId="7" hidden="1">#REF!</definedName>
    <definedName name="BExOH9ICQA5WPLVJIKJVPWUPKSYO" localSheetId="12" hidden="1">#REF!</definedName>
    <definedName name="BExOH9ICQA5WPLVJIKJVPWUPKSYO" localSheetId="13" hidden="1">#REF!</definedName>
    <definedName name="BExOH9ICQA5WPLVJIKJVPWUPKSYO" localSheetId="1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11" hidden="1">#REF!</definedName>
    <definedName name="BExOH9ICZ13C1LAW8OTYTR9S7ZP3" localSheetId="17" hidden="1">#REF!</definedName>
    <definedName name="BExOH9ICZ13C1LAW8OTYTR9S7ZP3" localSheetId="3" hidden="1">#REF!</definedName>
    <definedName name="BExOH9ICZ13C1LAW8OTYTR9S7ZP3" localSheetId="7" hidden="1">#REF!</definedName>
    <definedName name="BExOH9ICZ13C1LAW8OTYTR9S7ZP3" localSheetId="12" hidden="1">#REF!</definedName>
    <definedName name="BExOH9ICZ13C1LAW8OTYTR9S7ZP3" localSheetId="13" hidden="1">#REF!</definedName>
    <definedName name="BExOH9ICZ13C1LAW8OTYTR9S7ZP3" localSheetId="1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11" hidden="1">#REF!</definedName>
    <definedName name="BExOHGEJ8V8OXT32FSU173XLXBDH" localSheetId="17" hidden="1">#REF!</definedName>
    <definedName name="BExOHGEJ8V8OXT32FSU173XLXBDH" localSheetId="3" hidden="1">#REF!</definedName>
    <definedName name="BExOHGEJ8V8OXT32FSU173XLXBDH" localSheetId="7" hidden="1">#REF!</definedName>
    <definedName name="BExOHGEJ8V8OXT32FSU173XLXBDH" localSheetId="12" hidden="1">#REF!</definedName>
    <definedName name="BExOHGEJ8V8OXT32FSU173XLXBDH" localSheetId="13" hidden="1">#REF!</definedName>
    <definedName name="BExOHGEJ8V8OXT32FSU173XLXBDH" localSheetId="1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11" hidden="1">#REF!</definedName>
    <definedName name="BExOHL75H3OT4WAKKPUXIVXWFVDS" localSheetId="17" hidden="1">#REF!</definedName>
    <definedName name="BExOHL75H3OT4WAKKPUXIVXWFVDS" localSheetId="3" hidden="1">#REF!</definedName>
    <definedName name="BExOHL75H3OT4WAKKPUXIVXWFVDS" localSheetId="7" hidden="1">#REF!</definedName>
    <definedName name="BExOHL75H3OT4WAKKPUXIVXWFVDS" localSheetId="12" hidden="1">#REF!</definedName>
    <definedName name="BExOHL75H3OT4WAKKPUXIVXWFVDS" localSheetId="13" hidden="1">#REF!</definedName>
    <definedName name="BExOHL75H3OT4WAKKPUXIVXWFVDS" localSheetId="1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11" hidden="1">#REF!</definedName>
    <definedName name="BExOHLHXXJL6363CC082M9M5VVXQ" localSheetId="17" hidden="1">#REF!</definedName>
    <definedName name="BExOHLHXXJL6363CC082M9M5VVXQ" localSheetId="3" hidden="1">#REF!</definedName>
    <definedName name="BExOHLHXXJL6363CC082M9M5VVXQ" localSheetId="7" hidden="1">#REF!</definedName>
    <definedName name="BExOHLHXXJL6363CC082M9M5VVXQ" localSheetId="12" hidden="1">#REF!</definedName>
    <definedName name="BExOHLHXXJL6363CC082M9M5VVXQ" localSheetId="13" hidden="1">#REF!</definedName>
    <definedName name="BExOHLHXXJL6363CC082M9M5VVXQ" localSheetId="1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11" hidden="1">#REF!</definedName>
    <definedName name="BExOHNAO5UDXSO73BK2ARHWKS90Y" localSheetId="17" hidden="1">#REF!</definedName>
    <definedName name="BExOHNAO5UDXSO73BK2ARHWKS90Y" localSheetId="3" hidden="1">#REF!</definedName>
    <definedName name="BExOHNAO5UDXSO73BK2ARHWKS90Y" localSheetId="7" hidden="1">#REF!</definedName>
    <definedName name="BExOHNAO5UDXSO73BK2ARHWKS90Y" localSheetId="12" hidden="1">#REF!</definedName>
    <definedName name="BExOHNAO5UDXSO73BK2ARHWKS90Y" localSheetId="13" hidden="1">#REF!</definedName>
    <definedName name="BExOHNAO5UDXSO73BK2ARHWKS90Y" localSheetId="1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11" hidden="1">#REF!</definedName>
    <definedName name="BExOHR1G1I9A9CI1HG94EWBLWNM2" localSheetId="17" hidden="1">#REF!</definedName>
    <definedName name="BExOHR1G1I9A9CI1HG94EWBLWNM2" localSheetId="3" hidden="1">#REF!</definedName>
    <definedName name="BExOHR1G1I9A9CI1HG94EWBLWNM2" localSheetId="7" hidden="1">#REF!</definedName>
    <definedName name="BExOHR1G1I9A9CI1HG94EWBLWNM2" localSheetId="12" hidden="1">#REF!</definedName>
    <definedName name="BExOHR1G1I9A9CI1HG94EWBLWNM2" localSheetId="13" hidden="1">#REF!</definedName>
    <definedName name="BExOHR1G1I9A9CI1HG94EWBLWNM2" localSheetId="1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11" hidden="1">#REF!</definedName>
    <definedName name="BExOHTQPP8LQ98L6PYUI6QW08YID" localSheetId="17" hidden="1">#REF!</definedName>
    <definedName name="BExOHTQPP8LQ98L6PYUI6QW08YID" localSheetId="3" hidden="1">#REF!</definedName>
    <definedName name="BExOHTQPP8LQ98L6PYUI6QW08YID" localSheetId="7" hidden="1">#REF!</definedName>
    <definedName name="BExOHTQPP8LQ98L6PYUI6QW08YID" localSheetId="12" hidden="1">#REF!</definedName>
    <definedName name="BExOHTQPP8LQ98L6PYUI6QW08YID" localSheetId="13" hidden="1">#REF!</definedName>
    <definedName name="BExOHTQPP8LQ98L6PYUI6QW08YID" localSheetId="1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11" hidden="1">#REF!</definedName>
    <definedName name="BExOHUHN7UXHYAJFJJFU805UZ0NB" localSheetId="17" hidden="1">#REF!</definedName>
    <definedName name="BExOHUHN7UXHYAJFJJFU805UZ0NB" localSheetId="3" hidden="1">#REF!</definedName>
    <definedName name="BExOHUHN7UXHYAJFJJFU805UZ0NB" localSheetId="7" hidden="1">#REF!</definedName>
    <definedName name="BExOHUHN7UXHYAJFJJFU805UZ0NB" localSheetId="12" hidden="1">#REF!</definedName>
    <definedName name="BExOHUHN7UXHYAJFJJFU805UZ0NB" localSheetId="13" hidden="1">#REF!</definedName>
    <definedName name="BExOHUHN7UXHYAJFJJFU805UZ0NB" localSheetId="1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11" hidden="1">#REF!</definedName>
    <definedName name="BExOHX6Q6NJI793PGX59O5EKTP4G" localSheetId="17" hidden="1">#REF!</definedName>
    <definedName name="BExOHX6Q6NJI793PGX59O5EKTP4G" localSheetId="3" hidden="1">#REF!</definedName>
    <definedName name="BExOHX6Q6NJI793PGX59O5EKTP4G" localSheetId="7" hidden="1">#REF!</definedName>
    <definedName name="BExOHX6Q6NJI793PGX59O5EKTP4G" localSheetId="12" hidden="1">#REF!</definedName>
    <definedName name="BExOHX6Q6NJI793PGX59O5EKTP4G" localSheetId="13" hidden="1">#REF!</definedName>
    <definedName name="BExOHX6Q6NJI793PGX59O5EKTP4G" localSheetId="1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11" hidden="1">#REF!</definedName>
    <definedName name="BExOI5VMTHH7Y8MQQ1N635CHYI0P" localSheetId="17" hidden="1">#REF!</definedName>
    <definedName name="BExOI5VMTHH7Y8MQQ1N635CHYI0P" localSheetId="3" hidden="1">#REF!</definedName>
    <definedName name="BExOI5VMTHH7Y8MQQ1N635CHYI0P" localSheetId="7" hidden="1">#REF!</definedName>
    <definedName name="BExOI5VMTHH7Y8MQQ1N635CHYI0P" localSheetId="12" hidden="1">#REF!</definedName>
    <definedName name="BExOI5VMTHH7Y8MQQ1N635CHYI0P" localSheetId="13" hidden="1">#REF!</definedName>
    <definedName name="BExOI5VMTHH7Y8MQQ1N635CHYI0P" localSheetId="1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11" hidden="1">#REF!</definedName>
    <definedName name="BExOIEVCP4Y6VDS23AK84MCYYHRT" localSheetId="17" hidden="1">#REF!</definedName>
    <definedName name="BExOIEVCP4Y6VDS23AK84MCYYHRT" localSheetId="3" hidden="1">#REF!</definedName>
    <definedName name="BExOIEVCP4Y6VDS23AK84MCYYHRT" localSheetId="7" hidden="1">#REF!</definedName>
    <definedName name="BExOIEVCP4Y6VDS23AK84MCYYHRT" localSheetId="12" hidden="1">#REF!</definedName>
    <definedName name="BExOIEVCP4Y6VDS23AK84MCYYHRT" localSheetId="13" hidden="1">#REF!</definedName>
    <definedName name="BExOIEVCP4Y6VDS23AK84MCYYHRT" localSheetId="1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11" hidden="1">#REF!</definedName>
    <definedName name="BExOIFRP0HEHF5D7JSZ0X8ADJ79U" localSheetId="17" hidden="1">#REF!</definedName>
    <definedName name="BExOIFRP0HEHF5D7JSZ0X8ADJ79U" localSheetId="3" hidden="1">#REF!</definedName>
    <definedName name="BExOIFRP0HEHF5D7JSZ0X8ADJ79U" localSheetId="7" hidden="1">#REF!</definedName>
    <definedName name="BExOIFRP0HEHF5D7JSZ0X8ADJ79U" localSheetId="12" hidden="1">#REF!</definedName>
    <definedName name="BExOIFRP0HEHF5D7JSZ0X8ADJ79U" localSheetId="13" hidden="1">#REF!</definedName>
    <definedName name="BExOIFRP0HEHF5D7JSZ0X8ADJ79U" localSheetId="1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11" hidden="1">#REF!</definedName>
    <definedName name="BExOIHPQIXR0NDR5WD01BZKPKEO3" localSheetId="17" hidden="1">#REF!</definedName>
    <definedName name="BExOIHPQIXR0NDR5WD01BZKPKEO3" localSheetId="3" hidden="1">#REF!</definedName>
    <definedName name="BExOIHPQIXR0NDR5WD01BZKPKEO3" localSheetId="7" hidden="1">#REF!</definedName>
    <definedName name="BExOIHPQIXR0NDR5WD01BZKPKEO3" localSheetId="12" hidden="1">#REF!</definedName>
    <definedName name="BExOIHPQIXR0NDR5WD01BZKPKEO3" localSheetId="13" hidden="1">#REF!</definedName>
    <definedName name="BExOIHPQIXR0NDR5WD01BZKPKEO3" localSheetId="1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11" hidden="1">#REF!</definedName>
    <definedName name="BExOIM7L0Z3LSII9P7ZTV4KJ8RMA" localSheetId="17" hidden="1">#REF!</definedName>
    <definedName name="BExOIM7L0Z3LSII9P7ZTV4KJ8RMA" localSheetId="3" hidden="1">#REF!</definedName>
    <definedName name="BExOIM7L0Z3LSII9P7ZTV4KJ8RMA" localSheetId="7" hidden="1">#REF!</definedName>
    <definedName name="BExOIM7L0Z3LSII9P7ZTV4KJ8RMA" localSheetId="12" hidden="1">#REF!</definedName>
    <definedName name="BExOIM7L0Z3LSII9P7ZTV4KJ8RMA" localSheetId="13" hidden="1">#REF!</definedName>
    <definedName name="BExOIM7L0Z3LSII9P7ZTV4KJ8RMA" localSheetId="1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11" hidden="1">#REF!</definedName>
    <definedName name="BExOIWJVMJ6MG6JC4SPD1L00OHU1" localSheetId="17" hidden="1">#REF!</definedName>
    <definedName name="BExOIWJVMJ6MG6JC4SPD1L00OHU1" localSheetId="3" hidden="1">#REF!</definedName>
    <definedName name="BExOIWJVMJ6MG6JC4SPD1L00OHU1" localSheetId="7" hidden="1">#REF!</definedName>
    <definedName name="BExOIWJVMJ6MG6JC4SPD1L00OHU1" localSheetId="12" hidden="1">#REF!</definedName>
    <definedName name="BExOIWJVMJ6MG6JC4SPD1L00OHU1" localSheetId="13" hidden="1">#REF!</definedName>
    <definedName name="BExOIWJVMJ6MG6JC4SPD1L00OHU1" localSheetId="1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11" hidden="1">#REF!</definedName>
    <definedName name="BExOIYCN8Z4JK3OOG86KYUCV0ME8" localSheetId="17" hidden="1">#REF!</definedName>
    <definedName name="BExOIYCN8Z4JK3OOG86KYUCV0ME8" localSheetId="3" hidden="1">#REF!</definedName>
    <definedName name="BExOIYCN8Z4JK3OOG86KYUCV0ME8" localSheetId="7" hidden="1">#REF!</definedName>
    <definedName name="BExOIYCN8Z4JK3OOG86KYUCV0ME8" localSheetId="12" hidden="1">#REF!</definedName>
    <definedName name="BExOIYCN8Z4JK3OOG86KYUCV0ME8" localSheetId="13" hidden="1">#REF!</definedName>
    <definedName name="BExOIYCN8Z4JK3OOG86KYUCV0ME8" localSheetId="1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11" hidden="1">#REF!</definedName>
    <definedName name="BExOJ3AKZ9BCBZT3KD8WMSLK6MN2" localSheetId="17" hidden="1">#REF!</definedName>
    <definedName name="BExOJ3AKZ9BCBZT3KD8WMSLK6MN2" localSheetId="3" hidden="1">#REF!</definedName>
    <definedName name="BExOJ3AKZ9BCBZT3KD8WMSLK6MN2" localSheetId="7" hidden="1">#REF!</definedName>
    <definedName name="BExOJ3AKZ9BCBZT3KD8WMSLK6MN2" localSheetId="12" hidden="1">#REF!</definedName>
    <definedName name="BExOJ3AKZ9BCBZT3KD8WMSLK6MN2" localSheetId="13" hidden="1">#REF!</definedName>
    <definedName name="BExOJ3AKZ9BCBZT3KD8WMSLK6MN2" localSheetId="1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11" hidden="1">#REF!</definedName>
    <definedName name="BExOJ7XQK71I4YZDD29AKOOWZ47E" localSheetId="17" hidden="1">#REF!</definedName>
    <definedName name="BExOJ7XQK71I4YZDD29AKOOWZ47E" localSheetId="3" hidden="1">#REF!</definedName>
    <definedName name="BExOJ7XQK71I4YZDD29AKOOWZ47E" localSheetId="7" hidden="1">#REF!</definedName>
    <definedName name="BExOJ7XQK71I4YZDD29AKOOWZ47E" localSheetId="12" hidden="1">#REF!</definedName>
    <definedName name="BExOJ7XQK71I4YZDD29AKOOWZ47E" localSheetId="13" hidden="1">#REF!</definedName>
    <definedName name="BExOJ7XQK71I4YZDD29AKOOWZ47E" localSheetId="1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11" hidden="1">#REF!</definedName>
    <definedName name="BExOJAXS2THXXIJMV2F2LZKMI589" localSheetId="17" hidden="1">#REF!</definedName>
    <definedName name="BExOJAXS2THXXIJMV2F2LZKMI589" localSheetId="3" hidden="1">#REF!</definedName>
    <definedName name="BExOJAXS2THXXIJMV2F2LZKMI589" localSheetId="7" hidden="1">#REF!</definedName>
    <definedName name="BExOJAXS2THXXIJMV2F2LZKMI589" localSheetId="12" hidden="1">#REF!</definedName>
    <definedName name="BExOJAXS2THXXIJMV2F2LZKMI589" localSheetId="13" hidden="1">#REF!</definedName>
    <definedName name="BExOJAXS2THXXIJMV2F2LZKMI589" localSheetId="1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11" hidden="1">#REF!</definedName>
    <definedName name="BExOJDXKJ43BMD5CFWEMSU5R1BP9" localSheetId="17" hidden="1">#REF!</definedName>
    <definedName name="BExOJDXKJ43BMD5CFWEMSU5R1BP9" localSheetId="3" hidden="1">#REF!</definedName>
    <definedName name="BExOJDXKJ43BMD5CFWEMSU5R1BP9" localSheetId="7" hidden="1">#REF!</definedName>
    <definedName name="BExOJDXKJ43BMD5CFWEMSU5R1BP9" localSheetId="12" hidden="1">#REF!</definedName>
    <definedName name="BExOJDXKJ43BMD5CFWEMSU5R1BP9" localSheetId="13" hidden="1">#REF!</definedName>
    <definedName name="BExOJDXKJ43BMD5CFWEMSU5R1BP9" localSheetId="1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11" hidden="1">#REF!</definedName>
    <definedName name="BExOJHZ9KOD9LEP7ES426LHOCXEY" localSheetId="17" hidden="1">#REF!</definedName>
    <definedName name="BExOJHZ9KOD9LEP7ES426LHOCXEY" localSheetId="3" hidden="1">#REF!</definedName>
    <definedName name="BExOJHZ9KOD9LEP7ES426LHOCXEY" localSheetId="7" hidden="1">#REF!</definedName>
    <definedName name="BExOJHZ9KOD9LEP7ES426LHOCXEY" localSheetId="12" hidden="1">#REF!</definedName>
    <definedName name="BExOJHZ9KOD9LEP7ES426LHOCXEY" localSheetId="13" hidden="1">#REF!</definedName>
    <definedName name="BExOJHZ9KOD9LEP7ES426LHOCXEY" localSheetId="1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11" hidden="1">#REF!</definedName>
    <definedName name="BExOJM0W6XGSW5MXPTTX0GNF6SFT" localSheetId="17" hidden="1">#REF!</definedName>
    <definedName name="BExOJM0W6XGSW5MXPTTX0GNF6SFT" localSheetId="3" hidden="1">#REF!</definedName>
    <definedName name="BExOJM0W6XGSW5MXPTTX0GNF6SFT" localSheetId="7" hidden="1">#REF!</definedName>
    <definedName name="BExOJM0W6XGSW5MXPTTX0GNF6SFT" localSheetId="12" hidden="1">#REF!</definedName>
    <definedName name="BExOJM0W6XGSW5MXPTTX0GNF6SFT" localSheetId="13" hidden="1">#REF!</definedName>
    <definedName name="BExOJM0W6XGSW5MXPTTX0GNF6SFT" localSheetId="1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11" hidden="1">#REF!</definedName>
    <definedName name="BExOJQ7XL1X94G2GP88DSU6OTRKY" localSheetId="17" hidden="1">#REF!</definedName>
    <definedName name="BExOJQ7XL1X94G2GP88DSU6OTRKY" localSheetId="3" hidden="1">#REF!</definedName>
    <definedName name="BExOJQ7XL1X94G2GP88DSU6OTRKY" localSheetId="7" hidden="1">#REF!</definedName>
    <definedName name="BExOJQ7XL1X94G2GP88DSU6OTRKY" localSheetId="12" hidden="1">#REF!</definedName>
    <definedName name="BExOJQ7XL1X94G2GP88DSU6OTRKY" localSheetId="13" hidden="1">#REF!</definedName>
    <definedName name="BExOJQ7XL1X94G2GP88DSU6OTRKY" localSheetId="1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11" hidden="1">#REF!</definedName>
    <definedName name="BExOJXEUJJ9SYRJXKYYV2NCCDT2R" localSheetId="17" hidden="1">#REF!</definedName>
    <definedName name="BExOJXEUJJ9SYRJXKYYV2NCCDT2R" localSheetId="3" hidden="1">#REF!</definedName>
    <definedName name="BExOJXEUJJ9SYRJXKYYV2NCCDT2R" localSheetId="7" hidden="1">#REF!</definedName>
    <definedName name="BExOJXEUJJ9SYRJXKYYV2NCCDT2R" localSheetId="12" hidden="1">#REF!</definedName>
    <definedName name="BExOJXEUJJ9SYRJXKYYV2NCCDT2R" localSheetId="13" hidden="1">#REF!</definedName>
    <definedName name="BExOJXEUJJ9SYRJXKYYV2NCCDT2R" localSheetId="1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11" hidden="1">#REF!</definedName>
    <definedName name="BExOK0EQYM9JUMAGWOUN7QDH7VMZ" localSheetId="17" hidden="1">#REF!</definedName>
    <definedName name="BExOK0EQYM9JUMAGWOUN7QDH7VMZ" localSheetId="3" hidden="1">#REF!</definedName>
    <definedName name="BExOK0EQYM9JUMAGWOUN7QDH7VMZ" localSheetId="7" hidden="1">#REF!</definedName>
    <definedName name="BExOK0EQYM9JUMAGWOUN7QDH7VMZ" localSheetId="12" hidden="1">#REF!</definedName>
    <definedName name="BExOK0EQYM9JUMAGWOUN7QDH7VMZ" localSheetId="13" hidden="1">#REF!</definedName>
    <definedName name="BExOK0EQYM9JUMAGWOUN7QDH7VMZ" localSheetId="1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11" hidden="1">#REF!</definedName>
    <definedName name="BExOK10DBCM0O0CLRF8BB6EEWGB2" localSheetId="17" hidden="1">#REF!</definedName>
    <definedName name="BExOK10DBCM0O0CLRF8BB6EEWGB2" localSheetId="3" hidden="1">#REF!</definedName>
    <definedName name="BExOK10DBCM0O0CLRF8BB6EEWGB2" localSheetId="7" hidden="1">#REF!</definedName>
    <definedName name="BExOK10DBCM0O0CLRF8BB6EEWGB2" localSheetId="12" hidden="1">#REF!</definedName>
    <definedName name="BExOK10DBCM0O0CLRF8BB6EEWGB2" localSheetId="13" hidden="1">#REF!</definedName>
    <definedName name="BExOK10DBCM0O0CLRF8BB6EEWGB2" localSheetId="1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11" hidden="1">#REF!</definedName>
    <definedName name="BExOK45QZPFPJ08Z5BZOFLNGPHCZ" localSheetId="17" hidden="1">#REF!</definedName>
    <definedName name="BExOK45QZPFPJ08Z5BZOFLNGPHCZ" localSheetId="3" hidden="1">#REF!</definedName>
    <definedName name="BExOK45QZPFPJ08Z5BZOFLNGPHCZ" localSheetId="7" hidden="1">#REF!</definedName>
    <definedName name="BExOK45QZPFPJ08Z5BZOFLNGPHCZ" localSheetId="12" hidden="1">#REF!</definedName>
    <definedName name="BExOK45QZPFPJ08Z5BZOFLNGPHCZ" localSheetId="13" hidden="1">#REF!</definedName>
    <definedName name="BExOK45QZPFPJ08Z5BZOFLNGPHCZ" localSheetId="1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11" hidden="1">#REF!</definedName>
    <definedName name="BExOK4WM9O7QNG6O57FOASI5QSN1" localSheetId="17" hidden="1">#REF!</definedName>
    <definedName name="BExOK4WM9O7QNG6O57FOASI5QSN1" localSheetId="3" hidden="1">#REF!</definedName>
    <definedName name="BExOK4WM9O7QNG6O57FOASI5QSN1" localSheetId="7" hidden="1">#REF!</definedName>
    <definedName name="BExOK4WM9O7QNG6O57FOASI5QSN1" localSheetId="12" hidden="1">#REF!</definedName>
    <definedName name="BExOK4WM9O7QNG6O57FOASI5QSN1" localSheetId="13" hidden="1">#REF!</definedName>
    <definedName name="BExOK4WM9O7QNG6O57FOASI5QSN1" localSheetId="1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11" hidden="1">#REF!</definedName>
    <definedName name="BExOK57E3HXBUDOQB4M87JK9OPNE" localSheetId="17" hidden="1">#REF!</definedName>
    <definedName name="BExOK57E3HXBUDOQB4M87JK9OPNE" localSheetId="3" hidden="1">#REF!</definedName>
    <definedName name="BExOK57E3HXBUDOQB4M87JK9OPNE" localSheetId="7" hidden="1">#REF!</definedName>
    <definedName name="BExOK57E3HXBUDOQB4M87JK9OPNE" localSheetId="12" hidden="1">#REF!</definedName>
    <definedName name="BExOK57E3HXBUDOQB4M87JK9OPNE" localSheetId="13" hidden="1">#REF!</definedName>
    <definedName name="BExOK57E3HXBUDOQB4M87JK9OPNE" localSheetId="1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11" hidden="1">#REF!</definedName>
    <definedName name="BExOKJLBFD15HACQ01HQLY1U5SE2" localSheetId="17" hidden="1">#REF!</definedName>
    <definedName name="BExOKJLBFD15HACQ01HQLY1U5SE2" localSheetId="3" hidden="1">#REF!</definedName>
    <definedName name="BExOKJLBFD15HACQ01HQLY1U5SE2" localSheetId="7" hidden="1">#REF!</definedName>
    <definedName name="BExOKJLBFD15HACQ01HQLY1U5SE2" localSheetId="12" hidden="1">#REF!</definedName>
    <definedName name="BExOKJLBFD15HACQ01HQLY1U5SE2" localSheetId="13" hidden="1">#REF!</definedName>
    <definedName name="BExOKJLBFD15HACQ01HQLY1U5SE2" localSheetId="1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11" hidden="1">#REF!</definedName>
    <definedName name="BExOKTXMJP351VXKH8VT6SXUNIMF" localSheetId="17" hidden="1">#REF!</definedName>
    <definedName name="BExOKTXMJP351VXKH8VT6SXUNIMF" localSheetId="3" hidden="1">#REF!</definedName>
    <definedName name="BExOKTXMJP351VXKH8VT6SXUNIMF" localSheetId="7" hidden="1">#REF!</definedName>
    <definedName name="BExOKTXMJP351VXKH8VT6SXUNIMF" localSheetId="12" hidden="1">#REF!</definedName>
    <definedName name="BExOKTXMJP351VXKH8VT6SXUNIMF" localSheetId="13" hidden="1">#REF!</definedName>
    <definedName name="BExOKTXMJP351VXKH8VT6SXUNIMF" localSheetId="1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11" hidden="1">#REF!</definedName>
    <definedName name="BExOKU8GMLOCNVORDE329819XN67" localSheetId="17" hidden="1">#REF!</definedName>
    <definedName name="BExOKU8GMLOCNVORDE329819XN67" localSheetId="3" hidden="1">#REF!</definedName>
    <definedName name="BExOKU8GMLOCNVORDE329819XN67" localSheetId="7" hidden="1">#REF!</definedName>
    <definedName name="BExOKU8GMLOCNVORDE329819XN67" localSheetId="12" hidden="1">#REF!</definedName>
    <definedName name="BExOKU8GMLOCNVORDE329819XN67" localSheetId="13" hidden="1">#REF!</definedName>
    <definedName name="BExOKU8GMLOCNVORDE329819XN67" localSheetId="1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11" hidden="1">#REF!</definedName>
    <definedName name="BExOL0Z3Z7IAMHPB91EO2MF49U57" localSheetId="17" hidden="1">#REF!</definedName>
    <definedName name="BExOL0Z3Z7IAMHPB91EO2MF49U57" localSheetId="3" hidden="1">#REF!</definedName>
    <definedName name="BExOL0Z3Z7IAMHPB91EO2MF49U57" localSheetId="7" hidden="1">#REF!</definedName>
    <definedName name="BExOL0Z3Z7IAMHPB91EO2MF49U57" localSheetId="12" hidden="1">#REF!</definedName>
    <definedName name="BExOL0Z3Z7IAMHPB91EO2MF49U57" localSheetId="13" hidden="1">#REF!</definedName>
    <definedName name="BExOL0Z3Z7IAMHPB91EO2MF49U57" localSheetId="1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11" hidden="1">#REF!</definedName>
    <definedName name="BExOL7KH12VAR0LG741SIOJTLWFD" localSheetId="17" hidden="1">#REF!</definedName>
    <definedName name="BExOL7KH12VAR0LG741SIOJTLWFD" localSheetId="3" hidden="1">#REF!</definedName>
    <definedName name="BExOL7KH12VAR0LG741SIOJTLWFD" localSheetId="7" hidden="1">#REF!</definedName>
    <definedName name="BExOL7KH12VAR0LG741SIOJTLWFD" localSheetId="12" hidden="1">#REF!</definedName>
    <definedName name="BExOL7KH12VAR0LG741SIOJTLWFD" localSheetId="13" hidden="1">#REF!</definedName>
    <definedName name="BExOL7KH12VAR0LG741SIOJTLWFD" localSheetId="1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11" hidden="1">#REF!</definedName>
    <definedName name="BExOLGUYDBS2V3UOK4DVPUW5JZN7" localSheetId="17" hidden="1">#REF!</definedName>
    <definedName name="BExOLGUYDBS2V3UOK4DVPUW5JZN7" localSheetId="3" hidden="1">#REF!</definedName>
    <definedName name="BExOLGUYDBS2V3UOK4DVPUW5JZN7" localSheetId="7" hidden="1">#REF!</definedName>
    <definedName name="BExOLGUYDBS2V3UOK4DVPUW5JZN7" localSheetId="12" hidden="1">#REF!</definedName>
    <definedName name="BExOLGUYDBS2V3UOK4DVPUW5JZN7" localSheetId="13" hidden="1">#REF!</definedName>
    <definedName name="BExOLGUYDBS2V3UOK4DVPUW5JZN7" localSheetId="1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11" hidden="1">#REF!</definedName>
    <definedName name="BExOLICXFHJLILCJVFMJE5MGGWKR" localSheetId="17" hidden="1">#REF!</definedName>
    <definedName name="BExOLICXFHJLILCJVFMJE5MGGWKR" localSheetId="3" hidden="1">#REF!</definedName>
    <definedName name="BExOLICXFHJLILCJVFMJE5MGGWKR" localSheetId="7" hidden="1">#REF!</definedName>
    <definedName name="BExOLICXFHJLILCJVFMJE5MGGWKR" localSheetId="12" hidden="1">#REF!</definedName>
    <definedName name="BExOLICXFHJLILCJVFMJE5MGGWKR" localSheetId="13" hidden="1">#REF!</definedName>
    <definedName name="BExOLICXFHJLILCJVFMJE5MGGWKR" localSheetId="1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11" hidden="1">#REF!</definedName>
    <definedName name="BExOLOI0WJS3QC12I3ISL0D9AWOF" localSheetId="17" hidden="1">#REF!</definedName>
    <definedName name="BExOLOI0WJS3QC12I3ISL0D9AWOF" localSheetId="3" hidden="1">#REF!</definedName>
    <definedName name="BExOLOI0WJS3QC12I3ISL0D9AWOF" localSheetId="7" hidden="1">#REF!</definedName>
    <definedName name="BExOLOI0WJS3QC12I3ISL0D9AWOF" localSheetId="12" hidden="1">#REF!</definedName>
    <definedName name="BExOLOI0WJS3QC12I3ISL0D9AWOF" localSheetId="13" hidden="1">#REF!</definedName>
    <definedName name="BExOLOI0WJS3QC12I3ISL0D9AWOF" localSheetId="1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11" hidden="1">#REF!</definedName>
    <definedName name="BExOLQ5A7IWI0W12J7315E7LBI0O" localSheetId="17" hidden="1">#REF!</definedName>
    <definedName name="BExOLQ5A7IWI0W12J7315E7LBI0O" localSheetId="3" hidden="1">#REF!</definedName>
    <definedName name="BExOLQ5A7IWI0W12J7315E7LBI0O" localSheetId="7" hidden="1">#REF!</definedName>
    <definedName name="BExOLQ5A7IWI0W12J7315E7LBI0O" localSheetId="12" hidden="1">#REF!</definedName>
    <definedName name="BExOLQ5A7IWI0W12J7315E7LBI0O" localSheetId="13" hidden="1">#REF!</definedName>
    <definedName name="BExOLQ5A7IWI0W12J7315E7LBI0O" localSheetId="1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11" hidden="1">#REF!</definedName>
    <definedName name="BExOLYZNG5RBD0BTS1OEZJNU92Q5" localSheetId="17" hidden="1">#REF!</definedName>
    <definedName name="BExOLYZNG5RBD0BTS1OEZJNU92Q5" localSheetId="3" hidden="1">#REF!</definedName>
    <definedName name="BExOLYZNG5RBD0BTS1OEZJNU92Q5" localSheetId="7" hidden="1">#REF!</definedName>
    <definedName name="BExOLYZNG5RBD0BTS1OEZJNU92Q5" localSheetId="12" hidden="1">#REF!</definedName>
    <definedName name="BExOLYZNG5RBD0BTS1OEZJNU92Q5" localSheetId="13" hidden="1">#REF!</definedName>
    <definedName name="BExOLYZNG5RBD0BTS1OEZJNU92Q5" localSheetId="1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11" hidden="1">#REF!</definedName>
    <definedName name="BExOM136CSOYSV2NE3NAU04Z4414" localSheetId="17" hidden="1">#REF!</definedName>
    <definedName name="BExOM136CSOYSV2NE3NAU04Z4414" localSheetId="3" hidden="1">#REF!</definedName>
    <definedName name="BExOM136CSOYSV2NE3NAU04Z4414" localSheetId="7" hidden="1">#REF!</definedName>
    <definedName name="BExOM136CSOYSV2NE3NAU04Z4414" localSheetId="12" hidden="1">#REF!</definedName>
    <definedName name="BExOM136CSOYSV2NE3NAU04Z4414" localSheetId="13" hidden="1">#REF!</definedName>
    <definedName name="BExOM136CSOYSV2NE3NAU04Z4414" localSheetId="1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11" hidden="1">#REF!</definedName>
    <definedName name="BExOM3HIJ3UZPOKJI68KPBJAHPDC" localSheetId="17" hidden="1">#REF!</definedName>
    <definedName name="BExOM3HIJ3UZPOKJI68KPBJAHPDC" localSheetId="3" hidden="1">#REF!</definedName>
    <definedName name="BExOM3HIJ3UZPOKJI68KPBJAHPDC" localSheetId="7" hidden="1">#REF!</definedName>
    <definedName name="BExOM3HIJ3UZPOKJI68KPBJAHPDC" localSheetId="12" hidden="1">#REF!</definedName>
    <definedName name="BExOM3HIJ3UZPOKJI68KPBJAHPDC" localSheetId="13" hidden="1">#REF!</definedName>
    <definedName name="BExOM3HIJ3UZPOKJI68KPBJAHPDC" localSheetId="1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11" hidden="1">#REF!</definedName>
    <definedName name="BExOM5QC0I90GVJG1G7NFAIINKAQ" localSheetId="17" hidden="1">#REF!</definedName>
    <definedName name="BExOM5QC0I90GVJG1G7NFAIINKAQ" localSheetId="3" hidden="1">#REF!</definedName>
    <definedName name="BExOM5QC0I90GVJG1G7NFAIINKAQ" localSheetId="7" hidden="1">#REF!</definedName>
    <definedName name="BExOM5QC0I90GVJG1G7NFAIINKAQ" localSheetId="12" hidden="1">#REF!</definedName>
    <definedName name="BExOM5QC0I90GVJG1G7NFAIINKAQ" localSheetId="13" hidden="1">#REF!</definedName>
    <definedName name="BExOM5QC0I90GVJG1G7NFAIINKAQ" localSheetId="1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11" hidden="1">#REF!</definedName>
    <definedName name="BExOMKPURE33YQ3K1JG9NVQD4W49" localSheetId="17" hidden="1">#REF!</definedName>
    <definedName name="BExOMKPURE33YQ3K1JG9NVQD4W49" localSheetId="3" hidden="1">#REF!</definedName>
    <definedName name="BExOMKPURE33YQ3K1JG9NVQD4W49" localSheetId="7" hidden="1">#REF!</definedName>
    <definedName name="BExOMKPURE33YQ3K1JG9NVQD4W49" localSheetId="12" hidden="1">#REF!</definedName>
    <definedName name="BExOMKPURE33YQ3K1JG9NVQD4W49" localSheetId="13" hidden="1">#REF!</definedName>
    <definedName name="BExOMKPURE33YQ3K1JG9NVQD4W49" localSheetId="1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11" hidden="1">#REF!</definedName>
    <definedName name="BExOMP7NGCLUNFK50QD2LPKRG078" localSheetId="17" hidden="1">#REF!</definedName>
    <definedName name="BExOMP7NGCLUNFK50QD2LPKRG078" localSheetId="3" hidden="1">#REF!</definedName>
    <definedName name="BExOMP7NGCLUNFK50QD2LPKRG078" localSheetId="7" hidden="1">#REF!</definedName>
    <definedName name="BExOMP7NGCLUNFK50QD2LPKRG078" localSheetId="12" hidden="1">#REF!</definedName>
    <definedName name="BExOMP7NGCLUNFK50QD2LPKRG078" localSheetId="13" hidden="1">#REF!</definedName>
    <definedName name="BExOMP7NGCLUNFK50QD2LPKRG078" localSheetId="1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11" hidden="1">#REF!</definedName>
    <definedName name="BExOMPNX2853XA8AUM0BLA7CS86A" localSheetId="17" hidden="1">#REF!</definedName>
    <definedName name="BExOMPNX2853XA8AUM0BLA7CS86A" localSheetId="3" hidden="1">#REF!</definedName>
    <definedName name="BExOMPNX2853XA8AUM0BLA7CS86A" localSheetId="7" hidden="1">#REF!</definedName>
    <definedName name="BExOMPNX2853XA8AUM0BLA7CS86A" localSheetId="12" hidden="1">#REF!</definedName>
    <definedName name="BExOMPNX2853XA8AUM0BLA7CS86A" localSheetId="13" hidden="1">#REF!</definedName>
    <definedName name="BExOMPNX2853XA8AUM0BLA7CS86A" localSheetId="1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11" hidden="1">#REF!</definedName>
    <definedName name="BExOMU0A6XMY48SZRYL4WQZD13BI" localSheetId="17" hidden="1">#REF!</definedName>
    <definedName name="BExOMU0A6XMY48SZRYL4WQZD13BI" localSheetId="3" hidden="1">#REF!</definedName>
    <definedName name="BExOMU0A6XMY48SZRYL4WQZD13BI" localSheetId="7" hidden="1">#REF!</definedName>
    <definedName name="BExOMU0A6XMY48SZRYL4WQZD13BI" localSheetId="12" hidden="1">#REF!</definedName>
    <definedName name="BExOMU0A6XMY48SZRYL4WQZD13BI" localSheetId="13" hidden="1">#REF!</definedName>
    <definedName name="BExOMU0A6XMY48SZRYL4WQZD13BI" localSheetId="1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11" hidden="1">#REF!</definedName>
    <definedName name="BExOMVT0HSNC59DJP4CLISASGHKL" localSheetId="17" hidden="1">#REF!</definedName>
    <definedName name="BExOMVT0HSNC59DJP4CLISASGHKL" localSheetId="3" hidden="1">#REF!</definedName>
    <definedName name="BExOMVT0HSNC59DJP4CLISASGHKL" localSheetId="7" hidden="1">#REF!</definedName>
    <definedName name="BExOMVT0HSNC59DJP4CLISASGHKL" localSheetId="12" hidden="1">#REF!</definedName>
    <definedName name="BExOMVT0HSNC59DJP4CLISASGHKL" localSheetId="13" hidden="1">#REF!</definedName>
    <definedName name="BExOMVT0HSNC59DJP4CLISASGHKL" localSheetId="1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11" hidden="1">#REF!</definedName>
    <definedName name="BExON0AX35F2SI0UCVMGWGVIUNI3" localSheetId="17" hidden="1">#REF!</definedName>
    <definedName name="BExON0AX35F2SI0UCVMGWGVIUNI3" localSheetId="3" hidden="1">#REF!</definedName>
    <definedName name="BExON0AX35F2SI0UCVMGWGVIUNI3" localSheetId="7" hidden="1">#REF!</definedName>
    <definedName name="BExON0AX35F2SI0UCVMGWGVIUNI3" localSheetId="12" hidden="1">#REF!</definedName>
    <definedName name="BExON0AX35F2SI0UCVMGWGVIUNI3" localSheetId="13" hidden="1">#REF!</definedName>
    <definedName name="BExON0AX35F2SI0UCVMGWGVIUNI3" localSheetId="1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11" hidden="1">#REF!</definedName>
    <definedName name="BExON1I19LN0T10YIIYC5NE9UGMR" localSheetId="17" hidden="1">#REF!</definedName>
    <definedName name="BExON1I19LN0T10YIIYC5NE9UGMR" localSheetId="3" hidden="1">#REF!</definedName>
    <definedName name="BExON1I19LN0T10YIIYC5NE9UGMR" localSheetId="7" hidden="1">#REF!</definedName>
    <definedName name="BExON1I19LN0T10YIIYC5NE9UGMR" localSheetId="12" hidden="1">#REF!</definedName>
    <definedName name="BExON1I19LN0T10YIIYC5NE9UGMR" localSheetId="13" hidden="1">#REF!</definedName>
    <definedName name="BExON1I19LN0T10YIIYC5NE9UGMR" localSheetId="1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11" hidden="1">#REF!</definedName>
    <definedName name="BExON41U4296DV3DPG6I5EF3OEYF" localSheetId="17" hidden="1">#REF!</definedName>
    <definedName name="BExON41U4296DV3DPG6I5EF3OEYF" localSheetId="3" hidden="1">#REF!</definedName>
    <definedName name="BExON41U4296DV3DPG6I5EF3OEYF" localSheetId="7" hidden="1">#REF!</definedName>
    <definedName name="BExON41U4296DV3DPG6I5EF3OEYF" localSheetId="12" hidden="1">#REF!</definedName>
    <definedName name="BExON41U4296DV3DPG6I5EF3OEYF" localSheetId="13" hidden="1">#REF!</definedName>
    <definedName name="BExON41U4296DV3DPG6I5EF3OEYF" localSheetId="1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11" hidden="1">#REF!</definedName>
    <definedName name="BExONB3A7CO4YD8RB41PHC93BQ9M" localSheetId="17" hidden="1">#REF!</definedName>
    <definedName name="BExONB3A7CO4YD8RB41PHC93BQ9M" localSheetId="3" hidden="1">#REF!</definedName>
    <definedName name="BExONB3A7CO4YD8RB41PHC93BQ9M" localSheetId="7" hidden="1">#REF!</definedName>
    <definedName name="BExONB3A7CO4YD8RB41PHC93BQ9M" localSheetId="12" hidden="1">#REF!</definedName>
    <definedName name="BExONB3A7CO4YD8RB41PHC93BQ9M" localSheetId="13" hidden="1">#REF!</definedName>
    <definedName name="BExONB3A7CO4YD8RB41PHC93BQ9M" localSheetId="1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11" hidden="1">#REF!</definedName>
    <definedName name="BExONFQH6UUXF8V0GI4BRIST9RFO" localSheetId="17" hidden="1">#REF!</definedName>
    <definedName name="BExONFQH6UUXF8V0GI4BRIST9RFO" localSheetId="3" hidden="1">#REF!</definedName>
    <definedName name="BExONFQH6UUXF8V0GI4BRIST9RFO" localSheetId="7" hidden="1">#REF!</definedName>
    <definedName name="BExONFQH6UUXF8V0GI4BRIST9RFO" localSheetId="12" hidden="1">#REF!</definedName>
    <definedName name="BExONFQH6UUXF8V0GI4BRIST9RFO" localSheetId="13" hidden="1">#REF!</definedName>
    <definedName name="BExONFQH6UUXF8V0GI4BRIST9RFO" localSheetId="1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11" hidden="1">#REF!</definedName>
    <definedName name="BExONIL31DZWU7IFVN3VV0XTXJA1" localSheetId="17" hidden="1">#REF!</definedName>
    <definedName name="BExONIL31DZWU7IFVN3VV0XTXJA1" localSheetId="3" hidden="1">#REF!</definedName>
    <definedName name="BExONIL31DZWU7IFVN3VV0XTXJA1" localSheetId="7" hidden="1">#REF!</definedName>
    <definedName name="BExONIL31DZWU7IFVN3VV0XTXJA1" localSheetId="12" hidden="1">#REF!</definedName>
    <definedName name="BExONIL31DZWU7IFVN3VV0XTXJA1" localSheetId="13" hidden="1">#REF!</definedName>
    <definedName name="BExONIL31DZWU7IFVN3VV0XTXJA1" localSheetId="1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11" hidden="1">#REF!</definedName>
    <definedName name="BExONJ1BU17R0F5A2UP1UGJBOGKS" localSheetId="17" hidden="1">#REF!</definedName>
    <definedName name="BExONJ1BU17R0F5A2UP1UGJBOGKS" localSheetId="3" hidden="1">#REF!</definedName>
    <definedName name="BExONJ1BU17R0F5A2UP1UGJBOGKS" localSheetId="7" hidden="1">#REF!</definedName>
    <definedName name="BExONJ1BU17R0F5A2UP1UGJBOGKS" localSheetId="12" hidden="1">#REF!</definedName>
    <definedName name="BExONJ1BU17R0F5A2UP1UGJBOGKS" localSheetId="13" hidden="1">#REF!</definedName>
    <definedName name="BExONJ1BU17R0F5A2UP1UGJBOGKS" localSheetId="1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11" hidden="1">#REF!</definedName>
    <definedName name="BExONKZDHE8SS0P4YRLGEQR9KYHF" localSheetId="17" hidden="1">#REF!</definedName>
    <definedName name="BExONKZDHE8SS0P4YRLGEQR9KYHF" localSheetId="3" hidden="1">#REF!</definedName>
    <definedName name="BExONKZDHE8SS0P4YRLGEQR9KYHF" localSheetId="7" hidden="1">#REF!</definedName>
    <definedName name="BExONKZDHE8SS0P4YRLGEQR9KYHF" localSheetId="12" hidden="1">#REF!</definedName>
    <definedName name="BExONKZDHE8SS0P4YRLGEQR9KYHF" localSheetId="13" hidden="1">#REF!</definedName>
    <definedName name="BExONKZDHE8SS0P4YRLGEQR9KYHF" localSheetId="1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11" hidden="1">#REF!</definedName>
    <definedName name="BExONNZ9VMHVX3J6NLNJY7KZA61O" localSheetId="17" hidden="1">#REF!</definedName>
    <definedName name="BExONNZ9VMHVX3J6NLNJY7KZA61O" localSheetId="3" hidden="1">#REF!</definedName>
    <definedName name="BExONNZ9VMHVX3J6NLNJY7KZA61O" localSheetId="7" hidden="1">#REF!</definedName>
    <definedName name="BExONNZ9VMHVX3J6NLNJY7KZA61O" localSheetId="12" hidden="1">#REF!</definedName>
    <definedName name="BExONNZ9VMHVX3J6NLNJY7KZA61O" localSheetId="13" hidden="1">#REF!</definedName>
    <definedName name="BExONNZ9VMHVX3J6NLNJY7KZA61O" localSheetId="1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11" hidden="1">#REF!</definedName>
    <definedName name="BExONRQ1BAA4F3TXP2MYQ4YCZ09S" localSheetId="17" hidden="1">#REF!</definedName>
    <definedName name="BExONRQ1BAA4F3TXP2MYQ4YCZ09S" localSheetId="3" hidden="1">#REF!</definedName>
    <definedName name="BExONRQ1BAA4F3TXP2MYQ4YCZ09S" localSheetId="7" hidden="1">#REF!</definedName>
    <definedName name="BExONRQ1BAA4F3TXP2MYQ4YCZ09S" localSheetId="12" hidden="1">#REF!</definedName>
    <definedName name="BExONRQ1BAA4F3TXP2MYQ4YCZ09S" localSheetId="13" hidden="1">#REF!</definedName>
    <definedName name="BExONRQ1BAA4F3TXP2MYQ4YCZ09S" localSheetId="1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11" hidden="1">#REF!</definedName>
    <definedName name="BExONU4ENMND8RLZX0L5EHPYQQSB" localSheetId="17" hidden="1">#REF!</definedName>
    <definedName name="BExONU4ENMND8RLZX0L5EHPYQQSB" localSheetId="3" hidden="1">#REF!</definedName>
    <definedName name="BExONU4ENMND8RLZX0L5EHPYQQSB" localSheetId="7" hidden="1">#REF!</definedName>
    <definedName name="BExONU4ENMND8RLZX0L5EHPYQQSB" localSheetId="12" hidden="1">#REF!</definedName>
    <definedName name="BExONU4ENMND8RLZX0L5EHPYQQSB" localSheetId="13" hidden="1">#REF!</definedName>
    <definedName name="BExONU4ENMND8RLZX0L5EHPYQQSB" localSheetId="1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11" hidden="1">#REF!</definedName>
    <definedName name="BExONXPUEU6ZRSIX4PDJ1DXY679I" localSheetId="17" hidden="1">#REF!</definedName>
    <definedName name="BExONXPUEU6ZRSIX4PDJ1DXY679I" localSheetId="3" hidden="1">#REF!</definedName>
    <definedName name="BExONXPUEU6ZRSIX4PDJ1DXY679I" localSheetId="7" hidden="1">#REF!</definedName>
    <definedName name="BExONXPUEU6ZRSIX4PDJ1DXY679I" localSheetId="12" hidden="1">#REF!</definedName>
    <definedName name="BExONXPUEU6ZRSIX4PDJ1DXY679I" localSheetId="13" hidden="1">#REF!</definedName>
    <definedName name="BExONXPUEU6ZRSIX4PDJ1DXY679I" localSheetId="1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11" hidden="1">#REF!</definedName>
    <definedName name="BExOO0KEG2WL5WKKMHN0S2UTIUNG" localSheetId="17" hidden="1">#REF!</definedName>
    <definedName name="BExOO0KEG2WL5WKKMHN0S2UTIUNG" localSheetId="3" hidden="1">#REF!</definedName>
    <definedName name="BExOO0KEG2WL5WKKMHN0S2UTIUNG" localSheetId="7" hidden="1">#REF!</definedName>
    <definedName name="BExOO0KEG2WL5WKKMHN0S2UTIUNG" localSheetId="12" hidden="1">#REF!</definedName>
    <definedName name="BExOO0KEG2WL5WKKMHN0S2UTIUNG" localSheetId="13" hidden="1">#REF!</definedName>
    <definedName name="BExOO0KEG2WL5WKKMHN0S2UTIUNG" localSheetId="1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11" hidden="1">#REF!</definedName>
    <definedName name="BExOO1WWIZSGB0YTGKESB45TSVMZ" localSheetId="17" hidden="1">#REF!</definedName>
    <definedName name="BExOO1WWIZSGB0YTGKESB45TSVMZ" localSheetId="3" hidden="1">#REF!</definedName>
    <definedName name="BExOO1WWIZSGB0YTGKESB45TSVMZ" localSheetId="7" hidden="1">#REF!</definedName>
    <definedName name="BExOO1WWIZSGB0YTGKESB45TSVMZ" localSheetId="12" hidden="1">#REF!</definedName>
    <definedName name="BExOO1WWIZSGB0YTGKESB45TSVMZ" localSheetId="13" hidden="1">#REF!</definedName>
    <definedName name="BExOO1WWIZSGB0YTGKESB45TSVMZ" localSheetId="1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11" hidden="1">#REF!</definedName>
    <definedName name="BExOO4B8FPAFYPHCTYTX37P1TQM5" localSheetId="17" hidden="1">#REF!</definedName>
    <definedName name="BExOO4B8FPAFYPHCTYTX37P1TQM5" localSheetId="3" hidden="1">#REF!</definedName>
    <definedName name="BExOO4B8FPAFYPHCTYTX37P1TQM5" localSheetId="7" hidden="1">#REF!</definedName>
    <definedName name="BExOO4B8FPAFYPHCTYTX37P1TQM5" localSheetId="12" hidden="1">#REF!</definedName>
    <definedName name="BExOO4B8FPAFYPHCTYTX37P1TQM5" localSheetId="13" hidden="1">#REF!</definedName>
    <definedName name="BExOO4B8FPAFYPHCTYTX37P1TQM5" localSheetId="1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11" hidden="1">#REF!</definedName>
    <definedName name="BExOOIULUDOJRMYABWV5CCL906X6" localSheetId="17" hidden="1">#REF!</definedName>
    <definedName name="BExOOIULUDOJRMYABWV5CCL906X6" localSheetId="3" hidden="1">#REF!</definedName>
    <definedName name="BExOOIULUDOJRMYABWV5CCL906X6" localSheetId="7" hidden="1">#REF!</definedName>
    <definedName name="BExOOIULUDOJRMYABWV5CCL906X6" localSheetId="12" hidden="1">#REF!</definedName>
    <definedName name="BExOOIULUDOJRMYABWV5CCL906X6" localSheetId="13" hidden="1">#REF!</definedName>
    <definedName name="BExOOIULUDOJRMYABWV5CCL906X6" localSheetId="1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11" hidden="1">#REF!</definedName>
    <definedName name="BExOOJLIWKJW5S7XWJXD8TYV5HQ9" localSheetId="17" hidden="1">#REF!</definedName>
    <definedName name="BExOOJLIWKJW5S7XWJXD8TYV5HQ9" localSheetId="3" hidden="1">#REF!</definedName>
    <definedName name="BExOOJLIWKJW5S7XWJXD8TYV5HQ9" localSheetId="7" hidden="1">#REF!</definedName>
    <definedName name="BExOOJLIWKJW5S7XWJXD8TYV5HQ9" localSheetId="12" hidden="1">#REF!</definedName>
    <definedName name="BExOOJLIWKJW5S7XWJXD8TYV5HQ9" localSheetId="13" hidden="1">#REF!</definedName>
    <definedName name="BExOOJLIWKJW5S7XWJXD8TYV5HQ9" localSheetId="1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11" hidden="1">#REF!</definedName>
    <definedName name="BExOOQ1JVWQ9LYXD0V94BRXKTA1I" localSheetId="17" hidden="1">#REF!</definedName>
    <definedName name="BExOOQ1JVWQ9LYXD0V94BRXKTA1I" localSheetId="3" hidden="1">#REF!</definedName>
    <definedName name="BExOOQ1JVWQ9LYXD0V94BRXKTA1I" localSheetId="7" hidden="1">#REF!</definedName>
    <definedName name="BExOOQ1JVWQ9LYXD0V94BRXKTA1I" localSheetId="12" hidden="1">#REF!</definedName>
    <definedName name="BExOOQ1JVWQ9LYXD0V94BRXKTA1I" localSheetId="13" hidden="1">#REF!</definedName>
    <definedName name="BExOOQ1JVWQ9LYXD0V94BRXKTA1I" localSheetId="1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11" hidden="1">#REF!</definedName>
    <definedName name="BExOOTN0KTXJCL7E476XBN1CJ553" localSheetId="17" hidden="1">#REF!</definedName>
    <definedName name="BExOOTN0KTXJCL7E476XBN1CJ553" localSheetId="3" hidden="1">#REF!</definedName>
    <definedName name="BExOOTN0KTXJCL7E476XBN1CJ553" localSheetId="7" hidden="1">#REF!</definedName>
    <definedName name="BExOOTN0KTXJCL7E476XBN1CJ553" localSheetId="12" hidden="1">#REF!</definedName>
    <definedName name="BExOOTN0KTXJCL7E476XBN1CJ553" localSheetId="13" hidden="1">#REF!</definedName>
    <definedName name="BExOOTN0KTXJCL7E476XBN1CJ553" localSheetId="1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11" hidden="1">#REF!</definedName>
    <definedName name="BExOOVVUJIJNAYDICUUQQ9O7O3TW" localSheetId="17" hidden="1">#REF!</definedName>
    <definedName name="BExOOVVUJIJNAYDICUUQQ9O7O3TW" localSheetId="3" hidden="1">#REF!</definedName>
    <definedName name="BExOOVVUJIJNAYDICUUQQ9O7O3TW" localSheetId="7" hidden="1">#REF!</definedName>
    <definedName name="BExOOVVUJIJNAYDICUUQQ9O7O3TW" localSheetId="12" hidden="1">#REF!</definedName>
    <definedName name="BExOOVVUJIJNAYDICUUQQ9O7O3TW" localSheetId="13" hidden="1">#REF!</definedName>
    <definedName name="BExOOVVUJIJNAYDICUUQQ9O7O3TW" localSheetId="1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11" hidden="1">#REF!</definedName>
    <definedName name="BExOP9DDU5MZJKWGFT0MKL44YKIV" localSheetId="17" hidden="1">#REF!</definedName>
    <definedName name="BExOP9DDU5MZJKWGFT0MKL44YKIV" localSheetId="3" hidden="1">#REF!</definedName>
    <definedName name="BExOP9DDU5MZJKWGFT0MKL44YKIV" localSheetId="7" hidden="1">#REF!</definedName>
    <definedName name="BExOP9DDU5MZJKWGFT0MKL44YKIV" localSheetId="12" hidden="1">#REF!</definedName>
    <definedName name="BExOP9DDU5MZJKWGFT0MKL44YKIV" localSheetId="13" hidden="1">#REF!</definedName>
    <definedName name="BExOP9DDU5MZJKWGFT0MKL44YKIV" localSheetId="1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11" hidden="1">#REF!</definedName>
    <definedName name="BExOP9DEBV5W5P4Q25J3XCJBP5S9" localSheetId="17" hidden="1">#REF!</definedName>
    <definedName name="BExOP9DEBV5W5P4Q25J3XCJBP5S9" localSheetId="3" hidden="1">#REF!</definedName>
    <definedName name="BExOP9DEBV5W5P4Q25J3XCJBP5S9" localSheetId="7" hidden="1">#REF!</definedName>
    <definedName name="BExOP9DEBV5W5P4Q25J3XCJBP5S9" localSheetId="12" hidden="1">#REF!</definedName>
    <definedName name="BExOP9DEBV5W5P4Q25J3XCJBP5S9" localSheetId="13" hidden="1">#REF!</definedName>
    <definedName name="BExOP9DEBV5W5P4Q25J3XCJBP5S9" localSheetId="1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11" hidden="1">#REF!</definedName>
    <definedName name="BExOPFNYRBL0BFM23LZBJTADNOE4" localSheetId="17" hidden="1">#REF!</definedName>
    <definedName name="BExOPFNYRBL0BFM23LZBJTADNOE4" localSheetId="3" hidden="1">#REF!</definedName>
    <definedName name="BExOPFNYRBL0BFM23LZBJTADNOE4" localSheetId="7" hidden="1">#REF!</definedName>
    <definedName name="BExOPFNYRBL0BFM23LZBJTADNOE4" localSheetId="12" hidden="1">#REF!</definedName>
    <definedName name="BExOPFNYRBL0BFM23LZBJTADNOE4" localSheetId="13" hidden="1">#REF!</definedName>
    <definedName name="BExOPFNYRBL0BFM23LZBJTADNOE4" localSheetId="1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11" hidden="1">#REF!</definedName>
    <definedName name="BExOPINVFSIZMCVT9YGT2AODVCX3" localSheetId="17" hidden="1">#REF!</definedName>
    <definedName name="BExOPINVFSIZMCVT9YGT2AODVCX3" localSheetId="3" hidden="1">#REF!</definedName>
    <definedName name="BExOPINVFSIZMCVT9YGT2AODVCX3" localSheetId="7" hidden="1">#REF!</definedName>
    <definedName name="BExOPINVFSIZMCVT9YGT2AODVCX3" localSheetId="12" hidden="1">#REF!</definedName>
    <definedName name="BExOPINVFSIZMCVT9YGT2AODVCX3" localSheetId="13" hidden="1">#REF!</definedName>
    <definedName name="BExOPINVFSIZMCVT9YGT2AODVCX3" localSheetId="1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11" hidden="1">#REF!</definedName>
    <definedName name="BExOQ1JN4SAC44RTMZIGHSW023WA" localSheetId="17" hidden="1">#REF!</definedName>
    <definedName name="BExOQ1JN4SAC44RTMZIGHSW023WA" localSheetId="3" hidden="1">#REF!</definedName>
    <definedName name="BExOQ1JN4SAC44RTMZIGHSW023WA" localSheetId="7" hidden="1">#REF!</definedName>
    <definedName name="BExOQ1JN4SAC44RTMZIGHSW023WA" localSheetId="12" hidden="1">#REF!</definedName>
    <definedName name="BExOQ1JN4SAC44RTMZIGHSW023WA" localSheetId="13" hidden="1">#REF!</definedName>
    <definedName name="BExOQ1JN4SAC44RTMZIGHSW023WA" localSheetId="1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11" hidden="1">#REF!</definedName>
    <definedName name="BExOQ256YMF115DJL3KBPNKABJ90" localSheetId="17" hidden="1">#REF!</definedName>
    <definedName name="BExOQ256YMF115DJL3KBPNKABJ90" localSheetId="3" hidden="1">#REF!</definedName>
    <definedName name="BExOQ256YMF115DJL3KBPNKABJ90" localSheetId="7" hidden="1">#REF!</definedName>
    <definedName name="BExOQ256YMF115DJL3KBPNKABJ90" localSheetId="12" hidden="1">#REF!</definedName>
    <definedName name="BExOQ256YMF115DJL3KBPNKABJ90" localSheetId="13" hidden="1">#REF!</definedName>
    <definedName name="BExOQ256YMF115DJL3KBPNKABJ90" localSheetId="1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11" hidden="1">#REF!</definedName>
    <definedName name="BExQ19DEUOLC11IW32E2AMVZLFF1" localSheetId="17" hidden="1">#REF!</definedName>
    <definedName name="BExQ19DEUOLC11IW32E2AMVZLFF1" localSheetId="3" hidden="1">#REF!</definedName>
    <definedName name="BExQ19DEUOLC11IW32E2AMVZLFF1" localSheetId="7" hidden="1">#REF!</definedName>
    <definedName name="BExQ19DEUOLC11IW32E2AMVZLFF1" localSheetId="12" hidden="1">#REF!</definedName>
    <definedName name="BExQ19DEUOLC11IW32E2AMVZLFF1" localSheetId="13" hidden="1">#REF!</definedName>
    <definedName name="BExQ19DEUOLC11IW32E2AMVZLFF1" localSheetId="1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11" hidden="1">#REF!</definedName>
    <definedName name="BExQ1OCW3L24TN0BYVRE2NE3IK1O" localSheetId="17" hidden="1">#REF!</definedName>
    <definedName name="BExQ1OCW3L24TN0BYVRE2NE3IK1O" localSheetId="3" hidden="1">#REF!</definedName>
    <definedName name="BExQ1OCW3L24TN0BYVRE2NE3IK1O" localSheetId="7" hidden="1">#REF!</definedName>
    <definedName name="BExQ1OCW3L24TN0BYVRE2NE3IK1O" localSheetId="12" hidden="1">#REF!</definedName>
    <definedName name="BExQ1OCW3L24TN0BYVRE2NE3IK1O" localSheetId="13" hidden="1">#REF!</definedName>
    <definedName name="BExQ1OCW3L24TN0BYVRE2NE3IK1O" localSheetId="1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11" hidden="1">#REF!</definedName>
    <definedName name="BExQ29C73XR33S3668YYSYZAIHTG" localSheetId="17" hidden="1">#REF!</definedName>
    <definedName name="BExQ29C73XR33S3668YYSYZAIHTG" localSheetId="3" hidden="1">#REF!</definedName>
    <definedName name="BExQ29C73XR33S3668YYSYZAIHTG" localSheetId="7" hidden="1">#REF!</definedName>
    <definedName name="BExQ29C73XR33S3668YYSYZAIHTG" localSheetId="12" hidden="1">#REF!</definedName>
    <definedName name="BExQ29C73XR33S3668YYSYZAIHTG" localSheetId="13" hidden="1">#REF!</definedName>
    <definedName name="BExQ29C73XR33S3668YYSYZAIHTG" localSheetId="1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11" hidden="1">#REF!</definedName>
    <definedName name="BExQ2FS228IUDUP2023RA1D4AO4C" localSheetId="17" hidden="1">#REF!</definedName>
    <definedName name="BExQ2FS228IUDUP2023RA1D4AO4C" localSheetId="3" hidden="1">#REF!</definedName>
    <definedName name="BExQ2FS228IUDUP2023RA1D4AO4C" localSheetId="7" hidden="1">#REF!</definedName>
    <definedName name="BExQ2FS228IUDUP2023RA1D4AO4C" localSheetId="12" hidden="1">#REF!</definedName>
    <definedName name="BExQ2FS228IUDUP2023RA1D4AO4C" localSheetId="13" hidden="1">#REF!</definedName>
    <definedName name="BExQ2FS228IUDUP2023RA1D4AO4C" localSheetId="1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11" hidden="1">#REF!</definedName>
    <definedName name="BExQ2L0XYWLY9VPZWXYYFRIRQRJ1" localSheetId="17" hidden="1">#REF!</definedName>
    <definedName name="BExQ2L0XYWLY9VPZWXYYFRIRQRJ1" localSheetId="3" hidden="1">#REF!</definedName>
    <definedName name="BExQ2L0XYWLY9VPZWXYYFRIRQRJ1" localSheetId="7" hidden="1">#REF!</definedName>
    <definedName name="BExQ2L0XYWLY9VPZWXYYFRIRQRJ1" localSheetId="12" hidden="1">#REF!</definedName>
    <definedName name="BExQ2L0XYWLY9VPZWXYYFRIRQRJ1" localSheetId="13" hidden="1">#REF!</definedName>
    <definedName name="BExQ2L0XYWLY9VPZWXYYFRIRQRJ1" localSheetId="1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11" hidden="1">#REF!</definedName>
    <definedName name="BExQ2M841F5Z1BQYR8DG5FKK0LIU" localSheetId="17" hidden="1">#REF!</definedName>
    <definedName name="BExQ2M841F5Z1BQYR8DG5FKK0LIU" localSheetId="3" hidden="1">#REF!</definedName>
    <definedName name="BExQ2M841F5Z1BQYR8DG5FKK0LIU" localSheetId="7" hidden="1">#REF!</definedName>
    <definedName name="BExQ2M841F5Z1BQYR8DG5FKK0LIU" localSheetId="12" hidden="1">#REF!</definedName>
    <definedName name="BExQ2M841F5Z1BQYR8DG5FKK0LIU" localSheetId="13" hidden="1">#REF!</definedName>
    <definedName name="BExQ2M841F5Z1BQYR8DG5FKK0LIU" localSheetId="1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11" hidden="1">#REF!</definedName>
    <definedName name="BExQ2STHO7AXYTS1VPPHQMX1WT30" localSheetId="17" hidden="1">#REF!</definedName>
    <definedName name="BExQ2STHO7AXYTS1VPPHQMX1WT30" localSheetId="3" hidden="1">#REF!</definedName>
    <definedName name="BExQ2STHO7AXYTS1VPPHQMX1WT30" localSheetId="7" hidden="1">#REF!</definedName>
    <definedName name="BExQ2STHO7AXYTS1VPPHQMX1WT30" localSheetId="12" hidden="1">#REF!</definedName>
    <definedName name="BExQ2STHO7AXYTS1VPPHQMX1WT30" localSheetId="13" hidden="1">#REF!</definedName>
    <definedName name="BExQ2STHO7AXYTS1VPPHQMX1WT30" localSheetId="1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11" hidden="1">#REF!</definedName>
    <definedName name="BExQ2XWXHMQMQ99FF9293AEQHABB" localSheetId="17" hidden="1">#REF!</definedName>
    <definedName name="BExQ2XWXHMQMQ99FF9293AEQHABB" localSheetId="3" hidden="1">#REF!</definedName>
    <definedName name="BExQ2XWXHMQMQ99FF9293AEQHABB" localSheetId="7" hidden="1">#REF!</definedName>
    <definedName name="BExQ2XWXHMQMQ99FF9293AEQHABB" localSheetId="12" hidden="1">#REF!</definedName>
    <definedName name="BExQ2XWXHMQMQ99FF9293AEQHABB" localSheetId="13" hidden="1">#REF!</definedName>
    <definedName name="BExQ2XWXHMQMQ99FF9293AEQHABB" localSheetId="1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11" hidden="1">#REF!</definedName>
    <definedName name="BExQ300G8I8TK45A0MVHV15422EU" localSheetId="17" hidden="1">#REF!</definedName>
    <definedName name="BExQ300G8I8TK45A0MVHV15422EU" localSheetId="3" hidden="1">#REF!</definedName>
    <definedName name="BExQ300G8I8TK45A0MVHV15422EU" localSheetId="7" hidden="1">#REF!</definedName>
    <definedName name="BExQ300G8I8TK45A0MVHV15422EU" localSheetId="12" hidden="1">#REF!</definedName>
    <definedName name="BExQ300G8I8TK45A0MVHV15422EU" localSheetId="13" hidden="1">#REF!</definedName>
    <definedName name="BExQ300G8I8TK45A0MVHV15422EU" localSheetId="1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11" hidden="1">#REF!</definedName>
    <definedName name="BExQ305RBEODGNAETZ0EZQLLDZZD" localSheetId="17" hidden="1">#REF!</definedName>
    <definedName name="BExQ305RBEODGNAETZ0EZQLLDZZD" localSheetId="3" hidden="1">#REF!</definedName>
    <definedName name="BExQ305RBEODGNAETZ0EZQLLDZZD" localSheetId="7" hidden="1">#REF!</definedName>
    <definedName name="BExQ305RBEODGNAETZ0EZQLLDZZD" localSheetId="12" hidden="1">#REF!</definedName>
    <definedName name="BExQ305RBEODGNAETZ0EZQLLDZZD" localSheetId="13" hidden="1">#REF!</definedName>
    <definedName name="BExQ305RBEODGNAETZ0EZQLLDZZD" localSheetId="1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11" hidden="1">#REF!</definedName>
    <definedName name="BExQ37SZQJSC2C73FY2IJY852LVP" localSheetId="17" hidden="1">#REF!</definedName>
    <definedName name="BExQ37SZQJSC2C73FY2IJY852LVP" localSheetId="3" hidden="1">#REF!</definedName>
    <definedName name="BExQ37SZQJSC2C73FY2IJY852LVP" localSheetId="7" hidden="1">#REF!</definedName>
    <definedName name="BExQ37SZQJSC2C73FY2IJY852LVP" localSheetId="12" hidden="1">#REF!</definedName>
    <definedName name="BExQ37SZQJSC2C73FY2IJY852LVP" localSheetId="13" hidden="1">#REF!</definedName>
    <definedName name="BExQ37SZQJSC2C73FY2IJY852LVP" localSheetId="1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11" hidden="1">#REF!</definedName>
    <definedName name="BExQ39R28MXSG2SEV956F0KZ20AN" localSheetId="17" hidden="1">#REF!</definedName>
    <definedName name="BExQ39R28MXSG2SEV956F0KZ20AN" localSheetId="3" hidden="1">#REF!</definedName>
    <definedName name="BExQ39R28MXSG2SEV956F0KZ20AN" localSheetId="7" hidden="1">#REF!</definedName>
    <definedName name="BExQ39R28MXSG2SEV956F0KZ20AN" localSheetId="12" hidden="1">#REF!</definedName>
    <definedName name="BExQ39R28MXSG2SEV956F0KZ20AN" localSheetId="13" hidden="1">#REF!</definedName>
    <definedName name="BExQ39R28MXSG2SEV956F0KZ20AN" localSheetId="1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11" hidden="1">#REF!</definedName>
    <definedName name="BExQ3D1P3M5Z3HLMEZ17E0BLEE4U" localSheetId="17" hidden="1">#REF!</definedName>
    <definedName name="BExQ3D1P3M5Z3HLMEZ17E0BLEE4U" localSheetId="3" hidden="1">#REF!</definedName>
    <definedName name="BExQ3D1P3M5Z3HLMEZ17E0BLEE4U" localSheetId="7" hidden="1">#REF!</definedName>
    <definedName name="BExQ3D1P3M5Z3HLMEZ17E0BLEE4U" localSheetId="12" hidden="1">#REF!</definedName>
    <definedName name="BExQ3D1P3M5Z3HLMEZ17E0BLEE4U" localSheetId="13" hidden="1">#REF!</definedName>
    <definedName name="BExQ3D1P3M5Z3HLMEZ17E0BLEE4U" localSheetId="1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11" hidden="1">#REF!</definedName>
    <definedName name="BExQ3EZX6BA2WHKI84SG78UPRTSE" localSheetId="17" hidden="1">#REF!</definedName>
    <definedName name="BExQ3EZX6BA2WHKI84SG78UPRTSE" localSheetId="3" hidden="1">#REF!</definedName>
    <definedName name="BExQ3EZX6BA2WHKI84SG78UPRTSE" localSheetId="7" hidden="1">#REF!</definedName>
    <definedName name="BExQ3EZX6BA2WHKI84SG78UPRTSE" localSheetId="12" hidden="1">#REF!</definedName>
    <definedName name="BExQ3EZX6BA2WHKI84SG78UPRTSE" localSheetId="13" hidden="1">#REF!</definedName>
    <definedName name="BExQ3EZX6BA2WHKI84SG78UPRTSE" localSheetId="1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11" hidden="1">#REF!</definedName>
    <definedName name="BExQ3KOX6620WUSBG7PGACNC936P" localSheetId="17" hidden="1">#REF!</definedName>
    <definedName name="BExQ3KOX6620WUSBG7PGACNC936P" localSheetId="3" hidden="1">#REF!</definedName>
    <definedName name="BExQ3KOX6620WUSBG7PGACNC936P" localSheetId="7" hidden="1">#REF!</definedName>
    <definedName name="BExQ3KOX6620WUSBG7PGACNC936P" localSheetId="12" hidden="1">#REF!</definedName>
    <definedName name="BExQ3KOX6620WUSBG7PGACNC936P" localSheetId="13" hidden="1">#REF!</definedName>
    <definedName name="BExQ3KOX6620WUSBG7PGACNC936P" localSheetId="1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11" hidden="1">#REF!</definedName>
    <definedName name="BExQ3O4W7QF8BOXTUT4IOGF6YKUD" localSheetId="17" hidden="1">#REF!</definedName>
    <definedName name="BExQ3O4W7QF8BOXTUT4IOGF6YKUD" localSheetId="3" hidden="1">#REF!</definedName>
    <definedName name="BExQ3O4W7QF8BOXTUT4IOGF6YKUD" localSheetId="7" hidden="1">#REF!</definedName>
    <definedName name="BExQ3O4W7QF8BOXTUT4IOGF6YKUD" localSheetId="12" hidden="1">#REF!</definedName>
    <definedName name="BExQ3O4W7QF8BOXTUT4IOGF6YKUD" localSheetId="13" hidden="1">#REF!</definedName>
    <definedName name="BExQ3O4W7QF8BOXTUT4IOGF6YKUD" localSheetId="1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11" hidden="1">#REF!</definedName>
    <definedName name="BExQ3PXOWSN8561ZR8IEY8ZASI3B" localSheetId="17" hidden="1">#REF!</definedName>
    <definedName name="BExQ3PXOWSN8561ZR8IEY8ZASI3B" localSheetId="3" hidden="1">#REF!</definedName>
    <definedName name="BExQ3PXOWSN8561ZR8IEY8ZASI3B" localSheetId="7" hidden="1">#REF!</definedName>
    <definedName name="BExQ3PXOWSN8561ZR8IEY8ZASI3B" localSheetId="12" hidden="1">#REF!</definedName>
    <definedName name="BExQ3PXOWSN8561ZR8IEY8ZASI3B" localSheetId="13" hidden="1">#REF!</definedName>
    <definedName name="BExQ3PXOWSN8561ZR8IEY8ZASI3B" localSheetId="1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11" hidden="1">#REF!</definedName>
    <definedName name="BExQ3TZF04IPY0B0UG9CQQ5736UA" localSheetId="17" hidden="1">#REF!</definedName>
    <definedName name="BExQ3TZF04IPY0B0UG9CQQ5736UA" localSheetId="3" hidden="1">#REF!</definedName>
    <definedName name="BExQ3TZF04IPY0B0UG9CQQ5736UA" localSheetId="7" hidden="1">#REF!</definedName>
    <definedName name="BExQ3TZF04IPY0B0UG9CQQ5736UA" localSheetId="12" hidden="1">#REF!</definedName>
    <definedName name="BExQ3TZF04IPY0B0UG9CQQ5736UA" localSheetId="13" hidden="1">#REF!</definedName>
    <definedName name="BExQ3TZF04IPY0B0UG9CQQ5736UA" localSheetId="1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11" hidden="1">#REF!</definedName>
    <definedName name="BExQ42IU9MNDYLODP41DL6YTZMAR" localSheetId="17" hidden="1">#REF!</definedName>
    <definedName name="BExQ42IU9MNDYLODP41DL6YTZMAR" localSheetId="3" hidden="1">#REF!</definedName>
    <definedName name="BExQ42IU9MNDYLODP41DL6YTZMAR" localSheetId="7" hidden="1">#REF!</definedName>
    <definedName name="BExQ42IU9MNDYLODP41DL6YTZMAR" localSheetId="12" hidden="1">#REF!</definedName>
    <definedName name="BExQ42IU9MNDYLODP41DL6YTZMAR" localSheetId="13" hidden="1">#REF!</definedName>
    <definedName name="BExQ42IU9MNDYLODP41DL6YTZMAR" localSheetId="1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11" hidden="1">#REF!</definedName>
    <definedName name="BExQ42O4PHH156IHXSW0JAYAC0NJ" localSheetId="17" hidden="1">#REF!</definedName>
    <definedName name="BExQ42O4PHH156IHXSW0JAYAC0NJ" localSheetId="3" hidden="1">#REF!</definedName>
    <definedName name="BExQ42O4PHH156IHXSW0JAYAC0NJ" localSheetId="7" hidden="1">#REF!</definedName>
    <definedName name="BExQ42O4PHH156IHXSW0JAYAC0NJ" localSheetId="12" hidden="1">#REF!</definedName>
    <definedName name="BExQ42O4PHH156IHXSW0JAYAC0NJ" localSheetId="13" hidden="1">#REF!</definedName>
    <definedName name="BExQ42O4PHH156IHXSW0JAYAC0NJ" localSheetId="1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11" hidden="1">#REF!</definedName>
    <definedName name="BExQ452HF7N1HYPXJXQ8WD6SOWUV" localSheetId="17" hidden="1">#REF!</definedName>
    <definedName name="BExQ452HF7N1HYPXJXQ8WD6SOWUV" localSheetId="3" hidden="1">#REF!</definedName>
    <definedName name="BExQ452HF7N1HYPXJXQ8WD6SOWUV" localSheetId="7" hidden="1">#REF!</definedName>
    <definedName name="BExQ452HF7N1HYPXJXQ8WD6SOWUV" localSheetId="12" hidden="1">#REF!</definedName>
    <definedName name="BExQ452HF7N1HYPXJXQ8WD6SOWUV" localSheetId="13" hidden="1">#REF!</definedName>
    <definedName name="BExQ452HF7N1HYPXJXQ8WD6SOWUV" localSheetId="1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11" hidden="1">#REF!</definedName>
    <definedName name="BExQ4BTBSHPHVEDRCXC2ROW8PLFC" localSheetId="17" hidden="1">#REF!</definedName>
    <definedName name="BExQ4BTBSHPHVEDRCXC2ROW8PLFC" localSheetId="3" hidden="1">#REF!</definedName>
    <definedName name="BExQ4BTBSHPHVEDRCXC2ROW8PLFC" localSheetId="7" hidden="1">#REF!</definedName>
    <definedName name="BExQ4BTBSHPHVEDRCXC2ROW8PLFC" localSheetId="12" hidden="1">#REF!</definedName>
    <definedName name="BExQ4BTBSHPHVEDRCXC2ROW8PLFC" localSheetId="13" hidden="1">#REF!</definedName>
    <definedName name="BExQ4BTBSHPHVEDRCXC2ROW8PLFC" localSheetId="1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11" hidden="1">#REF!</definedName>
    <definedName name="BExQ4DGKF54SRKQUTUT4B1CZSS62" localSheetId="17" hidden="1">#REF!</definedName>
    <definedName name="BExQ4DGKF54SRKQUTUT4B1CZSS62" localSheetId="3" hidden="1">#REF!</definedName>
    <definedName name="BExQ4DGKF54SRKQUTUT4B1CZSS62" localSheetId="7" hidden="1">#REF!</definedName>
    <definedName name="BExQ4DGKF54SRKQUTUT4B1CZSS62" localSheetId="12" hidden="1">#REF!</definedName>
    <definedName name="BExQ4DGKF54SRKQUTUT4B1CZSS62" localSheetId="13" hidden="1">#REF!</definedName>
    <definedName name="BExQ4DGKF54SRKQUTUT4B1CZSS62" localSheetId="1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11" hidden="1">#REF!</definedName>
    <definedName name="BExQ4T74LQ5PYTV1MUQUW75A4BDY" localSheetId="17" hidden="1">#REF!</definedName>
    <definedName name="BExQ4T74LQ5PYTV1MUQUW75A4BDY" localSheetId="3" hidden="1">#REF!</definedName>
    <definedName name="BExQ4T74LQ5PYTV1MUQUW75A4BDY" localSheetId="7" hidden="1">#REF!</definedName>
    <definedName name="BExQ4T74LQ5PYTV1MUQUW75A4BDY" localSheetId="12" hidden="1">#REF!</definedName>
    <definedName name="BExQ4T74LQ5PYTV1MUQUW75A4BDY" localSheetId="13" hidden="1">#REF!</definedName>
    <definedName name="BExQ4T74LQ5PYTV1MUQUW75A4BDY" localSheetId="1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11" hidden="1">#REF!</definedName>
    <definedName name="BExQ4XJHD7EJCNH7S1MJDZJ2MNWG" localSheetId="17" hidden="1">#REF!</definedName>
    <definedName name="BExQ4XJHD7EJCNH7S1MJDZJ2MNWG" localSheetId="3" hidden="1">#REF!</definedName>
    <definedName name="BExQ4XJHD7EJCNH7S1MJDZJ2MNWG" localSheetId="7" hidden="1">#REF!</definedName>
    <definedName name="BExQ4XJHD7EJCNH7S1MJDZJ2MNWG" localSheetId="12" hidden="1">#REF!</definedName>
    <definedName name="BExQ4XJHD7EJCNH7S1MJDZJ2MNWG" localSheetId="13" hidden="1">#REF!</definedName>
    <definedName name="BExQ4XJHD7EJCNH7S1MJDZJ2MNWG" localSheetId="1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11" hidden="1">#REF!</definedName>
    <definedName name="BExQ5039ZCEWBUJHU682G4S89J03" localSheetId="17" hidden="1">#REF!</definedName>
    <definedName name="BExQ5039ZCEWBUJHU682G4S89J03" localSheetId="3" hidden="1">#REF!</definedName>
    <definedName name="BExQ5039ZCEWBUJHU682G4S89J03" localSheetId="7" hidden="1">#REF!</definedName>
    <definedName name="BExQ5039ZCEWBUJHU682G4S89J03" localSheetId="12" hidden="1">#REF!</definedName>
    <definedName name="BExQ5039ZCEWBUJHU682G4S89J03" localSheetId="13" hidden="1">#REF!</definedName>
    <definedName name="BExQ5039ZCEWBUJHU682G4S89J03" localSheetId="1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11" hidden="1">#REF!</definedName>
    <definedName name="BExQ56Z9W6YHZHRXOFFI8EFA7CDI" localSheetId="17" hidden="1">#REF!</definedName>
    <definedName name="BExQ56Z9W6YHZHRXOFFI8EFA7CDI" localSheetId="3" hidden="1">#REF!</definedName>
    <definedName name="BExQ56Z9W6YHZHRXOFFI8EFA7CDI" localSheetId="7" hidden="1">#REF!</definedName>
    <definedName name="BExQ56Z9W6YHZHRXOFFI8EFA7CDI" localSheetId="12" hidden="1">#REF!</definedName>
    <definedName name="BExQ56Z9W6YHZHRXOFFI8EFA7CDI" localSheetId="13" hidden="1">#REF!</definedName>
    <definedName name="BExQ56Z9W6YHZHRXOFFI8EFA7CDI" localSheetId="1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11" hidden="1">#REF!</definedName>
    <definedName name="BExQ58MP5FO5Q5CIXVMMYWWPEFW3" localSheetId="17" hidden="1">#REF!</definedName>
    <definedName name="BExQ58MP5FO5Q5CIXVMMYWWPEFW3" localSheetId="3" hidden="1">#REF!</definedName>
    <definedName name="BExQ58MP5FO5Q5CIXVMMYWWPEFW3" localSheetId="7" hidden="1">#REF!</definedName>
    <definedName name="BExQ58MP5FO5Q5CIXVMMYWWPEFW3" localSheetId="12" hidden="1">#REF!</definedName>
    <definedName name="BExQ58MP5FO5Q5CIXVMMYWWPEFW3" localSheetId="13" hidden="1">#REF!</definedName>
    <definedName name="BExQ58MP5FO5Q5CIXVMMYWWPEFW3" localSheetId="1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11" hidden="1">#REF!</definedName>
    <definedName name="BExQ5KX3Z668H1KUCKZ9J24HUQ1F" localSheetId="17" hidden="1">#REF!</definedName>
    <definedName name="BExQ5KX3Z668H1KUCKZ9J24HUQ1F" localSheetId="3" hidden="1">#REF!</definedName>
    <definedName name="BExQ5KX3Z668H1KUCKZ9J24HUQ1F" localSheetId="7" hidden="1">#REF!</definedName>
    <definedName name="BExQ5KX3Z668H1KUCKZ9J24HUQ1F" localSheetId="12" hidden="1">#REF!</definedName>
    <definedName name="BExQ5KX3Z668H1KUCKZ9J24HUQ1F" localSheetId="13" hidden="1">#REF!</definedName>
    <definedName name="BExQ5KX3Z668H1KUCKZ9J24HUQ1F" localSheetId="1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11" hidden="1">#REF!</definedName>
    <definedName name="BExQ5SPMSOCJYLAY20NB5A6O32RE" localSheetId="17" hidden="1">#REF!</definedName>
    <definedName name="BExQ5SPMSOCJYLAY20NB5A6O32RE" localSheetId="3" hidden="1">#REF!</definedName>
    <definedName name="BExQ5SPMSOCJYLAY20NB5A6O32RE" localSheetId="7" hidden="1">#REF!</definedName>
    <definedName name="BExQ5SPMSOCJYLAY20NB5A6O32RE" localSheetId="12" hidden="1">#REF!</definedName>
    <definedName name="BExQ5SPMSOCJYLAY20NB5A6O32RE" localSheetId="13" hidden="1">#REF!</definedName>
    <definedName name="BExQ5SPMSOCJYLAY20NB5A6O32RE" localSheetId="1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11" hidden="1">#REF!</definedName>
    <definedName name="BExQ5UICMGTMK790KTLK49MAGXRC" localSheetId="17" hidden="1">#REF!</definedName>
    <definedName name="BExQ5UICMGTMK790KTLK49MAGXRC" localSheetId="3" hidden="1">#REF!</definedName>
    <definedName name="BExQ5UICMGTMK790KTLK49MAGXRC" localSheetId="7" hidden="1">#REF!</definedName>
    <definedName name="BExQ5UICMGTMK790KTLK49MAGXRC" localSheetId="12" hidden="1">#REF!</definedName>
    <definedName name="BExQ5UICMGTMK790KTLK49MAGXRC" localSheetId="13" hidden="1">#REF!</definedName>
    <definedName name="BExQ5UICMGTMK790KTLK49MAGXRC" localSheetId="1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11" hidden="1">#REF!</definedName>
    <definedName name="BExQ5YUUK9FD0QGTY4WD0W90O7OL" localSheetId="17" hidden="1">#REF!</definedName>
    <definedName name="BExQ5YUUK9FD0QGTY4WD0W90O7OL" localSheetId="3" hidden="1">#REF!</definedName>
    <definedName name="BExQ5YUUK9FD0QGTY4WD0W90O7OL" localSheetId="7" hidden="1">#REF!</definedName>
    <definedName name="BExQ5YUUK9FD0QGTY4WD0W90O7OL" localSheetId="12" hidden="1">#REF!</definedName>
    <definedName name="BExQ5YUUK9FD0QGTY4WD0W90O7OL" localSheetId="13" hidden="1">#REF!</definedName>
    <definedName name="BExQ5YUUK9FD0QGTY4WD0W90O7OL" localSheetId="1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11" hidden="1">#REF!</definedName>
    <definedName name="BExQ62WGBSDPG7ZU34W0N8X45R3X" localSheetId="17" hidden="1">#REF!</definedName>
    <definedName name="BExQ62WGBSDPG7ZU34W0N8X45R3X" localSheetId="3" hidden="1">#REF!</definedName>
    <definedName name="BExQ62WGBSDPG7ZU34W0N8X45R3X" localSheetId="7" hidden="1">#REF!</definedName>
    <definedName name="BExQ62WGBSDPG7ZU34W0N8X45R3X" localSheetId="12" hidden="1">#REF!</definedName>
    <definedName name="BExQ62WGBSDPG7ZU34W0N8X45R3X" localSheetId="13" hidden="1">#REF!</definedName>
    <definedName name="BExQ62WGBSDPG7ZU34W0N8X45R3X" localSheetId="1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11" hidden="1">#REF!</definedName>
    <definedName name="BExQ63793YQ9BH7JLCNRIATIGTRG" localSheetId="17" hidden="1">#REF!</definedName>
    <definedName name="BExQ63793YQ9BH7JLCNRIATIGTRG" localSheetId="3" hidden="1">#REF!</definedName>
    <definedName name="BExQ63793YQ9BH7JLCNRIATIGTRG" localSheetId="7" hidden="1">#REF!</definedName>
    <definedName name="BExQ63793YQ9BH7JLCNRIATIGTRG" localSheetId="12" hidden="1">#REF!</definedName>
    <definedName name="BExQ63793YQ9BH7JLCNRIATIGTRG" localSheetId="13" hidden="1">#REF!</definedName>
    <definedName name="BExQ63793YQ9BH7JLCNRIATIGTRG" localSheetId="1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11" hidden="1">#REF!</definedName>
    <definedName name="BExQ6CN1EF2UPZ57ZYMGK8TUJQSS" localSheetId="17" hidden="1">#REF!</definedName>
    <definedName name="BExQ6CN1EF2UPZ57ZYMGK8TUJQSS" localSheetId="3" hidden="1">#REF!</definedName>
    <definedName name="BExQ6CN1EF2UPZ57ZYMGK8TUJQSS" localSheetId="7" hidden="1">#REF!</definedName>
    <definedName name="BExQ6CN1EF2UPZ57ZYMGK8TUJQSS" localSheetId="12" hidden="1">#REF!</definedName>
    <definedName name="BExQ6CN1EF2UPZ57ZYMGK8TUJQSS" localSheetId="13" hidden="1">#REF!</definedName>
    <definedName name="BExQ6CN1EF2UPZ57ZYMGK8TUJQSS" localSheetId="1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11" hidden="1">#REF!</definedName>
    <definedName name="BExQ6FSF8BMWVLJI7Y7MKPG9SU5O" localSheetId="17" hidden="1">#REF!</definedName>
    <definedName name="BExQ6FSF8BMWVLJI7Y7MKPG9SU5O" localSheetId="3" hidden="1">#REF!</definedName>
    <definedName name="BExQ6FSF8BMWVLJI7Y7MKPG9SU5O" localSheetId="7" hidden="1">#REF!</definedName>
    <definedName name="BExQ6FSF8BMWVLJI7Y7MKPG9SU5O" localSheetId="12" hidden="1">#REF!</definedName>
    <definedName name="BExQ6FSF8BMWVLJI7Y7MKPG9SU5O" localSheetId="13" hidden="1">#REF!</definedName>
    <definedName name="BExQ6FSF8BMWVLJI7Y7MKPG9SU5O" localSheetId="1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11" hidden="1">#REF!</definedName>
    <definedName name="BExQ6M2YXJ8AMRJF3QGHC40ADAHZ" localSheetId="17" hidden="1">#REF!</definedName>
    <definedName name="BExQ6M2YXJ8AMRJF3QGHC40ADAHZ" localSheetId="3" hidden="1">#REF!</definedName>
    <definedName name="BExQ6M2YXJ8AMRJF3QGHC40ADAHZ" localSheetId="7" hidden="1">#REF!</definedName>
    <definedName name="BExQ6M2YXJ8AMRJF3QGHC40ADAHZ" localSheetId="12" hidden="1">#REF!</definedName>
    <definedName name="BExQ6M2YXJ8AMRJF3QGHC40ADAHZ" localSheetId="13" hidden="1">#REF!</definedName>
    <definedName name="BExQ6M2YXJ8AMRJF3QGHC40ADAHZ" localSheetId="1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11" hidden="1">#REF!</definedName>
    <definedName name="BExQ6M8B0X44N9TV56ATUVHGDI00" localSheetId="17" hidden="1">#REF!</definedName>
    <definedName name="BExQ6M8B0X44N9TV56ATUVHGDI00" localSheetId="3" hidden="1">#REF!</definedName>
    <definedName name="BExQ6M8B0X44N9TV56ATUVHGDI00" localSheetId="7" hidden="1">#REF!</definedName>
    <definedName name="BExQ6M8B0X44N9TV56ATUVHGDI00" localSheetId="12" hidden="1">#REF!</definedName>
    <definedName name="BExQ6M8B0X44N9TV56ATUVHGDI00" localSheetId="13" hidden="1">#REF!</definedName>
    <definedName name="BExQ6M8B0X44N9TV56ATUVHGDI00" localSheetId="1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11" hidden="1">#REF!</definedName>
    <definedName name="BExQ6POH065GV0I74XXVD0VUPBJW" localSheetId="17" hidden="1">#REF!</definedName>
    <definedName name="BExQ6POH065GV0I74XXVD0VUPBJW" localSheetId="3" hidden="1">#REF!</definedName>
    <definedName name="BExQ6POH065GV0I74XXVD0VUPBJW" localSheetId="7" hidden="1">#REF!</definedName>
    <definedName name="BExQ6POH065GV0I74XXVD0VUPBJW" localSheetId="12" hidden="1">#REF!</definedName>
    <definedName name="BExQ6POH065GV0I74XXVD0VUPBJW" localSheetId="13" hidden="1">#REF!</definedName>
    <definedName name="BExQ6POH065GV0I74XXVD0VUPBJW" localSheetId="1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11" hidden="1">#REF!</definedName>
    <definedName name="BExQ6WV9KPSMXPPLGZ3KK4WNYTHU" localSheetId="17" hidden="1">#REF!</definedName>
    <definedName name="BExQ6WV9KPSMXPPLGZ3KK4WNYTHU" localSheetId="3" hidden="1">#REF!</definedName>
    <definedName name="BExQ6WV9KPSMXPPLGZ3KK4WNYTHU" localSheetId="7" hidden="1">#REF!</definedName>
    <definedName name="BExQ6WV9KPSMXPPLGZ3KK4WNYTHU" localSheetId="12" hidden="1">#REF!</definedName>
    <definedName name="BExQ6WV9KPSMXPPLGZ3KK4WNYTHU" localSheetId="13" hidden="1">#REF!</definedName>
    <definedName name="BExQ6WV9KPSMXPPLGZ3KK4WNYTHU" localSheetId="1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11" hidden="1">#REF!</definedName>
    <definedName name="BExQ7541G92R52ECOIYO6UXIWJJ4" localSheetId="17" hidden="1">#REF!</definedName>
    <definedName name="BExQ7541G92R52ECOIYO6UXIWJJ4" localSheetId="3" hidden="1">#REF!</definedName>
    <definedName name="BExQ7541G92R52ECOIYO6UXIWJJ4" localSheetId="7" hidden="1">#REF!</definedName>
    <definedName name="BExQ7541G92R52ECOIYO6UXIWJJ4" localSheetId="12" hidden="1">#REF!</definedName>
    <definedName name="BExQ7541G92R52ECOIYO6UXIWJJ4" localSheetId="13" hidden="1">#REF!</definedName>
    <definedName name="BExQ7541G92R52ECOIYO6UXIWJJ4" localSheetId="1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11" hidden="1">#REF!</definedName>
    <definedName name="BExQ783XTMM2A9I3UKCFWJH1PP2N" localSheetId="17" hidden="1">#REF!</definedName>
    <definedName name="BExQ783XTMM2A9I3UKCFWJH1PP2N" localSheetId="3" hidden="1">#REF!</definedName>
    <definedName name="BExQ783XTMM2A9I3UKCFWJH1PP2N" localSheetId="7" hidden="1">#REF!</definedName>
    <definedName name="BExQ783XTMM2A9I3UKCFWJH1PP2N" localSheetId="12" hidden="1">#REF!</definedName>
    <definedName name="BExQ783XTMM2A9I3UKCFWJH1PP2N" localSheetId="13" hidden="1">#REF!</definedName>
    <definedName name="BExQ783XTMM2A9I3UKCFWJH1PP2N" localSheetId="1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11" hidden="1">#REF!</definedName>
    <definedName name="BExQ79LX01ZPQB8EGD1ZHR2VK2H3" localSheetId="17" hidden="1">#REF!</definedName>
    <definedName name="BExQ79LX01ZPQB8EGD1ZHR2VK2H3" localSheetId="3" hidden="1">#REF!</definedName>
    <definedName name="BExQ79LX01ZPQB8EGD1ZHR2VK2H3" localSheetId="7" hidden="1">#REF!</definedName>
    <definedName name="BExQ79LX01ZPQB8EGD1ZHR2VK2H3" localSheetId="12" hidden="1">#REF!</definedName>
    <definedName name="BExQ79LX01ZPQB8EGD1ZHR2VK2H3" localSheetId="13" hidden="1">#REF!</definedName>
    <definedName name="BExQ79LX01ZPQB8EGD1ZHR2VK2H3" localSheetId="1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11" hidden="1">#REF!</definedName>
    <definedName name="BExQ7B3V9MGDK2OIJ61XXFBFLJFZ" localSheetId="17" hidden="1">#REF!</definedName>
    <definedName name="BExQ7B3V9MGDK2OIJ61XXFBFLJFZ" localSheetId="3" hidden="1">#REF!</definedName>
    <definedName name="BExQ7B3V9MGDK2OIJ61XXFBFLJFZ" localSheetId="7" hidden="1">#REF!</definedName>
    <definedName name="BExQ7B3V9MGDK2OIJ61XXFBFLJFZ" localSheetId="12" hidden="1">#REF!</definedName>
    <definedName name="BExQ7B3V9MGDK2OIJ61XXFBFLJFZ" localSheetId="13" hidden="1">#REF!</definedName>
    <definedName name="BExQ7B3V9MGDK2OIJ61XXFBFLJFZ" localSheetId="1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11" hidden="1">#REF!</definedName>
    <definedName name="BExQ7CB046NVPF9ZXDGA7OXOLSLX" localSheetId="17" hidden="1">#REF!</definedName>
    <definedName name="BExQ7CB046NVPF9ZXDGA7OXOLSLX" localSheetId="3" hidden="1">#REF!</definedName>
    <definedName name="BExQ7CB046NVPF9ZXDGA7OXOLSLX" localSheetId="7" hidden="1">#REF!</definedName>
    <definedName name="BExQ7CB046NVPF9ZXDGA7OXOLSLX" localSheetId="12" hidden="1">#REF!</definedName>
    <definedName name="BExQ7CB046NVPF9ZXDGA7OXOLSLX" localSheetId="13" hidden="1">#REF!</definedName>
    <definedName name="BExQ7CB046NVPF9ZXDGA7OXOLSLX" localSheetId="1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11" hidden="1">#REF!</definedName>
    <definedName name="BExQ7IWDCGGOO1HTJ97YGO1CK3R9" localSheetId="17" hidden="1">#REF!</definedName>
    <definedName name="BExQ7IWDCGGOO1HTJ97YGO1CK3R9" localSheetId="3" hidden="1">#REF!</definedName>
    <definedName name="BExQ7IWDCGGOO1HTJ97YGO1CK3R9" localSheetId="7" hidden="1">#REF!</definedName>
    <definedName name="BExQ7IWDCGGOO1HTJ97YGO1CK3R9" localSheetId="12" hidden="1">#REF!</definedName>
    <definedName name="BExQ7IWDCGGOO1HTJ97YGO1CK3R9" localSheetId="13" hidden="1">#REF!</definedName>
    <definedName name="BExQ7IWDCGGOO1HTJ97YGO1CK3R9" localSheetId="1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11" hidden="1">#REF!</definedName>
    <definedName name="BExQ7JNFIEGS2HKNBALH3Q2N5G7Z" localSheetId="17" hidden="1">#REF!</definedName>
    <definedName name="BExQ7JNFIEGS2HKNBALH3Q2N5G7Z" localSheetId="3" hidden="1">#REF!</definedName>
    <definedName name="BExQ7JNFIEGS2HKNBALH3Q2N5G7Z" localSheetId="7" hidden="1">#REF!</definedName>
    <definedName name="BExQ7JNFIEGS2HKNBALH3Q2N5G7Z" localSheetId="12" hidden="1">#REF!</definedName>
    <definedName name="BExQ7JNFIEGS2HKNBALH3Q2N5G7Z" localSheetId="13" hidden="1">#REF!</definedName>
    <definedName name="BExQ7JNFIEGS2HKNBALH3Q2N5G7Z" localSheetId="1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11" hidden="1">#REF!</definedName>
    <definedName name="BExQ7MY3U2Z1IZ71U5LJUD00VVB4" localSheetId="17" hidden="1">#REF!</definedName>
    <definedName name="BExQ7MY3U2Z1IZ71U5LJUD00VVB4" localSheetId="3" hidden="1">#REF!</definedName>
    <definedName name="BExQ7MY3U2Z1IZ71U5LJUD00VVB4" localSheetId="7" hidden="1">#REF!</definedName>
    <definedName name="BExQ7MY3U2Z1IZ71U5LJUD00VVB4" localSheetId="12" hidden="1">#REF!</definedName>
    <definedName name="BExQ7MY3U2Z1IZ71U5LJUD00VVB4" localSheetId="13" hidden="1">#REF!</definedName>
    <definedName name="BExQ7MY3U2Z1IZ71U5LJUD00VVB4" localSheetId="1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11" hidden="1">#REF!</definedName>
    <definedName name="BExQ7XL2Q1GVUFL1F9KK0K0EXMWG" localSheetId="17" hidden="1">#REF!</definedName>
    <definedName name="BExQ7XL2Q1GVUFL1F9KK0K0EXMWG" localSheetId="3" hidden="1">#REF!</definedName>
    <definedName name="BExQ7XL2Q1GVUFL1F9KK0K0EXMWG" localSheetId="7" hidden="1">#REF!</definedName>
    <definedName name="BExQ7XL2Q1GVUFL1F9KK0K0EXMWG" localSheetId="12" hidden="1">#REF!</definedName>
    <definedName name="BExQ7XL2Q1GVUFL1F9KK0K0EXMWG" localSheetId="13" hidden="1">#REF!</definedName>
    <definedName name="BExQ7XL2Q1GVUFL1F9KK0K0EXMWG" localSheetId="1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11" hidden="1">#REF!</definedName>
    <definedName name="BExQ8469L3ZRZ3KYZPYMSJIDL7Y5" localSheetId="17" hidden="1">#REF!</definedName>
    <definedName name="BExQ8469L3ZRZ3KYZPYMSJIDL7Y5" localSheetId="3" hidden="1">#REF!</definedName>
    <definedName name="BExQ8469L3ZRZ3KYZPYMSJIDL7Y5" localSheetId="7" hidden="1">#REF!</definedName>
    <definedName name="BExQ8469L3ZRZ3KYZPYMSJIDL7Y5" localSheetId="12" hidden="1">#REF!</definedName>
    <definedName name="BExQ8469L3ZRZ3KYZPYMSJIDL7Y5" localSheetId="13" hidden="1">#REF!</definedName>
    <definedName name="BExQ8469L3ZRZ3KYZPYMSJIDL7Y5" localSheetId="1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11" hidden="1">#REF!</definedName>
    <definedName name="BExQ84MJB94HL3BWRN50M4NCB6Z0" localSheetId="17" hidden="1">#REF!</definedName>
    <definedName name="BExQ84MJB94HL3BWRN50M4NCB6Z0" localSheetId="3" hidden="1">#REF!</definedName>
    <definedName name="BExQ84MJB94HL3BWRN50M4NCB6Z0" localSheetId="7" hidden="1">#REF!</definedName>
    <definedName name="BExQ84MJB94HL3BWRN50M4NCB6Z0" localSheetId="12" hidden="1">#REF!</definedName>
    <definedName name="BExQ84MJB94HL3BWRN50M4NCB6Z0" localSheetId="13" hidden="1">#REF!</definedName>
    <definedName name="BExQ84MJB94HL3BWRN50M4NCB6Z0" localSheetId="1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11" hidden="1">#REF!</definedName>
    <definedName name="BExQ8583ZE00NW7T9OF11OT9IA14" localSheetId="17" hidden="1">#REF!</definedName>
    <definedName name="BExQ8583ZE00NW7T9OF11OT9IA14" localSheetId="3" hidden="1">#REF!</definedName>
    <definedName name="BExQ8583ZE00NW7T9OF11OT9IA14" localSheetId="7" hidden="1">#REF!</definedName>
    <definedName name="BExQ8583ZE00NW7T9OF11OT9IA14" localSheetId="12" hidden="1">#REF!</definedName>
    <definedName name="BExQ8583ZE00NW7T9OF11OT9IA14" localSheetId="13" hidden="1">#REF!</definedName>
    <definedName name="BExQ8583ZE00NW7T9OF11OT9IA14" localSheetId="1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11" hidden="1">#REF!</definedName>
    <definedName name="BExQ8A0RPE3IMIFIZLUE7KD2N21W" localSheetId="17" hidden="1">#REF!</definedName>
    <definedName name="BExQ8A0RPE3IMIFIZLUE7KD2N21W" localSheetId="3" hidden="1">#REF!</definedName>
    <definedName name="BExQ8A0RPE3IMIFIZLUE7KD2N21W" localSheetId="7" hidden="1">#REF!</definedName>
    <definedName name="BExQ8A0RPE3IMIFIZLUE7KD2N21W" localSheetId="12" hidden="1">#REF!</definedName>
    <definedName name="BExQ8A0RPE3IMIFIZLUE7KD2N21W" localSheetId="13" hidden="1">#REF!</definedName>
    <definedName name="BExQ8A0RPE3IMIFIZLUE7KD2N21W" localSheetId="1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11" hidden="1">#REF!</definedName>
    <definedName name="BExQ8ABK6H1ADV2R2OYT8NFFYG2N" localSheetId="17" hidden="1">#REF!</definedName>
    <definedName name="BExQ8ABK6H1ADV2R2OYT8NFFYG2N" localSheetId="3" hidden="1">#REF!</definedName>
    <definedName name="BExQ8ABK6H1ADV2R2OYT8NFFYG2N" localSheetId="7" hidden="1">#REF!</definedName>
    <definedName name="BExQ8ABK6H1ADV2R2OYT8NFFYG2N" localSheetId="12" hidden="1">#REF!</definedName>
    <definedName name="BExQ8ABK6H1ADV2R2OYT8NFFYG2N" localSheetId="13" hidden="1">#REF!</definedName>
    <definedName name="BExQ8ABK6H1ADV2R2OYT8NFFYG2N" localSheetId="1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11" hidden="1">#REF!</definedName>
    <definedName name="BExQ8DM90XJ6GCJIK9LC5O82I2TJ" localSheetId="17" hidden="1">#REF!</definedName>
    <definedName name="BExQ8DM90XJ6GCJIK9LC5O82I2TJ" localSheetId="3" hidden="1">#REF!</definedName>
    <definedName name="BExQ8DM90XJ6GCJIK9LC5O82I2TJ" localSheetId="7" hidden="1">#REF!</definedName>
    <definedName name="BExQ8DM90XJ6GCJIK9LC5O82I2TJ" localSheetId="12" hidden="1">#REF!</definedName>
    <definedName name="BExQ8DM90XJ6GCJIK9LC5O82I2TJ" localSheetId="13" hidden="1">#REF!</definedName>
    <definedName name="BExQ8DM90XJ6GCJIK9LC5O82I2TJ" localSheetId="1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11" hidden="1">#REF!</definedName>
    <definedName name="BExQ8G0K46ZORA0QVQTDI7Z8LXGF" localSheetId="17" hidden="1">#REF!</definedName>
    <definedName name="BExQ8G0K46ZORA0QVQTDI7Z8LXGF" localSheetId="3" hidden="1">#REF!</definedName>
    <definedName name="BExQ8G0K46ZORA0QVQTDI7Z8LXGF" localSheetId="7" hidden="1">#REF!</definedName>
    <definedName name="BExQ8G0K46ZORA0QVQTDI7Z8LXGF" localSheetId="12" hidden="1">#REF!</definedName>
    <definedName name="BExQ8G0K46ZORA0QVQTDI7Z8LXGF" localSheetId="13" hidden="1">#REF!</definedName>
    <definedName name="BExQ8G0K46ZORA0QVQTDI7Z8LXGF" localSheetId="1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11" hidden="1">#REF!</definedName>
    <definedName name="BExQ8O3WEU8HNTTGKTW5T0QSKCLP" localSheetId="17" hidden="1">#REF!</definedName>
    <definedName name="BExQ8O3WEU8HNTTGKTW5T0QSKCLP" localSheetId="3" hidden="1">#REF!</definedName>
    <definedName name="BExQ8O3WEU8HNTTGKTW5T0QSKCLP" localSheetId="7" hidden="1">#REF!</definedName>
    <definedName name="BExQ8O3WEU8HNTTGKTW5T0QSKCLP" localSheetId="12" hidden="1">#REF!</definedName>
    <definedName name="BExQ8O3WEU8HNTTGKTW5T0QSKCLP" localSheetId="13" hidden="1">#REF!</definedName>
    <definedName name="BExQ8O3WEU8HNTTGKTW5T0QSKCLP" localSheetId="1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11" hidden="1">#REF!</definedName>
    <definedName name="BExQ8ZCEDBOBJA3D9LDP5TU2WYGR" localSheetId="17" hidden="1">#REF!</definedName>
    <definedName name="BExQ8ZCEDBOBJA3D9LDP5TU2WYGR" localSheetId="3" hidden="1">#REF!</definedName>
    <definedName name="BExQ8ZCEDBOBJA3D9LDP5TU2WYGR" localSheetId="7" hidden="1">#REF!</definedName>
    <definedName name="BExQ8ZCEDBOBJA3D9LDP5TU2WYGR" localSheetId="12" hidden="1">#REF!</definedName>
    <definedName name="BExQ8ZCEDBOBJA3D9LDP5TU2WYGR" localSheetId="13" hidden="1">#REF!</definedName>
    <definedName name="BExQ8ZCEDBOBJA3D9LDP5TU2WYGR" localSheetId="1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11" hidden="1">#REF!</definedName>
    <definedName name="BExQ94LAW6MAQBWY25WTBFV5PPZJ" localSheetId="17" hidden="1">#REF!</definedName>
    <definedName name="BExQ94LAW6MAQBWY25WTBFV5PPZJ" localSheetId="3" hidden="1">#REF!</definedName>
    <definedName name="BExQ94LAW6MAQBWY25WTBFV5PPZJ" localSheetId="7" hidden="1">#REF!</definedName>
    <definedName name="BExQ94LAW6MAQBWY25WTBFV5PPZJ" localSheetId="12" hidden="1">#REF!</definedName>
    <definedName name="BExQ94LAW6MAQBWY25WTBFV5PPZJ" localSheetId="13" hidden="1">#REF!</definedName>
    <definedName name="BExQ94LAW6MAQBWY25WTBFV5PPZJ" localSheetId="1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11" hidden="1">#REF!</definedName>
    <definedName name="BExQ968K8V66L55PCVI3B4VR4FW6" localSheetId="17" hidden="1">#REF!</definedName>
    <definedName name="BExQ968K8V66L55PCVI3B4VR4FW6" localSheetId="3" hidden="1">#REF!</definedName>
    <definedName name="BExQ968K8V66L55PCVI3B4VR4FW6" localSheetId="7" hidden="1">#REF!</definedName>
    <definedName name="BExQ968K8V66L55PCVI3B4VR4FW6" localSheetId="12" hidden="1">#REF!</definedName>
    <definedName name="BExQ968K8V66L55PCVI3B4VR4FW6" localSheetId="13" hidden="1">#REF!</definedName>
    <definedName name="BExQ968K8V66L55PCVI3B4VR4FW6" localSheetId="1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11" hidden="1">#REF!</definedName>
    <definedName name="BExQ97QIPOSSRK978N8P234Y1XA4" localSheetId="17" hidden="1">#REF!</definedName>
    <definedName name="BExQ97QIPOSSRK978N8P234Y1XA4" localSheetId="3" hidden="1">#REF!</definedName>
    <definedName name="BExQ97QIPOSSRK978N8P234Y1XA4" localSheetId="7" hidden="1">#REF!</definedName>
    <definedName name="BExQ97QIPOSSRK978N8P234Y1XA4" localSheetId="12" hidden="1">#REF!</definedName>
    <definedName name="BExQ97QIPOSSRK978N8P234Y1XA4" localSheetId="13" hidden="1">#REF!</definedName>
    <definedName name="BExQ97QIPOSSRK978N8P234Y1XA4" localSheetId="1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11" hidden="1">#REF!</definedName>
    <definedName name="BExQ9DFHXLBKBS9DWH05G83SL12Z" localSheetId="17" hidden="1">#REF!</definedName>
    <definedName name="BExQ9DFHXLBKBS9DWH05G83SL12Z" localSheetId="3" hidden="1">#REF!</definedName>
    <definedName name="BExQ9DFHXLBKBS9DWH05G83SL12Z" localSheetId="7" hidden="1">#REF!</definedName>
    <definedName name="BExQ9DFHXLBKBS9DWH05G83SL12Z" localSheetId="12" hidden="1">#REF!</definedName>
    <definedName name="BExQ9DFHXLBKBS9DWH05G83SL12Z" localSheetId="13" hidden="1">#REF!</definedName>
    <definedName name="BExQ9DFHXLBKBS9DWH05G83SL12Z" localSheetId="1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11" hidden="1">#REF!</definedName>
    <definedName name="BExQ9E6FBAXTHGF3RXANFIA77GXP" localSheetId="17" hidden="1">#REF!</definedName>
    <definedName name="BExQ9E6FBAXTHGF3RXANFIA77GXP" localSheetId="3" hidden="1">#REF!</definedName>
    <definedName name="BExQ9E6FBAXTHGF3RXANFIA77GXP" localSheetId="7" hidden="1">#REF!</definedName>
    <definedName name="BExQ9E6FBAXTHGF3RXANFIA77GXP" localSheetId="12" hidden="1">#REF!</definedName>
    <definedName name="BExQ9E6FBAXTHGF3RXANFIA77GXP" localSheetId="13" hidden="1">#REF!</definedName>
    <definedName name="BExQ9E6FBAXTHGF3RXANFIA77GXP" localSheetId="1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11" hidden="1">#REF!</definedName>
    <definedName name="BExQ9J4ID0TGFFFJSQ9PFAMXOYZ1" localSheetId="17" hidden="1">#REF!</definedName>
    <definedName name="BExQ9J4ID0TGFFFJSQ9PFAMXOYZ1" localSheetId="3" hidden="1">#REF!</definedName>
    <definedName name="BExQ9J4ID0TGFFFJSQ9PFAMXOYZ1" localSheetId="7" hidden="1">#REF!</definedName>
    <definedName name="BExQ9J4ID0TGFFFJSQ9PFAMXOYZ1" localSheetId="12" hidden="1">#REF!</definedName>
    <definedName name="BExQ9J4ID0TGFFFJSQ9PFAMXOYZ1" localSheetId="13" hidden="1">#REF!</definedName>
    <definedName name="BExQ9J4ID0TGFFFJSQ9PFAMXOYZ1" localSheetId="1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11" hidden="1">#REF!</definedName>
    <definedName name="BExQ9KX9734KIAK7IMRLHCPYDHO2" localSheetId="17" hidden="1">#REF!</definedName>
    <definedName name="BExQ9KX9734KIAK7IMRLHCPYDHO2" localSheetId="3" hidden="1">#REF!</definedName>
    <definedName name="BExQ9KX9734KIAK7IMRLHCPYDHO2" localSheetId="7" hidden="1">#REF!</definedName>
    <definedName name="BExQ9KX9734KIAK7IMRLHCPYDHO2" localSheetId="12" hidden="1">#REF!</definedName>
    <definedName name="BExQ9KX9734KIAK7IMRLHCPYDHO2" localSheetId="13" hidden="1">#REF!</definedName>
    <definedName name="BExQ9KX9734KIAK7IMRLHCPYDHO2" localSheetId="1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11" hidden="1">#REF!</definedName>
    <definedName name="BExQ9L81FF4I7816VTPFBDWVU4CW" localSheetId="17" hidden="1">#REF!</definedName>
    <definedName name="BExQ9L81FF4I7816VTPFBDWVU4CW" localSheetId="3" hidden="1">#REF!</definedName>
    <definedName name="BExQ9L81FF4I7816VTPFBDWVU4CW" localSheetId="7" hidden="1">#REF!</definedName>
    <definedName name="BExQ9L81FF4I7816VTPFBDWVU4CW" localSheetId="12" hidden="1">#REF!</definedName>
    <definedName name="BExQ9L81FF4I7816VTPFBDWVU4CW" localSheetId="13" hidden="1">#REF!</definedName>
    <definedName name="BExQ9L81FF4I7816VTPFBDWVU4CW" localSheetId="1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11" hidden="1">#REF!</definedName>
    <definedName name="BExQ9M4E2ACZOWWWP1JJIQO8AHUM" localSheetId="17" hidden="1">#REF!</definedName>
    <definedName name="BExQ9M4E2ACZOWWWP1JJIQO8AHUM" localSheetId="3" hidden="1">#REF!</definedName>
    <definedName name="BExQ9M4E2ACZOWWWP1JJIQO8AHUM" localSheetId="7" hidden="1">#REF!</definedName>
    <definedName name="BExQ9M4E2ACZOWWWP1JJIQO8AHUM" localSheetId="12" hidden="1">#REF!</definedName>
    <definedName name="BExQ9M4E2ACZOWWWP1JJIQO8AHUM" localSheetId="13" hidden="1">#REF!</definedName>
    <definedName name="BExQ9M4E2ACZOWWWP1JJIQO8AHUM" localSheetId="1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11" hidden="1">#REF!</definedName>
    <definedName name="BExQ9TBCP5IJKSQLYEBE6FQLF16I" localSheetId="17" hidden="1">#REF!</definedName>
    <definedName name="BExQ9TBCP5IJKSQLYEBE6FQLF16I" localSheetId="3" hidden="1">#REF!</definedName>
    <definedName name="BExQ9TBCP5IJKSQLYEBE6FQLF16I" localSheetId="7" hidden="1">#REF!</definedName>
    <definedName name="BExQ9TBCP5IJKSQLYEBE6FQLF16I" localSheetId="12" hidden="1">#REF!</definedName>
    <definedName name="BExQ9TBCP5IJKSQLYEBE6FQLF16I" localSheetId="13" hidden="1">#REF!</definedName>
    <definedName name="BExQ9TBCP5IJKSQLYEBE6FQLF16I" localSheetId="1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11" hidden="1">#REF!</definedName>
    <definedName name="BExQ9UTANMJCK7LJ4OQMD6F2Q01L" localSheetId="17" hidden="1">#REF!</definedName>
    <definedName name="BExQ9UTANMJCK7LJ4OQMD6F2Q01L" localSheetId="3" hidden="1">#REF!</definedName>
    <definedName name="BExQ9UTANMJCK7LJ4OQMD6F2Q01L" localSheetId="7" hidden="1">#REF!</definedName>
    <definedName name="BExQ9UTANMJCK7LJ4OQMD6F2Q01L" localSheetId="12" hidden="1">#REF!</definedName>
    <definedName name="BExQ9UTANMJCK7LJ4OQMD6F2Q01L" localSheetId="13" hidden="1">#REF!</definedName>
    <definedName name="BExQ9UTANMJCK7LJ4OQMD6F2Q01L" localSheetId="1" hidden="1">#REF!</definedName>
    <definedName name="BExQ9UTANMJCK7LJ4OQMD6F2Q01L" localSheetId="0" hidden="1">#REF!</definedName>
    <definedName name="BExQ9UTANMJCK7LJ4OQMD6F2Q01L" hidden="1">#REF!</definedName>
    <definedName name="BExQ9ZLYHWABXAA9NJDW8ZS0UQ9P" localSheetId="5" hidden="1">[48]ZZCOOM_M03_Q004!#REF!</definedName>
    <definedName name="BExQ9ZLYHWABXAA9NJDW8ZS0UQ9P" localSheetId="11" hidden="1">[48]ZZCOOM_M03_Q004!#REF!</definedName>
    <definedName name="BExQ9ZLYHWABXAA9NJDW8ZS0UQ9P" localSheetId="18" hidden="1">[49]ZZCOOM_M03_Q005!#REF!</definedName>
    <definedName name="BExQ9ZLYHWABXAA9NJDW8ZS0UQ9P" localSheetId="17" hidden="1">[48]ZZCOOM_M03_Q004!#REF!</definedName>
    <definedName name="BExQ9ZLYHWABXAA9NJDW8ZS0UQ9P" localSheetId="3" hidden="1">[48]ZZCOOM_M03_Q004!#REF!</definedName>
    <definedName name="BExQ9ZLYHWABXAA9NJDW8ZS0UQ9P" localSheetId="7" hidden="1">[48]ZZCOOM_M03_Q004!#REF!</definedName>
    <definedName name="BExQ9ZLYHWABXAA9NJDW8ZS0UQ9P" localSheetId="12" hidden="1">#REF!</definedName>
    <definedName name="BExQ9ZLYHWABXAA9NJDW8ZS0UQ9P" localSheetId="13" hidden="1">#REF!</definedName>
    <definedName name="BExQ9ZLYHWABXAA9NJDW8ZS0UQ9P" localSheetId="1" hidden="1">[48]ZZCOOM_M03_Q004!#REF!</definedName>
    <definedName name="BExQ9ZLYHWABXAA9NJDW8ZS0UQ9P" localSheetId="0" hidden="1">[48]ZZCOOM_M03_Q004!#REF!</definedName>
    <definedName name="BExQ9ZLYHWABXAA9NJDW8ZS0UQ9P" hidden="1">[48]ZZCOOM_M03_Q004!#REF!</definedName>
    <definedName name="BExQ9ZWQ19KSRZNZNPY6ZNWEST1J" localSheetId="5" hidden="1">#REF!</definedName>
    <definedName name="BExQ9ZWQ19KSRZNZNPY6ZNWEST1J" localSheetId="11" hidden="1">#REF!</definedName>
    <definedName name="BExQ9ZWQ19KSRZNZNPY6ZNWEST1J" localSheetId="18" hidden="1">#REF!</definedName>
    <definedName name="BExQ9ZWQ19KSRZNZNPY6ZNWEST1J" localSheetId="17" hidden="1">#REF!</definedName>
    <definedName name="BExQ9ZWQ19KSRZNZNPY6ZNWEST1J" localSheetId="3" hidden="1">#REF!</definedName>
    <definedName name="BExQ9ZWQ19KSRZNZNPY6ZNWEST1J" localSheetId="7" hidden="1">#REF!</definedName>
    <definedName name="BExQ9ZWQ19KSRZNZNPY6ZNWEST1J" localSheetId="12" hidden="1">#REF!</definedName>
    <definedName name="BExQ9ZWQ19KSRZNZNPY6ZNWEST1J" localSheetId="13" hidden="1">#REF!</definedName>
    <definedName name="BExQ9ZWQ19KSRZNZNPY6ZNWEST1J" localSheetId="1" hidden="1">#REF!</definedName>
    <definedName name="BExQ9ZWQ19KSRZNZNPY6ZNWEST1J" localSheetId="0" hidden="1">#REF!</definedName>
    <definedName name="BExQ9ZWQ19KSRZNZNPY6ZNWEST1J" hidden="1">#REF!</definedName>
    <definedName name="BExQA324HSCK40ENJUT9CS9EC71B" localSheetId="11" hidden="1">#REF!</definedName>
    <definedName name="BExQA324HSCK40ENJUT9CS9EC71B" localSheetId="18" hidden="1">#REF!</definedName>
    <definedName name="BExQA324HSCK40ENJUT9CS9EC71B" localSheetId="17" hidden="1">#REF!</definedName>
    <definedName name="BExQA324HSCK40ENJUT9CS9EC71B" localSheetId="3" hidden="1">#REF!</definedName>
    <definedName name="BExQA324HSCK40ENJUT9CS9EC71B" localSheetId="7" hidden="1">#REF!</definedName>
    <definedName name="BExQA324HSCK40ENJUT9CS9EC71B" localSheetId="12" hidden="1">#REF!</definedName>
    <definedName name="BExQA324HSCK40ENJUT9CS9EC71B" localSheetId="13" hidden="1">#REF!</definedName>
    <definedName name="BExQA324HSCK40ENJUT9CS9EC71B" localSheetId="1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11" hidden="1">#REF!</definedName>
    <definedName name="BExQA55GY0STSNBWQCWN8E31ZXCS" localSheetId="18" hidden="1">#REF!</definedName>
    <definedName name="BExQA55GY0STSNBWQCWN8E31ZXCS" localSheetId="17" hidden="1">#REF!</definedName>
    <definedName name="BExQA55GY0STSNBWQCWN8E31ZXCS" localSheetId="3" hidden="1">#REF!</definedName>
    <definedName name="BExQA55GY0STSNBWQCWN8E31ZXCS" localSheetId="7" hidden="1">#REF!</definedName>
    <definedName name="BExQA55GY0STSNBWQCWN8E31ZXCS" localSheetId="12" hidden="1">#REF!</definedName>
    <definedName name="BExQA55GY0STSNBWQCWN8E31ZXCS" localSheetId="13" hidden="1">#REF!</definedName>
    <definedName name="BExQA55GY0STSNBWQCWN8E31ZXCS" localSheetId="1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11" hidden="1">#REF!</definedName>
    <definedName name="BExQA7URC7M82I0T9RUF90GCS15S" localSheetId="17" hidden="1">#REF!</definedName>
    <definedName name="BExQA7URC7M82I0T9RUF90GCS15S" localSheetId="3" hidden="1">#REF!</definedName>
    <definedName name="BExQA7URC7M82I0T9RUF90GCS15S" localSheetId="7" hidden="1">#REF!</definedName>
    <definedName name="BExQA7URC7M82I0T9RUF90GCS15S" localSheetId="12" hidden="1">#REF!</definedName>
    <definedName name="BExQA7URC7M82I0T9RUF90GCS15S" localSheetId="13" hidden="1">#REF!</definedName>
    <definedName name="BExQA7URC7M82I0T9RUF90GCS15S" localSheetId="1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11" hidden="1">#REF!</definedName>
    <definedName name="BExQA9HZIN9XEMHEEVHT99UU9Z82" localSheetId="17" hidden="1">#REF!</definedName>
    <definedName name="BExQA9HZIN9XEMHEEVHT99UU9Z82" localSheetId="3" hidden="1">#REF!</definedName>
    <definedName name="BExQA9HZIN9XEMHEEVHT99UU9Z82" localSheetId="7" hidden="1">#REF!</definedName>
    <definedName name="BExQA9HZIN9XEMHEEVHT99UU9Z82" localSheetId="12" hidden="1">#REF!</definedName>
    <definedName name="BExQA9HZIN9XEMHEEVHT99UU9Z82" localSheetId="13" hidden="1">#REF!</definedName>
    <definedName name="BExQA9HZIN9XEMHEEVHT99UU9Z82" localSheetId="1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11" hidden="1">#REF!</definedName>
    <definedName name="BExQAELFYH92K8CJL155181UDORO" localSheetId="17" hidden="1">#REF!</definedName>
    <definedName name="BExQAELFYH92K8CJL155181UDORO" localSheetId="3" hidden="1">#REF!</definedName>
    <definedName name="BExQAELFYH92K8CJL155181UDORO" localSheetId="7" hidden="1">#REF!</definedName>
    <definedName name="BExQAELFYH92K8CJL155181UDORO" localSheetId="12" hidden="1">#REF!</definedName>
    <definedName name="BExQAELFYH92K8CJL155181UDORO" localSheetId="13" hidden="1">#REF!</definedName>
    <definedName name="BExQAELFYH92K8CJL155181UDORO" localSheetId="1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11" hidden="1">#REF!</definedName>
    <definedName name="BExQAG8PP8R5NJKNQD1U4QOSD6X5" localSheetId="17" hidden="1">#REF!</definedName>
    <definedName name="BExQAG8PP8R5NJKNQD1U4QOSD6X5" localSheetId="3" hidden="1">#REF!</definedName>
    <definedName name="BExQAG8PP8R5NJKNQD1U4QOSD6X5" localSheetId="7" hidden="1">#REF!</definedName>
    <definedName name="BExQAG8PP8R5NJKNQD1U4QOSD6X5" localSheetId="12" hidden="1">#REF!</definedName>
    <definedName name="BExQAG8PP8R5NJKNQD1U4QOSD6X5" localSheetId="13" hidden="1">#REF!</definedName>
    <definedName name="BExQAG8PP8R5NJKNQD1U4QOSD6X5" localSheetId="1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11" hidden="1">#REF!</definedName>
    <definedName name="BExQAVTR32SDHZQ69KNYF6UXXKS2" localSheetId="17" hidden="1">#REF!</definedName>
    <definedName name="BExQAVTR32SDHZQ69KNYF6UXXKS2" localSheetId="3" hidden="1">#REF!</definedName>
    <definedName name="BExQAVTR32SDHZQ69KNYF6UXXKS2" localSheetId="7" hidden="1">#REF!</definedName>
    <definedName name="BExQAVTR32SDHZQ69KNYF6UXXKS2" localSheetId="12" hidden="1">#REF!</definedName>
    <definedName name="BExQAVTR32SDHZQ69KNYF6UXXKS2" localSheetId="13" hidden="1">#REF!</definedName>
    <definedName name="BExQAVTR32SDHZQ69KNYF6UXXKS2" localSheetId="1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11" hidden="1">#REF!</definedName>
    <definedName name="BExQBBETZJ7LHJ9CLAL3GEKQFEGR" localSheetId="17" hidden="1">#REF!</definedName>
    <definedName name="BExQBBETZJ7LHJ9CLAL3GEKQFEGR" localSheetId="3" hidden="1">#REF!</definedName>
    <definedName name="BExQBBETZJ7LHJ9CLAL3GEKQFEGR" localSheetId="7" hidden="1">#REF!</definedName>
    <definedName name="BExQBBETZJ7LHJ9CLAL3GEKQFEGR" localSheetId="12" hidden="1">#REF!</definedName>
    <definedName name="BExQBBETZJ7LHJ9CLAL3GEKQFEGR" localSheetId="13" hidden="1">#REF!</definedName>
    <definedName name="BExQBBETZJ7LHJ9CLAL3GEKQFEGR" localSheetId="1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11" hidden="1">#REF!</definedName>
    <definedName name="BExQBDICMZTSA1X73TMHNO4JSFLN" localSheetId="17" hidden="1">#REF!</definedName>
    <definedName name="BExQBDICMZTSA1X73TMHNO4JSFLN" localSheetId="3" hidden="1">#REF!</definedName>
    <definedName name="BExQBDICMZTSA1X73TMHNO4JSFLN" localSheetId="7" hidden="1">#REF!</definedName>
    <definedName name="BExQBDICMZTSA1X73TMHNO4JSFLN" localSheetId="12" hidden="1">#REF!</definedName>
    <definedName name="BExQBDICMZTSA1X73TMHNO4JSFLN" localSheetId="13" hidden="1">#REF!</definedName>
    <definedName name="BExQBDICMZTSA1X73TMHNO4JSFLN" localSheetId="1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11" hidden="1">#REF!</definedName>
    <definedName name="BExQBEER6CRCRPSSL61S0OMH57ZA" localSheetId="17" hidden="1">#REF!</definedName>
    <definedName name="BExQBEER6CRCRPSSL61S0OMH57ZA" localSheetId="3" hidden="1">#REF!</definedName>
    <definedName name="BExQBEER6CRCRPSSL61S0OMH57ZA" localSheetId="7" hidden="1">#REF!</definedName>
    <definedName name="BExQBEER6CRCRPSSL61S0OMH57ZA" localSheetId="12" hidden="1">#REF!</definedName>
    <definedName name="BExQBEER6CRCRPSSL61S0OMH57ZA" localSheetId="13" hidden="1">#REF!</definedName>
    <definedName name="BExQBEER6CRCRPSSL61S0OMH57ZA" localSheetId="1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11" hidden="1">#REF!</definedName>
    <definedName name="BExQBFR753FNBMC27WEQJT8UKANJ" localSheetId="17" hidden="1">#REF!</definedName>
    <definedName name="BExQBFR753FNBMC27WEQJT8UKANJ" localSheetId="3" hidden="1">#REF!</definedName>
    <definedName name="BExQBFR753FNBMC27WEQJT8UKANJ" localSheetId="7" hidden="1">#REF!</definedName>
    <definedName name="BExQBFR753FNBMC27WEQJT8UKANJ" localSheetId="12" hidden="1">#REF!</definedName>
    <definedName name="BExQBFR753FNBMC27WEQJT8UKANJ" localSheetId="13" hidden="1">#REF!</definedName>
    <definedName name="BExQBFR753FNBMC27WEQJT8UKANJ" localSheetId="1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11" hidden="1">#REF!</definedName>
    <definedName name="BExQBIGGY5TXI2FJVVZSLZ0LTZYH" localSheetId="17" hidden="1">#REF!</definedName>
    <definedName name="BExQBIGGY5TXI2FJVVZSLZ0LTZYH" localSheetId="3" hidden="1">#REF!</definedName>
    <definedName name="BExQBIGGY5TXI2FJVVZSLZ0LTZYH" localSheetId="7" hidden="1">#REF!</definedName>
    <definedName name="BExQBIGGY5TXI2FJVVZSLZ0LTZYH" localSheetId="12" hidden="1">#REF!</definedName>
    <definedName name="BExQBIGGY5TXI2FJVVZSLZ0LTZYH" localSheetId="13" hidden="1">#REF!</definedName>
    <definedName name="BExQBIGGY5TXI2FJVVZSLZ0LTZYH" localSheetId="1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11" hidden="1">#REF!</definedName>
    <definedName name="BExQBM1RUSIQ85LLMM2159BYDPIP" localSheetId="17" hidden="1">#REF!</definedName>
    <definedName name="BExQBM1RUSIQ85LLMM2159BYDPIP" localSheetId="3" hidden="1">#REF!</definedName>
    <definedName name="BExQBM1RUSIQ85LLMM2159BYDPIP" localSheetId="7" hidden="1">#REF!</definedName>
    <definedName name="BExQBM1RUSIQ85LLMM2159BYDPIP" localSheetId="12" hidden="1">#REF!</definedName>
    <definedName name="BExQBM1RUSIQ85LLMM2159BYDPIP" localSheetId="13" hidden="1">#REF!</definedName>
    <definedName name="BExQBM1RUSIQ85LLMM2159BYDPIP" localSheetId="1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11" hidden="1">#REF!</definedName>
    <definedName name="BExQBOWE543K7PGA5S7SVU2QKPM3" localSheetId="17" hidden="1">#REF!</definedName>
    <definedName name="BExQBOWE543K7PGA5S7SVU2QKPM3" localSheetId="3" hidden="1">#REF!</definedName>
    <definedName name="BExQBOWE543K7PGA5S7SVU2QKPM3" localSheetId="7" hidden="1">#REF!</definedName>
    <definedName name="BExQBOWE543K7PGA5S7SVU2QKPM3" localSheetId="12" hidden="1">#REF!</definedName>
    <definedName name="BExQBOWE543K7PGA5S7SVU2QKPM3" localSheetId="13" hidden="1">#REF!</definedName>
    <definedName name="BExQBOWE543K7PGA5S7SVU2QKPM3" localSheetId="1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11" hidden="1">#REF!</definedName>
    <definedName name="BExQBPSOZ47V81YAEURP0NQJNTJH" localSheetId="17" hidden="1">#REF!</definedName>
    <definedName name="BExQBPSOZ47V81YAEURP0NQJNTJH" localSheetId="3" hidden="1">#REF!</definedName>
    <definedName name="BExQBPSOZ47V81YAEURP0NQJNTJH" localSheetId="7" hidden="1">#REF!</definedName>
    <definedName name="BExQBPSOZ47V81YAEURP0NQJNTJH" localSheetId="12" hidden="1">#REF!</definedName>
    <definedName name="BExQBPSOZ47V81YAEURP0NQJNTJH" localSheetId="13" hidden="1">#REF!</definedName>
    <definedName name="BExQBPSOZ47V81YAEURP0NQJNTJH" localSheetId="1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11" hidden="1">#REF!</definedName>
    <definedName name="BExQC5TWT21CGBKD0IHAXTIN2QB8" localSheetId="17" hidden="1">#REF!</definedName>
    <definedName name="BExQC5TWT21CGBKD0IHAXTIN2QB8" localSheetId="3" hidden="1">#REF!</definedName>
    <definedName name="BExQC5TWT21CGBKD0IHAXTIN2QB8" localSheetId="7" hidden="1">#REF!</definedName>
    <definedName name="BExQC5TWT21CGBKD0IHAXTIN2QB8" localSheetId="12" hidden="1">#REF!</definedName>
    <definedName name="BExQC5TWT21CGBKD0IHAXTIN2QB8" localSheetId="13" hidden="1">#REF!</definedName>
    <definedName name="BExQC5TWT21CGBKD0IHAXTIN2QB8" localSheetId="1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11" hidden="1">#REF!</definedName>
    <definedName name="BExQC94JL9F5GW4S8DQCAF4WB2DA" localSheetId="17" hidden="1">#REF!</definedName>
    <definedName name="BExQC94JL9F5GW4S8DQCAF4WB2DA" localSheetId="3" hidden="1">#REF!</definedName>
    <definedName name="BExQC94JL9F5GW4S8DQCAF4WB2DA" localSheetId="7" hidden="1">#REF!</definedName>
    <definedName name="BExQC94JL9F5GW4S8DQCAF4WB2DA" localSheetId="12" hidden="1">#REF!</definedName>
    <definedName name="BExQC94JL9F5GW4S8DQCAF4WB2DA" localSheetId="13" hidden="1">#REF!</definedName>
    <definedName name="BExQC94JL9F5GW4S8DQCAF4WB2DA" localSheetId="1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11" hidden="1">#REF!</definedName>
    <definedName name="BExQCKTD8AT0824LGWREXM1B5D1X" localSheetId="17" hidden="1">#REF!</definedName>
    <definedName name="BExQCKTD8AT0824LGWREXM1B5D1X" localSheetId="3" hidden="1">#REF!</definedName>
    <definedName name="BExQCKTD8AT0824LGWREXM1B5D1X" localSheetId="7" hidden="1">#REF!</definedName>
    <definedName name="BExQCKTD8AT0824LGWREXM1B5D1X" localSheetId="12" hidden="1">#REF!</definedName>
    <definedName name="BExQCKTD8AT0824LGWREXM1B5D1X" localSheetId="13" hidden="1">#REF!</definedName>
    <definedName name="BExQCKTD8AT0824LGWREXM1B5D1X" localSheetId="1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11" hidden="1">#REF!</definedName>
    <definedName name="BExQCQ7KF4HVXSD72FF3DJGNNO3M" localSheetId="17" hidden="1">#REF!</definedName>
    <definedName name="BExQCQ7KF4HVXSD72FF3DJGNNO3M" localSheetId="3" hidden="1">#REF!</definedName>
    <definedName name="BExQCQ7KF4HVXSD72FF3DJGNNO3M" localSheetId="7" hidden="1">#REF!</definedName>
    <definedName name="BExQCQ7KF4HVXSD72FF3DJGNNO3M" localSheetId="12" hidden="1">#REF!</definedName>
    <definedName name="BExQCQ7KF4HVXSD72FF3DJGNNO3M" localSheetId="13" hidden="1">#REF!</definedName>
    <definedName name="BExQCQ7KF4HVXSD72FF3DJGNNO3M" localSheetId="1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11" hidden="1">#REF!</definedName>
    <definedName name="BExQCRPJXI0WNJUFFAC39C0PFUFK" localSheetId="17" hidden="1">#REF!</definedName>
    <definedName name="BExQCRPJXI0WNJUFFAC39C0PFUFK" localSheetId="3" hidden="1">#REF!</definedName>
    <definedName name="BExQCRPJXI0WNJUFFAC39C0PFUFK" localSheetId="7" hidden="1">#REF!</definedName>
    <definedName name="BExQCRPJXI0WNJUFFAC39C0PFUFK" localSheetId="12" hidden="1">#REF!</definedName>
    <definedName name="BExQCRPJXI0WNJUFFAC39C0PFUFK" localSheetId="13" hidden="1">#REF!</definedName>
    <definedName name="BExQCRPJXI0WNJUFFAC39C0PFUFK" localSheetId="1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11" hidden="1">#REF!</definedName>
    <definedName name="BExQD571YWOXKR2SX85K5MKQ0AO2" localSheetId="17" hidden="1">#REF!</definedName>
    <definedName name="BExQD571YWOXKR2SX85K5MKQ0AO2" localSheetId="3" hidden="1">#REF!</definedName>
    <definedName name="BExQD571YWOXKR2SX85K5MKQ0AO2" localSheetId="7" hidden="1">#REF!</definedName>
    <definedName name="BExQD571YWOXKR2SX85K5MKQ0AO2" localSheetId="12" hidden="1">#REF!</definedName>
    <definedName name="BExQD571YWOXKR2SX85K5MKQ0AO2" localSheetId="13" hidden="1">#REF!</definedName>
    <definedName name="BExQD571YWOXKR2SX85K5MKQ0AO2" localSheetId="1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11" hidden="1">#REF!</definedName>
    <definedName name="BExQDB6VCHN8PNX8EA6JNIEQ2JC2" localSheetId="17" hidden="1">#REF!</definedName>
    <definedName name="BExQDB6VCHN8PNX8EA6JNIEQ2JC2" localSheetId="3" hidden="1">#REF!</definedName>
    <definedName name="BExQDB6VCHN8PNX8EA6JNIEQ2JC2" localSheetId="7" hidden="1">#REF!</definedName>
    <definedName name="BExQDB6VCHN8PNX8EA6JNIEQ2JC2" localSheetId="12" hidden="1">#REF!</definedName>
    <definedName name="BExQDB6VCHN8PNX8EA6JNIEQ2JC2" localSheetId="13" hidden="1">#REF!</definedName>
    <definedName name="BExQDB6VCHN8PNX8EA6JNIEQ2JC2" localSheetId="1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11" hidden="1">#REF!</definedName>
    <definedName name="BExQDE1B6U2Q9B73KBENABP71YM1" localSheetId="17" hidden="1">#REF!</definedName>
    <definedName name="BExQDE1B6U2Q9B73KBENABP71YM1" localSheetId="3" hidden="1">#REF!</definedName>
    <definedName name="BExQDE1B6U2Q9B73KBENABP71YM1" localSheetId="7" hidden="1">#REF!</definedName>
    <definedName name="BExQDE1B6U2Q9B73KBENABP71YM1" localSheetId="12" hidden="1">#REF!</definedName>
    <definedName name="BExQDE1B6U2Q9B73KBENABP71YM1" localSheetId="13" hidden="1">#REF!</definedName>
    <definedName name="BExQDE1B6U2Q9B73KBENABP71YM1" localSheetId="1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11" hidden="1">#REF!</definedName>
    <definedName name="BExQDGQCN7ZW41QDUHOBJUGQAX40" localSheetId="17" hidden="1">#REF!</definedName>
    <definedName name="BExQDGQCN7ZW41QDUHOBJUGQAX40" localSheetId="3" hidden="1">#REF!</definedName>
    <definedName name="BExQDGQCN7ZW41QDUHOBJUGQAX40" localSheetId="7" hidden="1">#REF!</definedName>
    <definedName name="BExQDGQCN7ZW41QDUHOBJUGQAX40" localSheetId="12" hidden="1">#REF!</definedName>
    <definedName name="BExQDGQCN7ZW41QDUHOBJUGQAX40" localSheetId="13" hidden="1">#REF!</definedName>
    <definedName name="BExQDGQCN7ZW41QDUHOBJUGQAX40" localSheetId="1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11" hidden="1">#REF!</definedName>
    <definedName name="BExQED8ZZUEH0WRNOHXI7V9TVC8K" localSheetId="17" hidden="1">#REF!</definedName>
    <definedName name="BExQED8ZZUEH0WRNOHXI7V9TVC8K" localSheetId="3" hidden="1">#REF!</definedName>
    <definedName name="BExQED8ZZUEH0WRNOHXI7V9TVC8K" localSheetId="7" hidden="1">#REF!</definedName>
    <definedName name="BExQED8ZZUEH0WRNOHXI7V9TVC8K" localSheetId="12" hidden="1">#REF!</definedName>
    <definedName name="BExQED8ZZUEH0WRNOHXI7V9TVC8K" localSheetId="13" hidden="1">#REF!</definedName>
    <definedName name="BExQED8ZZUEH0WRNOHXI7V9TVC8K" localSheetId="1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11" hidden="1">#REF!</definedName>
    <definedName name="BExQEF1PIJIB9J24OB0M4X1WLBB0" localSheetId="17" hidden="1">#REF!</definedName>
    <definedName name="BExQEF1PIJIB9J24OB0M4X1WLBB0" localSheetId="3" hidden="1">#REF!</definedName>
    <definedName name="BExQEF1PIJIB9J24OB0M4X1WLBB0" localSheetId="7" hidden="1">#REF!</definedName>
    <definedName name="BExQEF1PIJIB9J24OB0M4X1WLBB0" localSheetId="12" hidden="1">#REF!</definedName>
    <definedName name="BExQEF1PIJIB9J24OB0M4X1WLBB0" localSheetId="13" hidden="1">#REF!</definedName>
    <definedName name="BExQEF1PIJIB9J24OB0M4X1WLBB0" localSheetId="1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11" hidden="1">#REF!</definedName>
    <definedName name="BExQEMUA4HEFM4OVO8M8MA8PIAW1" localSheetId="17" hidden="1">#REF!</definedName>
    <definedName name="BExQEMUA4HEFM4OVO8M8MA8PIAW1" localSheetId="3" hidden="1">#REF!</definedName>
    <definedName name="BExQEMUA4HEFM4OVO8M8MA8PIAW1" localSheetId="7" hidden="1">#REF!</definedName>
    <definedName name="BExQEMUA4HEFM4OVO8M8MA8PIAW1" localSheetId="12" hidden="1">#REF!</definedName>
    <definedName name="BExQEMUA4HEFM4OVO8M8MA8PIAW1" localSheetId="13" hidden="1">#REF!</definedName>
    <definedName name="BExQEMUA4HEFM4OVO8M8MA8PIAW1" localSheetId="1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11" hidden="1">#REF!</definedName>
    <definedName name="BExQEP38QPDKB85WG2WOL17IMB5S" localSheetId="17" hidden="1">#REF!</definedName>
    <definedName name="BExQEP38QPDKB85WG2WOL17IMB5S" localSheetId="3" hidden="1">#REF!</definedName>
    <definedName name="BExQEP38QPDKB85WG2WOL17IMB5S" localSheetId="7" hidden="1">#REF!</definedName>
    <definedName name="BExQEP38QPDKB85WG2WOL17IMB5S" localSheetId="12" hidden="1">#REF!</definedName>
    <definedName name="BExQEP38QPDKB85WG2WOL17IMB5S" localSheetId="13" hidden="1">#REF!</definedName>
    <definedName name="BExQEP38QPDKB85WG2WOL17IMB5S" localSheetId="1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11" hidden="1">#REF!</definedName>
    <definedName name="BExQEQ4XZQFIKUXNU9H7WE7AMZ1U" localSheetId="17" hidden="1">#REF!</definedName>
    <definedName name="BExQEQ4XZQFIKUXNU9H7WE7AMZ1U" localSheetId="3" hidden="1">#REF!</definedName>
    <definedName name="BExQEQ4XZQFIKUXNU9H7WE7AMZ1U" localSheetId="7" hidden="1">#REF!</definedName>
    <definedName name="BExQEQ4XZQFIKUXNU9H7WE7AMZ1U" localSheetId="12" hidden="1">#REF!</definedName>
    <definedName name="BExQEQ4XZQFIKUXNU9H7WE7AMZ1U" localSheetId="13" hidden="1">#REF!</definedName>
    <definedName name="BExQEQ4XZQFIKUXNU9H7WE7AMZ1U" localSheetId="1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11" hidden="1">#REF!</definedName>
    <definedName name="BExQF1OEB07CRAP6ALNNMJNJ3P2D" localSheetId="17" hidden="1">#REF!</definedName>
    <definedName name="BExQF1OEB07CRAP6ALNNMJNJ3P2D" localSheetId="3" hidden="1">#REF!</definedName>
    <definedName name="BExQF1OEB07CRAP6ALNNMJNJ3P2D" localSheetId="7" hidden="1">#REF!</definedName>
    <definedName name="BExQF1OEB07CRAP6ALNNMJNJ3P2D" localSheetId="12" hidden="1">#REF!</definedName>
    <definedName name="BExQF1OEB07CRAP6ALNNMJNJ3P2D" localSheetId="13" hidden="1">#REF!</definedName>
    <definedName name="BExQF1OEB07CRAP6ALNNMJNJ3P2D" localSheetId="1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11" hidden="1">#REF!</definedName>
    <definedName name="BExQF8KKL224NYD20XYLLM2RE7EW" localSheetId="17" hidden="1">#REF!</definedName>
    <definedName name="BExQF8KKL224NYD20XYLLM2RE7EW" localSheetId="3" hidden="1">#REF!</definedName>
    <definedName name="BExQF8KKL224NYD20XYLLM2RE7EW" localSheetId="7" hidden="1">#REF!</definedName>
    <definedName name="BExQF8KKL224NYD20XYLLM2RE7EW" localSheetId="12" hidden="1">#REF!</definedName>
    <definedName name="BExQF8KKL224NYD20XYLLM2RE7EW" localSheetId="13" hidden="1">#REF!</definedName>
    <definedName name="BExQF8KKL224NYD20XYLLM2RE7EW" localSheetId="1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11" hidden="1">#REF!</definedName>
    <definedName name="BExQF9X2AQPFJZTCHTU5PTTR0JAH" localSheetId="17" hidden="1">#REF!</definedName>
    <definedName name="BExQF9X2AQPFJZTCHTU5PTTR0JAH" localSheetId="3" hidden="1">#REF!</definedName>
    <definedName name="BExQF9X2AQPFJZTCHTU5PTTR0JAH" localSheetId="7" hidden="1">#REF!</definedName>
    <definedName name="BExQF9X2AQPFJZTCHTU5PTTR0JAH" localSheetId="12" hidden="1">#REF!</definedName>
    <definedName name="BExQF9X2AQPFJZTCHTU5PTTR0JAH" localSheetId="13" hidden="1">#REF!</definedName>
    <definedName name="BExQF9X2AQPFJZTCHTU5PTTR0JAH" localSheetId="1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11" hidden="1">#REF!</definedName>
    <definedName name="BExQFAINO9ODQZX6NSM8EBTRD04E" localSheetId="17" hidden="1">#REF!</definedName>
    <definedName name="BExQFAINO9ODQZX6NSM8EBTRD04E" localSheetId="3" hidden="1">#REF!</definedName>
    <definedName name="BExQFAINO9ODQZX6NSM8EBTRD04E" localSheetId="7" hidden="1">#REF!</definedName>
    <definedName name="BExQFAINO9ODQZX6NSM8EBTRD04E" localSheetId="12" hidden="1">#REF!</definedName>
    <definedName name="BExQFAINO9ODQZX6NSM8EBTRD04E" localSheetId="13" hidden="1">#REF!</definedName>
    <definedName name="BExQFAINO9ODQZX6NSM8EBTRD04E" localSheetId="1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11" hidden="1">#REF!</definedName>
    <definedName name="BExQFC0M9KKFMQKPLPEO2RQDB7MM" localSheetId="17" hidden="1">#REF!</definedName>
    <definedName name="BExQFC0M9KKFMQKPLPEO2RQDB7MM" localSheetId="3" hidden="1">#REF!</definedName>
    <definedName name="BExQFC0M9KKFMQKPLPEO2RQDB7MM" localSheetId="7" hidden="1">#REF!</definedName>
    <definedName name="BExQFC0M9KKFMQKPLPEO2RQDB7MM" localSheetId="12" hidden="1">#REF!</definedName>
    <definedName name="BExQFC0M9KKFMQKPLPEO2RQDB7MM" localSheetId="13" hidden="1">#REF!</definedName>
    <definedName name="BExQFC0M9KKFMQKPLPEO2RQDB7MM" localSheetId="1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11" hidden="1">#REF!</definedName>
    <definedName name="BExQFEEV7627R8TYZCM28C6V6WHE" localSheetId="17" hidden="1">#REF!</definedName>
    <definedName name="BExQFEEV7627R8TYZCM28C6V6WHE" localSheetId="3" hidden="1">#REF!</definedName>
    <definedName name="BExQFEEV7627R8TYZCM28C6V6WHE" localSheetId="7" hidden="1">#REF!</definedName>
    <definedName name="BExQFEEV7627R8TYZCM28C6V6WHE" localSheetId="12" hidden="1">#REF!</definedName>
    <definedName name="BExQFEEV7627R8TYZCM28C6V6WHE" localSheetId="13" hidden="1">#REF!</definedName>
    <definedName name="BExQFEEV7627R8TYZCM28C6V6WHE" localSheetId="1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11" hidden="1">#REF!</definedName>
    <definedName name="BExQFEK8NUD04X2OBRA275ADPSDL" localSheetId="17" hidden="1">#REF!</definedName>
    <definedName name="BExQFEK8NUD04X2OBRA275ADPSDL" localSheetId="3" hidden="1">#REF!</definedName>
    <definedName name="BExQFEK8NUD04X2OBRA275ADPSDL" localSheetId="7" hidden="1">#REF!</definedName>
    <definedName name="BExQFEK8NUD04X2OBRA275ADPSDL" localSheetId="12" hidden="1">#REF!</definedName>
    <definedName name="BExQFEK8NUD04X2OBRA275ADPSDL" localSheetId="13" hidden="1">#REF!</definedName>
    <definedName name="BExQFEK8NUD04X2OBRA275ADPSDL" localSheetId="1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11" hidden="1">#REF!</definedName>
    <definedName name="BExQFGYIWDR4W0YF7XR6E4EWWJ02" localSheetId="17" hidden="1">#REF!</definedName>
    <definedName name="BExQFGYIWDR4W0YF7XR6E4EWWJ02" localSheetId="3" hidden="1">#REF!</definedName>
    <definedName name="BExQFGYIWDR4W0YF7XR6E4EWWJ02" localSheetId="7" hidden="1">#REF!</definedName>
    <definedName name="BExQFGYIWDR4W0YF7XR6E4EWWJ02" localSheetId="12" hidden="1">#REF!</definedName>
    <definedName name="BExQFGYIWDR4W0YF7XR6E4EWWJ02" localSheetId="13" hidden="1">#REF!</definedName>
    <definedName name="BExQFGYIWDR4W0YF7XR6E4EWWJ02" localSheetId="1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11" hidden="1">#REF!</definedName>
    <definedName name="BExQFPNFKA36IAPS22LAUMBDI4KE" localSheetId="17" hidden="1">#REF!</definedName>
    <definedName name="BExQFPNFKA36IAPS22LAUMBDI4KE" localSheetId="3" hidden="1">#REF!</definedName>
    <definedName name="BExQFPNFKA36IAPS22LAUMBDI4KE" localSheetId="7" hidden="1">#REF!</definedName>
    <definedName name="BExQFPNFKA36IAPS22LAUMBDI4KE" localSheetId="12" hidden="1">#REF!</definedName>
    <definedName name="BExQFPNFKA36IAPS22LAUMBDI4KE" localSheetId="13" hidden="1">#REF!</definedName>
    <definedName name="BExQFPNFKA36IAPS22LAUMBDI4KE" localSheetId="1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11" hidden="1">#REF!</definedName>
    <definedName name="BExQFPSWEMA8WBUZ4WK20LR13VSU" localSheetId="17" hidden="1">#REF!</definedName>
    <definedName name="BExQFPSWEMA8WBUZ4WK20LR13VSU" localSheetId="3" hidden="1">#REF!</definedName>
    <definedName name="BExQFPSWEMA8WBUZ4WK20LR13VSU" localSheetId="7" hidden="1">#REF!</definedName>
    <definedName name="BExQFPSWEMA8WBUZ4WK20LR13VSU" localSheetId="12" hidden="1">#REF!</definedName>
    <definedName name="BExQFPSWEMA8WBUZ4WK20LR13VSU" localSheetId="13" hidden="1">#REF!</definedName>
    <definedName name="BExQFPSWEMA8WBUZ4WK20LR13VSU" localSheetId="1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11" hidden="1">#REF!</definedName>
    <definedName name="BExQFVSPOSCCPF1TLJPIWYWYB8A9" localSheetId="17" hidden="1">#REF!</definedName>
    <definedName name="BExQFVSPOSCCPF1TLJPIWYWYB8A9" localSheetId="3" hidden="1">#REF!</definedName>
    <definedName name="BExQFVSPOSCCPF1TLJPIWYWYB8A9" localSheetId="7" hidden="1">#REF!</definedName>
    <definedName name="BExQFVSPOSCCPF1TLJPIWYWYB8A9" localSheetId="12" hidden="1">#REF!</definedName>
    <definedName name="BExQFVSPOSCCPF1TLJPIWYWYB8A9" localSheetId="13" hidden="1">#REF!</definedName>
    <definedName name="BExQFVSPOSCCPF1TLJPIWYWYB8A9" localSheetId="1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11" hidden="1">#REF!</definedName>
    <definedName name="BExQFWJQXNQAW6LUMOEDS6KMJMYL" localSheetId="17" hidden="1">#REF!</definedName>
    <definedName name="BExQFWJQXNQAW6LUMOEDS6KMJMYL" localSheetId="3" hidden="1">#REF!</definedName>
    <definedName name="BExQFWJQXNQAW6LUMOEDS6KMJMYL" localSheetId="7" hidden="1">#REF!</definedName>
    <definedName name="BExQFWJQXNQAW6LUMOEDS6KMJMYL" localSheetId="12" hidden="1">#REF!</definedName>
    <definedName name="BExQFWJQXNQAW6LUMOEDS6KMJMYL" localSheetId="13" hidden="1">#REF!</definedName>
    <definedName name="BExQFWJQXNQAW6LUMOEDS6KMJMYL" localSheetId="1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11" hidden="1">#REF!</definedName>
    <definedName name="BExQG8TYRD2G42UA5ZPCRLNKUDMX" localSheetId="17" hidden="1">#REF!</definedName>
    <definedName name="BExQG8TYRD2G42UA5ZPCRLNKUDMX" localSheetId="3" hidden="1">#REF!</definedName>
    <definedName name="BExQG8TYRD2G42UA5ZPCRLNKUDMX" localSheetId="7" hidden="1">#REF!</definedName>
    <definedName name="BExQG8TYRD2G42UA5ZPCRLNKUDMX" localSheetId="12" hidden="1">#REF!</definedName>
    <definedName name="BExQG8TYRD2G42UA5ZPCRLNKUDMX" localSheetId="13" hidden="1">#REF!</definedName>
    <definedName name="BExQG8TYRD2G42UA5ZPCRLNKUDMX" localSheetId="1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11" hidden="1">#REF!</definedName>
    <definedName name="BExQG9A8OZ31BDN5QEGQGWG59A43" localSheetId="17" hidden="1">#REF!</definedName>
    <definedName name="BExQG9A8OZ31BDN5QEGQGWG59A43" localSheetId="3" hidden="1">#REF!</definedName>
    <definedName name="BExQG9A8OZ31BDN5QEGQGWG59A43" localSheetId="7" hidden="1">#REF!</definedName>
    <definedName name="BExQG9A8OZ31BDN5QEGQGWG59A43" localSheetId="1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11" hidden="1">#REF!</definedName>
    <definedName name="BExQGGBQ2CMSPV4NV4RA7NMBQER6" localSheetId="17" hidden="1">#REF!</definedName>
    <definedName name="BExQGGBQ2CMSPV4NV4RA7NMBQER6" localSheetId="3" hidden="1">#REF!</definedName>
    <definedName name="BExQGGBQ2CMSPV4NV4RA7NMBQER6" localSheetId="7" hidden="1">#REF!</definedName>
    <definedName name="BExQGGBQ2CMSPV4NV4RA7NMBQER6" localSheetId="12" hidden="1">#REF!</definedName>
    <definedName name="BExQGGBQ2CMSPV4NV4RA7NMBQER6" localSheetId="13" hidden="1">#REF!</definedName>
    <definedName name="BExQGGBQ2CMSPV4NV4RA7NMBQER6" localSheetId="1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11" hidden="1">#REF!</definedName>
    <definedName name="BExQGO48J9MPCDQ96RBB9UN9AIGT" localSheetId="17" hidden="1">#REF!</definedName>
    <definedName name="BExQGO48J9MPCDQ96RBB9UN9AIGT" localSheetId="3" hidden="1">#REF!</definedName>
    <definedName name="BExQGO48J9MPCDQ96RBB9UN9AIGT" localSheetId="7" hidden="1">#REF!</definedName>
    <definedName name="BExQGO48J9MPCDQ96RBB9UN9AIGT" localSheetId="12" hidden="1">#REF!</definedName>
    <definedName name="BExQGO48J9MPCDQ96RBB9UN9AIGT" localSheetId="13" hidden="1">#REF!</definedName>
    <definedName name="BExQGO48J9MPCDQ96RBB9UN9AIGT" localSheetId="1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11" hidden="1">#REF!</definedName>
    <definedName name="BExQGSBB6MJWDW7AYWA0MSFTXKRR" localSheetId="17" hidden="1">#REF!</definedName>
    <definedName name="BExQGSBB6MJWDW7AYWA0MSFTXKRR" localSheetId="3" hidden="1">#REF!</definedName>
    <definedName name="BExQGSBB6MJWDW7AYWA0MSFTXKRR" localSheetId="7" hidden="1">#REF!</definedName>
    <definedName name="BExQGSBB6MJWDW7AYWA0MSFTXKRR" localSheetId="12" hidden="1">#REF!</definedName>
    <definedName name="BExQGSBB6MJWDW7AYWA0MSFTXKRR" localSheetId="13" hidden="1">#REF!</definedName>
    <definedName name="BExQGSBB6MJWDW7AYWA0MSFTXKRR" localSheetId="1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11" hidden="1">#REF!</definedName>
    <definedName name="BExQH0UURAJ13AVO5UI04HSRGVYW" localSheetId="17" hidden="1">#REF!</definedName>
    <definedName name="BExQH0UURAJ13AVO5UI04HSRGVYW" localSheetId="3" hidden="1">#REF!</definedName>
    <definedName name="BExQH0UURAJ13AVO5UI04HSRGVYW" localSheetId="7" hidden="1">#REF!</definedName>
    <definedName name="BExQH0UURAJ13AVO5UI04HSRGVYW" localSheetId="12" hidden="1">#REF!</definedName>
    <definedName name="BExQH0UURAJ13AVO5UI04HSRGVYW" localSheetId="13" hidden="1">#REF!</definedName>
    <definedName name="BExQH0UURAJ13AVO5UI04HSRGVYW" localSheetId="1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11" hidden="1">#REF!</definedName>
    <definedName name="BExQH5I0FUT0822E2ITR6M5724UF" localSheetId="17" hidden="1">#REF!</definedName>
    <definedName name="BExQH5I0FUT0822E2ITR6M5724UF" localSheetId="3" hidden="1">#REF!</definedName>
    <definedName name="BExQH5I0FUT0822E2ITR6M5724UF" localSheetId="7" hidden="1">#REF!</definedName>
    <definedName name="BExQH5I0FUT0822E2ITR6M5724UF" localSheetId="12" hidden="1">#REF!</definedName>
    <definedName name="BExQH5I0FUT0822E2ITR6M5724UF" localSheetId="13" hidden="1">#REF!</definedName>
    <definedName name="BExQH5I0FUT0822E2ITR6M5724UF" localSheetId="1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11" hidden="1">#REF!</definedName>
    <definedName name="BExQH6ZZY0NR8SE48PSI9D0CU1TC" localSheetId="17" hidden="1">#REF!</definedName>
    <definedName name="BExQH6ZZY0NR8SE48PSI9D0CU1TC" localSheetId="3" hidden="1">#REF!</definedName>
    <definedName name="BExQH6ZZY0NR8SE48PSI9D0CU1TC" localSheetId="7" hidden="1">#REF!</definedName>
    <definedName name="BExQH6ZZY0NR8SE48PSI9D0CU1TC" localSheetId="12" hidden="1">#REF!</definedName>
    <definedName name="BExQH6ZZY0NR8SE48PSI9D0CU1TC" localSheetId="13" hidden="1">#REF!</definedName>
    <definedName name="BExQH6ZZY0NR8SE48PSI9D0CU1TC" localSheetId="1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11" hidden="1">#REF!</definedName>
    <definedName name="BExQH9P2MCXAJOVEO4GFQT6MNW22" localSheetId="17" hidden="1">#REF!</definedName>
    <definedName name="BExQH9P2MCXAJOVEO4GFQT6MNW22" localSheetId="3" hidden="1">#REF!</definedName>
    <definedName name="BExQH9P2MCXAJOVEO4GFQT6MNW22" localSheetId="7" hidden="1">#REF!</definedName>
    <definedName name="BExQH9P2MCXAJOVEO4GFQT6MNW22" localSheetId="12" hidden="1">#REF!</definedName>
    <definedName name="BExQH9P2MCXAJOVEO4GFQT6MNW22" localSheetId="13" hidden="1">#REF!</definedName>
    <definedName name="BExQH9P2MCXAJOVEO4GFQT6MNW22" localSheetId="1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11" hidden="1">#REF!</definedName>
    <definedName name="BExQHCZSBYUY8OKKJXFYWKBBM6AH" localSheetId="17" hidden="1">#REF!</definedName>
    <definedName name="BExQHCZSBYUY8OKKJXFYWKBBM6AH" localSheetId="3" hidden="1">#REF!</definedName>
    <definedName name="BExQHCZSBYUY8OKKJXFYWKBBM6AH" localSheetId="7" hidden="1">#REF!</definedName>
    <definedName name="BExQHCZSBYUY8OKKJXFYWKBBM6AH" localSheetId="12" hidden="1">#REF!</definedName>
    <definedName name="BExQHCZSBYUY8OKKJXFYWKBBM6AH" localSheetId="13" hidden="1">#REF!</definedName>
    <definedName name="BExQHCZSBYUY8OKKJXFYWKBBM6AH" localSheetId="1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11" hidden="1">#REF!</definedName>
    <definedName name="BExQHML1J3V7M9VZ3S2S198637RP" localSheetId="17" hidden="1">#REF!</definedName>
    <definedName name="BExQHML1J3V7M9VZ3S2S198637RP" localSheetId="3" hidden="1">#REF!</definedName>
    <definedName name="BExQHML1J3V7M9VZ3S2S198637RP" localSheetId="7" hidden="1">#REF!</definedName>
    <definedName name="BExQHML1J3V7M9VZ3S2S198637RP" localSheetId="12" hidden="1">#REF!</definedName>
    <definedName name="BExQHML1J3V7M9VZ3S2S198637RP" localSheetId="13" hidden="1">#REF!</definedName>
    <definedName name="BExQHML1J3V7M9VZ3S2S198637RP" localSheetId="1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11" hidden="1">#REF!</definedName>
    <definedName name="BExQHPKXZ1K33V2F90NZIQRZYIAW" localSheetId="17" hidden="1">#REF!</definedName>
    <definedName name="BExQHPKXZ1K33V2F90NZIQRZYIAW" localSheetId="3" hidden="1">#REF!</definedName>
    <definedName name="BExQHPKXZ1K33V2F90NZIQRZYIAW" localSheetId="7" hidden="1">#REF!</definedName>
    <definedName name="BExQHPKXZ1K33V2F90NZIQRZYIAW" localSheetId="12" hidden="1">#REF!</definedName>
    <definedName name="BExQHPKXZ1K33V2F90NZIQRZYIAW" localSheetId="13" hidden="1">#REF!</definedName>
    <definedName name="BExQHPKXZ1K33V2F90NZIQRZYIAW" localSheetId="1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11" hidden="1">#REF!</definedName>
    <definedName name="BExQHRDNW8YFGT2B35K9CYSS1VAI" localSheetId="17" hidden="1">#REF!</definedName>
    <definedName name="BExQHRDNW8YFGT2B35K9CYSS1VAI" localSheetId="3" hidden="1">#REF!</definedName>
    <definedName name="BExQHRDNW8YFGT2B35K9CYSS1VAI" localSheetId="7" hidden="1">#REF!</definedName>
    <definedName name="BExQHRDNW8YFGT2B35K9CYSS1VAI" localSheetId="12" hidden="1">#REF!</definedName>
    <definedName name="BExQHRDNW8YFGT2B35K9CYSS1VAI" localSheetId="13" hidden="1">#REF!</definedName>
    <definedName name="BExQHRDNW8YFGT2B35K9CYSS1VAI" localSheetId="1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11" hidden="1">#REF!</definedName>
    <definedName name="BExQHRZ9FBLUG6G6CC88UZA6V39L" localSheetId="17" hidden="1">#REF!</definedName>
    <definedName name="BExQHRZ9FBLUG6G6CC88UZA6V39L" localSheetId="3" hidden="1">#REF!</definedName>
    <definedName name="BExQHRZ9FBLUG6G6CC88UZA6V39L" localSheetId="7" hidden="1">#REF!</definedName>
    <definedName name="BExQHRZ9FBLUG6G6CC88UZA6V39L" localSheetId="12" hidden="1">#REF!</definedName>
    <definedName name="BExQHRZ9FBLUG6G6CC88UZA6V39L" localSheetId="13" hidden="1">#REF!</definedName>
    <definedName name="BExQHRZ9FBLUG6G6CC88UZA6V39L" localSheetId="1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11" hidden="1">#REF!</definedName>
    <definedName name="BExQHVF9KD06AG2RXUQJ9X4PVGX4" localSheetId="17" hidden="1">#REF!</definedName>
    <definedName name="BExQHVF9KD06AG2RXUQJ9X4PVGX4" localSheetId="3" hidden="1">#REF!</definedName>
    <definedName name="BExQHVF9KD06AG2RXUQJ9X4PVGX4" localSheetId="7" hidden="1">#REF!</definedName>
    <definedName name="BExQHVF9KD06AG2RXUQJ9X4PVGX4" localSheetId="12" hidden="1">#REF!</definedName>
    <definedName name="BExQHVF9KD06AG2RXUQJ9X4PVGX4" localSheetId="13" hidden="1">#REF!</definedName>
    <definedName name="BExQHVF9KD06AG2RXUQJ9X4PVGX4" localSheetId="1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11" hidden="1">#REF!</definedName>
    <definedName name="BExQHZBHVN2L4HC7ACTR73T5OCV0" localSheetId="17" hidden="1">#REF!</definedName>
    <definedName name="BExQHZBHVN2L4HC7ACTR73T5OCV0" localSheetId="3" hidden="1">#REF!</definedName>
    <definedName name="BExQHZBHVN2L4HC7ACTR73T5OCV0" localSheetId="7" hidden="1">#REF!</definedName>
    <definedName name="BExQHZBHVN2L4HC7ACTR73T5OCV0" localSheetId="12" hidden="1">#REF!</definedName>
    <definedName name="BExQHZBHVN2L4HC7ACTR73T5OCV0" localSheetId="13" hidden="1">#REF!</definedName>
    <definedName name="BExQHZBHVN2L4HC7ACTR73T5OCV0" localSheetId="1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11" hidden="1">#REF!</definedName>
    <definedName name="BExQI3O3BBL6MXZNJD1S3UD8WBUU" localSheetId="17" hidden="1">#REF!</definedName>
    <definedName name="BExQI3O3BBL6MXZNJD1S3UD8WBUU" localSheetId="3" hidden="1">#REF!</definedName>
    <definedName name="BExQI3O3BBL6MXZNJD1S3UD8WBUU" localSheetId="7" hidden="1">#REF!</definedName>
    <definedName name="BExQI3O3BBL6MXZNJD1S3UD8WBUU" localSheetId="12" hidden="1">#REF!</definedName>
    <definedName name="BExQI3O3BBL6MXZNJD1S3UD8WBUU" localSheetId="13" hidden="1">#REF!</definedName>
    <definedName name="BExQI3O3BBL6MXZNJD1S3UD8WBUU" localSheetId="1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11" hidden="1">#REF!</definedName>
    <definedName name="BExQI7431UOEBYKYPVVMNXBZ2ZP2" localSheetId="17" hidden="1">#REF!</definedName>
    <definedName name="BExQI7431UOEBYKYPVVMNXBZ2ZP2" localSheetId="3" hidden="1">#REF!</definedName>
    <definedName name="BExQI7431UOEBYKYPVVMNXBZ2ZP2" localSheetId="7" hidden="1">#REF!</definedName>
    <definedName name="BExQI7431UOEBYKYPVVMNXBZ2ZP2" localSheetId="12" hidden="1">#REF!</definedName>
    <definedName name="BExQI7431UOEBYKYPVVMNXBZ2ZP2" localSheetId="13" hidden="1">#REF!</definedName>
    <definedName name="BExQI7431UOEBYKYPVVMNXBZ2ZP2" localSheetId="1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11" hidden="1">#REF!</definedName>
    <definedName name="BExQI85V9TNLDJT5LTRZS10Y26SG" localSheetId="17" hidden="1">#REF!</definedName>
    <definedName name="BExQI85V9TNLDJT5LTRZS10Y26SG" localSheetId="3" hidden="1">#REF!</definedName>
    <definedName name="BExQI85V9TNLDJT5LTRZS10Y26SG" localSheetId="7" hidden="1">#REF!</definedName>
    <definedName name="BExQI85V9TNLDJT5LTRZS10Y26SG" localSheetId="12" hidden="1">#REF!</definedName>
    <definedName name="BExQI85V9TNLDJT5LTRZS10Y26SG" localSheetId="13" hidden="1">#REF!</definedName>
    <definedName name="BExQI85V9TNLDJT5LTRZS10Y26SG" localSheetId="1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11" hidden="1">#REF!</definedName>
    <definedName name="BExQI9ICYVAAXE7L1BQSE1VWSQA9" localSheetId="17" hidden="1">#REF!</definedName>
    <definedName name="BExQI9ICYVAAXE7L1BQSE1VWSQA9" localSheetId="3" hidden="1">#REF!</definedName>
    <definedName name="BExQI9ICYVAAXE7L1BQSE1VWSQA9" localSheetId="7" hidden="1">#REF!</definedName>
    <definedName name="BExQI9ICYVAAXE7L1BQSE1VWSQA9" localSheetId="12" hidden="1">#REF!</definedName>
    <definedName name="BExQI9ICYVAAXE7L1BQSE1VWSQA9" localSheetId="13" hidden="1">#REF!</definedName>
    <definedName name="BExQI9ICYVAAXE7L1BQSE1VWSQA9" localSheetId="1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11" hidden="1">#REF!</definedName>
    <definedName name="BExQIAPKHVEV8CU1L3TTHJW67FJ5" localSheetId="17" hidden="1">#REF!</definedName>
    <definedName name="BExQIAPKHVEV8CU1L3TTHJW67FJ5" localSheetId="3" hidden="1">#REF!</definedName>
    <definedName name="BExQIAPKHVEV8CU1L3TTHJW67FJ5" localSheetId="7" hidden="1">#REF!</definedName>
    <definedName name="BExQIAPKHVEV8CU1L3TTHJW67FJ5" localSheetId="12" hidden="1">#REF!</definedName>
    <definedName name="BExQIAPKHVEV8CU1L3TTHJW67FJ5" localSheetId="13" hidden="1">#REF!</definedName>
    <definedName name="BExQIAPKHVEV8CU1L3TTHJW67FJ5" localSheetId="1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11" hidden="1">#REF!</definedName>
    <definedName name="BExQIAV02RGEQG6AF0CWXU3MS9BZ" localSheetId="17" hidden="1">#REF!</definedName>
    <definedName name="BExQIAV02RGEQG6AF0CWXU3MS9BZ" localSheetId="3" hidden="1">#REF!</definedName>
    <definedName name="BExQIAV02RGEQG6AF0CWXU3MS9BZ" localSheetId="7" hidden="1">#REF!</definedName>
    <definedName name="BExQIAV02RGEQG6AF0CWXU3MS9BZ" localSheetId="12" hidden="1">#REF!</definedName>
    <definedName name="BExQIAV02RGEQG6AF0CWXU3MS9BZ" localSheetId="13" hidden="1">#REF!</definedName>
    <definedName name="BExQIAV02RGEQG6AF0CWXU3MS9BZ" localSheetId="1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11" hidden="1">#REF!</definedName>
    <definedName name="BExQIBB4I3Z6AUU0HYV1DHRS13M4" localSheetId="17" hidden="1">#REF!</definedName>
    <definedName name="BExQIBB4I3Z6AUU0HYV1DHRS13M4" localSheetId="3" hidden="1">#REF!</definedName>
    <definedName name="BExQIBB4I3Z6AUU0HYV1DHRS13M4" localSheetId="7" hidden="1">#REF!</definedName>
    <definedName name="BExQIBB4I3Z6AUU0HYV1DHRS13M4" localSheetId="12" hidden="1">#REF!</definedName>
    <definedName name="BExQIBB4I3Z6AUU0HYV1DHRS13M4" localSheetId="13" hidden="1">#REF!</definedName>
    <definedName name="BExQIBB4I3Z6AUU0HYV1DHRS13M4" localSheetId="1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11" hidden="1">#REF!</definedName>
    <definedName name="BExQIBWPAXU7HJZLKGJZY3EB7MIS" localSheetId="17" hidden="1">#REF!</definedName>
    <definedName name="BExQIBWPAXU7HJZLKGJZY3EB7MIS" localSheetId="3" hidden="1">#REF!</definedName>
    <definedName name="BExQIBWPAXU7HJZLKGJZY3EB7MIS" localSheetId="7" hidden="1">#REF!</definedName>
    <definedName name="BExQIBWPAXU7HJZLKGJZY3EB7MIS" localSheetId="12" hidden="1">#REF!</definedName>
    <definedName name="BExQIBWPAXU7HJZLKGJZY3EB7MIS" localSheetId="13" hidden="1">#REF!</definedName>
    <definedName name="BExQIBWPAXU7HJZLKGJZY3EB7MIS" localSheetId="1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11" hidden="1">#REF!</definedName>
    <definedName name="BExQIHLP9AT969BKBF22IGW76GLI" localSheetId="17" hidden="1">#REF!</definedName>
    <definedName name="BExQIHLP9AT969BKBF22IGW76GLI" localSheetId="3" hidden="1">#REF!</definedName>
    <definedName name="BExQIHLP9AT969BKBF22IGW76GLI" localSheetId="7" hidden="1">#REF!</definedName>
    <definedName name="BExQIHLP9AT969BKBF22IGW76GLI" localSheetId="12" hidden="1">#REF!</definedName>
    <definedName name="BExQIHLP9AT969BKBF22IGW76GLI" localSheetId="13" hidden="1">#REF!</definedName>
    <definedName name="BExQIHLP9AT969BKBF22IGW76GLI" localSheetId="1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11" hidden="1">#REF!</definedName>
    <definedName name="BExQIS8O6R36CI01XRY9ISM99TW9" localSheetId="17" hidden="1">#REF!</definedName>
    <definedName name="BExQIS8O6R36CI01XRY9ISM99TW9" localSheetId="3" hidden="1">#REF!</definedName>
    <definedName name="BExQIS8O6R36CI01XRY9ISM99TW9" localSheetId="7" hidden="1">#REF!</definedName>
    <definedName name="BExQIS8O6R36CI01XRY9ISM99TW9" localSheetId="12" hidden="1">#REF!</definedName>
    <definedName name="BExQIS8O6R36CI01XRY9ISM99TW9" localSheetId="13" hidden="1">#REF!</definedName>
    <definedName name="BExQIS8O6R36CI01XRY9ISM99TW9" localSheetId="1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11" hidden="1">#REF!</definedName>
    <definedName name="BExQIVJB9MJ25NDUHTCVMSODJY2C" localSheetId="17" hidden="1">#REF!</definedName>
    <definedName name="BExQIVJB9MJ25NDUHTCVMSODJY2C" localSheetId="3" hidden="1">#REF!</definedName>
    <definedName name="BExQIVJB9MJ25NDUHTCVMSODJY2C" localSheetId="7" hidden="1">#REF!</definedName>
    <definedName name="BExQIVJB9MJ25NDUHTCVMSODJY2C" localSheetId="12" hidden="1">#REF!</definedName>
    <definedName name="BExQIVJB9MJ25NDUHTCVMSODJY2C" localSheetId="13" hidden="1">#REF!</definedName>
    <definedName name="BExQIVJB9MJ25NDUHTCVMSODJY2C" localSheetId="1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11" hidden="1">#REF!</definedName>
    <definedName name="BExQIWAEMVTWAU39DWIXT17K2A9Z" localSheetId="17" hidden="1">#REF!</definedName>
    <definedName name="BExQIWAEMVTWAU39DWIXT17K2A9Z" localSheetId="3" hidden="1">#REF!</definedName>
    <definedName name="BExQIWAEMVTWAU39DWIXT17K2A9Z" localSheetId="7" hidden="1">#REF!</definedName>
    <definedName name="BExQIWAEMVTWAU39DWIXT17K2A9Z" localSheetId="12" hidden="1">#REF!</definedName>
    <definedName name="BExQIWAEMVTWAU39DWIXT17K2A9Z" localSheetId="13" hidden="1">#REF!</definedName>
    <definedName name="BExQIWAEMVTWAU39DWIXT17K2A9Z" localSheetId="1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11" hidden="1">#REF!</definedName>
    <definedName name="BExQJ72T8UR0U461ZLEGOOEPCDIG" localSheetId="17" hidden="1">#REF!</definedName>
    <definedName name="BExQJ72T8UR0U461ZLEGOOEPCDIG" localSheetId="3" hidden="1">#REF!</definedName>
    <definedName name="BExQJ72T8UR0U461ZLEGOOEPCDIG" localSheetId="7" hidden="1">#REF!</definedName>
    <definedName name="BExQJ72T8UR0U461ZLEGOOEPCDIG" localSheetId="12" hidden="1">#REF!</definedName>
    <definedName name="BExQJ72T8UR0U461ZLEGOOEPCDIG" localSheetId="13" hidden="1">#REF!</definedName>
    <definedName name="BExQJ72T8UR0U461ZLEGOOEPCDIG" localSheetId="1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11" hidden="1">#REF!</definedName>
    <definedName name="BExQJAZ2QDORCR0K8PR9VHQZ4Y3P" localSheetId="17" hidden="1">#REF!</definedName>
    <definedName name="BExQJAZ2QDORCR0K8PR9VHQZ4Y3P" localSheetId="3" hidden="1">#REF!</definedName>
    <definedName name="BExQJAZ2QDORCR0K8PR9VHQZ4Y3P" localSheetId="7" hidden="1">#REF!</definedName>
    <definedName name="BExQJAZ2QDORCR0K8PR9VHQZ4Y3P" localSheetId="12" hidden="1">#REF!</definedName>
    <definedName name="BExQJAZ2QDORCR0K8PR9VHQZ4Y3P" localSheetId="13" hidden="1">#REF!</definedName>
    <definedName name="BExQJAZ2QDORCR0K8PR9VHQZ4Y3P" localSheetId="1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11" hidden="1">#REF!</definedName>
    <definedName name="BExQJBF7LAX128WR7VTMJC88ZLPG" localSheetId="17" hidden="1">#REF!</definedName>
    <definedName name="BExQJBF7LAX128WR7VTMJC88ZLPG" localSheetId="3" hidden="1">#REF!</definedName>
    <definedName name="BExQJBF7LAX128WR7VTMJC88ZLPG" localSheetId="7" hidden="1">#REF!</definedName>
    <definedName name="BExQJBF7LAX128WR7VTMJC88ZLPG" localSheetId="12" hidden="1">#REF!</definedName>
    <definedName name="BExQJBF7LAX128WR7VTMJC88ZLPG" localSheetId="13" hidden="1">#REF!</definedName>
    <definedName name="BExQJBF7LAX128WR7VTMJC88ZLPG" localSheetId="1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11" hidden="1">#REF!</definedName>
    <definedName name="BExQJEVCKX6KZHNCLYXY7D0MX5KN" localSheetId="17" hidden="1">#REF!</definedName>
    <definedName name="BExQJEVCKX6KZHNCLYXY7D0MX5KN" localSheetId="3" hidden="1">#REF!</definedName>
    <definedName name="BExQJEVCKX6KZHNCLYXY7D0MX5KN" localSheetId="7" hidden="1">#REF!</definedName>
    <definedName name="BExQJEVCKX6KZHNCLYXY7D0MX5KN" localSheetId="12" hidden="1">#REF!</definedName>
    <definedName name="BExQJEVCKX6KZHNCLYXY7D0MX5KN" localSheetId="13" hidden="1">#REF!</definedName>
    <definedName name="BExQJEVCKX6KZHNCLYXY7D0MX5KN" localSheetId="1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11" hidden="1">#REF!</definedName>
    <definedName name="BExQJJYSDX8B0J1QGF2HL071KKA3" localSheetId="17" hidden="1">#REF!</definedName>
    <definedName name="BExQJJYSDX8B0J1QGF2HL071KKA3" localSheetId="3" hidden="1">#REF!</definedName>
    <definedName name="BExQJJYSDX8B0J1QGF2HL071KKA3" localSheetId="7" hidden="1">#REF!</definedName>
    <definedName name="BExQJJYSDX8B0J1QGF2HL071KKA3" localSheetId="12" hidden="1">#REF!</definedName>
    <definedName name="BExQJJYSDX8B0J1QGF2HL071KKA3" localSheetId="13" hidden="1">#REF!</definedName>
    <definedName name="BExQJJYSDX8B0J1QGF2HL071KKA3" localSheetId="1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11" hidden="1">#REF!</definedName>
    <definedName name="BExQK1HV6SQQ7CP8H8IUKI9TYXTD" localSheetId="17" hidden="1">#REF!</definedName>
    <definedName name="BExQK1HV6SQQ7CP8H8IUKI9TYXTD" localSheetId="3" hidden="1">#REF!</definedName>
    <definedName name="BExQK1HV6SQQ7CP8H8IUKI9TYXTD" localSheetId="7" hidden="1">#REF!</definedName>
    <definedName name="BExQK1HV6SQQ7CP8H8IUKI9TYXTD" localSheetId="12" hidden="1">#REF!</definedName>
    <definedName name="BExQK1HV6SQQ7CP8H8IUKI9TYXTD" localSheetId="13" hidden="1">#REF!</definedName>
    <definedName name="BExQK1HV6SQQ7CP8H8IUKI9TYXTD" localSheetId="1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11" hidden="1">#REF!</definedName>
    <definedName name="BExQK3LE5CSBW1E4H4KHW548FL2R" localSheetId="17" hidden="1">#REF!</definedName>
    <definedName name="BExQK3LE5CSBW1E4H4KHW548FL2R" localSheetId="3" hidden="1">#REF!</definedName>
    <definedName name="BExQK3LE5CSBW1E4H4KHW548FL2R" localSheetId="7" hidden="1">#REF!</definedName>
    <definedName name="BExQK3LE5CSBW1E4H4KHW548FL2R" localSheetId="12" hidden="1">#REF!</definedName>
    <definedName name="BExQK3LE5CSBW1E4H4KHW548FL2R" localSheetId="13" hidden="1">#REF!</definedName>
    <definedName name="BExQK3LE5CSBW1E4H4KHW548FL2R" localSheetId="1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11" hidden="1">#REF!</definedName>
    <definedName name="BExQKG6LD6PLNDGNGO9DJXY865BR" localSheetId="17" hidden="1">#REF!</definedName>
    <definedName name="BExQKG6LD6PLNDGNGO9DJXY865BR" localSheetId="3" hidden="1">#REF!</definedName>
    <definedName name="BExQKG6LD6PLNDGNGO9DJXY865BR" localSheetId="7" hidden="1">#REF!</definedName>
    <definedName name="BExQKG6LD6PLNDGNGO9DJXY865BR" localSheetId="12" hidden="1">#REF!</definedName>
    <definedName name="BExQKG6LD6PLNDGNGO9DJXY865BR" localSheetId="13" hidden="1">#REF!</definedName>
    <definedName name="BExQKG6LD6PLNDGNGO9DJXY865BR" localSheetId="1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11" hidden="1">#REF!</definedName>
    <definedName name="BExQKUKG8I4CGS9QYSD0H7NHP4JN" localSheetId="17" hidden="1">#REF!</definedName>
    <definedName name="BExQKUKG8I4CGS9QYSD0H7NHP4JN" localSheetId="3" hidden="1">#REF!</definedName>
    <definedName name="BExQKUKG8I4CGS9QYSD0H7NHP4JN" localSheetId="7" hidden="1">#REF!</definedName>
    <definedName name="BExQKUKG8I4CGS9QYSD0H7NHP4JN" localSheetId="12" hidden="1">#REF!</definedName>
    <definedName name="BExQKUKG8I4CGS9QYSD0H7NHP4JN" localSheetId="13" hidden="1">#REF!</definedName>
    <definedName name="BExQKUKG8I4CGS9QYSD0H7NHP4JN" localSheetId="1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11" hidden="1">#REF!</definedName>
    <definedName name="BExQL2NSE8OYZFXQH8A23RMVMFW7" localSheetId="17" hidden="1">#REF!</definedName>
    <definedName name="BExQL2NSE8OYZFXQH8A23RMVMFW7" localSheetId="3" hidden="1">#REF!</definedName>
    <definedName name="BExQL2NSE8OYZFXQH8A23RMVMFW7" localSheetId="7" hidden="1">#REF!</definedName>
    <definedName name="BExQL2NSE8OYZFXQH8A23RMVMFW7" localSheetId="12" hidden="1">#REF!</definedName>
    <definedName name="BExQL2NSE8OYZFXQH8A23RMVMFW7" localSheetId="13" hidden="1">#REF!</definedName>
    <definedName name="BExQL2NSE8OYZFXQH8A23RMVMFW7" localSheetId="1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11" hidden="1">#REF!</definedName>
    <definedName name="BExQL4GJ3LZJL6JDEHT7UDXW90TV" localSheetId="17" hidden="1">#REF!</definedName>
    <definedName name="BExQL4GJ3LZJL6JDEHT7UDXW90TV" localSheetId="3" hidden="1">#REF!</definedName>
    <definedName name="BExQL4GJ3LZJL6JDEHT7UDXW90TV" localSheetId="7" hidden="1">#REF!</definedName>
    <definedName name="BExQL4GJ3LZJL6JDEHT7UDXW90TV" localSheetId="1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11" hidden="1">#REF!</definedName>
    <definedName name="BExQLE1TOW3A287TQB0AVWENT8O1" localSheetId="17" hidden="1">#REF!</definedName>
    <definedName name="BExQLE1TOW3A287TQB0AVWENT8O1" localSheetId="3" hidden="1">#REF!</definedName>
    <definedName name="BExQLE1TOW3A287TQB0AVWENT8O1" localSheetId="7" hidden="1">#REF!</definedName>
    <definedName name="BExQLE1TOW3A287TQB0AVWENT8O1" localSheetId="12" hidden="1">#REF!</definedName>
    <definedName name="BExQLE1TOW3A287TQB0AVWENT8O1" localSheetId="13" hidden="1">#REF!</definedName>
    <definedName name="BExQLE1TOW3A287TQB0AVWENT8O1" localSheetId="1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11" hidden="1">#REF!</definedName>
    <definedName name="BExRYOYB4A3E5F6MTROY69LR0PMG" localSheetId="17" hidden="1">#REF!</definedName>
    <definedName name="BExRYOYB4A3E5F6MTROY69LR0PMG" localSheetId="3" hidden="1">#REF!</definedName>
    <definedName name="BExRYOYB4A3E5F6MTROY69LR0PMG" localSheetId="7" hidden="1">#REF!</definedName>
    <definedName name="BExRYOYB4A3E5F6MTROY69LR0PMG" localSheetId="12" hidden="1">#REF!</definedName>
    <definedName name="BExRYOYB4A3E5F6MTROY69LR0PMG" localSheetId="13" hidden="1">#REF!</definedName>
    <definedName name="BExRYOYB4A3E5F6MTROY69LR0PMG" localSheetId="1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11" hidden="1">#REF!</definedName>
    <definedName name="BExRYZLA9EW71H4SXQR525S72LLP" localSheetId="17" hidden="1">#REF!</definedName>
    <definedName name="BExRYZLA9EW71H4SXQR525S72LLP" localSheetId="3" hidden="1">#REF!</definedName>
    <definedName name="BExRYZLA9EW71H4SXQR525S72LLP" localSheetId="7" hidden="1">#REF!</definedName>
    <definedName name="BExRYZLA9EW71H4SXQR525S72LLP" localSheetId="12" hidden="1">#REF!</definedName>
    <definedName name="BExRYZLA9EW71H4SXQR525S72LLP" localSheetId="13" hidden="1">#REF!</definedName>
    <definedName name="BExRYZLA9EW71H4SXQR525S72LLP" localSheetId="1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11" hidden="1">#REF!</definedName>
    <definedName name="BExRZ66M8G9FQ0VFP077QSZBSOA5" localSheetId="17" hidden="1">#REF!</definedName>
    <definedName name="BExRZ66M8G9FQ0VFP077QSZBSOA5" localSheetId="3" hidden="1">#REF!</definedName>
    <definedName name="BExRZ66M8G9FQ0VFP077QSZBSOA5" localSheetId="7" hidden="1">#REF!</definedName>
    <definedName name="BExRZ66M8G9FQ0VFP077QSZBSOA5" localSheetId="12" hidden="1">#REF!</definedName>
    <definedName name="BExRZ66M8G9FQ0VFP077QSZBSOA5" localSheetId="13" hidden="1">#REF!</definedName>
    <definedName name="BExRZ66M8G9FQ0VFP077QSZBSOA5" localSheetId="1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11" hidden="1">#REF!</definedName>
    <definedName name="BExRZ8FMQQL46I8AQWU17LRNZD5T" localSheetId="17" hidden="1">#REF!</definedName>
    <definedName name="BExRZ8FMQQL46I8AQWU17LRNZD5T" localSheetId="3" hidden="1">#REF!</definedName>
    <definedName name="BExRZ8FMQQL46I8AQWU17LRNZD5T" localSheetId="7" hidden="1">#REF!</definedName>
    <definedName name="BExRZ8FMQQL46I8AQWU17LRNZD5T" localSheetId="12" hidden="1">#REF!</definedName>
    <definedName name="BExRZ8FMQQL46I8AQWU17LRNZD5T" localSheetId="13" hidden="1">#REF!</definedName>
    <definedName name="BExRZ8FMQQL46I8AQWU17LRNZD5T" localSheetId="1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11" hidden="1">#REF!</definedName>
    <definedName name="BExRZIRRIXRUMZ5GOO95S7460BMP" localSheetId="17" hidden="1">#REF!</definedName>
    <definedName name="BExRZIRRIXRUMZ5GOO95S7460BMP" localSheetId="3" hidden="1">#REF!</definedName>
    <definedName name="BExRZIRRIXRUMZ5GOO95S7460BMP" localSheetId="7" hidden="1">#REF!</definedName>
    <definedName name="BExRZIRRIXRUMZ5GOO95S7460BMP" localSheetId="12" hidden="1">#REF!</definedName>
    <definedName name="BExRZIRRIXRUMZ5GOO95S7460BMP" localSheetId="13" hidden="1">#REF!</definedName>
    <definedName name="BExRZIRRIXRUMZ5GOO95S7460BMP" localSheetId="1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11" hidden="1">#REF!</definedName>
    <definedName name="BExRZJTNBKKPK7SB4LA31O3OH6PO" localSheetId="17" hidden="1">#REF!</definedName>
    <definedName name="BExRZJTNBKKPK7SB4LA31O3OH6PO" localSheetId="3" hidden="1">#REF!</definedName>
    <definedName name="BExRZJTNBKKPK7SB4LA31O3OH6PO" localSheetId="7" hidden="1">#REF!</definedName>
    <definedName name="BExRZJTNBKKPK7SB4LA31O3OH6PO" localSheetId="12" hidden="1">#REF!</definedName>
    <definedName name="BExRZJTNBKKPK7SB4LA31O3OH6PO" localSheetId="13" hidden="1">#REF!</definedName>
    <definedName name="BExRZJTNBKKPK7SB4LA31O3OH6PO" localSheetId="1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11" hidden="1">#REF!</definedName>
    <definedName name="BExRZK9RAHMM0ZLTNSK7A4LDC42D" localSheetId="17" hidden="1">#REF!</definedName>
    <definedName name="BExRZK9RAHMM0ZLTNSK7A4LDC42D" localSheetId="3" hidden="1">#REF!</definedName>
    <definedName name="BExRZK9RAHMM0ZLTNSK7A4LDC42D" localSheetId="7" hidden="1">#REF!</definedName>
    <definedName name="BExRZK9RAHMM0ZLTNSK7A4LDC42D" localSheetId="12" hidden="1">#REF!</definedName>
    <definedName name="BExRZK9RAHMM0ZLTNSK7A4LDC42D" localSheetId="13" hidden="1">#REF!</definedName>
    <definedName name="BExRZK9RAHMM0ZLTNSK7A4LDC42D" localSheetId="1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11" hidden="1">#REF!</definedName>
    <definedName name="BExRZNF461H0WDF36L3U0UQSJGZB" localSheetId="17" hidden="1">#REF!</definedName>
    <definedName name="BExRZNF461H0WDF36L3U0UQSJGZB" localSheetId="3" hidden="1">#REF!</definedName>
    <definedName name="BExRZNF461H0WDF36L3U0UQSJGZB" localSheetId="7" hidden="1">#REF!</definedName>
    <definedName name="BExRZNF461H0WDF36L3U0UQSJGZB" localSheetId="12" hidden="1">#REF!</definedName>
    <definedName name="BExRZNF461H0WDF36L3U0UQSJGZB" localSheetId="13" hidden="1">#REF!</definedName>
    <definedName name="BExRZNF461H0WDF36L3U0UQSJGZB" localSheetId="1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11" hidden="1">#REF!</definedName>
    <definedName name="BExRZOGSR69INI6GAEPHDWSNK5Q4" localSheetId="17" hidden="1">#REF!</definedName>
    <definedName name="BExRZOGSR69INI6GAEPHDWSNK5Q4" localSheetId="3" hidden="1">#REF!</definedName>
    <definedName name="BExRZOGSR69INI6GAEPHDWSNK5Q4" localSheetId="7" hidden="1">#REF!</definedName>
    <definedName name="BExRZOGSR69INI6GAEPHDWSNK5Q4" localSheetId="12" hidden="1">#REF!</definedName>
    <definedName name="BExRZOGSR69INI6GAEPHDWSNK5Q4" localSheetId="13" hidden="1">#REF!</definedName>
    <definedName name="BExRZOGSR69INI6GAEPHDWSNK5Q4" localSheetId="1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11" hidden="1">#REF!</definedName>
    <definedName name="BExS0ASQBKRTPDWFK0KUDFOS9LE5" localSheetId="17" hidden="1">#REF!</definedName>
    <definedName name="BExS0ASQBKRTPDWFK0KUDFOS9LE5" localSheetId="3" hidden="1">#REF!</definedName>
    <definedName name="BExS0ASQBKRTPDWFK0KUDFOS9LE5" localSheetId="7" hidden="1">#REF!</definedName>
    <definedName name="BExS0ASQBKRTPDWFK0KUDFOS9LE5" localSheetId="12" hidden="1">#REF!</definedName>
    <definedName name="BExS0ASQBKRTPDWFK0KUDFOS9LE5" localSheetId="13" hidden="1">#REF!</definedName>
    <definedName name="BExS0ASQBKRTPDWFK0KUDFOS9LE5" localSheetId="1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11" hidden="1">#REF!</definedName>
    <definedName name="BExS0GHQUF6YT0RU3TKDEO8CSJYB" localSheetId="17" hidden="1">#REF!</definedName>
    <definedName name="BExS0GHQUF6YT0RU3TKDEO8CSJYB" localSheetId="3" hidden="1">#REF!</definedName>
    <definedName name="BExS0GHQUF6YT0RU3TKDEO8CSJYB" localSheetId="7" hidden="1">#REF!</definedName>
    <definedName name="BExS0GHQUF6YT0RU3TKDEO8CSJYB" localSheetId="12" hidden="1">#REF!</definedName>
    <definedName name="BExS0GHQUF6YT0RU3TKDEO8CSJYB" localSheetId="13" hidden="1">#REF!</definedName>
    <definedName name="BExS0GHQUF6YT0RU3TKDEO8CSJYB" localSheetId="1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11" hidden="1">#REF!</definedName>
    <definedName name="BExS0K8IHC45I78DMZBOJ1P13KQA" localSheetId="17" hidden="1">#REF!</definedName>
    <definedName name="BExS0K8IHC45I78DMZBOJ1P13KQA" localSheetId="3" hidden="1">#REF!</definedName>
    <definedName name="BExS0K8IHC45I78DMZBOJ1P13KQA" localSheetId="7" hidden="1">#REF!</definedName>
    <definedName name="BExS0K8IHC45I78DMZBOJ1P13KQA" localSheetId="12" hidden="1">#REF!</definedName>
    <definedName name="BExS0K8IHC45I78DMZBOJ1P13KQA" localSheetId="13" hidden="1">#REF!</definedName>
    <definedName name="BExS0K8IHC45I78DMZBOJ1P13KQA" localSheetId="1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11" hidden="1">#REF!</definedName>
    <definedName name="BExS0L4WP69XXUFHED98XIEPB593" localSheetId="17" hidden="1">#REF!</definedName>
    <definedName name="BExS0L4WP69XXUFHED98XIEPB593" localSheetId="3" hidden="1">#REF!</definedName>
    <definedName name="BExS0L4WP69XXUFHED98XIEPB593" localSheetId="7" hidden="1">#REF!</definedName>
    <definedName name="BExS0L4WP69XXUFHED98XIEPB593" localSheetId="12" hidden="1">#REF!</definedName>
    <definedName name="BExS0L4WP69XXUFHED98XIEPB593" localSheetId="13" hidden="1">#REF!</definedName>
    <definedName name="BExS0L4WP69XXUFHED98XIEPB593" localSheetId="1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11" hidden="1">#REF!</definedName>
    <definedName name="BExS0Z2O2N4AJXFEPN87NU9ZGAHG" localSheetId="17" hidden="1">#REF!</definedName>
    <definedName name="BExS0Z2O2N4AJXFEPN87NU9ZGAHG" localSheetId="3" hidden="1">#REF!</definedName>
    <definedName name="BExS0Z2O2N4AJXFEPN87NU9ZGAHG" localSheetId="7" hidden="1">#REF!</definedName>
    <definedName name="BExS0Z2O2N4AJXFEPN87NU9ZGAHG" localSheetId="12" hidden="1">#REF!</definedName>
    <definedName name="BExS0Z2O2N4AJXFEPN87NU9ZGAHG" localSheetId="13" hidden="1">#REF!</definedName>
    <definedName name="BExS0Z2O2N4AJXFEPN87NU9ZGAHG" localSheetId="1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11" hidden="1">#REF!</definedName>
    <definedName name="BExS15IJV0WW662NXQUVT3FGP4ST" localSheetId="17" hidden="1">#REF!</definedName>
    <definedName name="BExS15IJV0WW662NXQUVT3FGP4ST" localSheetId="3" hidden="1">#REF!</definedName>
    <definedName name="BExS15IJV0WW662NXQUVT3FGP4ST" localSheetId="7" hidden="1">#REF!</definedName>
    <definedName name="BExS15IJV0WW662NXQUVT3FGP4ST" localSheetId="12" hidden="1">#REF!</definedName>
    <definedName name="BExS15IJV0WW662NXQUVT3FGP4ST" localSheetId="13" hidden="1">#REF!</definedName>
    <definedName name="BExS15IJV0WW662NXQUVT3FGP4ST" localSheetId="1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11" hidden="1">#REF!</definedName>
    <definedName name="BExS18T8TBNEPF4AU1VJ268XLF3L" localSheetId="17" hidden="1">#REF!</definedName>
    <definedName name="BExS18T8TBNEPF4AU1VJ268XLF3L" localSheetId="3" hidden="1">#REF!</definedName>
    <definedName name="BExS18T8TBNEPF4AU1VJ268XLF3L" localSheetId="7" hidden="1">#REF!</definedName>
    <definedName name="BExS18T8TBNEPF4AU1VJ268XLF3L" localSheetId="12" hidden="1">#REF!</definedName>
    <definedName name="BExS18T8TBNEPF4AU1VJ268XLF3L" localSheetId="13" hidden="1">#REF!</definedName>
    <definedName name="BExS18T8TBNEPF4AU1VJ268XLF3L" localSheetId="1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11" hidden="1">#REF!</definedName>
    <definedName name="BExS194110MR25BYJI3CJ2EGZ8XT" localSheetId="17" hidden="1">#REF!</definedName>
    <definedName name="BExS194110MR25BYJI3CJ2EGZ8XT" localSheetId="3" hidden="1">#REF!</definedName>
    <definedName name="BExS194110MR25BYJI3CJ2EGZ8XT" localSheetId="7" hidden="1">#REF!</definedName>
    <definedName name="BExS194110MR25BYJI3CJ2EGZ8XT" localSheetId="12" hidden="1">#REF!</definedName>
    <definedName name="BExS194110MR25BYJI3CJ2EGZ8XT" localSheetId="13" hidden="1">#REF!</definedName>
    <definedName name="BExS194110MR25BYJI3CJ2EGZ8XT" localSheetId="1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11" hidden="1">#REF!</definedName>
    <definedName name="BExS1BNVGNSGD4EP90QL8WXYWZ66" localSheetId="17" hidden="1">#REF!</definedName>
    <definedName name="BExS1BNVGNSGD4EP90QL8WXYWZ66" localSheetId="3" hidden="1">#REF!</definedName>
    <definedName name="BExS1BNVGNSGD4EP90QL8WXYWZ66" localSheetId="7" hidden="1">#REF!</definedName>
    <definedName name="BExS1BNVGNSGD4EP90QL8WXYWZ66" localSheetId="12" hidden="1">#REF!</definedName>
    <definedName name="BExS1BNVGNSGD4EP90QL8WXYWZ66" localSheetId="13" hidden="1">#REF!</definedName>
    <definedName name="BExS1BNVGNSGD4EP90QL8WXYWZ66" localSheetId="1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11" hidden="1">#REF!</definedName>
    <definedName name="BExS1UE39N6NCND7MAARSBWXS6HU" localSheetId="17" hidden="1">#REF!</definedName>
    <definedName name="BExS1UE39N6NCND7MAARSBWXS6HU" localSheetId="3" hidden="1">#REF!</definedName>
    <definedName name="BExS1UE39N6NCND7MAARSBWXS6HU" localSheetId="7" hidden="1">#REF!</definedName>
    <definedName name="BExS1UE39N6NCND7MAARSBWXS6HU" localSheetId="12" hidden="1">#REF!</definedName>
    <definedName name="BExS1UE39N6NCND7MAARSBWXS6HU" localSheetId="13" hidden="1">#REF!</definedName>
    <definedName name="BExS1UE39N6NCND7MAARSBWXS6HU" localSheetId="1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11" hidden="1">#REF!</definedName>
    <definedName name="BExS226HTWL5WVC76MP5A1IBI8WD" localSheetId="17" hidden="1">#REF!</definedName>
    <definedName name="BExS226HTWL5WVC76MP5A1IBI8WD" localSheetId="3" hidden="1">#REF!</definedName>
    <definedName name="BExS226HTWL5WVC76MP5A1IBI8WD" localSheetId="7" hidden="1">#REF!</definedName>
    <definedName name="BExS226HTWL5WVC76MP5A1IBI8WD" localSheetId="12" hidden="1">#REF!</definedName>
    <definedName name="BExS226HTWL5WVC76MP5A1IBI8WD" localSheetId="13" hidden="1">#REF!</definedName>
    <definedName name="BExS226HTWL5WVC76MP5A1IBI8WD" localSheetId="1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11" hidden="1">#REF!</definedName>
    <definedName name="BExS26OI2QNNAH2WMDD95Z400048" localSheetId="17" hidden="1">#REF!</definedName>
    <definedName name="BExS26OI2QNNAH2WMDD95Z400048" localSheetId="3" hidden="1">#REF!</definedName>
    <definedName name="BExS26OI2QNNAH2WMDD95Z400048" localSheetId="7" hidden="1">#REF!</definedName>
    <definedName name="BExS26OI2QNNAH2WMDD95Z400048" localSheetId="12" hidden="1">#REF!</definedName>
    <definedName name="BExS26OI2QNNAH2WMDD95Z400048" localSheetId="13" hidden="1">#REF!</definedName>
    <definedName name="BExS26OI2QNNAH2WMDD95Z400048" localSheetId="1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11" hidden="1">#REF!</definedName>
    <definedName name="BExS2D4EI622QRKZKVDPRE66M4XA" localSheetId="17" hidden="1">#REF!</definedName>
    <definedName name="BExS2D4EI622QRKZKVDPRE66M4XA" localSheetId="3" hidden="1">#REF!</definedName>
    <definedName name="BExS2D4EI622QRKZKVDPRE66M4XA" localSheetId="7" hidden="1">#REF!</definedName>
    <definedName name="BExS2D4EI622QRKZKVDPRE66M4XA" localSheetId="12" hidden="1">#REF!</definedName>
    <definedName name="BExS2D4EI622QRKZKVDPRE66M4XA" localSheetId="13" hidden="1">#REF!</definedName>
    <definedName name="BExS2D4EI622QRKZKVDPRE66M4XA" localSheetId="1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11" hidden="1">#REF!</definedName>
    <definedName name="BExS2DF6B4ZUF3VZLI4G6LJ3BF38" localSheetId="17" hidden="1">#REF!</definedName>
    <definedName name="BExS2DF6B4ZUF3VZLI4G6LJ3BF38" localSheetId="3" hidden="1">#REF!</definedName>
    <definedName name="BExS2DF6B4ZUF3VZLI4G6LJ3BF38" localSheetId="7" hidden="1">#REF!</definedName>
    <definedName name="BExS2DF6B4ZUF3VZLI4G6LJ3BF38" localSheetId="12" hidden="1">#REF!</definedName>
    <definedName name="BExS2DF6B4ZUF3VZLI4G6LJ3BF38" localSheetId="13" hidden="1">#REF!</definedName>
    <definedName name="BExS2DF6B4ZUF3VZLI4G6LJ3BF38" localSheetId="1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11" hidden="1">#REF!</definedName>
    <definedName name="BExS2GKEA6VM3PDWKD7XI0KRUHTW" localSheetId="17" hidden="1">#REF!</definedName>
    <definedName name="BExS2GKEA6VM3PDWKD7XI0KRUHTW" localSheetId="3" hidden="1">#REF!</definedName>
    <definedName name="BExS2GKEA6VM3PDWKD7XI0KRUHTW" localSheetId="7" hidden="1">#REF!</definedName>
    <definedName name="BExS2GKEA6VM3PDWKD7XI0KRUHTW" localSheetId="12" hidden="1">#REF!</definedName>
    <definedName name="BExS2GKEA6VM3PDWKD7XI0KRUHTW" localSheetId="13" hidden="1">#REF!</definedName>
    <definedName name="BExS2GKEA6VM3PDWKD7XI0KRUHTW" localSheetId="1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11" hidden="1">#REF!</definedName>
    <definedName name="BExS2I2HVU314TXI2DYFRY8XV913" localSheetId="17" hidden="1">#REF!</definedName>
    <definedName name="BExS2I2HVU314TXI2DYFRY8XV913" localSheetId="3" hidden="1">#REF!</definedName>
    <definedName name="BExS2I2HVU314TXI2DYFRY8XV913" localSheetId="7" hidden="1">#REF!</definedName>
    <definedName name="BExS2I2HVU314TXI2DYFRY8XV913" localSheetId="12" hidden="1">#REF!</definedName>
    <definedName name="BExS2I2HVU314TXI2DYFRY8XV913" localSheetId="13" hidden="1">#REF!</definedName>
    <definedName name="BExS2I2HVU314TXI2DYFRY8XV913" localSheetId="1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11" hidden="1">#REF!</definedName>
    <definedName name="BExS2QB5FS5LYTFYO4BROTWG3OV5" localSheetId="17" hidden="1">#REF!</definedName>
    <definedName name="BExS2QB5FS5LYTFYO4BROTWG3OV5" localSheetId="3" hidden="1">#REF!</definedName>
    <definedName name="BExS2QB5FS5LYTFYO4BROTWG3OV5" localSheetId="7" hidden="1">#REF!</definedName>
    <definedName name="BExS2QB5FS5LYTFYO4BROTWG3OV5" localSheetId="12" hidden="1">#REF!</definedName>
    <definedName name="BExS2QB5FS5LYTFYO4BROTWG3OV5" localSheetId="13" hidden="1">#REF!</definedName>
    <definedName name="BExS2QB5FS5LYTFYO4BROTWG3OV5" localSheetId="1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11" hidden="1">#REF!</definedName>
    <definedName name="BExS2TLU1HONYV6S3ZD9T12D7CIG" localSheetId="17" hidden="1">#REF!</definedName>
    <definedName name="BExS2TLU1HONYV6S3ZD9T12D7CIG" localSheetId="3" hidden="1">#REF!</definedName>
    <definedName name="BExS2TLU1HONYV6S3ZD9T12D7CIG" localSheetId="7" hidden="1">#REF!</definedName>
    <definedName name="BExS2TLU1HONYV6S3ZD9T12D7CIG" localSheetId="12" hidden="1">#REF!</definedName>
    <definedName name="BExS2TLU1HONYV6S3ZD9T12D7CIG" localSheetId="13" hidden="1">#REF!</definedName>
    <definedName name="BExS2TLU1HONYV6S3ZD9T12D7CIG" localSheetId="1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11" hidden="1">#REF!</definedName>
    <definedName name="BExS2WLQUVBRZJWQTWUU4CYDY4IN" localSheetId="17" hidden="1">#REF!</definedName>
    <definedName name="BExS2WLQUVBRZJWQTWUU4CYDY4IN" localSheetId="3" hidden="1">#REF!</definedName>
    <definedName name="BExS2WLQUVBRZJWQTWUU4CYDY4IN" localSheetId="7" hidden="1">#REF!</definedName>
    <definedName name="BExS2WLQUVBRZJWQTWUU4CYDY4IN" localSheetId="12" hidden="1">#REF!</definedName>
    <definedName name="BExS2WLQUVBRZJWQTWUU4CYDY4IN" localSheetId="13" hidden="1">#REF!</definedName>
    <definedName name="BExS2WLQUVBRZJWQTWUU4CYDY4IN" localSheetId="1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11" hidden="1">#REF!</definedName>
    <definedName name="BExS2YJQV4NUX6135T90Z1Y5R26Q" localSheetId="17" hidden="1">#REF!</definedName>
    <definedName name="BExS2YJQV4NUX6135T90Z1Y5R26Q" localSheetId="3" hidden="1">#REF!</definedName>
    <definedName name="BExS2YJQV4NUX6135T90Z1Y5R26Q" localSheetId="7" hidden="1">#REF!</definedName>
    <definedName name="BExS2YJQV4NUX6135T90Z1Y5R26Q" localSheetId="12" hidden="1">#REF!</definedName>
    <definedName name="BExS2YJQV4NUX6135T90Z1Y5R26Q" localSheetId="13" hidden="1">#REF!</definedName>
    <definedName name="BExS2YJQV4NUX6135T90Z1Y5R26Q" localSheetId="1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11" hidden="1">#REF!</definedName>
    <definedName name="BExS318UV9I2FXPQQWUKKX00QLPJ" localSheetId="17" hidden="1">#REF!</definedName>
    <definedName name="BExS318UV9I2FXPQQWUKKX00QLPJ" localSheetId="3" hidden="1">#REF!</definedName>
    <definedName name="BExS318UV9I2FXPQQWUKKX00QLPJ" localSheetId="7" hidden="1">#REF!</definedName>
    <definedName name="BExS318UV9I2FXPQQWUKKX00QLPJ" localSheetId="12" hidden="1">#REF!</definedName>
    <definedName name="BExS318UV9I2FXPQQWUKKX00QLPJ" localSheetId="13" hidden="1">#REF!</definedName>
    <definedName name="BExS318UV9I2FXPQQWUKKX00QLPJ" localSheetId="1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11" hidden="1">#REF!</definedName>
    <definedName name="BExS3LBS0SMTHALVM4NRI1BAV1NP" localSheetId="17" hidden="1">#REF!</definedName>
    <definedName name="BExS3LBS0SMTHALVM4NRI1BAV1NP" localSheetId="3" hidden="1">#REF!</definedName>
    <definedName name="BExS3LBS0SMTHALVM4NRI1BAV1NP" localSheetId="7" hidden="1">#REF!</definedName>
    <definedName name="BExS3LBS0SMTHALVM4NRI1BAV1NP" localSheetId="12" hidden="1">#REF!</definedName>
    <definedName name="BExS3LBS0SMTHALVM4NRI1BAV1NP" localSheetId="13" hidden="1">#REF!</definedName>
    <definedName name="BExS3LBS0SMTHALVM4NRI1BAV1NP" localSheetId="1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11" hidden="1">#REF!</definedName>
    <definedName name="BExS3MTQ75VBXDGEBURP6YT8RROE" localSheetId="17" hidden="1">#REF!</definedName>
    <definedName name="BExS3MTQ75VBXDGEBURP6YT8RROE" localSheetId="3" hidden="1">#REF!</definedName>
    <definedName name="BExS3MTQ75VBXDGEBURP6YT8RROE" localSheetId="7" hidden="1">#REF!</definedName>
    <definedName name="BExS3MTQ75VBXDGEBURP6YT8RROE" localSheetId="12" hidden="1">#REF!</definedName>
    <definedName name="BExS3MTQ75VBXDGEBURP6YT8RROE" localSheetId="13" hidden="1">#REF!</definedName>
    <definedName name="BExS3MTQ75VBXDGEBURP6YT8RROE" localSheetId="1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11" hidden="1">#REF!</definedName>
    <definedName name="BExS3OMGYO0DFN5186UFKEXZ2RX3" localSheetId="17" hidden="1">#REF!</definedName>
    <definedName name="BExS3OMGYO0DFN5186UFKEXZ2RX3" localSheetId="3" hidden="1">#REF!</definedName>
    <definedName name="BExS3OMGYO0DFN5186UFKEXZ2RX3" localSheetId="7" hidden="1">#REF!</definedName>
    <definedName name="BExS3OMGYO0DFN5186UFKEXZ2RX3" localSheetId="12" hidden="1">#REF!</definedName>
    <definedName name="BExS3OMGYO0DFN5186UFKEXZ2RX3" localSheetId="13" hidden="1">#REF!</definedName>
    <definedName name="BExS3OMGYO0DFN5186UFKEXZ2RX3" localSheetId="1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11" hidden="1">#REF!</definedName>
    <definedName name="BExS3SDERJ27OER67TIGOVZU13A2" localSheetId="17" hidden="1">#REF!</definedName>
    <definedName name="BExS3SDERJ27OER67TIGOVZU13A2" localSheetId="3" hidden="1">#REF!</definedName>
    <definedName name="BExS3SDERJ27OER67TIGOVZU13A2" localSheetId="7" hidden="1">#REF!</definedName>
    <definedName name="BExS3SDERJ27OER67TIGOVZU13A2" localSheetId="12" hidden="1">#REF!</definedName>
    <definedName name="BExS3SDERJ27OER67TIGOVZU13A2" localSheetId="13" hidden="1">#REF!</definedName>
    <definedName name="BExS3SDERJ27OER67TIGOVZU13A2" localSheetId="1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11" hidden="1">#REF!</definedName>
    <definedName name="BExS3STIH9SFG0R6H30P191QZE98" localSheetId="17" hidden="1">#REF!</definedName>
    <definedName name="BExS3STIH9SFG0R6H30P191QZE98" localSheetId="3" hidden="1">#REF!</definedName>
    <definedName name="BExS3STIH9SFG0R6H30P191QZE98" localSheetId="7" hidden="1">#REF!</definedName>
    <definedName name="BExS3STIH9SFG0R6H30P191QZE98" localSheetId="12" hidden="1">#REF!</definedName>
    <definedName name="BExS3STIH9SFG0R6H30P191QZE98" localSheetId="13" hidden="1">#REF!</definedName>
    <definedName name="BExS3STIH9SFG0R6H30P191QZE98" localSheetId="1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11" hidden="1">#REF!</definedName>
    <definedName name="BExS46R5WDNU5KL04FKY5LHJUCB8" localSheetId="17" hidden="1">#REF!</definedName>
    <definedName name="BExS46R5WDNU5KL04FKY5LHJUCB8" localSheetId="3" hidden="1">#REF!</definedName>
    <definedName name="BExS46R5WDNU5KL04FKY5LHJUCB8" localSheetId="7" hidden="1">#REF!</definedName>
    <definedName name="BExS46R5WDNU5KL04FKY5LHJUCB8" localSheetId="12" hidden="1">#REF!</definedName>
    <definedName name="BExS46R5WDNU5KL04FKY5LHJUCB8" localSheetId="13" hidden="1">#REF!</definedName>
    <definedName name="BExS46R5WDNU5KL04FKY5LHJUCB8" localSheetId="1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11" hidden="1">#REF!</definedName>
    <definedName name="BExS4ASWKM93XA275AXHYP8AG6SU" localSheetId="17" hidden="1">#REF!</definedName>
    <definedName name="BExS4ASWKM93XA275AXHYP8AG6SU" localSheetId="3" hidden="1">#REF!</definedName>
    <definedName name="BExS4ASWKM93XA275AXHYP8AG6SU" localSheetId="7" hidden="1">#REF!</definedName>
    <definedName name="BExS4ASWKM93XA275AXHYP8AG6SU" localSheetId="12" hidden="1">#REF!</definedName>
    <definedName name="BExS4ASWKM93XA275AXHYP8AG6SU" localSheetId="13" hidden="1">#REF!</definedName>
    <definedName name="BExS4ASWKM93XA275AXHYP8AG6SU" localSheetId="1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11" hidden="1">#REF!</definedName>
    <definedName name="BExS4IANBC4RO7HIK0MZZ2RPQU78" localSheetId="17" hidden="1">#REF!</definedName>
    <definedName name="BExS4IANBC4RO7HIK0MZZ2RPQU78" localSheetId="3" hidden="1">#REF!</definedName>
    <definedName name="BExS4IANBC4RO7HIK0MZZ2RPQU78" localSheetId="7" hidden="1">#REF!</definedName>
    <definedName name="BExS4IANBC4RO7HIK0MZZ2RPQU78" localSheetId="12" hidden="1">#REF!</definedName>
    <definedName name="BExS4IANBC4RO7HIK0MZZ2RPQU78" localSheetId="13" hidden="1">#REF!</definedName>
    <definedName name="BExS4IANBC4RO7HIK0MZZ2RPQU78" localSheetId="1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11" hidden="1">#REF!</definedName>
    <definedName name="BExS4JN3Y6SVBKILQK0R9HS45Y52" localSheetId="17" hidden="1">#REF!</definedName>
    <definedName name="BExS4JN3Y6SVBKILQK0R9HS45Y52" localSheetId="3" hidden="1">#REF!</definedName>
    <definedName name="BExS4JN3Y6SVBKILQK0R9HS45Y52" localSheetId="7" hidden="1">#REF!</definedName>
    <definedName name="BExS4JN3Y6SVBKILQK0R9HS45Y52" localSheetId="12" hidden="1">#REF!</definedName>
    <definedName name="BExS4JN3Y6SVBKILQK0R9HS45Y52" localSheetId="13" hidden="1">#REF!</definedName>
    <definedName name="BExS4JN3Y6SVBKILQK0R9HS45Y52" localSheetId="1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11" hidden="1">#REF!</definedName>
    <definedName name="BExS4P6S41O6Z6BED77U3GD9PNH1" localSheetId="17" hidden="1">#REF!</definedName>
    <definedName name="BExS4P6S41O6Z6BED77U3GD9PNH1" localSheetId="3" hidden="1">#REF!</definedName>
    <definedName name="BExS4P6S41O6Z6BED77U3GD9PNH1" localSheetId="7" hidden="1">#REF!</definedName>
    <definedName name="BExS4P6S41O6Z6BED77U3GD9PNH1" localSheetId="12" hidden="1">#REF!</definedName>
    <definedName name="BExS4P6S41O6Z6BED77U3GD9PNH1" localSheetId="13" hidden="1">#REF!</definedName>
    <definedName name="BExS4P6S41O6Z6BED77U3GD9PNH1" localSheetId="1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11" hidden="1">#REF!</definedName>
    <definedName name="BExS4PXPURUHFBOKYFJD5J1J2RXC" localSheetId="17" hidden="1">#REF!</definedName>
    <definedName name="BExS4PXPURUHFBOKYFJD5J1J2RXC" localSheetId="3" hidden="1">#REF!</definedName>
    <definedName name="BExS4PXPURUHFBOKYFJD5J1J2RXC" localSheetId="7" hidden="1">#REF!</definedName>
    <definedName name="BExS4PXPURUHFBOKYFJD5J1J2RXC" localSheetId="12" hidden="1">#REF!</definedName>
    <definedName name="BExS4PXPURUHFBOKYFJD5J1J2RXC" localSheetId="13" hidden="1">#REF!</definedName>
    <definedName name="BExS4PXPURUHFBOKYFJD5J1J2RXC" localSheetId="1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11" hidden="1">#REF!</definedName>
    <definedName name="BExS4T32HD3YGJ91HTJ2IGVX6V4O" localSheetId="17" hidden="1">#REF!</definedName>
    <definedName name="BExS4T32HD3YGJ91HTJ2IGVX6V4O" localSheetId="3" hidden="1">#REF!</definedName>
    <definedName name="BExS4T32HD3YGJ91HTJ2IGVX6V4O" localSheetId="7" hidden="1">#REF!</definedName>
    <definedName name="BExS4T32HD3YGJ91HTJ2IGVX6V4O" localSheetId="12" hidden="1">#REF!</definedName>
    <definedName name="BExS4T32HD3YGJ91HTJ2IGVX6V4O" localSheetId="13" hidden="1">#REF!</definedName>
    <definedName name="BExS4T32HD3YGJ91HTJ2IGVX6V4O" localSheetId="1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11" hidden="1">#REF!</definedName>
    <definedName name="BExS51H0N51UT0FZOPZRCF1GU063" localSheetId="17" hidden="1">#REF!</definedName>
    <definedName name="BExS51H0N51UT0FZOPZRCF1GU063" localSheetId="3" hidden="1">#REF!</definedName>
    <definedName name="BExS51H0N51UT0FZOPZRCF1GU063" localSheetId="7" hidden="1">#REF!</definedName>
    <definedName name="BExS51H0N51UT0FZOPZRCF1GU063" localSheetId="12" hidden="1">#REF!</definedName>
    <definedName name="BExS51H0N51UT0FZOPZRCF1GU063" localSheetId="13" hidden="1">#REF!</definedName>
    <definedName name="BExS51H0N51UT0FZOPZRCF1GU063" localSheetId="1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11" hidden="1">#REF!</definedName>
    <definedName name="BExS54X72TJFC41FJK72MLRR2OO7" localSheetId="17" hidden="1">#REF!</definedName>
    <definedName name="BExS54X72TJFC41FJK72MLRR2OO7" localSheetId="3" hidden="1">#REF!</definedName>
    <definedName name="BExS54X72TJFC41FJK72MLRR2OO7" localSheetId="7" hidden="1">#REF!</definedName>
    <definedName name="BExS54X72TJFC41FJK72MLRR2OO7" localSheetId="12" hidden="1">#REF!</definedName>
    <definedName name="BExS54X72TJFC41FJK72MLRR2OO7" localSheetId="13" hidden="1">#REF!</definedName>
    <definedName name="BExS54X72TJFC41FJK72MLRR2OO7" localSheetId="1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11" hidden="1">#REF!</definedName>
    <definedName name="BExS59F0PA1V2ZC7S5TN6IT41SXP" localSheetId="17" hidden="1">#REF!</definedName>
    <definedName name="BExS59F0PA1V2ZC7S5TN6IT41SXP" localSheetId="3" hidden="1">#REF!</definedName>
    <definedName name="BExS59F0PA1V2ZC7S5TN6IT41SXP" localSheetId="7" hidden="1">#REF!</definedName>
    <definedName name="BExS59F0PA1V2ZC7S5TN6IT41SXP" localSheetId="12" hidden="1">#REF!</definedName>
    <definedName name="BExS59F0PA1V2ZC7S5TN6IT41SXP" localSheetId="13" hidden="1">#REF!</definedName>
    <definedName name="BExS59F0PA1V2ZC7S5TN6IT41SXP" localSheetId="1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11" hidden="1">#REF!</definedName>
    <definedName name="BExS5L3TGB8JVW9ROYWTKYTUPW27" localSheetId="17" hidden="1">#REF!</definedName>
    <definedName name="BExS5L3TGB8JVW9ROYWTKYTUPW27" localSheetId="3" hidden="1">#REF!</definedName>
    <definedName name="BExS5L3TGB8JVW9ROYWTKYTUPW27" localSheetId="7" hidden="1">#REF!</definedName>
    <definedName name="BExS5L3TGB8JVW9ROYWTKYTUPW27" localSheetId="12" hidden="1">#REF!</definedName>
    <definedName name="BExS5L3TGB8JVW9ROYWTKYTUPW27" localSheetId="13" hidden="1">#REF!</definedName>
    <definedName name="BExS5L3TGB8JVW9ROYWTKYTUPW27" localSheetId="1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11" hidden="1">#REF!</definedName>
    <definedName name="BExS6GKQ96EHVLYWNJDWXZXUZW90" localSheetId="17" hidden="1">#REF!</definedName>
    <definedName name="BExS6GKQ96EHVLYWNJDWXZXUZW90" localSheetId="3" hidden="1">#REF!</definedName>
    <definedName name="BExS6GKQ96EHVLYWNJDWXZXUZW90" localSheetId="7" hidden="1">#REF!</definedName>
    <definedName name="BExS6GKQ96EHVLYWNJDWXZXUZW90" localSheetId="12" hidden="1">#REF!</definedName>
    <definedName name="BExS6GKQ96EHVLYWNJDWXZXUZW90" localSheetId="13" hidden="1">#REF!</definedName>
    <definedName name="BExS6GKQ96EHVLYWNJDWXZXUZW90" localSheetId="1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11" hidden="1">#REF!</definedName>
    <definedName name="BExS6ITKSZFRR01YD5B0F676SYN7" localSheetId="17" hidden="1">#REF!</definedName>
    <definedName name="BExS6ITKSZFRR01YD5B0F676SYN7" localSheetId="3" hidden="1">#REF!</definedName>
    <definedName name="BExS6ITKSZFRR01YD5B0F676SYN7" localSheetId="7" hidden="1">#REF!</definedName>
    <definedName name="BExS6ITKSZFRR01YD5B0F676SYN7" localSheetId="12" hidden="1">#REF!</definedName>
    <definedName name="BExS6ITKSZFRR01YD5B0F676SYN7" localSheetId="13" hidden="1">#REF!</definedName>
    <definedName name="BExS6ITKSZFRR01YD5B0F676SYN7" localSheetId="1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11" hidden="1">#REF!</definedName>
    <definedName name="BExS6N0LI574IAC89EFW6CLTCQ33" localSheetId="17" hidden="1">#REF!</definedName>
    <definedName name="BExS6N0LI574IAC89EFW6CLTCQ33" localSheetId="3" hidden="1">#REF!</definedName>
    <definedName name="BExS6N0LI574IAC89EFW6CLTCQ33" localSheetId="7" hidden="1">#REF!</definedName>
    <definedName name="BExS6N0LI574IAC89EFW6CLTCQ33" localSheetId="12" hidden="1">#REF!</definedName>
    <definedName name="BExS6N0LI574IAC89EFW6CLTCQ33" localSheetId="13" hidden="1">#REF!</definedName>
    <definedName name="BExS6N0LI574IAC89EFW6CLTCQ33" localSheetId="1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11" hidden="1">#REF!</definedName>
    <definedName name="BExS6N0NEF7XCTT5R600QZ71A44O" localSheetId="17" hidden="1">#REF!</definedName>
    <definedName name="BExS6N0NEF7XCTT5R600QZ71A44O" localSheetId="3" hidden="1">#REF!</definedName>
    <definedName name="BExS6N0NEF7XCTT5R600QZ71A44O" localSheetId="7" hidden="1">#REF!</definedName>
    <definedName name="BExS6N0NEF7XCTT5R600QZ71A44O" localSheetId="12" hidden="1">#REF!</definedName>
    <definedName name="BExS6N0NEF7XCTT5R600QZ71A44O" localSheetId="13" hidden="1">#REF!</definedName>
    <definedName name="BExS6N0NEF7XCTT5R600QZ71A44O" localSheetId="1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11" hidden="1">#REF!</definedName>
    <definedName name="BExS6WRDBF3ST86ZOBBUL3GTCR11" localSheetId="17" hidden="1">#REF!</definedName>
    <definedName name="BExS6WRDBF3ST86ZOBBUL3GTCR11" localSheetId="3" hidden="1">#REF!</definedName>
    <definedName name="BExS6WRDBF3ST86ZOBBUL3GTCR11" localSheetId="7" hidden="1">#REF!</definedName>
    <definedName name="BExS6WRDBF3ST86ZOBBUL3GTCR11" localSheetId="12" hidden="1">#REF!</definedName>
    <definedName name="BExS6WRDBF3ST86ZOBBUL3GTCR11" localSheetId="13" hidden="1">#REF!</definedName>
    <definedName name="BExS6WRDBF3ST86ZOBBUL3GTCR11" localSheetId="1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11" hidden="1">#REF!</definedName>
    <definedName name="BExS6XNRKR0C3MTA0LV5B60UB908" localSheetId="17" hidden="1">#REF!</definedName>
    <definedName name="BExS6XNRKR0C3MTA0LV5B60UB908" localSheetId="3" hidden="1">#REF!</definedName>
    <definedName name="BExS6XNRKR0C3MTA0LV5B60UB908" localSheetId="7" hidden="1">#REF!</definedName>
    <definedName name="BExS6XNRKR0C3MTA0LV5B60UB908" localSheetId="12" hidden="1">#REF!</definedName>
    <definedName name="BExS6XNRKR0C3MTA0LV5B60UB908" localSheetId="13" hidden="1">#REF!</definedName>
    <definedName name="BExS6XNRKR0C3MTA0LV5B60UB908" localSheetId="1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11" hidden="1">#REF!</definedName>
    <definedName name="BExS73NELZEK2MDOLXO2Q7H3EG71" localSheetId="17" hidden="1">#REF!</definedName>
    <definedName name="BExS73NELZEK2MDOLXO2Q7H3EG71" localSheetId="3" hidden="1">#REF!</definedName>
    <definedName name="BExS73NELZEK2MDOLXO2Q7H3EG71" localSheetId="7" hidden="1">#REF!</definedName>
    <definedName name="BExS73NELZEK2MDOLXO2Q7H3EG71" localSheetId="12" hidden="1">#REF!</definedName>
    <definedName name="BExS73NELZEK2MDOLXO2Q7H3EG71" localSheetId="13" hidden="1">#REF!</definedName>
    <definedName name="BExS73NELZEK2MDOLXO2Q7H3EG71" localSheetId="1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11" hidden="1">#REF!</definedName>
    <definedName name="BExS7DJF6AXTWAJD7K4ZCD7L6BHV" localSheetId="17" hidden="1">#REF!</definedName>
    <definedName name="BExS7DJF6AXTWAJD7K4ZCD7L6BHV" localSheetId="3" hidden="1">#REF!</definedName>
    <definedName name="BExS7DJF6AXTWAJD7K4ZCD7L6BHV" localSheetId="7" hidden="1">#REF!</definedName>
    <definedName name="BExS7DJF6AXTWAJD7K4ZCD7L6BHV" localSheetId="12" hidden="1">#REF!</definedName>
    <definedName name="BExS7DJF6AXTWAJD7K4ZCD7L6BHV" localSheetId="13" hidden="1">#REF!</definedName>
    <definedName name="BExS7DJF6AXTWAJD7K4ZCD7L6BHV" localSheetId="1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11" hidden="1">#REF!</definedName>
    <definedName name="BExS7GOTHHOK287MX2RC853NWQAL" localSheetId="17" hidden="1">#REF!</definedName>
    <definedName name="BExS7GOTHHOK287MX2RC853NWQAL" localSheetId="3" hidden="1">#REF!</definedName>
    <definedName name="BExS7GOTHHOK287MX2RC853NWQAL" localSheetId="7" hidden="1">#REF!</definedName>
    <definedName name="BExS7GOTHHOK287MX2RC853NWQAL" localSheetId="12" hidden="1">#REF!</definedName>
    <definedName name="BExS7GOTHHOK287MX2RC853NWQAL" localSheetId="13" hidden="1">#REF!</definedName>
    <definedName name="BExS7GOTHHOK287MX2RC853NWQAL" localSheetId="1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11" hidden="1">#REF!</definedName>
    <definedName name="BExS7TKQYLRZGM93UY3ZJZJBQNFJ" localSheetId="17" hidden="1">#REF!</definedName>
    <definedName name="BExS7TKQYLRZGM93UY3ZJZJBQNFJ" localSheetId="3" hidden="1">#REF!</definedName>
    <definedName name="BExS7TKQYLRZGM93UY3ZJZJBQNFJ" localSheetId="7" hidden="1">#REF!</definedName>
    <definedName name="BExS7TKQYLRZGM93UY3ZJZJBQNFJ" localSheetId="12" hidden="1">#REF!</definedName>
    <definedName name="BExS7TKQYLRZGM93UY3ZJZJBQNFJ" localSheetId="13" hidden="1">#REF!</definedName>
    <definedName name="BExS7TKQYLRZGM93UY3ZJZJBQNFJ" localSheetId="1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11" hidden="1">#REF!</definedName>
    <definedName name="BExS7Y2LNGVHSIBKC7C3R6X4LDR6" localSheetId="17" hidden="1">#REF!</definedName>
    <definedName name="BExS7Y2LNGVHSIBKC7C3R6X4LDR6" localSheetId="3" hidden="1">#REF!</definedName>
    <definedName name="BExS7Y2LNGVHSIBKC7C3R6X4LDR6" localSheetId="7" hidden="1">#REF!</definedName>
    <definedName name="BExS7Y2LNGVHSIBKC7C3R6X4LDR6" localSheetId="12" hidden="1">#REF!</definedName>
    <definedName name="BExS7Y2LNGVHSIBKC7C3R6X4LDR6" localSheetId="13" hidden="1">#REF!</definedName>
    <definedName name="BExS7Y2LNGVHSIBKC7C3R6X4LDR6" localSheetId="1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11" hidden="1">#REF!</definedName>
    <definedName name="BExS81TE0EY44Y3W2M4Z4MGNP5OM" localSheetId="17" hidden="1">#REF!</definedName>
    <definedName name="BExS81TE0EY44Y3W2M4Z4MGNP5OM" localSheetId="3" hidden="1">#REF!</definedName>
    <definedName name="BExS81TE0EY44Y3W2M4Z4MGNP5OM" localSheetId="7" hidden="1">#REF!</definedName>
    <definedName name="BExS81TE0EY44Y3W2M4Z4MGNP5OM" localSheetId="12" hidden="1">#REF!</definedName>
    <definedName name="BExS81TE0EY44Y3W2M4Z4MGNP5OM" localSheetId="13" hidden="1">#REF!</definedName>
    <definedName name="BExS81TE0EY44Y3W2M4Z4MGNP5OM" localSheetId="1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11" hidden="1">#REF!</definedName>
    <definedName name="BExS81YPDZDVJJVS15HV2HDXAC3Y" localSheetId="17" hidden="1">#REF!</definedName>
    <definedName name="BExS81YPDZDVJJVS15HV2HDXAC3Y" localSheetId="3" hidden="1">#REF!</definedName>
    <definedName name="BExS81YPDZDVJJVS15HV2HDXAC3Y" localSheetId="7" hidden="1">#REF!</definedName>
    <definedName name="BExS81YPDZDVJJVS15HV2HDXAC3Y" localSheetId="12" hidden="1">#REF!</definedName>
    <definedName name="BExS81YPDZDVJJVS15HV2HDXAC3Y" localSheetId="13" hidden="1">#REF!</definedName>
    <definedName name="BExS81YPDZDVJJVS15HV2HDXAC3Y" localSheetId="1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11" hidden="1">#REF!</definedName>
    <definedName name="BExS82PRVNUTEKQZS56YT2DVF6C2" localSheetId="17" hidden="1">#REF!</definedName>
    <definedName name="BExS82PRVNUTEKQZS56YT2DVF6C2" localSheetId="3" hidden="1">#REF!</definedName>
    <definedName name="BExS82PRVNUTEKQZS56YT2DVF6C2" localSheetId="7" hidden="1">#REF!</definedName>
    <definedName name="BExS82PRVNUTEKQZS56YT2DVF6C2" localSheetId="12" hidden="1">#REF!</definedName>
    <definedName name="BExS82PRVNUTEKQZS56YT2DVF6C2" localSheetId="13" hidden="1">#REF!</definedName>
    <definedName name="BExS82PRVNUTEKQZS56YT2DVF6C2" localSheetId="1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11" hidden="1">#REF!</definedName>
    <definedName name="BExS83BCNFAV6DRCB1VTUF96491J" localSheetId="17" hidden="1">#REF!</definedName>
    <definedName name="BExS83BCNFAV6DRCB1VTUF96491J" localSheetId="3" hidden="1">#REF!</definedName>
    <definedName name="BExS83BCNFAV6DRCB1VTUF96491J" localSheetId="7" hidden="1">#REF!</definedName>
    <definedName name="BExS83BCNFAV6DRCB1VTUF96491J" localSheetId="12" hidden="1">#REF!</definedName>
    <definedName name="BExS83BCNFAV6DRCB1VTUF96491J" localSheetId="13" hidden="1">#REF!</definedName>
    <definedName name="BExS83BCNFAV6DRCB1VTUF96491J" localSheetId="1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11" hidden="1">#REF!</definedName>
    <definedName name="BExS86GKM9ISCSNZD15BQ5E5L6A5" localSheetId="17" hidden="1">#REF!</definedName>
    <definedName name="BExS86GKM9ISCSNZD15BQ5E5L6A5" localSheetId="3" hidden="1">#REF!</definedName>
    <definedName name="BExS86GKM9ISCSNZD15BQ5E5L6A5" localSheetId="7" hidden="1">#REF!</definedName>
    <definedName name="BExS86GKM9ISCSNZD15BQ5E5L6A5" localSheetId="12" hidden="1">#REF!</definedName>
    <definedName name="BExS86GKM9ISCSNZD15BQ5E5L6A5" localSheetId="13" hidden="1">#REF!</definedName>
    <definedName name="BExS86GKM9ISCSNZD15BQ5E5L6A5" localSheetId="1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11" hidden="1">#REF!</definedName>
    <definedName name="BExS89GGRJ55EK546SM31UGE2K8T" localSheetId="17" hidden="1">#REF!</definedName>
    <definedName name="BExS89GGRJ55EK546SM31UGE2K8T" localSheetId="3" hidden="1">#REF!</definedName>
    <definedName name="BExS89GGRJ55EK546SM31UGE2K8T" localSheetId="7" hidden="1">#REF!</definedName>
    <definedName name="BExS89GGRJ55EK546SM31UGE2K8T" localSheetId="12" hidden="1">#REF!</definedName>
    <definedName name="BExS89GGRJ55EK546SM31UGE2K8T" localSheetId="13" hidden="1">#REF!</definedName>
    <definedName name="BExS89GGRJ55EK546SM31UGE2K8T" localSheetId="1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11" hidden="1">#REF!</definedName>
    <definedName name="BExS8BPG5A0GR5AO1U951NDGGR0L" localSheetId="17" hidden="1">#REF!</definedName>
    <definedName name="BExS8BPG5A0GR5AO1U951NDGGR0L" localSheetId="3" hidden="1">#REF!</definedName>
    <definedName name="BExS8BPG5A0GR5AO1U951NDGGR0L" localSheetId="7" hidden="1">#REF!</definedName>
    <definedName name="BExS8BPG5A0GR5AO1U951NDGGR0L" localSheetId="12" hidden="1">#REF!</definedName>
    <definedName name="BExS8BPG5A0GR5AO1U951NDGGR0L" localSheetId="13" hidden="1">#REF!</definedName>
    <definedName name="BExS8BPG5A0GR5AO1U951NDGGR0L" localSheetId="1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11" hidden="1">#REF!</definedName>
    <definedName name="BExS8CGI0JXFUBD41VFLI0SZSV8F" localSheetId="17" hidden="1">#REF!</definedName>
    <definedName name="BExS8CGI0JXFUBD41VFLI0SZSV8F" localSheetId="3" hidden="1">#REF!</definedName>
    <definedName name="BExS8CGI0JXFUBD41VFLI0SZSV8F" localSheetId="7" hidden="1">#REF!</definedName>
    <definedName name="BExS8CGI0JXFUBD41VFLI0SZSV8F" localSheetId="12" hidden="1">#REF!</definedName>
    <definedName name="BExS8CGI0JXFUBD41VFLI0SZSV8F" localSheetId="13" hidden="1">#REF!</definedName>
    <definedName name="BExS8CGI0JXFUBD41VFLI0SZSV8F" localSheetId="1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11" hidden="1">#REF!</definedName>
    <definedName name="BExS8D22FXVQKOEJP01LT0CDI3PS" localSheetId="17" hidden="1">#REF!</definedName>
    <definedName name="BExS8D22FXVQKOEJP01LT0CDI3PS" localSheetId="3" hidden="1">#REF!</definedName>
    <definedName name="BExS8D22FXVQKOEJP01LT0CDI3PS" localSheetId="7" hidden="1">#REF!</definedName>
    <definedName name="BExS8D22FXVQKOEJP01LT0CDI3PS" localSheetId="12" hidden="1">#REF!</definedName>
    <definedName name="BExS8D22FXVQKOEJP01LT0CDI3PS" localSheetId="13" hidden="1">#REF!</definedName>
    <definedName name="BExS8D22FXVQKOEJP01LT0CDI3PS" localSheetId="1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11" hidden="1">#REF!</definedName>
    <definedName name="BExS8EEJOZFBUWZDOM3O25AJRUVU" localSheetId="17" hidden="1">#REF!</definedName>
    <definedName name="BExS8EEJOZFBUWZDOM3O25AJRUVU" localSheetId="3" hidden="1">#REF!</definedName>
    <definedName name="BExS8EEJOZFBUWZDOM3O25AJRUVU" localSheetId="7" hidden="1">#REF!</definedName>
    <definedName name="BExS8EEJOZFBUWZDOM3O25AJRUVU" localSheetId="12" hidden="1">#REF!</definedName>
    <definedName name="BExS8EEJOZFBUWZDOM3O25AJRUVU" localSheetId="13" hidden="1">#REF!</definedName>
    <definedName name="BExS8EEJOZFBUWZDOM3O25AJRUVU" localSheetId="1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11" hidden="1">#REF!</definedName>
    <definedName name="BExS8GSUS17UY50TEM2AWF36BR9Z" localSheetId="17" hidden="1">#REF!</definedName>
    <definedName name="BExS8GSUS17UY50TEM2AWF36BR9Z" localSheetId="3" hidden="1">#REF!</definedName>
    <definedName name="BExS8GSUS17UY50TEM2AWF36BR9Z" localSheetId="7" hidden="1">#REF!</definedName>
    <definedName name="BExS8GSUS17UY50TEM2AWF36BR9Z" localSheetId="12" hidden="1">#REF!</definedName>
    <definedName name="BExS8GSUS17UY50TEM2AWF36BR9Z" localSheetId="13" hidden="1">#REF!</definedName>
    <definedName name="BExS8GSUS17UY50TEM2AWF36BR9Z" localSheetId="1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11" hidden="1">#REF!</definedName>
    <definedName name="BExS8HJRBVG0XI6PWA9KTMJZMQXK" localSheetId="17" hidden="1">#REF!</definedName>
    <definedName name="BExS8HJRBVG0XI6PWA9KTMJZMQXK" localSheetId="3" hidden="1">#REF!</definedName>
    <definedName name="BExS8HJRBVG0XI6PWA9KTMJZMQXK" localSheetId="7" hidden="1">#REF!</definedName>
    <definedName name="BExS8HJRBVG0XI6PWA9KTMJZMQXK" localSheetId="12" hidden="1">#REF!</definedName>
    <definedName name="BExS8HJRBVG0XI6PWA9KTMJZMQXK" localSheetId="13" hidden="1">#REF!</definedName>
    <definedName name="BExS8HJRBVG0XI6PWA9KTMJZMQXK" localSheetId="1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11" hidden="1">#REF!</definedName>
    <definedName name="BExS8NE9HUZJH13OXLREOV1BX0OZ" localSheetId="17" hidden="1">#REF!</definedName>
    <definedName name="BExS8NE9HUZJH13OXLREOV1BX0OZ" localSheetId="3" hidden="1">#REF!</definedName>
    <definedName name="BExS8NE9HUZJH13OXLREOV1BX0OZ" localSheetId="7" hidden="1">#REF!</definedName>
    <definedName name="BExS8NE9HUZJH13OXLREOV1BX0OZ" localSheetId="12" hidden="1">#REF!</definedName>
    <definedName name="BExS8NE9HUZJH13OXLREOV1BX0OZ" localSheetId="13" hidden="1">#REF!</definedName>
    <definedName name="BExS8NE9HUZJH13OXLREOV1BX0OZ" localSheetId="1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11" hidden="1">#REF!</definedName>
    <definedName name="BExS8R51C8RM2FS6V6IRTYO9GA4A" localSheetId="17" hidden="1">#REF!</definedName>
    <definedName name="BExS8R51C8RM2FS6V6IRTYO9GA4A" localSheetId="3" hidden="1">#REF!</definedName>
    <definedName name="BExS8R51C8RM2FS6V6IRTYO9GA4A" localSheetId="7" hidden="1">#REF!</definedName>
    <definedName name="BExS8R51C8RM2FS6V6IRTYO9GA4A" localSheetId="12" hidden="1">#REF!</definedName>
    <definedName name="BExS8R51C8RM2FS6V6IRTYO9GA4A" localSheetId="13" hidden="1">#REF!</definedName>
    <definedName name="BExS8R51C8RM2FS6V6IRTYO9GA4A" localSheetId="1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11" hidden="1">#REF!</definedName>
    <definedName name="BExS8WDX408F60MH1X9B9UZ2H4R7" localSheetId="17" hidden="1">#REF!</definedName>
    <definedName name="BExS8WDX408F60MH1X9B9UZ2H4R7" localSheetId="3" hidden="1">#REF!</definedName>
    <definedName name="BExS8WDX408F60MH1X9B9UZ2H4R7" localSheetId="7" hidden="1">#REF!</definedName>
    <definedName name="BExS8WDX408F60MH1X9B9UZ2H4R7" localSheetId="12" hidden="1">#REF!</definedName>
    <definedName name="BExS8WDX408F60MH1X9B9UZ2H4R7" localSheetId="13" hidden="1">#REF!</definedName>
    <definedName name="BExS8WDX408F60MH1X9B9UZ2H4R7" localSheetId="1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11" hidden="1">#REF!</definedName>
    <definedName name="BExS8X4UTVOFE2YEVLO8LTKMSI3A" localSheetId="17" hidden="1">#REF!</definedName>
    <definedName name="BExS8X4UTVOFE2YEVLO8LTKMSI3A" localSheetId="3" hidden="1">#REF!</definedName>
    <definedName name="BExS8X4UTVOFE2YEVLO8LTKMSI3A" localSheetId="7" hidden="1">#REF!</definedName>
    <definedName name="BExS8X4UTVOFE2YEVLO8LTKMSI3A" localSheetId="12" hidden="1">#REF!</definedName>
    <definedName name="BExS8X4UTVOFE2YEVLO8LTKMSI3A" localSheetId="13" hidden="1">#REF!</definedName>
    <definedName name="BExS8X4UTVOFE2YEVLO8LTKMSI3A" localSheetId="1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11" hidden="1">#REF!</definedName>
    <definedName name="BExS8Z2W2QEC3MH0BZIYLDFQNUIP" localSheetId="17" hidden="1">#REF!</definedName>
    <definedName name="BExS8Z2W2QEC3MH0BZIYLDFQNUIP" localSheetId="3" hidden="1">#REF!</definedName>
    <definedName name="BExS8Z2W2QEC3MH0BZIYLDFQNUIP" localSheetId="7" hidden="1">#REF!</definedName>
    <definedName name="BExS8Z2W2QEC3MH0BZIYLDFQNUIP" localSheetId="12" hidden="1">#REF!</definedName>
    <definedName name="BExS8Z2W2QEC3MH0BZIYLDFQNUIP" localSheetId="13" hidden="1">#REF!</definedName>
    <definedName name="BExS8Z2W2QEC3MH0BZIYLDFQNUIP" localSheetId="1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11" hidden="1">#REF!</definedName>
    <definedName name="BExS92DKGRFFCIA9C0IXDOLO57EP" localSheetId="17" hidden="1">#REF!</definedName>
    <definedName name="BExS92DKGRFFCIA9C0IXDOLO57EP" localSheetId="3" hidden="1">#REF!</definedName>
    <definedName name="BExS92DKGRFFCIA9C0IXDOLO57EP" localSheetId="7" hidden="1">#REF!</definedName>
    <definedName name="BExS92DKGRFFCIA9C0IXDOLO57EP" localSheetId="12" hidden="1">#REF!</definedName>
    <definedName name="BExS92DKGRFFCIA9C0IXDOLO57EP" localSheetId="13" hidden="1">#REF!</definedName>
    <definedName name="BExS92DKGRFFCIA9C0IXDOLO57EP" localSheetId="1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11" hidden="1">#REF!</definedName>
    <definedName name="BExS98OB4321YCHLCQ022PXKTT2W" localSheetId="17" hidden="1">#REF!</definedName>
    <definedName name="BExS98OB4321YCHLCQ022PXKTT2W" localSheetId="3" hidden="1">#REF!</definedName>
    <definedName name="BExS98OB4321YCHLCQ022PXKTT2W" localSheetId="7" hidden="1">#REF!</definedName>
    <definedName name="BExS98OB4321YCHLCQ022PXKTT2W" localSheetId="12" hidden="1">#REF!</definedName>
    <definedName name="BExS98OB4321YCHLCQ022PXKTT2W" localSheetId="13" hidden="1">#REF!</definedName>
    <definedName name="BExS98OB4321YCHLCQ022PXKTT2W" localSheetId="1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11" hidden="1">#REF!</definedName>
    <definedName name="BExS9C9N8GFISC6HUERJ0EI06GB2" localSheetId="17" hidden="1">#REF!</definedName>
    <definedName name="BExS9C9N8GFISC6HUERJ0EI06GB2" localSheetId="3" hidden="1">#REF!</definedName>
    <definedName name="BExS9C9N8GFISC6HUERJ0EI06GB2" localSheetId="7" hidden="1">#REF!</definedName>
    <definedName name="BExS9C9N8GFISC6HUERJ0EI06GB2" localSheetId="12" hidden="1">#REF!</definedName>
    <definedName name="BExS9C9N8GFISC6HUERJ0EI06GB2" localSheetId="13" hidden="1">#REF!</definedName>
    <definedName name="BExS9C9N8GFISC6HUERJ0EI06GB2" localSheetId="1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11" hidden="1">#REF!</definedName>
    <definedName name="BExS9D6619QNINF06KHZHYUAH0S9" localSheetId="17" hidden="1">#REF!</definedName>
    <definedName name="BExS9D6619QNINF06KHZHYUAH0S9" localSheetId="3" hidden="1">#REF!</definedName>
    <definedName name="BExS9D6619QNINF06KHZHYUAH0S9" localSheetId="7" hidden="1">#REF!</definedName>
    <definedName name="BExS9D6619QNINF06KHZHYUAH0S9" localSheetId="12" hidden="1">#REF!</definedName>
    <definedName name="BExS9D6619QNINF06KHZHYUAH0S9" localSheetId="13" hidden="1">#REF!</definedName>
    <definedName name="BExS9D6619QNINF06KHZHYUAH0S9" localSheetId="1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11" hidden="1">#REF!</definedName>
    <definedName name="BExS9DX13CACP3J8JDREK30JB1SQ" localSheetId="17" hidden="1">#REF!</definedName>
    <definedName name="BExS9DX13CACP3J8JDREK30JB1SQ" localSheetId="3" hidden="1">#REF!</definedName>
    <definedName name="BExS9DX13CACP3J8JDREK30JB1SQ" localSheetId="7" hidden="1">#REF!</definedName>
    <definedName name="BExS9DX13CACP3J8JDREK30JB1SQ" localSheetId="12" hidden="1">#REF!</definedName>
    <definedName name="BExS9DX13CACP3J8JDREK30JB1SQ" localSheetId="13" hidden="1">#REF!</definedName>
    <definedName name="BExS9DX13CACP3J8JDREK30JB1SQ" localSheetId="1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11" hidden="1">#REF!</definedName>
    <definedName name="BExS9FPRS2KRRCS33SE6WFNF5GYL" localSheetId="17" hidden="1">#REF!</definedName>
    <definedName name="BExS9FPRS2KRRCS33SE6WFNF5GYL" localSheetId="3" hidden="1">#REF!</definedName>
    <definedName name="BExS9FPRS2KRRCS33SE6WFNF5GYL" localSheetId="7" hidden="1">#REF!</definedName>
    <definedName name="BExS9FPRS2KRRCS33SE6WFNF5GYL" localSheetId="12" hidden="1">#REF!</definedName>
    <definedName name="BExS9FPRS2KRRCS33SE6WFNF5GYL" localSheetId="13" hidden="1">#REF!</definedName>
    <definedName name="BExS9FPRS2KRRCS33SE6WFNF5GYL" localSheetId="1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11" hidden="1">#REF!</definedName>
    <definedName name="BExS9M5VN3VE822UH6TLACVY24CJ" localSheetId="17" hidden="1">#REF!</definedName>
    <definedName name="BExS9M5VN3VE822UH6TLACVY24CJ" localSheetId="3" hidden="1">#REF!</definedName>
    <definedName name="BExS9M5VN3VE822UH6TLACVY24CJ" localSheetId="7" hidden="1">#REF!</definedName>
    <definedName name="BExS9M5VN3VE822UH6TLACVY24CJ" localSheetId="12" hidden="1">#REF!</definedName>
    <definedName name="BExS9M5VN3VE822UH6TLACVY24CJ" localSheetId="13" hidden="1">#REF!</definedName>
    <definedName name="BExS9M5VN3VE822UH6TLACVY24CJ" localSheetId="1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11" hidden="1">#REF!</definedName>
    <definedName name="BExS9WI0A6PSEB8N9GPXF2Z7MWHM" localSheetId="17" hidden="1">#REF!</definedName>
    <definedName name="BExS9WI0A6PSEB8N9GPXF2Z7MWHM" localSheetId="3" hidden="1">#REF!</definedName>
    <definedName name="BExS9WI0A6PSEB8N9GPXF2Z7MWHM" localSheetId="7" hidden="1">#REF!</definedName>
    <definedName name="BExS9WI0A6PSEB8N9GPXF2Z7MWHM" localSheetId="12" hidden="1">#REF!</definedName>
    <definedName name="BExS9WI0A6PSEB8N9GPXF2Z7MWHM" localSheetId="13" hidden="1">#REF!</definedName>
    <definedName name="BExS9WI0A6PSEB8N9GPXF2Z7MWHM" localSheetId="1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11" hidden="1">#REF!</definedName>
    <definedName name="BExS9XJPZ07ND34OHX60QD382FV6" localSheetId="17" hidden="1">#REF!</definedName>
    <definedName name="BExS9XJPZ07ND34OHX60QD382FV6" localSheetId="3" hidden="1">#REF!</definedName>
    <definedName name="BExS9XJPZ07ND34OHX60QD382FV6" localSheetId="7" hidden="1">#REF!</definedName>
    <definedName name="BExS9XJPZ07ND34OHX60QD382FV6" localSheetId="12" hidden="1">#REF!</definedName>
    <definedName name="BExS9XJPZ07ND34OHX60QD382FV6" localSheetId="13" hidden="1">#REF!</definedName>
    <definedName name="BExS9XJPZ07ND34OHX60QD382FV6" localSheetId="1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11" hidden="1">#REF!</definedName>
    <definedName name="BExSA4AJLEEN4R7HU4FRSMYR17TR" localSheetId="17" hidden="1">#REF!</definedName>
    <definedName name="BExSA4AJLEEN4R7HU4FRSMYR17TR" localSheetId="3" hidden="1">#REF!</definedName>
    <definedName name="BExSA4AJLEEN4R7HU4FRSMYR17TR" localSheetId="7" hidden="1">#REF!</definedName>
    <definedName name="BExSA4AJLEEN4R7HU4FRSMYR17TR" localSheetId="12" hidden="1">#REF!</definedName>
    <definedName name="BExSA4AJLEEN4R7HU4FRSMYR17TR" localSheetId="13" hidden="1">#REF!</definedName>
    <definedName name="BExSA4AJLEEN4R7HU4FRSMYR17TR" localSheetId="1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11" hidden="1">#REF!</definedName>
    <definedName name="BExSA5HP306TN9XJS0TU619DLRR7" localSheetId="17" hidden="1">#REF!</definedName>
    <definedName name="BExSA5HP306TN9XJS0TU619DLRR7" localSheetId="3" hidden="1">#REF!</definedName>
    <definedName name="BExSA5HP306TN9XJS0TU619DLRR7" localSheetId="7" hidden="1">#REF!</definedName>
    <definedName name="BExSA5HP306TN9XJS0TU619DLRR7" localSheetId="12" hidden="1">#REF!</definedName>
    <definedName name="BExSA5HP306TN9XJS0TU619DLRR7" localSheetId="13" hidden="1">#REF!</definedName>
    <definedName name="BExSA5HP306TN9XJS0TU619DLRR7" localSheetId="1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11" hidden="1">#REF!</definedName>
    <definedName name="BExSAAVWQOOIA6B3JHQVGP08HFEM" localSheetId="17" hidden="1">#REF!</definedName>
    <definedName name="BExSAAVWQOOIA6B3JHQVGP08HFEM" localSheetId="3" hidden="1">#REF!</definedName>
    <definedName name="BExSAAVWQOOIA6B3JHQVGP08HFEM" localSheetId="7" hidden="1">#REF!</definedName>
    <definedName name="BExSAAVWQOOIA6B3JHQVGP08HFEM" localSheetId="12" hidden="1">#REF!</definedName>
    <definedName name="BExSAAVWQOOIA6B3JHQVGP08HFEM" localSheetId="13" hidden="1">#REF!</definedName>
    <definedName name="BExSAAVWQOOIA6B3JHQVGP08HFEM" localSheetId="1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11" hidden="1">#REF!</definedName>
    <definedName name="BExSAFJ3IICU2M7QPVE4ARYMXZKX" localSheetId="17" hidden="1">#REF!</definedName>
    <definedName name="BExSAFJ3IICU2M7QPVE4ARYMXZKX" localSheetId="3" hidden="1">#REF!</definedName>
    <definedName name="BExSAFJ3IICU2M7QPVE4ARYMXZKX" localSheetId="7" hidden="1">#REF!</definedName>
    <definedName name="BExSAFJ3IICU2M7QPVE4ARYMXZKX" localSheetId="12" hidden="1">#REF!</definedName>
    <definedName name="BExSAFJ3IICU2M7QPVE4ARYMXZKX" localSheetId="13" hidden="1">#REF!</definedName>
    <definedName name="BExSAFJ3IICU2M7QPVE4ARYMXZKX" localSheetId="1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11" hidden="1">#REF!</definedName>
    <definedName name="BExSAH6ID8OHX379UXVNGFO8J6KQ" localSheetId="17" hidden="1">#REF!</definedName>
    <definedName name="BExSAH6ID8OHX379UXVNGFO8J6KQ" localSheetId="3" hidden="1">#REF!</definedName>
    <definedName name="BExSAH6ID8OHX379UXVNGFO8J6KQ" localSheetId="7" hidden="1">#REF!</definedName>
    <definedName name="BExSAH6ID8OHX379UXVNGFO8J6KQ" localSheetId="12" hidden="1">#REF!</definedName>
    <definedName name="BExSAH6ID8OHX379UXVNGFO8J6KQ" localSheetId="13" hidden="1">#REF!</definedName>
    <definedName name="BExSAH6ID8OHX379UXVNGFO8J6KQ" localSheetId="1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11" hidden="1">#REF!</definedName>
    <definedName name="BExSAQBHIXGQRNIRGCJMBXUPCZQA" localSheetId="17" hidden="1">#REF!</definedName>
    <definedName name="BExSAQBHIXGQRNIRGCJMBXUPCZQA" localSheetId="3" hidden="1">#REF!</definedName>
    <definedName name="BExSAQBHIXGQRNIRGCJMBXUPCZQA" localSheetId="7" hidden="1">#REF!</definedName>
    <definedName name="BExSAQBHIXGQRNIRGCJMBXUPCZQA" localSheetId="12" hidden="1">#REF!</definedName>
    <definedName name="BExSAQBHIXGQRNIRGCJMBXUPCZQA" localSheetId="13" hidden="1">#REF!</definedName>
    <definedName name="BExSAQBHIXGQRNIRGCJMBXUPCZQA" localSheetId="1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11" hidden="1">#REF!</definedName>
    <definedName name="BExSAUTCT4P7JP57NOR9MTX33QJZ" localSheetId="17" hidden="1">#REF!</definedName>
    <definedName name="BExSAUTCT4P7JP57NOR9MTX33QJZ" localSheetId="3" hidden="1">#REF!</definedName>
    <definedName name="BExSAUTCT4P7JP57NOR9MTX33QJZ" localSheetId="7" hidden="1">#REF!</definedName>
    <definedName name="BExSAUTCT4P7JP57NOR9MTX33QJZ" localSheetId="12" hidden="1">#REF!</definedName>
    <definedName name="BExSAUTCT4P7JP57NOR9MTX33QJZ" localSheetId="13" hidden="1">#REF!</definedName>
    <definedName name="BExSAUTCT4P7JP57NOR9MTX33QJZ" localSheetId="1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11" hidden="1">#REF!</definedName>
    <definedName name="BExSAY9CA9TFXQ9M9FBJRGJO9T9E" localSheetId="17" hidden="1">#REF!</definedName>
    <definedName name="BExSAY9CA9TFXQ9M9FBJRGJO9T9E" localSheetId="3" hidden="1">#REF!</definedName>
    <definedName name="BExSAY9CA9TFXQ9M9FBJRGJO9T9E" localSheetId="7" hidden="1">#REF!</definedName>
    <definedName name="BExSAY9CA9TFXQ9M9FBJRGJO9T9E" localSheetId="12" hidden="1">#REF!</definedName>
    <definedName name="BExSAY9CA9TFXQ9M9FBJRGJO9T9E" localSheetId="13" hidden="1">#REF!</definedName>
    <definedName name="BExSAY9CA9TFXQ9M9FBJRGJO9T9E" localSheetId="1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11" hidden="1">#REF!</definedName>
    <definedName name="BExSB4JYKQ3MINI7RAYK5M8BLJDC" localSheetId="17" hidden="1">#REF!</definedName>
    <definedName name="BExSB4JYKQ3MINI7RAYK5M8BLJDC" localSheetId="3" hidden="1">#REF!</definedName>
    <definedName name="BExSB4JYKQ3MINI7RAYK5M8BLJDC" localSheetId="7" hidden="1">#REF!</definedName>
    <definedName name="BExSB4JYKQ3MINI7RAYK5M8BLJDC" localSheetId="12" hidden="1">#REF!</definedName>
    <definedName name="BExSB4JYKQ3MINI7RAYK5M8BLJDC" localSheetId="13" hidden="1">#REF!</definedName>
    <definedName name="BExSB4JYKQ3MINI7RAYK5M8BLJDC" localSheetId="1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11" hidden="1">#REF!</definedName>
    <definedName name="BExSBCY73CG3Q15P5BDLDT994XRL" localSheetId="17" hidden="1">#REF!</definedName>
    <definedName name="BExSBCY73CG3Q15P5BDLDT994XRL" localSheetId="3" hidden="1">#REF!</definedName>
    <definedName name="BExSBCY73CG3Q15P5BDLDT994XRL" localSheetId="7" hidden="1">#REF!</definedName>
    <definedName name="BExSBCY73CG3Q15P5BDLDT994XRL" localSheetId="12" hidden="1">#REF!</definedName>
    <definedName name="BExSBCY73CG3Q15P5BDLDT994XRL" localSheetId="13" hidden="1">#REF!</definedName>
    <definedName name="BExSBCY73CG3Q15P5BDLDT994XRL" localSheetId="1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11" hidden="1">#REF!</definedName>
    <definedName name="BExSBMOS41ZRLWYLOU29V6Y7YORR" localSheetId="17" hidden="1">#REF!</definedName>
    <definedName name="BExSBMOS41ZRLWYLOU29V6Y7YORR" localSheetId="3" hidden="1">#REF!</definedName>
    <definedName name="BExSBMOS41ZRLWYLOU29V6Y7YORR" localSheetId="7" hidden="1">#REF!</definedName>
    <definedName name="BExSBMOS41ZRLWYLOU29V6Y7YORR" localSheetId="12" hidden="1">#REF!</definedName>
    <definedName name="BExSBMOS41ZRLWYLOU29V6Y7YORR" localSheetId="13" hidden="1">#REF!</definedName>
    <definedName name="BExSBMOS41ZRLWYLOU29V6Y7YORR" localSheetId="1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11" hidden="1">#REF!</definedName>
    <definedName name="BExSBPZG22WAMZYIF7CZ686E8X80" localSheetId="17" hidden="1">#REF!</definedName>
    <definedName name="BExSBPZG22WAMZYIF7CZ686E8X80" localSheetId="3" hidden="1">#REF!</definedName>
    <definedName name="BExSBPZG22WAMZYIF7CZ686E8X80" localSheetId="7" hidden="1">#REF!</definedName>
    <definedName name="BExSBPZG22WAMZYIF7CZ686E8X80" localSheetId="12" hidden="1">#REF!</definedName>
    <definedName name="BExSBPZG22WAMZYIF7CZ686E8X80" localSheetId="13" hidden="1">#REF!</definedName>
    <definedName name="BExSBPZG22WAMZYIF7CZ686E8X80" localSheetId="1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11" hidden="1">#REF!</definedName>
    <definedName name="BExSBRBXXQMBU1TYDW1BXTEVEPRU" localSheetId="17" hidden="1">#REF!</definedName>
    <definedName name="BExSBRBXXQMBU1TYDW1BXTEVEPRU" localSheetId="3" hidden="1">#REF!</definedName>
    <definedName name="BExSBRBXXQMBU1TYDW1BXTEVEPRU" localSheetId="7" hidden="1">#REF!</definedName>
    <definedName name="BExSBRBXXQMBU1TYDW1BXTEVEPRU" localSheetId="12" hidden="1">#REF!</definedName>
    <definedName name="BExSBRBXXQMBU1TYDW1BXTEVEPRU" localSheetId="13" hidden="1">#REF!</definedName>
    <definedName name="BExSBRBXXQMBU1TYDW1BXTEVEPRU" localSheetId="1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11" hidden="1">#REF!</definedName>
    <definedName name="BExSC54998WTZ21DSL0R8UN0Y9JH" localSheetId="17" hidden="1">#REF!</definedName>
    <definedName name="BExSC54998WTZ21DSL0R8UN0Y9JH" localSheetId="3" hidden="1">#REF!</definedName>
    <definedName name="BExSC54998WTZ21DSL0R8UN0Y9JH" localSheetId="7" hidden="1">#REF!</definedName>
    <definedName name="BExSC54998WTZ21DSL0R8UN0Y9JH" localSheetId="12" hidden="1">#REF!</definedName>
    <definedName name="BExSC54998WTZ21DSL0R8UN0Y9JH" localSheetId="13" hidden="1">#REF!</definedName>
    <definedName name="BExSC54998WTZ21DSL0R8UN0Y9JH" localSheetId="1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11" hidden="1">#REF!</definedName>
    <definedName name="BExSC60N7WR9PJSNC9B7ORCX9NGY" localSheetId="17" hidden="1">#REF!</definedName>
    <definedName name="BExSC60N7WR9PJSNC9B7ORCX9NGY" localSheetId="3" hidden="1">#REF!</definedName>
    <definedName name="BExSC60N7WR9PJSNC9B7ORCX9NGY" localSheetId="7" hidden="1">#REF!</definedName>
    <definedName name="BExSC60N7WR9PJSNC9B7ORCX9NGY" localSheetId="12" hidden="1">#REF!</definedName>
    <definedName name="BExSC60N7WR9PJSNC9B7ORCX9NGY" localSheetId="13" hidden="1">#REF!</definedName>
    <definedName name="BExSC60N7WR9PJSNC9B7ORCX9NGY" localSheetId="1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11" hidden="1">#REF!</definedName>
    <definedName name="BExSCE99EZTILTTCE4NJJF96OYYM" localSheetId="17" hidden="1">#REF!</definedName>
    <definedName name="BExSCE99EZTILTTCE4NJJF96OYYM" localSheetId="3" hidden="1">#REF!</definedName>
    <definedName name="BExSCE99EZTILTTCE4NJJF96OYYM" localSheetId="7" hidden="1">#REF!</definedName>
    <definedName name="BExSCE99EZTILTTCE4NJJF96OYYM" localSheetId="12" hidden="1">#REF!</definedName>
    <definedName name="BExSCE99EZTILTTCE4NJJF96OYYM" localSheetId="13" hidden="1">#REF!</definedName>
    <definedName name="BExSCE99EZTILTTCE4NJJF96OYYM" localSheetId="1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11" hidden="1">#REF!</definedName>
    <definedName name="BExSCFWOMYELUEPWVJIRGIQZH5BV" localSheetId="17" hidden="1">#REF!</definedName>
    <definedName name="BExSCFWOMYELUEPWVJIRGIQZH5BV" localSheetId="3" hidden="1">#REF!</definedName>
    <definedName name="BExSCFWOMYELUEPWVJIRGIQZH5BV" localSheetId="7" hidden="1">#REF!</definedName>
    <definedName name="BExSCFWOMYELUEPWVJIRGIQZH5BV" localSheetId="12" hidden="1">#REF!</definedName>
    <definedName name="BExSCFWOMYELUEPWVJIRGIQZH5BV" localSheetId="13" hidden="1">#REF!</definedName>
    <definedName name="BExSCFWOMYELUEPWVJIRGIQZH5BV" localSheetId="1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11" hidden="1">#REF!</definedName>
    <definedName name="BExSCHUQZ2HFEWS54X67DIS8OSXZ" localSheetId="17" hidden="1">#REF!</definedName>
    <definedName name="BExSCHUQZ2HFEWS54X67DIS8OSXZ" localSheetId="3" hidden="1">#REF!</definedName>
    <definedName name="BExSCHUQZ2HFEWS54X67DIS8OSXZ" localSheetId="7" hidden="1">#REF!</definedName>
    <definedName name="BExSCHUQZ2HFEWS54X67DIS8OSXZ" localSheetId="12" hidden="1">#REF!</definedName>
    <definedName name="BExSCHUQZ2HFEWS54X67DIS8OSXZ" localSheetId="13" hidden="1">#REF!</definedName>
    <definedName name="BExSCHUQZ2HFEWS54X67DIS8OSXZ" localSheetId="1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11" hidden="1">#REF!</definedName>
    <definedName name="BExSCOG41SKKG4GYU76WRWW1CTE6" localSheetId="17" hidden="1">#REF!</definedName>
    <definedName name="BExSCOG41SKKG4GYU76WRWW1CTE6" localSheetId="3" hidden="1">#REF!</definedName>
    <definedName name="BExSCOG41SKKG4GYU76WRWW1CTE6" localSheetId="7" hidden="1">#REF!</definedName>
    <definedName name="BExSCOG41SKKG4GYU76WRWW1CTE6" localSheetId="12" hidden="1">#REF!</definedName>
    <definedName name="BExSCOG41SKKG4GYU76WRWW1CTE6" localSheetId="13" hidden="1">#REF!</definedName>
    <definedName name="BExSCOG41SKKG4GYU76WRWW1CTE6" localSheetId="1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11" hidden="1">#REF!</definedName>
    <definedName name="BExSCVC9P86YVFMRKKUVRV29MZXZ" localSheetId="17" hidden="1">#REF!</definedName>
    <definedName name="BExSCVC9P86YVFMRKKUVRV29MZXZ" localSheetId="3" hidden="1">#REF!</definedName>
    <definedName name="BExSCVC9P86YVFMRKKUVRV29MZXZ" localSheetId="7" hidden="1">#REF!</definedName>
    <definedName name="BExSCVC9P86YVFMRKKUVRV29MZXZ" localSheetId="12" hidden="1">#REF!</definedName>
    <definedName name="BExSCVC9P86YVFMRKKUVRV29MZXZ" localSheetId="13" hidden="1">#REF!</definedName>
    <definedName name="BExSCVC9P86YVFMRKKUVRV29MZXZ" localSheetId="1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11" hidden="1">#REF!</definedName>
    <definedName name="BExSD233CH4MU9ZMGNRF97ZV7KWU" localSheetId="17" hidden="1">#REF!</definedName>
    <definedName name="BExSD233CH4MU9ZMGNRF97ZV7KWU" localSheetId="3" hidden="1">#REF!</definedName>
    <definedName name="BExSD233CH4MU9ZMGNRF97ZV7KWU" localSheetId="7" hidden="1">#REF!</definedName>
    <definedName name="BExSD233CH4MU9ZMGNRF97ZV7KWU" localSheetId="12" hidden="1">#REF!</definedName>
    <definedName name="BExSD233CH4MU9ZMGNRF97ZV7KWU" localSheetId="13" hidden="1">#REF!</definedName>
    <definedName name="BExSD233CH4MU9ZMGNRF97ZV7KWU" localSheetId="1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11" hidden="1">#REF!</definedName>
    <definedName name="BExSD2U0F3BN6IN9N4R2DTTJG15H" localSheetId="17" hidden="1">#REF!</definedName>
    <definedName name="BExSD2U0F3BN6IN9N4R2DTTJG15H" localSheetId="3" hidden="1">#REF!</definedName>
    <definedName name="BExSD2U0F3BN6IN9N4R2DTTJG15H" localSheetId="7" hidden="1">#REF!</definedName>
    <definedName name="BExSD2U0F3BN6IN9N4R2DTTJG15H" localSheetId="12" hidden="1">#REF!</definedName>
    <definedName name="BExSD2U0F3BN6IN9N4R2DTTJG15H" localSheetId="13" hidden="1">#REF!</definedName>
    <definedName name="BExSD2U0F3BN6IN9N4R2DTTJG15H" localSheetId="1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11" hidden="1">#REF!</definedName>
    <definedName name="BExSD6A6NY15YSMFH51ST6XJY429" localSheetId="17" hidden="1">#REF!</definedName>
    <definedName name="BExSD6A6NY15YSMFH51ST6XJY429" localSheetId="3" hidden="1">#REF!</definedName>
    <definedName name="BExSD6A6NY15YSMFH51ST6XJY429" localSheetId="7" hidden="1">#REF!</definedName>
    <definedName name="BExSD6A6NY15YSMFH51ST6XJY429" localSheetId="12" hidden="1">#REF!</definedName>
    <definedName name="BExSD6A6NY15YSMFH51ST6XJY429" localSheetId="13" hidden="1">#REF!</definedName>
    <definedName name="BExSD6A6NY15YSMFH51ST6XJY429" localSheetId="1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11" hidden="1">#REF!</definedName>
    <definedName name="BExSD9VH6PF6RQ135VOEE08YXPAW" localSheetId="17" hidden="1">#REF!</definedName>
    <definedName name="BExSD9VH6PF6RQ135VOEE08YXPAW" localSheetId="3" hidden="1">#REF!</definedName>
    <definedName name="BExSD9VH6PF6RQ135VOEE08YXPAW" localSheetId="7" hidden="1">#REF!</definedName>
    <definedName name="BExSD9VH6PF6RQ135VOEE08YXPAW" localSheetId="12" hidden="1">#REF!</definedName>
    <definedName name="BExSD9VH6PF6RQ135VOEE08YXPAW" localSheetId="13" hidden="1">#REF!</definedName>
    <definedName name="BExSD9VH6PF6RQ135VOEE08YXPAW" localSheetId="1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11" hidden="1">#REF!</definedName>
    <definedName name="BExSDI9QWFD49GEZWZ3KOGM27XRB" localSheetId="17" hidden="1">#REF!</definedName>
    <definedName name="BExSDI9QWFD49GEZWZ3KOGM27XRB" localSheetId="3" hidden="1">#REF!</definedName>
    <definedName name="BExSDI9QWFD49GEZWZ3KOGM27XRB" localSheetId="7" hidden="1">#REF!</definedName>
    <definedName name="BExSDI9QWFD49GEZWZ3KOGM27XRB" localSheetId="12" hidden="1">#REF!</definedName>
    <definedName name="BExSDI9QWFD49GEZWZ3KOGM27XRB" localSheetId="13" hidden="1">#REF!</definedName>
    <definedName name="BExSDI9QWFD49GEZWZ3KOGM27XRB" localSheetId="1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11" hidden="1">#REF!</definedName>
    <definedName name="BExSDP5Y04WWMX2WWRITWOX8R5I9" localSheetId="17" hidden="1">#REF!</definedName>
    <definedName name="BExSDP5Y04WWMX2WWRITWOX8R5I9" localSheetId="3" hidden="1">#REF!</definedName>
    <definedName name="BExSDP5Y04WWMX2WWRITWOX8R5I9" localSheetId="7" hidden="1">#REF!</definedName>
    <definedName name="BExSDP5Y04WWMX2WWRITWOX8R5I9" localSheetId="12" hidden="1">#REF!</definedName>
    <definedName name="BExSDP5Y04WWMX2WWRITWOX8R5I9" localSheetId="13" hidden="1">#REF!</definedName>
    <definedName name="BExSDP5Y04WWMX2WWRITWOX8R5I9" localSheetId="1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11" hidden="1">#REF!</definedName>
    <definedName name="BExSDSGM203BJTNS9MKCBX453HMD" localSheetId="17" hidden="1">#REF!</definedName>
    <definedName name="BExSDSGM203BJTNS9MKCBX453HMD" localSheetId="3" hidden="1">#REF!</definedName>
    <definedName name="BExSDSGM203BJTNS9MKCBX453HMD" localSheetId="7" hidden="1">#REF!</definedName>
    <definedName name="BExSDSGM203BJTNS9MKCBX453HMD" localSheetId="12" hidden="1">#REF!</definedName>
    <definedName name="BExSDSGM203BJTNS9MKCBX453HMD" localSheetId="13" hidden="1">#REF!</definedName>
    <definedName name="BExSDSGM203BJTNS9MKCBX453HMD" localSheetId="1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11" hidden="1">#REF!</definedName>
    <definedName name="BExSDT20XUFXTDM37M148AXAP7HN" localSheetId="17" hidden="1">#REF!</definedName>
    <definedName name="BExSDT20XUFXTDM37M148AXAP7HN" localSheetId="3" hidden="1">#REF!</definedName>
    <definedName name="BExSDT20XUFXTDM37M148AXAP7HN" localSheetId="7" hidden="1">#REF!</definedName>
    <definedName name="BExSDT20XUFXTDM37M148AXAP7HN" localSheetId="12" hidden="1">#REF!</definedName>
    <definedName name="BExSDT20XUFXTDM37M148AXAP7HN" localSheetId="13" hidden="1">#REF!</definedName>
    <definedName name="BExSDT20XUFXTDM37M148AXAP7HN" localSheetId="1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11" hidden="1">#REF!</definedName>
    <definedName name="BExSDYLOWNTKCY92LFEDAV8LO7D3" localSheetId="17" hidden="1">#REF!</definedName>
    <definedName name="BExSDYLOWNTKCY92LFEDAV8LO7D3" localSheetId="3" hidden="1">#REF!</definedName>
    <definedName name="BExSDYLOWNTKCY92LFEDAV8LO7D3" localSheetId="7" hidden="1">#REF!</definedName>
    <definedName name="BExSDYLOWNTKCY92LFEDAV8LO7D3" localSheetId="12" hidden="1">#REF!</definedName>
    <definedName name="BExSDYLOWNTKCY92LFEDAV8LO7D3" localSheetId="13" hidden="1">#REF!</definedName>
    <definedName name="BExSDYLOWNTKCY92LFEDAV8LO7D3" localSheetId="1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11" hidden="1">#REF!</definedName>
    <definedName name="BExSE277VXZ807WBUB6A1UGQ1SF9" localSheetId="17" hidden="1">#REF!</definedName>
    <definedName name="BExSE277VXZ807WBUB6A1UGQ1SF9" localSheetId="3" hidden="1">#REF!</definedName>
    <definedName name="BExSE277VXZ807WBUB6A1UGQ1SF9" localSheetId="7" hidden="1">#REF!</definedName>
    <definedName name="BExSE277VXZ807WBUB6A1UGQ1SF9" localSheetId="12" hidden="1">#REF!</definedName>
    <definedName name="BExSE277VXZ807WBUB6A1UGQ1SF9" localSheetId="13" hidden="1">#REF!</definedName>
    <definedName name="BExSE277VXZ807WBUB6A1UGQ1SF9" localSheetId="1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11" hidden="1">#REF!</definedName>
    <definedName name="BExSE3EDSP4UL6G0I3DZ5SBHMUBU" localSheetId="17" hidden="1">#REF!</definedName>
    <definedName name="BExSE3EDSP4UL6G0I3DZ5SBHMUBU" localSheetId="3" hidden="1">#REF!</definedName>
    <definedName name="BExSE3EDSP4UL6G0I3DZ5SBHMUBU" localSheetId="7" hidden="1">#REF!</definedName>
    <definedName name="BExSE3EDSP4UL6G0I3DZ5SBHMUBU" localSheetId="12" hidden="1">#REF!</definedName>
    <definedName name="BExSE3EDSP4UL6G0I3DZ5SBHMUBU" localSheetId="13" hidden="1">#REF!</definedName>
    <definedName name="BExSE3EDSP4UL6G0I3DZ5SBHMUBU" localSheetId="1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11" hidden="1">#REF!</definedName>
    <definedName name="BExSEEHK1VLWD7JBV9SVVVIKQZ3I" localSheetId="17" hidden="1">#REF!</definedName>
    <definedName name="BExSEEHK1VLWD7JBV9SVVVIKQZ3I" localSheetId="3" hidden="1">#REF!</definedName>
    <definedName name="BExSEEHK1VLWD7JBV9SVVVIKQZ3I" localSheetId="7" hidden="1">#REF!</definedName>
    <definedName name="BExSEEHK1VLWD7JBV9SVVVIKQZ3I" localSheetId="12" hidden="1">#REF!</definedName>
    <definedName name="BExSEEHK1VLWD7JBV9SVVVIKQZ3I" localSheetId="13" hidden="1">#REF!</definedName>
    <definedName name="BExSEEHK1VLWD7JBV9SVVVIKQZ3I" localSheetId="1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11" hidden="1">#REF!</definedName>
    <definedName name="BExSEITYG8XAMWJ1C8VKU1MB4TEO" localSheetId="17" hidden="1">#REF!</definedName>
    <definedName name="BExSEITYG8XAMWJ1C8VKU1MB4TEO" localSheetId="3" hidden="1">#REF!</definedName>
    <definedName name="BExSEITYG8XAMWJ1C8VKU1MB4TEO" localSheetId="7" hidden="1">#REF!</definedName>
    <definedName name="BExSEITYG8XAMWJ1C8VKU1MB4TEO" localSheetId="12" hidden="1">#REF!</definedName>
    <definedName name="BExSEITYG8XAMWJ1C8VKU1MB4TEO" localSheetId="13" hidden="1">#REF!</definedName>
    <definedName name="BExSEITYG8XAMWJ1C8VKU1MB4TEO" localSheetId="1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11" hidden="1">#REF!</definedName>
    <definedName name="BExSEJKZLX37P3V33TRTFJ30BFRK" localSheetId="17" hidden="1">#REF!</definedName>
    <definedName name="BExSEJKZLX37P3V33TRTFJ30BFRK" localSheetId="3" hidden="1">#REF!</definedName>
    <definedName name="BExSEJKZLX37P3V33TRTFJ30BFRK" localSheetId="7" hidden="1">#REF!</definedName>
    <definedName name="BExSEJKZLX37P3V33TRTFJ30BFRK" localSheetId="12" hidden="1">#REF!</definedName>
    <definedName name="BExSEJKZLX37P3V33TRTFJ30BFRK" localSheetId="13" hidden="1">#REF!</definedName>
    <definedName name="BExSEJKZLX37P3V33TRTFJ30BFRK" localSheetId="1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11" hidden="1">#REF!</definedName>
    <definedName name="BExSEKXG1AW54E28IG5EODEM0JJV" localSheetId="17" hidden="1">#REF!</definedName>
    <definedName name="BExSEKXG1AW54E28IG5EODEM0JJV" localSheetId="3" hidden="1">#REF!</definedName>
    <definedName name="BExSEKXG1AW54E28IG5EODEM0JJV" localSheetId="7" hidden="1">#REF!</definedName>
    <definedName name="BExSEKXG1AW54E28IG5EODEM0JJV" localSheetId="12" hidden="1">#REF!</definedName>
    <definedName name="BExSEKXG1AW54E28IG5EODEM0JJV" localSheetId="13" hidden="1">#REF!</definedName>
    <definedName name="BExSEKXG1AW54E28IG5EODEM0JJV" localSheetId="1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11" hidden="1">#REF!</definedName>
    <definedName name="BExSEO84KVM8R2IV5MFH0XI3IZSN" localSheetId="17" hidden="1">#REF!</definedName>
    <definedName name="BExSEO84KVM8R2IV5MFH0XI3IZSN" localSheetId="3" hidden="1">#REF!</definedName>
    <definedName name="BExSEO84KVM8R2IV5MFH0XI3IZSN" localSheetId="7" hidden="1">#REF!</definedName>
    <definedName name="BExSEO84KVM8R2IV5MFH0XI3IZSN" localSheetId="12" hidden="1">#REF!</definedName>
    <definedName name="BExSEO84KVM8R2IV5MFH0XI3IZSN" localSheetId="13" hidden="1">#REF!</definedName>
    <definedName name="BExSEO84KVM8R2IV5MFH0XI3IZSN" localSheetId="1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11" hidden="1">#REF!</definedName>
    <definedName name="BExSEP9UVOAI6TMXKNK587PQ3328" localSheetId="17" hidden="1">#REF!</definedName>
    <definedName name="BExSEP9UVOAI6TMXKNK587PQ3328" localSheetId="3" hidden="1">#REF!</definedName>
    <definedName name="BExSEP9UVOAI6TMXKNK587PQ3328" localSheetId="7" hidden="1">#REF!</definedName>
    <definedName name="BExSEP9UVOAI6TMXKNK587PQ3328" localSheetId="12" hidden="1">#REF!</definedName>
    <definedName name="BExSEP9UVOAI6TMXKNK587PQ3328" localSheetId="13" hidden="1">#REF!</definedName>
    <definedName name="BExSEP9UVOAI6TMXKNK587PQ3328" localSheetId="1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11" hidden="1">#REF!</definedName>
    <definedName name="BExSERIU9MUGR4NPZAUJCVXUZ74I" localSheetId="17" hidden="1">#REF!</definedName>
    <definedName name="BExSERIU9MUGR4NPZAUJCVXUZ74I" localSheetId="3" hidden="1">#REF!</definedName>
    <definedName name="BExSERIU9MUGR4NPZAUJCVXUZ74I" localSheetId="7" hidden="1">#REF!</definedName>
    <definedName name="BExSERIU9MUGR4NPZAUJCVXUZ74I" localSheetId="12" hidden="1">#REF!</definedName>
    <definedName name="BExSERIU9MUGR4NPZAUJCVXUZ74I" localSheetId="13" hidden="1">#REF!</definedName>
    <definedName name="BExSERIU9MUGR4NPZAUJCVXUZ74I" localSheetId="1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11" hidden="1">#REF!</definedName>
    <definedName name="BExSF07QFLZCO4P6K6QF05XG7PH1" localSheetId="17" hidden="1">#REF!</definedName>
    <definedName name="BExSF07QFLZCO4P6K6QF05XG7PH1" localSheetId="3" hidden="1">#REF!</definedName>
    <definedName name="BExSF07QFLZCO4P6K6QF05XG7PH1" localSheetId="7" hidden="1">#REF!</definedName>
    <definedName name="BExSF07QFLZCO4P6K6QF05XG7PH1" localSheetId="12" hidden="1">#REF!</definedName>
    <definedName name="BExSF07QFLZCO4P6K6QF05XG7PH1" localSheetId="13" hidden="1">#REF!</definedName>
    <definedName name="BExSF07QFLZCO4P6K6QF05XG7PH1" localSheetId="1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11" hidden="1">#REF!</definedName>
    <definedName name="BExSFJ8ZAGQ63A4MVMZRQWLVRGQ5" localSheetId="17" hidden="1">#REF!</definedName>
    <definedName name="BExSFJ8ZAGQ63A4MVMZRQWLVRGQ5" localSheetId="3" hidden="1">#REF!</definedName>
    <definedName name="BExSFJ8ZAGQ63A4MVMZRQWLVRGQ5" localSheetId="7" hidden="1">#REF!</definedName>
    <definedName name="BExSFJ8ZAGQ63A4MVMZRQWLVRGQ5" localSheetId="12" hidden="1">#REF!</definedName>
    <definedName name="BExSFJ8ZAGQ63A4MVMZRQWLVRGQ5" localSheetId="13" hidden="1">#REF!</definedName>
    <definedName name="BExSFJ8ZAGQ63A4MVMZRQWLVRGQ5" localSheetId="1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11" hidden="1">#REF!</definedName>
    <definedName name="BExSFKQRST2S9KXWWLCXYLKSF4G1" localSheetId="17" hidden="1">#REF!</definedName>
    <definedName name="BExSFKQRST2S9KXWWLCXYLKSF4G1" localSheetId="3" hidden="1">#REF!</definedName>
    <definedName name="BExSFKQRST2S9KXWWLCXYLKSF4G1" localSheetId="7" hidden="1">#REF!</definedName>
    <definedName name="BExSFKQRST2S9KXWWLCXYLKSF4G1" localSheetId="12" hidden="1">#REF!</definedName>
    <definedName name="BExSFKQRST2S9KXWWLCXYLKSF4G1" localSheetId="13" hidden="1">#REF!</definedName>
    <definedName name="BExSFKQRST2S9KXWWLCXYLKSF4G1" localSheetId="1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11" hidden="1">#REF!</definedName>
    <definedName name="BExSFOHO6VZ5Y463KL3XYTZBVE3P" localSheetId="17" hidden="1">#REF!</definedName>
    <definedName name="BExSFOHO6VZ5Y463KL3XYTZBVE3P" localSheetId="3" hidden="1">#REF!</definedName>
    <definedName name="BExSFOHO6VZ5Y463KL3XYTZBVE3P" localSheetId="7" hidden="1">#REF!</definedName>
    <definedName name="BExSFOHO6VZ5Y463KL3XYTZBVE3P" localSheetId="12" hidden="1">#REF!</definedName>
    <definedName name="BExSFOHO6VZ5Y463KL3XYTZBVE3P" localSheetId="13" hidden="1">#REF!</definedName>
    <definedName name="BExSFOHO6VZ5Y463KL3XYTZBVE3P" localSheetId="1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11" hidden="1">#REF!</definedName>
    <definedName name="BExSFY2ZJOYUEYBX21QZ7AMN2WK1" localSheetId="17" hidden="1">#REF!</definedName>
    <definedName name="BExSFY2ZJOYUEYBX21QZ7AMN2WK1" localSheetId="3" hidden="1">#REF!</definedName>
    <definedName name="BExSFY2ZJOYUEYBX21QZ7AMN2WK1" localSheetId="7" hidden="1">#REF!</definedName>
    <definedName name="BExSFY2ZJOYUEYBX21QZ7AMN2WK1" localSheetId="12" hidden="1">#REF!</definedName>
    <definedName name="BExSFY2ZJOYUEYBX21QZ7AMN2WK1" localSheetId="13" hidden="1">#REF!</definedName>
    <definedName name="BExSFY2ZJOYUEYBX21QZ7AMN2WK1" localSheetId="1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11" hidden="1">#REF!</definedName>
    <definedName name="BExSFYDRRTAZVPXRWUF5PDQ97WFF" localSheetId="17" hidden="1">#REF!</definedName>
    <definedName name="BExSFYDRRTAZVPXRWUF5PDQ97WFF" localSheetId="3" hidden="1">#REF!</definedName>
    <definedName name="BExSFYDRRTAZVPXRWUF5PDQ97WFF" localSheetId="7" hidden="1">#REF!</definedName>
    <definedName name="BExSFYDRRTAZVPXRWUF5PDQ97WFF" localSheetId="12" hidden="1">#REF!</definedName>
    <definedName name="BExSFYDRRTAZVPXRWUF5PDQ97WFF" localSheetId="13" hidden="1">#REF!</definedName>
    <definedName name="BExSFYDRRTAZVPXRWUF5PDQ97WFF" localSheetId="1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11" hidden="1">#REF!</definedName>
    <definedName name="BExSFZVPFTXA3F0IJ2NGH1GXX9R7" localSheetId="17" hidden="1">#REF!</definedName>
    <definedName name="BExSFZVPFTXA3F0IJ2NGH1GXX9R7" localSheetId="3" hidden="1">#REF!</definedName>
    <definedName name="BExSFZVPFTXA3F0IJ2NGH1GXX9R7" localSheetId="7" hidden="1">#REF!</definedName>
    <definedName name="BExSFZVPFTXA3F0IJ2NGH1GXX9R7" localSheetId="12" hidden="1">#REF!</definedName>
    <definedName name="BExSFZVPFTXA3F0IJ2NGH1GXX9R7" localSheetId="13" hidden="1">#REF!</definedName>
    <definedName name="BExSFZVPFTXA3F0IJ2NGH1GXX9R7" localSheetId="1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11" hidden="1">#REF!</definedName>
    <definedName name="BExSG2Q34XRC1K28H4XG6PQM3FTW" localSheetId="17" hidden="1">#REF!</definedName>
    <definedName name="BExSG2Q34XRC1K28H4XG6PQM3FTW" localSheetId="3" hidden="1">#REF!</definedName>
    <definedName name="BExSG2Q34XRC1K28H4XG6PQM3FTW" localSheetId="7" hidden="1">#REF!</definedName>
    <definedName name="BExSG2Q34XRC1K28H4XG6PQM3FTW" localSheetId="12" hidden="1">#REF!</definedName>
    <definedName name="BExSG2Q34XRC1K28H4XG6PQM3FTW" localSheetId="13" hidden="1">#REF!</definedName>
    <definedName name="BExSG2Q34XRC1K28H4XG6PQM3FTW" localSheetId="1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11" hidden="1">#REF!</definedName>
    <definedName name="BExSG90Q4ZUU2IPGDYOM169NJV9S" localSheetId="17" hidden="1">#REF!</definedName>
    <definedName name="BExSG90Q4ZUU2IPGDYOM169NJV9S" localSheetId="3" hidden="1">#REF!</definedName>
    <definedName name="BExSG90Q4ZUU2IPGDYOM169NJV9S" localSheetId="7" hidden="1">#REF!</definedName>
    <definedName name="BExSG90Q4ZUU2IPGDYOM169NJV9S" localSheetId="12" hidden="1">#REF!</definedName>
    <definedName name="BExSG90Q4ZUU2IPGDYOM169NJV9S" localSheetId="13" hidden="1">#REF!</definedName>
    <definedName name="BExSG90Q4ZUU2IPGDYOM169NJV9S" localSheetId="1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11" hidden="1">#REF!</definedName>
    <definedName name="BExSG9X3DU845PNXYJGGLBQY2UHG" localSheetId="17" hidden="1">#REF!</definedName>
    <definedName name="BExSG9X3DU845PNXYJGGLBQY2UHG" localSheetId="3" hidden="1">#REF!</definedName>
    <definedName name="BExSG9X3DU845PNXYJGGLBQY2UHG" localSheetId="7" hidden="1">#REF!</definedName>
    <definedName name="BExSG9X3DU845PNXYJGGLBQY2UHG" localSheetId="12" hidden="1">#REF!</definedName>
    <definedName name="BExSG9X3DU845PNXYJGGLBQY2UHG" localSheetId="13" hidden="1">#REF!</definedName>
    <definedName name="BExSG9X3DU845PNXYJGGLBQY2UHG" localSheetId="1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11" hidden="1">#REF!</definedName>
    <definedName name="BExSGE45J27MDUUNXW7Z8Q33UAON" localSheetId="17" hidden="1">#REF!</definedName>
    <definedName name="BExSGE45J27MDUUNXW7Z8Q33UAON" localSheetId="3" hidden="1">#REF!</definedName>
    <definedName name="BExSGE45J27MDUUNXW7Z8Q33UAON" localSheetId="7" hidden="1">#REF!</definedName>
    <definedName name="BExSGE45J27MDUUNXW7Z8Q33UAON" localSheetId="12" hidden="1">#REF!</definedName>
    <definedName name="BExSGE45J27MDUUNXW7Z8Q33UAON" localSheetId="13" hidden="1">#REF!</definedName>
    <definedName name="BExSGE45J27MDUUNXW7Z8Q33UAON" localSheetId="1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11" hidden="1">#REF!</definedName>
    <definedName name="BExSGE9LY91Q0URHB4YAMX0UAMYI" localSheetId="17" hidden="1">#REF!</definedName>
    <definedName name="BExSGE9LY91Q0URHB4YAMX0UAMYI" localSheetId="3" hidden="1">#REF!</definedName>
    <definedName name="BExSGE9LY91Q0URHB4YAMX0UAMYI" localSheetId="7" hidden="1">#REF!</definedName>
    <definedName name="BExSGE9LY91Q0URHB4YAMX0UAMYI" localSheetId="12" hidden="1">#REF!</definedName>
    <definedName name="BExSGE9LY91Q0URHB4YAMX0UAMYI" localSheetId="13" hidden="1">#REF!</definedName>
    <definedName name="BExSGE9LY91Q0URHB4YAMX0UAMYI" localSheetId="1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11" hidden="1">#REF!</definedName>
    <definedName name="BExSGLB2URTLBCKBB4Y885W925F2" localSheetId="17" hidden="1">#REF!</definedName>
    <definedName name="BExSGLB2URTLBCKBB4Y885W925F2" localSheetId="3" hidden="1">#REF!</definedName>
    <definedName name="BExSGLB2URTLBCKBB4Y885W925F2" localSheetId="7" hidden="1">#REF!</definedName>
    <definedName name="BExSGLB2URTLBCKBB4Y885W925F2" localSheetId="12" hidden="1">#REF!</definedName>
    <definedName name="BExSGLB2URTLBCKBB4Y885W925F2" localSheetId="13" hidden="1">#REF!</definedName>
    <definedName name="BExSGLB2URTLBCKBB4Y885W925F2" localSheetId="1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11" hidden="1">#REF!</definedName>
    <definedName name="BExSGNEL2G0PC04ATVS20W5179EK" localSheetId="17" hidden="1">#REF!</definedName>
    <definedName name="BExSGNEL2G0PC04ATVS20W5179EK" localSheetId="3" hidden="1">#REF!</definedName>
    <definedName name="BExSGNEL2G0PC04ATVS20W5179EK" localSheetId="7" hidden="1">#REF!</definedName>
    <definedName name="BExSGNEL2G0PC04ATVS20W5179EK" localSheetId="12" hidden="1">#REF!</definedName>
    <definedName name="BExSGNEL2G0PC04ATVS20W5179EK" localSheetId="13" hidden="1">#REF!</definedName>
    <definedName name="BExSGNEL2G0PC04ATVS20W5179EK" localSheetId="1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11" hidden="1">#REF!</definedName>
    <definedName name="BExSGOAYG73SFWOPAQV80P710GID" localSheetId="17" hidden="1">#REF!</definedName>
    <definedName name="BExSGOAYG73SFWOPAQV80P710GID" localSheetId="3" hidden="1">#REF!</definedName>
    <definedName name="BExSGOAYG73SFWOPAQV80P710GID" localSheetId="7" hidden="1">#REF!</definedName>
    <definedName name="BExSGOAYG73SFWOPAQV80P710GID" localSheetId="12" hidden="1">#REF!</definedName>
    <definedName name="BExSGOAYG73SFWOPAQV80P710GID" localSheetId="13" hidden="1">#REF!</definedName>
    <definedName name="BExSGOAYG73SFWOPAQV80P710GID" localSheetId="1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11" hidden="1">#REF!</definedName>
    <definedName name="BExSGOWJHRW7FWKLO2EHUOOGHNAF" localSheetId="17" hidden="1">#REF!</definedName>
    <definedName name="BExSGOWJHRW7FWKLO2EHUOOGHNAF" localSheetId="3" hidden="1">#REF!</definedName>
    <definedName name="BExSGOWJHRW7FWKLO2EHUOOGHNAF" localSheetId="7" hidden="1">#REF!</definedName>
    <definedName name="BExSGOWJHRW7FWKLO2EHUOOGHNAF" localSheetId="12" hidden="1">#REF!</definedName>
    <definedName name="BExSGOWJHRW7FWKLO2EHUOOGHNAF" localSheetId="13" hidden="1">#REF!</definedName>
    <definedName name="BExSGOWJHRW7FWKLO2EHUOOGHNAF" localSheetId="1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11" hidden="1">#REF!</definedName>
    <definedName name="BExSGOWJTAP41ZV5Q23H7MI9C76W" localSheetId="17" hidden="1">#REF!</definedName>
    <definedName name="BExSGOWJTAP41ZV5Q23H7MI9C76W" localSheetId="3" hidden="1">#REF!</definedName>
    <definedName name="BExSGOWJTAP41ZV5Q23H7MI9C76W" localSheetId="7" hidden="1">#REF!</definedName>
    <definedName name="BExSGOWJTAP41ZV5Q23H7MI9C76W" localSheetId="12" hidden="1">#REF!</definedName>
    <definedName name="BExSGOWJTAP41ZV5Q23H7MI9C76W" localSheetId="13" hidden="1">#REF!</definedName>
    <definedName name="BExSGOWJTAP41ZV5Q23H7MI9C76W" localSheetId="1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11" hidden="1">#REF!</definedName>
    <definedName name="BExSGR5JQVX2HQ0PKCGZNSSUM1RV" localSheetId="17" hidden="1">#REF!</definedName>
    <definedName name="BExSGR5JQVX2HQ0PKCGZNSSUM1RV" localSheetId="3" hidden="1">#REF!</definedName>
    <definedName name="BExSGR5JQVX2HQ0PKCGZNSSUM1RV" localSheetId="7" hidden="1">#REF!</definedName>
    <definedName name="BExSGR5JQVX2HQ0PKCGZNSSUM1RV" localSheetId="12" hidden="1">#REF!</definedName>
    <definedName name="BExSGR5JQVX2HQ0PKCGZNSSUM1RV" localSheetId="13" hidden="1">#REF!</definedName>
    <definedName name="BExSGR5JQVX2HQ0PKCGZNSSUM1RV" localSheetId="1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11" hidden="1">#REF!</definedName>
    <definedName name="BExSGT3MKX7YVLVP6YLL6KVO8UGV" localSheetId="17" hidden="1">#REF!</definedName>
    <definedName name="BExSGT3MKX7YVLVP6YLL6KVO8UGV" localSheetId="3" hidden="1">#REF!</definedName>
    <definedName name="BExSGT3MKX7YVLVP6YLL6KVO8UGV" localSheetId="7" hidden="1">#REF!</definedName>
    <definedName name="BExSGT3MKX7YVLVP6YLL6KVO8UGV" localSheetId="12" hidden="1">#REF!</definedName>
    <definedName name="BExSGT3MKX7YVLVP6YLL6KVO8UGV" localSheetId="13" hidden="1">#REF!</definedName>
    <definedName name="BExSGT3MKX7YVLVP6YLL6KVO8UGV" localSheetId="1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11" hidden="1">#REF!</definedName>
    <definedName name="BExSGVHX69GJZHD99DKE4RZ042B1" localSheetId="17" hidden="1">#REF!</definedName>
    <definedName name="BExSGVHX69GJZHD99DKE4RZ042B1" localSheetId="3" hidden="1">#REF!</definedName>
    <definedName name="BExSGVHX69GJZHD99DKE4RZ042B1" localSheetId="7" hidden="1">#REF!</definedName>
    <definedName name="BExSGVHX69GJZHD99DKE4RZ042B1" localSheetId="12" hidden="1">#REF!</definedName>
    <definedName name="BExSGVHX69GJZHD99DKE4RZ042B1" localSheetId="13" hidden="1">#REF!</definedName>
    <definedName name="BExSGVHX69GJZHD99DKE4RZ042B1" localSheetId="1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11" hidden="1">#REF!</definedName>
    <definedName name="BExSGZJO4J4ZO04E2N2ECVYS9DEZ" localSheetId="17" hidden="1">#REF!</definedName>
    <definedName name="BExSGZJO4J4ZO04E2N2ECVYS9DEZ" localSheetId="3" hidden="1">#REF!</definedName>
    <definedName name="BExSGZJO4J4ZO04E2N2ECVYS9DEZ" localSheetId="7" hidden="1">#REF!</definedName>
    <definedName name="BExSGZJO4J4ZO04E2N2ECVYS9DEZ" localSheetId="12" hidden="1">#REF!</definedName>
    <definedName name="BExSGZJO4J4ZO04E2N2ECVYS9DEZ" localSheetId="13" hidden="1">#REF!</definedName>
    <definedName name="BExSGZJO4J4ZO04E2N2ECVYS9DEZ" localSheetId="1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11" hidden="1">#REF!</definedName>
    <definedName name="BExSHAHFHS7MMNJR8JPVABRGBVIT" localSheetId="17" hidden="1">#REF!</definedName>
    <definedName name="BExSHAHFHS7MMNJR8JPVABRGBVIT" localSheetId="3" hidden="1">#REF!</definedName>
    <definedName name="BExSHAHFHS7MMNJR8JPVABRGBVIT" localSheetId="7" hidden="1">#REF!</definedName>
    <definedName name="BExSHAHFHS7MMNJR8JPVABRGBVIT" localSheetId="12" hidden="1">#REF!</definedName>
    <definedName name="BExSHAHFHS7MMNJR8JPVABRGBVIT" localSheetId="13" hidden="1">#REF!</definedName>
    <definedName name="BExSHAHFHS7MMNJR8JPVABRGBVIT" localSheetId="1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11" hidden="1">#REF!</definedName>
    <definedName name="BExSHGH88QZWW4RNAX4YKAZ5JEBL" localSheetId="17" hidden="1">#REF!</definedName>
    <definedName name="BExSHGH88QZWW4RNAX4YKAZ5JEBL" localSheetId="3" hidden="1">#REF!</definedName>
    <definedName name="BExSHGH88QZWW4RNAX4YKAZ5JEBL" localSheetId="7" hidden="1">#REF!</definedName>
    <definedName name="BExSHGH88QZWW4RNAX4YKAZ5JEBL" localSheetId="12" hidden="1">#REF!</definedName>
    <definedName name="BExSHGH88QZWW4RNAX4YKAZ5JEBL" localSheetId="13" hidden="1">#REF!</definedName>
    <definedName name="BExSHGH88QZWW4RNAX4YKAZ5JEBL" localSheetId="1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11" hidden="1">#REF!</definedName>
    <definedName name="BExSHOKK1OO3CX9Z28C58E5J1D9W" localSheetId="17" hidden="1">#REF!</definedName>
    <definedName name="BExSHOKK1OO3CX9Z28C58E5J1D9W" localSheetId="3" hidden="1">#REF!</definedName>
    <definedName name="BExSHOKK1OO3CX9Z28C58E5J1D9W" localSheetId="7" hidden="1">#REF!</definedName>
    <definedName name="BExSHOKK1OO3CX9Z28C58E5J1D9W" localSheetId="12" hidden="1">#REF!</definedName>
    <definedName name="BExSHOKK1OO3CX9Z28C58E5J1D9W" localSheetId="13" hidden="1">#REF!</definedName>
    <definedName name="BExSHOKK1OO3CX9Z28C58E5J1D9W" localSheetId="1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11" hidden="1">#REF!</definedName>
    <definedName name="BExSHQD8KYLTQGDXIRKCHQQ7MKIH" localSheetId="17" hidden="1">#REF!</definedName>
    <definedName name="BExSHQD8KYLTQGDXIRKCHQQ7MKIH" localSheetId="3" hidden="1">#REF!</definedName>
    <definedName name="BExSHQD8KYLTQGDXIRKCHQQ7MKIH" localSheetId="7" hidden="1">#REF!</definedName>
    <definedName name="BExSHQD8KYLTQGDXIRKCHQQ7MKIH" localSheetId="12" hidden="1">#REF!</definedName>
    <definedName name="BExSHQD8KYLTQGDXIRKCHQQ7MKIH" localSheetId="13" hidden="1">#REF!</definedName>
    <definedName name="BExSHQD8KYLTQGDXIRKCHQQ7MKIH" localSheetId="1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11" hidden="1">#REF!</definedName>
    <definedName name="BExSHVGPIAHXI97UBLI9G4I4M29F" localSheetId="17" hidden="1">#REF!</definedName>
    <definedName name="BExSHVGPIAHXI97UBLI9G4I4M29F" localSheetId="3" hidden="1">#REF!</definedName>
    <definedName name="BExSHVGPIAHXI97UBLI9G4I4M29F" localSheetId="7" hidden="1">#REF!</definedName>
    <definedName name="BExSHVGPIAHXI97UBLI9G4I4M29F" localSheetId="12" hidden="1">#REF!</definedName>
    <definedName name="BExSHVGPIAHXI97UBLI9G4I4M29F" localSheetId="13" hidden="1">#REF!</definedName>
    <definedName name="BExSHVGPIAHXI97UBLI9G4I4M29F" localSheetId="1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11" hidden="1">#REF!</definedName>
    <definedName name="BExSI0K2YL3HTCQAD8A7TR4QCUR6" localSheetId="17" hidden="1">#REF!</definedName>
    <definedName name="BExSI0K2YL3HTCQAD8A7TR4QCUR6" localSheetId="3" hidden="1">#REF!</definedName>
    <definedName name="BExSI0K2YL3HTCQAD8A7TR4QCUR6" localSheetId="7" hidden="1">#REF!</definedName>
    <definedName name="BExSI0K2YL3HTCQAD8A7TR4QCUR6" localSheetId="12" hidden="1">#REF!</definedName>
    <definedName name="BExSI0K2YL3HTCQAD8A7TR4QCUR6" localSheetId="13" hidden="1">#REF!</definedName>
    <definedName name="BExSI0K2YL3HTCQAD8A7TR4QCUR6" localSheetId="1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11" hidden="1">#REF!</definedName>
    <definedName name="BExSIFUDNRWXWIWNGCCFOOD8WIAZ" localSheetId="17" hidden="1">#REF!</definedName>
    <definedName name="BExSIFUDNRWXWIWNGCCFOOD8WIAZ" localSheetId="3" hidden="1">#REF!</definedName>
    <definedName name="BExSIFUDNRWXWIWNGCCFOOD8WIAZ" localSheetId="7" hidden="1">#REF!</definedName>
    <definedName name="BExSIFUDNRWXWIWNGCCFOOD8WIAZ" localSheetId="12" hidden="1">#REF!</definedName>
    <definedName name="BExSIFUDNRWXWIWNGCCFOOD8WIAZ" localSheetId="13" hidden="1">#REF!</definedName>
    <definedName name="BExSIFUDNRWXWIWNGCCFOOD8WIAZ" localSheetId="1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11" hidden="1">#REF!</definedName>
    <definedName name="BExTTZNS2PBCR93C9IUW49UZ4I6T" localSheetId="17" hidden="1">#REF!</definedName>
    <definedName name="BExTTZNS2PBCR93C9IUW49UZ4I6T" localSheetId="3" hidden="1">#REF!</definedName>
    <definedName name="BExTTZNS2PBCR93C9IUW49UZ4I6T" localSheetId="7" hidden="1">#REF!</definedName>
    <definedName name="BExTTZNS2PBCR93C9IUW49UZ4I6T" localSheetId="12" hidden="1">#REF!</definedName>
    <definedName name="BExTTZNS2PBCR93C9IUW49UZ4I6T" localSheetId="13" hidden="1">#REF!</definedName>
    <definedName name="BExTTZNS2PBCR93C9IUW49UZ4I6T" localSheetId="1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11" hidden="1">#REF!</definedName>
    <definedName name="BExTU2YFQ25JQ6MEMRHHN66VLTPJ" localSheetId="17" hidden="1">#REF!</definedName>
    <definedName name="BExTU2YFQ25JQ6MEMRHHN66VLTPJ" localSheetId="3" hidden="1">#REF!</definedName>
    <definedName name="BExTU2YFQ25JQ6MEMRHHN66VLTPJ" localSheetId="7" hidden="1">#REF!</definedName>
    <definedName name="BExTU2YFQ25JQ6MEMRHHN66VLTPJ" localSheetId="12" hidden="1">#REF!</definedName>
    <definedName name="BExTU2YFQ25JQ6MEMRHHN66VLTPJ" localSheetId="13" hidden="1">#REF!</definedName>
    <definedName name="BExTU2YFQ25JQ6MEMRHHN66VLTPJ" localSheetId="1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11" hidden="1">#REF!</definedName>
    <definedName name="BExTU75IOII1V5O0C9X2VAYYVJUG" localSheetId="17" hidden="1">#REF!</definedName>
    <definedName name="BExTU75IOII1V5O0C9X2VAYYVJUG" localSheetId="3" hidden="1">#REF!</definedName>
    <definedName name="BExTU75IOII1V5O0C9X2VAYYVJUG" localSheetId="7" hidden="1">#REF!</definedName>
    <definedName name="BExTU75IOII1V5O0C9X2VAYYVJUG" localSheetId="12" hidden="1">#REF!</definedName>
    <definedName name="BExTU75IOII1V5O0C9X2VAYYVJUG" localSheetId="13" hidden="1">#REF!</definedName>
    <definedName name="BExTU75IOII1V5O0C9X2VAYYVJUG" localSheetId="1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11" hidden="1">#REF!</definedName>
    <definedName name="BExTUA5F7V4LUIIAM17J3A8XF3JE" localSheetId="17" hidden="1">#REF!</definedName>
    <definedName name="BExTUA5F7V4LUIIAM17J3A8XF3JE" localSheetId="3" hidden="1">#REF!</definedName>
    <definedName name="BExTUA5F7V4LUIIAM17J3A8XF3JE" localSheetId="7" hidden="1">#REF!</definedName>
    <definedName name="BExTUA5F7V4LUIIAM17J3A8XF3JE" localSheetId="12" hidden="1">#REF!</definedName>
    <definedName name="BExTUA5F7V4LUIIAM17J3A8XF3JE" localSheetId="13" hidden="1">#REF!</definedName>
    <definedName name="BExTUA5F7V4LUIIAM17J3A8XF3JE" localSheetId="1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11" hidden="1">#REF!</definedName>
    <definedName name="BExTUBY3AA9B91YRRWFOT21LUL8Q" localSheetId="17" hidden="1">#REF!</definedName>
    <definedName name="BExTUBY3AA9B91YRRWFOT21LUL8Q" localSheetId="3" hidden="1">#REF!</definedName>
    <definedName name="BExTUBY3AA9B91YRRWFOT21LUL8Q" localSheetId="7" hidden="1">#REF!</definedName>
    <definedName name="BExTUBY3AA9B91YRRWFOT21LUL8Q" localSheetId="12" hidden="1">#REF!</definedName>
    <definedName name="BExTUBY3AA9B91YRRWFOT21LUL8Q" localSheetId="13" hidden="1">#REF!</definedName>
    <definedName name="BExTUBY3AA9B91YRRWFOT21LUL8Q" localSheetId="1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11" hidden="1">#REF!</definedName>
    <definedName name="BExTUJ53ANGZ3H1KDK4CR4Q0OD6P" localSheetId="17" hidden="1">#REF!</definedName>
    <definedName name="BExTUJ53ANGZ3H1KDK4CR4Q0OD6P" localSheetId="3" hidden="1">#REF!</definedName>
    <definedName name="BExTUJ53ANGZ3H1KDK4CR4Q0OD6P" localSheetId="7" hidden="1">#REF!</definedName>
    <definedName name="BExTUJ53ANGZ3H1KDK4CR4Q0OD6P" localSheetId="12" hidden="1">#REF!</definedName>
    <definedName name="BExTUJ53ANGZ3H1KDK4CR4Q0OD6P" localSheetId="13" hidden="1">#REF!</definedName>
    <definedName name="BExTUJ53ANGZ3H1KDK4CR4Q0OD6P" localSheetId="1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11" hidden="1">#REF!</definedName>
    <definedName name="BExTUKXSZBM7C57G6NGLWGU4WOHY" localSheetId="17" hidden="1">#REF!</definedName>
    <definedName name="BExTUKXSZBM7C57G6NGLWGU4WOHY" localSheetId="3" hidden="1">#REF!</definedName>
    <definedName name="BExTUKXSZBM7C57G6NGLWGU4WOHY" localSheetId="7" hidden="1">#REF!</definedName>
    <definedName name="BExTUKXSZBM7C57G6NGLWGU4WOHY" localSheetId="12" hidden="1">#REF!</definedName>
    <definedName name="BExTUKXSZBM7C57G6NGLWGU4WOHY" localSheetId="13" hidden="1">#REF!</definedName>
    <definedName name="BExTUKXSZBM7C57G6NGLWGU4WOHY" localSheetId="1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11" hidden="1">#REF!</definedName>
    <definedName name="BExTUNC5INBE8Y5OA5GQUTXX6QJW" localSheetId="17" hidden="1">#REF!</definedName>
    <definedName name="BExTUNC5INBE8Y5OA5GQUTXX6QJW" localSheetId="3" hidden="1">#REF!</definedName>
    <definedName name="BExTUNC5INBE8Y5OA5GQUTXX6QJW" localSheetId="7" hidden="1">#REF!</definedName>
    <definedName name="BExTUNC5INBE8Y5OA5GQUTXX6QJW" localSheetId="12" hidden="1">#REF!</definedName>
    <definedName name="BExTUNC5INBE8Y5OA5GQUTXX6QJW" localSheetId="13" hidden="1">#REF!</definedName>
    <definedName name="BExTUNC5INBE8Y5OA5GQUTXX6QJW" localSheetId="1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11" hidden="1">#REF!</definedName>
    <definedName name="BExTUSQCFFYZCDNHWHADBC2E1ZP1" localSheetId="17" hidden="1">#REF!</definedName>
    <definedName name="BExTUSQCFFYZCDNHWHADBC2E1ZP1" localSheetId="3" hidden="1">#REF!</definedName>
    <definedName name="BExTUSQCFFYZCDNHWHADBC2E1ZP1" localSheetId="7" hidden="1">#REF!</definedName>
    <definedName name="BExTUSQCFFYZCDNHWHADBC2E1ZP1" localSheetId="12" hidden="1">#REF!</definedName>
    <definedName name="BExTUSQCFFYZCDNHWHADBC2E1ZP1" localSheetId="13" hidden="1">#REF!</definedName>
    <definedName name="BExTUSQCFFYZCDNHWHADBC2E1ZP1" localSheetId="1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11" hidden="1">#REF!</definedName>
    <definedName name="BExTUV4NQDZVAENZPSZGF7A3DDFN" localSheetId="17" hidden="1">#REF!</definedName>
    <definedName name="BExTUV4NQDZVAENZPSZGF7A3DDFN" localSheetId="3" hidden="1">#REF!</definedName>
    <definedName name="BExTUV4NQDZVAENZPSZGF7A3DDFN" localSheetId="7" hidden="1">#REF!</definedName>
    <definedName name="BExTUV4NQDZVAENZPSZGF7A3DDFN" localSheetId="12" hidden="1">#REF!</definedName>
    <definedName name="BExTUV4NQDZVAENZPSZGF7A3DDFN" localSheetId="13" hidden="1">#REF!</definedName>
    <definedName name="BExTUV4NQDZVAENZPSZGF7A3DDFN" localSheetId="1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11" hidden="1">#REF!</definedName>
    <definedName name="BExTUVFGOJEYS28JURA5KHQFDU5J" localSheetId="17" hidden="1">#REF!</definedName>
    <definedName name="BExTUVFGOJEYS28JURA5KHQFDU5J" localSheetId="3" hidden="1">#REF!</definedName>
    <definedName name="BExTUVFGOJEYS28JURA5KHQFDU5J" localSheetId="7" hidden="1">#REF!</definedName>
    <definedName name="BExTUVFGOJEYS28JURA5KHQFDU5J" localSheetId="12" hidden="1">#REF!</definedName>
    <definedName name="BExTUVFGOJEYS28JURA5KHQFDU5J" localSheetId="13" hidden="1">#REF!</definedName>
    <definedName name="BExTUVFGOJEYS28JURA5KHQFDU5J" localSheetId="1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11" hidden="1">#REF!</definedName>
    <definedName name="BExTUW10U40QCYGHM5NJ3YR1O5SP" localSheetId="17" hidden="1">#REF!</definedName>
    <definedName name="BExTUW10U40QCYGHM5NJ3YR1O5SP" localSheetId="3" hidden="1">#REF!</definedName>
    <definedName name="BExTUW10U40QCYGHM5NJ3YR1O5SP" localSheetId="7" hidden="1">#REF!</definedName>
    <definedName name="BExTUW10U40QCYGHM5NJ3YR1O5SP" localSheetId="12" hidden="1">#REF!</definedName>
    <definedName name="BExTUW10U40QCYGHM5NJ3YR1O5SP" localSheetId="13" hidden="1">#REF!</definedName>
    <definedName name="BExTUW10U40QCYGHM5NJ3YR1O5SP" localSheetId="1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11" hidden="1">#REF!</definedName>
    <definedName name="BExTUWXFQHINU66YG82BI20ATMB5" localSheetId="17" hidden="1">#REF!</definedName>
    <definedName name="BExTUWXFQHINU66YG82BI20ATMB5" localSheetId="3" hidden="1">#REF!</definedName>
    <definedName name="BExTUWXFQHINU66YG82BI20ATMB5" localSheetId="7" hidden="1">#REF!</definedName>
    <definedName name="BExTUWXFQHINU66YG82BI20ATMB5" localSheetId="12" hidden="1">#REF!</definedName>
    <definedName name="BExTUWXFQHINU66YG82BI20ATMB5" localSheetId="13" hidden="1">#REF!</definedName>
    <definedName name="BExTUWXFQHINU66YG82BI20ATMB5" localSheetId="1" hidden="1">#REF!</definedName>
    <definedName name="BExTUWXFQHINU66YG82BI20ATMB5" localSheetId="0" hidden="1">#REF!</definedName>
    <definedName name="BExTUWXFQHINU66YG82BI20ATMB5" hidden="1">#REF!</definedName>
    <definedName name="BExTUY9WNSJ91GV8CP0SKJTEIV82" localSheetId="5" hidden="1">[48]ZZCOOM_M03_Q004!#REF!</definedName>
    <definedName name="BExTUY9WNSJ91GV8CP0SKJTEIV82" localSheetId="11" hidden="1">[48]ZZCOOM_M03_Q004!#REF!</definedName>
    <definedName name="BExTUY9WNSJ91GV8CP0SKJTEIV82" localSheetId="18" hidden="1">[49]ZZCOOM_M03_Q005!#REF!</definedName>
    <definedName name="BExTUY9WNSJ91GV8CP0SKJTEIV82" localSheetId="17" hidden="1">[48]ZZCOOM_M03_Q004!#REF!</definedName>
    <definedName name="BExTUY9WNSJ91GV8CP0SKJTEIV82" localSheetId="3" hidden="1">[48]ZZCOOM_M03_Q004!#REF!</definedName>
    <definedName name="BExTUY9WNSJ91GV8CP0SKJTEIV82" localSheetId="7" hidden="1">[48]ZZCOOM_M03_Q004!#REF!</definedName>
    <definedName name="BExTUY9WNSJ91GV8CP0SKJTEIV82" localSheetId="12" hidden="1">#REF!</definedName>
    <definedName name="BExTUY9WNSJ91GV8CP0SKJTEIV82" localSheetId="13" hidden="1">#REF!</definedName>
    <definedName name="BExTUY9WNSJ91GV8CP0SKJTEIV82" localSheetId="1" hidden="1">[48]ZZCOOM_M03_Q004!#REF!</definedName>
    <definedName name="BExTUY9WNSJ91GV8CP0SKJTEIV82" localSheetId="0" hidden="1">[48]ZZCOOM_M03_Q004!#REF!</definedName>
    <definedName name="BExTUY9WNSJ91GV8CP0SKJTEIV82" hidden="1">[48]ZZCOOM_M03_Q004!#REF!</definedName>
    <definedName name="BExTV67VIM8PV6KO253M4DUBJQLC" localSheetId="5" hidden="1">#REF!</definedName>
    <definedName name="BExTV67VIM8PV6KO253M4DUBJQLC" localSheetId="11" hidden="1">#REF!</definedName>
    <definedName name="BExTV67VIM8PV6KO253M4DUBJQLC" localSheetId="18" hidden="1">#REF!</definedName>
    <definedName name="BExTV67VIM8PV6KO253M4DUBJQLC" localSheetId="17" hidden="1">#REF!</definedName>
    <definedName name="BExTV67VIM8PV6KO253M4DUBJQLC" localSheetId="3" hidden="1">#REF!</definedName>
    <definedName name="BExTV67VIM8PV6KO253M4DUBJQLC" localSheetId="7" hidden="1">#REF!</definedName>
    <definedName name="BExTV67VIM8PV6KO253M4DUBJQLC" localSheetId="12" hidden="1">#REF!</definedName>
    <definedName name="BExTV67VIM8PV6KO253M4DUBJQLC" localSheetId="13" hidden="1">#REF!</definedName>
    <definedName name="BExTV67VIM8PV6KO253M4DUBJQLC" localSheetId="1" hidden="1">#REF!</definedName>
    <definedName name="BExTV67VIM8PV6KO253M4DUBJQLC" localSheetId="0" hidden="1">#REF!</definedName>
    <definedName name="BExTV67VIM8PV6KO253M4DUBJQLC" hidden="1">#REF!</definedName>
    <definedName name="BExTVELZCF2YA5L6F23BYZZR6WHF" localSheetId="11" hidden="1">#REF!</definedName>
    <definedName name="BExTVELZCF2YA5L6F23BYZZR6WHF" localSheetId="18" hidden="1">#REF!</definedName>
    <definedName name="BExTVELZCF2YA5L6F23BYZZR6WHF" localSheetId="17" hidden="1">#REF!</definedName>
    <definedName name="BExTVELZCF2YA5L6F23BYZZR6WHF" localSheetId="3" hidden="1">#REF!</definedName>
    <definedName name="BExTVELZCF2YA5L6F23BYZZR6WHF" localSheetId="7" hidden="1">#REF!</definedName>
    <definedName name="BExTVELZCF2YA5L6F23BYZZR6WHF" localSheetId="12" hidden="1">#REF!</definedName>
    <definedName name="BExTVELZCF2YA5L6F23BYZZR6WHF" localSheetId="13" hidden="1">#REF!</definedName>
    <definedName name="BExTVELZCF2YA5L6F23BYZZR6WHF" localSheetId="1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11" hidden="1">#REF!</definedName>
    <definedName name="BExTVGPIQZ99YFXUC8OONUX5BD42" localSheetId="18" hidden="1">#REF!</definedName>
    <definedName name="BExTVGPIQZ99YFXUC8OONUX5BD42" localSheetId="17" hidden="1">#REF!</definedName>
    <definedName name="BExTVGPIQZ99YFXUC8OONUX5BD42" localSheetId="3" hidden="1">#REF!</definedName>
    <definedName name="BExTVGPIQZ99YFXUC8OONUX5BD42" localSheetId="7" hidden="1">#REF!</definedName>
    <definedName name="BExTVGPIQZ99YFXUC8OONUX5BD42" localSheetId="12" hidden="1">#REF!</definedName>
    <definedName name="BExTVGPIQZ99YFXUC8OONUX5BD42" localSheetId="13" hidden="1">#REF!</definedName>
    <definedName name="BExTVGPIQZ99YFXUC8OONUX5BD42" localSheetId="1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11" hidden="1">#REF!</definedName>
    <definedName name="BExTVQG4F5RF0LZXG06AZ6EU1GQ3" localSheetId="17" hidden="1">#REF!</definedName>
    <definedName name="BExTVQG4F5RF0LZXG06AZ6EU1GQ3" localSheetId="3" hidden="1">#REF!</definedName>
    <definedName name="BExTVQG4F5RF0LZXG06AZ6EU1GQ3" localSheetId="7" hidden="1">#REF!</definedName>
    <definedName name="BExTVQG4F5RF0LZXG06AZ6EU1GQ3" localSheetId="12" hidden="1">#REF!</definedName>
    <definedName name="BExTVQG4F5RF0LZXG06AZ6EU1GQ3" localSheetId="13" hidden="1">#REF!</definedName>
    <definedName name="BExTVQG4F5RF0LZXG06AZ6EU1GQ3" localSheetId="1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11" hidden="1">#REF!</definedName>
    <definedName name="BExTVZQLP9VFLEYQ9280W13X7E8K" localSheetId="17" hidden="1">#REF!</definedName>
    <definedName name="BExTVZQLP9VFLEYQ9280W13X7E8K" localSheetId="3" hidden="1">#REF!</definedName>
    <definedName name="BExTVZQLP9VFLEYQ9280W13X7E8K" localSheetId="7" hidden="1">#REF!</definedName>
    <definedName name="BExTVZQLP9VFLEYQ9280W13X7E8K" localSheetId="12" hidden="1">#REF!</definedName>
    <definedName name="BExTVZQLP9VFLEYQ9280W13X7E8K" localSheetId="13" hidden="1">#REF!</definedName>
    <definedName name="BExTVZQLP9VFLEYQ9280W13X7E8K" localSheetId="1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11" hidden="1">#REF!</definedName>
    <definedName name="BExTWB4LA1PODQOH4LDTHQKBN16K" localSheetId="17" hidden="1">#REF!</definedName>
    <definedName name="BExTWB4LA1PODQOH4LDTHQKBN16K" localSheetId="3" hidden="1">#REF!</definedName>
    <definedName name="BExTWB4LA1PODQOH4LDTHQKBN16K" localSheetId="7" hidden="1">#REF!</definedName>
    <definedName name="BExTWB4LA1PODQOH4LDTHQKBN16K" localSheetId="12" hidden="1">#REF!</definedName>
    <definedName name="BExTWB4LA1PODQOH4LDTHQKBN16K" localSheetId="13" hidden="1">#REF!</definedName>
    <definedName name="BExTWB4LA1PODQOH4LDTHQKBN16K" localSheetId="1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11" hidden="1">#REF!</definedName>
    <definedName name="BExTWI0Q8AWXUA3ZN7I5V3QK2KM1" localSheetId="17" hidden="1">#REF!</definedName>
    <definedName name="BExTWI0Q8AWXUA3ZN7I5V3QK2KM1" localSheetId="3" hidden="1">#REF!</definedName>
    <definedName name="BExTWI0Q8AWXUA3ZN7I5V3QK2KM1" localSheetId="7" hidden="1">#REF!</definedName>
    <definedName name="BExTWI0Q8AWXUA3ZN7I5V3QK2KM1" localSheetId="12" hidden="1">#REF!</definedName>
    <definedName name="BExTWI0Q8AWXUA3ZN7I5V3QK2KM1" localSheetId="13" hidden="1">#REF!</definedName>
    <definedName name="BExTWI0Q8AWXUA3ZN7I5V3QK2KM1" localSheetId="1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11" hidden="1">#REF!</definedName>
    <definedName name="BExTWJTIA3WUW1PUWXAOP9O8NKLZ" localSheetId="17" hidden="1">#REF!</definedName>
    <definedName name="BExTWJTIA3WUW1PUWXAOP9O8NKLZ" localSheetId="3" hidden="1">#REF!</definedName>
    <definedName name="BExTWJTIA3WUW1PUWXAOP9O8NKLZ" localSheetId="7" hidden="1">#REF!</definedName>
    <definedName name="BExTWJTIA3WUW1PUWXAOP9O8NKLZ" localSheetId="12" hidden="1">#REF!</definedName>
    <definedName name="BExTWJTIA3WUW1PUWXAOP9O8NKLZ" localSheetId="13" hidden="1">#REF!</definedName>
    <definedName name="BExTWJTIA3WUW1PUWXAOP9O8NKLZ" localSheetId="1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11" hidden="1">#REF!</definedName>
    <definedName name="BExTWW95OX07FNA01WF5MSSSFQLX" localSheetId="17" hidden="1">#REF!</definedName>
    <definedName name="BExTWW95OX07FNA01WF5MSSSFQLX" localSheetId="3" hidden="1">#REF!</definedName>
    <definedName name="BExTWW95OX07FNA01WF5MSSSFQLX" localSheetId="7" hidden="1">#REF!</definedName>
    <definedName name="BExTWW95OX07FNA01WF5MSSSFQLX" localSheetId="12" hidden="1">#REF!</definedName>
    <definedName name="BExTWW95OX07FNA01WF5MSSSFQLX" localSheetId="13" hidden="1">#REF!</definedName>
    <definedName name="BExTWW95OX07FNA01WF5MSSSFQLX" localSheetId="1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11" hidden="1">#REF!</definedName>
    <definedName name="BExTX005F4GLW03J0PLPRPMI1SEG" localSheetId="17" hidden="1">#REF!</definedName>
    <definedName name="BExTX005F4GLW03J0PLPRPMI1SEG" localSheetId="3" hidden="1">#REF!</definedName>
    <definedName name="BExTX005F4GLW03J0PLPRPMI1SEG" localSheetId="7" hidden="1">#REF!</definedName>
    <definedName name="BExTX005F4GLW03J0PLPRPMI1SEG" localSheetId="12" hidden="1">#REF!</definedName>
    <definedName name="BExTX005F4GLW03J0PLPRPMI1SEG" localSheetId="13" hidden="1">#REF!</definedName>
    <definedName name="BExTX005F4GLW03J0PLPRPMI1SEG" localSheetId="1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11" hidden="1">#REF!</definedName>
    <definedName name="BExTX476KI0RNB71XI5TYMANSGBG" localSheetId="17" hidden="1">#REF!</definedName>
    <definedName name="BExTX476KI0RNB71XI5TYMANSGBG" localSheetId="3" hidden="1">#REF!</definedName>
    <definedName name="BExTX476KI0RNB71XI5TYMANSGBG" localSheetId="7" hidden="1">#REF!</definedName>
    <definedName name="BExTX476KI0RNB71XI5TYMANSGBG" localSheetId="12" hidden="1">#REF!</definedName>
    <definedName name="BExTX476KI0RNB71XI5TYMANSGBG" localSheetId="13" hidden="1">#REF!</definedName>
    <definedName name="BExTX476KI0RNB71XI5TYMANSGBG" localSheetId="1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11" hidden="1">#REF!</definedName>
    <definedName name="BExTXBJFKNSCUO7IOL6CSKERP06D" localSheetId="17" hidden="1">#REF!</definedName>
    <definedName name="BExTXBJFKNSCUO7IOL6CSKERP06D" localSheetId="3" hidden="1">#REF!</definedName>
    <definedName name="BExTXBJFKNSCUO7IOL6CSKERP06D" localSheetId="7" hidden="1">#REF!</definedName>
    <definedName name="BExTXBJFKNSCUO7IOL6CSKERP06D" localSheetId="12" hidden="1">#REF!</definedName>
    <definedName name="BExTXBJFKNSCUO7IOL6CSKERP06D" localSheetId="13" hidden="1">#REF!</definedName>
    <definedName name="BExTXBJFKNSCUO7IOL6CSKERP06D" localSheetId="1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11" hidden="1">#REF!</definedName>
    <definedName name="BExTXDMZDQ9U1FD9T7F79J29SYYN" localSheetId="17" hidden="1">#REF!</definedName>
    <definedName name="BExTXDMZDQ9U1FD9T7F79J29SYYN" localSheetId="3" hidden="1">#REF!</definedName>
    <definedName name="BExTXDMZDQ9U1FD9T7F79J29SYYN" localSheetId="7" hidden="1">#REF!</definedName>
    <definedName name="BExTXDMZDQ9U1FD9T7F79J29SYYN" localSheetId="12" hidden="1">#REF!</definedName>
    <definedName name="BExTXDMZDQ9U1FD9T7F79J29SYYN" localSheetId="13" hidden="1">#REF!</definedName>
    <definedName name="BExTXDMZDQ9U1FD9T7F79J29SYYN" localSheetId="1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11" hidden="1">#REF!</definedName>
    <definedName name="BExTXJ6HBAIXMMWKZTJNFDYVZCAY" localSheetId="17" hidden="1">#REF!</definedName>
    <definedName name="BExTXJ6HBAIXMMWKZTJNFDYVZCAY" localSheetId="3" hidden="1">#REF!</definedName>
    <definedName name="BExTXJ6HBAIXMMWKZTJNFDYVZCAY" localSheetId="7" hidden="1">#REF!</definedName>
    <definedName name="BExTXJ6HBAIXMMWKZTJNFDYVZCAY" localSheetId="12" hidden="1">#REF!</definedName>
    <definedName name="BExTXJ6HBAIXMMWKZTJNFDYVZCAY" localSheetId="13" hidden="1">#REF!</definedName>
    <definedName name="BExTXJ6HBAIXMMWKZTJNFDYVZCAY" localSheetId="1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11" hidden="1">#REF!</definedName>
    <definedName name="BExTXT812NQT8GAEGH738U29BI0D" localSheetId="17" hidden="1">#REF!</definedName>
    <definedName name="BExTXT812NQT8GAEGH738U29BI0D" localSheetId="3" hidden="1">#REF!</definedName>
    <definedName name="BExTXT812NQT8GAEGH738U29BI0D" localSheetId="7" hidden="1">#REF!</definedName>
    <definedName name="BExTXT812NQT8GAEGH738U29BI0D" localSheetId="12" hidden="1">#REF!</definedName>
    <definedName name="BExTXT812NQT8GAEGH738U29BI0D" localSheetId="13" hidden="1">#REF!</definedName>
    <definedName name="BExTXT812NQT8GAEGH738U29BI0D" localSheetId="1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11" hidden="1">#REF!</definedName>
    <definedName name="BExTXWIP2TFPTQ76NHFOB72NICRZ" localSheetId="17" hidden="1">#REF!</definedName>
    <definedName name="BExTXWIP2TFPTQ76NHFOB72NICRZ" localSheetId="3" hidden="1">#REF!</definedName>
    <definedName name="BExTXWIP2TFPTQ76NHFOB72NICRZ" localSheetId="7" hidden="1">#REF!</definedName>
    <definedName name="BExTXWIP2TFPTQ76NHFOB72NICRZ" localSheetId="12" hidden="1">#REF!</definedName>
    <definedName name="BExTXWIP2TFPTQ76NHFOB72NICRZ" localSheetId="13" hidden="1">#REF!</definedName>
    <definedName name="BExTXWIP2TFPTQ76NHFOB72NICRZ" localSheetId="1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11" hidden="1">#REF!</definedName>
    <definedName name="BExTY5T62H651VC86QM4X7E28JVA" localSheetId="17" hidden="1">#REF!</definedName>
    <definedName name="BExTY5T62H651VC86QM4X7E28JVA" localSheetId="3" hidden="1">#REF!</definedName>
    <definedName name="BExTY5T62H651VC86QM4X7E28JVA" localSheetId="7" hidden="1">#REF!</definedName>
    <definedName name="BExTY5T62H651VC86QM4X7E28JVA" localSheetId="12" hidden="1">#REF!</definedName>
    <definedName name="BExTY5T62H651VC86QM4X7E28JVA" localSheetId="13" hidden="1">#REF!</definedName>
    <definedName name="BExTY5T62H651VC86QM4X7E28JVA" localSheetId="1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11" hidden="1">#REF!</definedName>
    <definedName name="BExTYB7EHGVTJ4RSYOXWSG87U5WI" localSheetId="17" hidden="1">#REF!</definedName>
    <definedName name="BExTYB7EHGVTJ4RSYOXWSG87U5WI" localSheetId="3" hidden="1">#REF!</definedName>
    <definedName name="BExTYB7EHGVTJ4RSYOXWSG87U5WI" localSheetId="7" hidden="1">#REF!</definedName>
    <definedName name="BExTYB7EHGVTJ4RSYOXWSG87U5WI" localSheetId="12" hidden="1">#REF!</definedName>
    <definedName name="BExTYB7EHGVTJ4RSYOXWSG87U5WI" localSheetId="13" hidden="1">#REF!</definedName>
    <definedName name="BExTYB7EHGVTJ4RSYOXWSG87U5WI" localSheetId="1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11" hidden="1">#REF!</definedName>
    <definedName name="BExTYC93RS0KNKFOD35WG37LS9LY" localSheetId="17" hidden="1">#REF!</definedName>
    <definedName name="BExTYC93RS0KNKFOD35WG37LS9LY" localSheetId="3" hidden="1">#REF!</definedName>
    <definedName name="BExTYC93RS0KNKFOD35WG37LS9LY" localSheetId="7" hidden="1">#REF!</definedName>
    <definedName name="BExTYC93RS0KNKFOD35WG37LS9LY" localSheetId="12" hidden="1">#REF!</definedName>
    <definedName name="BExTYC93RS0KNKFOD35WG37LS9LY" localSheetId="13" hidden="1">#REF!</definedName>
    <definedName name="BExTYC93RS0KNKFOD35WG37LS9LY" localSheetId="1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11" hidden="1">#REF!</definedName>
    <definedName name="BExTYKCEFJ83LZM95M1V7CSFQVEA" localSheetId="17" hidden="1">#REF!</definedName>
    <definedName name="BExTYKCEFJ83LZM95M1V7CSFQVEA" localSheetId="3" hidden="1">#REF!</definedName>
    <definedName name="BExTYKCEFJ83LZM95M1V7CSFQVEA" localSheetId="7" hidden="1">#REF!</definedName>
    <definedName name="BExTYKCEFJ83LZM95M1V7CSFQVEA" localSheetId="12" hidden="1">#REF!</definedName>
    <definedName name="BExTYKCEFJ83LZM95M1V7CSFQVEA" localSheetId="13" hidden="1">#REF!</definedName>
    <definedName name="BExTYKCEFJ83LZM95M1V7CSFQVEA" localSheetId="1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11" hidden="1">#REF!</definedName>
    <definedName name="BExTYPLA9N640MFRJJQPKXT7P88M" localSheetId="17" hidden="1">#REF!</definedName>
    <definedName name="BExTYPLA9N640MFRJJQPKXT7P88M" localSheetId="3" hidden="1">#REF!</definedName>
    <definedName name="BExTYPLA9N640MFRJJQPKXT7P88M" localSheetId="7" hidden="1">#REF!</definedName>
    <definedName name="BExTYPLA9N640MFRJJQPKXT7P88M" localSheetId="12" hidden="1">#REF!</definedName>
    <definedName name="BExTYPLA9N640MFRJJQPKXT7P88M" localSheetId="13" hidden="1">#REF!</definedName>
    <definedName name="BExTYPLA9N640MFRJJQPKXT7P88M" localSheetId="1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11" hidden="1">#REF!</definedName>
    <definedName name="BExTYW1794M1TLJ2QQQCEEUZN18F" localSheetId="17" hidden="1">#REF!</definedName>
    <definedName name="BExTYW1794M1TLJ2QQQCEEUZN18F" localSheetId="3" hidden="1">#REF!</definedName>
    <definedName name="BExTYW1794M1TLJ2QQQCEEUZN18F" localSheetId="7" hidden="1">#REF!</definedName>
    <definedName name="BExTYW1794M1TLJ2QQQCEEUZN18F" localSheetId="12" hidden="1">#REF!</definedName>
    <definedName name="BExTYW1794M1TLJ2QQQCEEUZN18F" localSheetId="13" hidden="1">#REF!</definedName>
    <definedName name="BExTYW1794M1TLJ2QQQCEEUZN18F" localSheetId="1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11" hidden="1">#REF!</definedName>
    <definedName name="BExTZ7F71SNTOX4LLZCK5R9VUMIJ" localSheetId="17" hidden="1">#REF!</definedName>
    <definedName name="BExTZ7F71SNTOX4LLZCK5R9VUMIJ" localSheetId="3" hidden="1">#REF!</definedName>
    <definedName name="BExTZ7F71SNTOX4LLZCK5R9VUMIJ" localSheetId="7" hidden="1">#REF!</definedName>
    <definedName name="BExTZ7F71SNTOX4LLZCK5R9VUMIJ" localSheetId="12" hidden="1">#REF!</definedName>
    <definedName name="BExTZ7F71SNTOX4LLZCK5R9VUMIJ" localSheetId="13" hidden="1">#REF!</definedName>
    <definedName name="BExTZ7F71SNTOX4LLZCK5R9VUMIJ" localSheetId="1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11" hidden="1">#REF!</definedName>
    <definedName name="BExTZ80SWE36T1QSIIPJU7NJ65JL" localSheetId="17" hidden="1">#REF!</definedName>
    <definedName name="BExTZ80SWE36T1QSIIPJU7NJ65JL" localSheetId="3" hidden="1">#REF!</definedName>
    <definedName name="BExTZ80SWE36T1QSIIPJU7NJ65JL" localSheetId="7" hidden="1">#REF!</definedName>
    <definedName name="BExTZ80SWE36T1QSIIPJU7NJ65JL" localSheetId="12" hidden="1">#REF!</definedName>
    <definedName name="BExTZ80SWE36T1QSIIPJU7NJ65JL" localSheetId="13" hidden="1">#REF!</definedName>
    <definedName name="BExTZ80SWE36T1QSIIPJU7NJ65JL" localSheetId="1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11" hidden="1">#REF!</definedName>
    <definedName name="BExTZ869RSO739T4Q78JLOVO7G0C" localSheetId="17" hidden="1">#REF!</definedName>
    <definedName name="BExTZ869RSO739T4Q78JLOVO7G0C" localSheetId="3" hidden="1">#REF!</definedName>
    <definedName name="BExTZ869RSO739T4Q78JLOVO7G0C" localSheetId="7" hidden="1">#REF!</definedName>
    <definedName name="BExTZ869RSO739T4Q78JLOVO7G0C" localSheetId="12" hidden="1">#REF!</definedName>
    <definedName name="BExTZ869RSO739T4Q78JLOVO7G0C" localSheetId="13" hidden="1">#REF!</definedName>
    <definedName name="BExTZ869RSO739T4Q78JLOVO7G0C" localSheetId="1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11" hidden="1">#REF!</definedName>
    <definedName name="BExTZ8X5G9S3PA4FPSNK7T69W7QT" localSheetId="17" hidden="1">#REF!</definedName>
    <definedName name="BExTZ8X5G9S3PA4FPSNK7T69W7QT" localSheetId="3" hidden="1">#REF!</definedName>
    <definedName name="BExTZ8X5G9S3PA4FPSNK7T69W7QT" localSheetId="7" hidden="1">#REF!</definedName>
    <definedName name="BExTZ8X5G9S3PA4FPSNK7T69W7QT" localSheetId="12" hidden="1">#REF!</definedName>
    <definedName name="BExTZ8X5G9S3PA4FPSNK7T69W7QT" localSheetId="13" hidden="1">#REF!</definedName>
    <definedName name="BExTZ8X5G9S3PA4FPSNK7T69W7QT" localSheetId="1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11" hidden="1">#REF!</definedName>
    <definedName name="BExTZ97Y0RMR8V5BI9F2H4MFB77O" localSheetId="17" hidden="1">#REF!</definedName>
    <definedName name="BExTZ97Y0RMR8V5BI9F2H4MFB77O" localSheetId="3" hidden="1">#REF!</definedName>
    <definedName name="BExTZ97Y0RMR8V5BI9F2H4MFB77O" localSheetId="7" hidden="1">#REF!</definedName>
    <definedName name="BExTZ97Y0RMR8V5BI9F2H4MFB77O" localSheetId="12" hidden="1">#REF!</definedName>
    <definedName name="BExTZ97Y0RMR8V5BI9F2H4MFB77O" localSheetId="13" hidden="1">#REF!</definedName>
    <definedName name="BExTZ97Y0RMR8V5BI9F2H4MFB77O" localSheetId="1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11" hidden="1">#REF!</definedName>
    <definedName name="BExTZK5PMCAXJL4DUIGL6H9Y8U4C" localSheetId="17" hidden="1">#REF!</definedName>
    <definedName name="BExTZK5PMCAXJL4DUIGL6H9Y8U4C" localSheetId="3" hidden="1">#REF!</definedName>
    <definedName name="BExTZK5PMCAXJL4DUIGL6H9Y8U4C" localSheetId="7" hidden="1">#REF!</definedName>
    <definedName name="BExTZK5PMCAXJL4DUIGL6H9Y8U4C" localSheetId="12" hidden="1">#REF!</definedName>
    <definedName name="BExTZK5PMCAXJL4DUIGL6H9Y8U4C" localSheetId="13" hidden="1">#REF!</definedName>
    <definedName name="BExTZK5PMCAXJL4DUIGL6H9Y8U4C" localSheetId="1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11" hidden="1">#REF!</definedName>
    <definedName name="BExTZKB6L5SXV5UN71YVTCBEIGWY" localSheetId="17" hidden="1">#REF!</definedName>
    <definedName name="BExTZKB6L5SXV5UN71YVTCBEIGWY" localSheetId="3" hidden="1">#REF!</definedName>
    <definedName name="BExTZKB6L5SXV5UN71YVTCBEIGWY" localSheetId="7" hidden="1">#REF!</definedName>
    <definedName name="BExTZKB6L5SXV5UN71YVTCBEIGWY" localSheetId="12" hidden="1">#REF!</definedName>
    <definedName name="BExTZKB6L5SXV5UN71YVTCBEIGWY" localSheetId="13" hidden="1">#REF!</definedName>
    <definedName name="BExTZKB6L5SXV5UN71YVTCBEIGWY" localSheetId="1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11" hidden="1">#REF!</definedName>
    <definedName name="BExTZLICVKK4NBJFEGL270GJ2VQO" localSheetId="17" hidden="1">#REF!</definedName>
    <definedName name="BExTZLICVKK4NBJFEGL270GJ2VQO" localSheetId="3" hidden="1">#REF!</definedName>
    <definedName name="BExTZLICVKK4NBJFEGL270GJ2VQO" localSheetId="7" hidden="1">#REF!</definedName>
    <definedName name="BExTZLICVKK4NBJFEGL270GJ2VQO" localSheetId="12" hidden="1">#REF!</definedName>
    <definedName name="BExTZLICVKK4NBJFEGL270GJ2VQO" localSheetId="13" hidden="1">#REF!</definedName>
    <definedName name="BExTZLICVKK4NBJFEGL270GJ2VQO" localSheetId="1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11" hidden="1">#REF!</definedName>
    <definedName name="BExTZO2596CBZKPI7YNA1QQNPAIJ" localSheetId="17" hidden="1">#REF!</definedName>
    <definedName name="BExTZO2596CBZKPI7YNA1QQNPAIJ" localSheetId="3" hidden="1">#REF!</definedName>
    <definedName name="BExTZO2596CBZKPI7YNA1QQNPAIJ" localSheetId="7" hidden="1">#REF!</definedName>
    <definedName name="BExTZO2596CBZKPI7YNA1QQNPAIJ" localSheetId="12" hidden="1">#REF!</definedName>
    <definedName name="BExTZO2596CBZKPI7YNA1QQNPAIJ" localSheetId="13" hidden="1">#REF!</definedName>
    <definedName name="BExTZO2596CBZKPI7YNA1QQNPAIJ" localSheetId="1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11" hidden="1">#REF!</definedName>
    <definedName name="BExTZY8TDV4U7FQL7O10G6VKWKPJ" localSheetId="17" hidden="1">#REF!</definedName>
    <definedName name="BExTZY8TDV4U7FQL7O10G6VKWKPJ" localSheetId="3" hidden="1">#REF!</definedName>
    <definedName name="BExTZY8TDV4U7FQL7O10G6VKWKPJ" localSheetId="7" hidden="1">#REF!</definedName>
    <definedName name="BExTZY8TDV4U7FQL7O10G6VKWKPJ" localSheetId="12" hidden="1">#REF!</definedName>
    <definedName name="BExTZY8TDV4U7FQL7O10G6VKWKPJ" localSheetId="13" hidden="1">#REF!</definedName>
    <definedName name="BExTZY8TDV4U7FQL7O10G6VKWKPJ" localSheetId="1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11" hidden="1">#REF!</definedName>
    <definedName name="BExU02QNT4LT7H9JPUC4FXTLVGZT" localSheetId="17" hidden="1">#REF!</definedName>
    <definedName name="BExU02QNT4LT7H9JPUC4FXTLVGZT" localSheetId="3" hidden="1">#REF!</definedName>
    <definedName name="BExU02QNT4LT7H9JPUC4FXTLVGZT" localSheetId="7" hidden="1">#REF!</definedName>
    <definedName name="BExU02QNT4LT7H9JPUC4FXTLVGZT" localSheetId="12" hidden="1">#REF!</definedName>
    <definedName name="BExU02QNT4LT7H9JPUC4FXTLVGZT" localSheetId="13" hidden="1">#REF!</definedName>
    <definedName name="BExU02QNT4LT7H9JPUC4FXTLVGZT" localSheetId="1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11" hidden="1">#REF!</definedName>
    <definedName name="BExU0BFJJQO1HJZKI14QGOQ6JROO" localSheetId="17" hidden="1">#REF!</definedName>
    <definedName name="BExU0BFJJQO1HJZKI14QGOQ6JROO" localSheetId="3" hidden="1">#REF!</definedName>
    <definedName name="BExU0BFJJQO1HJZKI14QGOQ6JROO" localSheetId="7" hidden="1">#REF!</definedName>
    <definedName name="BExU0BFJJQO1HJZKI14QGOQ6JROO" localSheetId="12" hidden="1">#REF!</definedName>
    <definedName name="BExU0BFJJQO1HJZKI14QGOQ6JROO" localSheetId="13" hidden="1">#REF!</definedName>
    <definedName name="BExU0BFJJQO1HJZKI14QGOQ6JROO" localSheetId="1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11" hidden="1">#REF!</definedName>
    <definedName name="BExU0FH5WTGW8MRFUFMDDSMJ6YQ5" localSheetId="17" hidden="1">#REF!</definedName>
    <definedName name="BExU0FH5WTGW8MRFUFMDDSMJ6YQ5" localSheetId="3" hidden="1">#REF!</definedName>
    <definedName name="BExU0FH5WTGW8MRFUFMDDSMJ6YQ5" localSheetId="7" hidden="1">#REF!</definedName>
    <definedName name="BExU0FH5WTGW8MRFUFMDDSMJ6YQ5" localSheetId="12" hidden="1">#REF!</definedName>
    <definedName name="BExU0FH5WTGW8MRFUFMDDSMJ6YQ5" localSheetId="13" hidden="1">#REF!</definedName>
    <definedName name="BExU0FH5WTGW8MRFUFMDDSMJ6YQ5" localSheetId="1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11" hidden="1">#REF!</definedName>
    <definedName name="BExU0GDOIL9U33QGU9ZU3YX3V1I4" localSheetId="17" hidden="1">#REF!</definedName>
    <definedName name="BExU0GDOIL9U33QGU9ZU3YX3V1I4" localSheetId="3" hidden="1">#REF!</definedName>
    <definedName name="BExU0GDOIL9U33QGU9ZU3YX3V1I4" localSheetId="7" hidden="1">#REF!</definedName>
    <definedName name="BExU0GDOIL9U33QGU9ZU3YX3V1I4" localSheetId="12" hidden="1">#REF!</definedName>
    <definedName name="BExU0GDOIL9U33QGU9ZU3YX3V1I4" localSheetId="13" hidden="1">#REF!</definedName>
    <definedName name="BExU0GDOIL9U33QGU9ZU3YX3V1I4" localSheetId="1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11" hidden="1">#REF!</definedName>
    <definedName name="BExU0HKTO8WJDQDWRTUK5TETM3HS" localSheetId="17" hidden="1">#REF!</definedName>
    <definedName name="BExU0HKTO8WJDQDWRTUK5TETM3HS" localSheetId="3" hidden="1">#REF!</definedName>
    <definedName name="BExU0HKTO8WJDQDWRTUK5TETM3HS" localSheetId="7" hidden="1">#REF!</definedName>
    <definedName name="BExU0HKTO8WJDQDWRTUK5TETM3HS" localSheetId="12" hidden="1">#REF!</definedName>
    <definedName name="BExU0HKTO8WJDQDWRTUK5TETM3HS" localSheetId="13" hidden="1">#REF!</definedName>
    <definedName name="BExU0HKTO8WJDQDWRTUK5TETM3HS" localSheetId="1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11" hidden="1">#REF!</definedName>
    <definedName name="BExU0MTJQPE041ZN7H8UKGV6MZT7" localSheetId="17" hidden="1">#REF!</definedName>
    <definedName name="BExU0MTJQPE041ZN7H8UKGV6MZT7" localSheetId="3" hidden="1">#REF!</definedName>
    <definedName name="BExU0MTJQPE041ZN7H8UKGV6MZT7" localSheetId="7" hidden="1">#REF!</definedName>
    <definedName name="BExU0MTJQPE041ZN7H8UKGV6MZT7" localSheetId="12" hidden="1">#REF!</definedName>
    <definedName name="BExU0MTJQPE041ZN7H8UKGV6MZT7" localSheetId="13" hidden="1">#REF!</definedName>
    <definedName name="BExU0MTJQPE041ZN7H8UKGV6MZT7" localSheetId="1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11" hidden="1">#REF!</definedName>
    <definedName name="BExU0ZUUFYHLUK4M4E8GLGIBBNT0" localSheetId="17" hidden="1">#REF!</definedName>
    <definedName name="BExU0ZUUFYHLUK4M4E8GLGIBBNT0" localSheetId="3" hidden="1">#REF!</definedName>
    <definedName name="BExU0ZUUFYHLUK4M4E8GLGIBBNT0" localSheetId="7" hidden="1">#REF!</definedName>
    <definedName name="BExU0ZUUFYHLUK4M4E8GLGIBBNT0" localSheetId="12" hidden="1">#REF!</definedName>
    <definedName name="BExU0ZUUFYHLUK4M4E8GLGIBBNT0" localSheetId="13" hidden="1">#REF!</definedName>
    <definedName name="BExU0ZUUFYHLUK4M4E8GLGIBBNT0" localSheetId="1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11" hidden="1">#REF!</definedName>
    <definedName name="BExU147D6RPG6ZVTSXRKFSVRHSBG" localSheetId="17" hidden="1">#REF!</definedName>
    <definedName name="BExU147D6RPG6ZVTSXRKFSVRHSBG" localSheetId="3" hidden="1">#REF!</definedName>
    <definedName name="BExU147D6RPG6ZVTSXRKFSVRHSBG" localSheetId="7" hidden="1">#REF!</definedName>
    <definedName name="BExU147D6RPG6ZVTSXRKFSVRHSBG" localSheetId="12" hidden="1">#REF!</definedName>
    <definedName name="BExU147D6RPG6ZVTSXRKFSVRHSBG" localSheetId="13" hidden="1">#REF!</definedName>
    <definedName name="BExU147D6RPG6ZVTSXRKFSVRHSBG" localSheetId="1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11" hidden="1">#REF!</definedName>
    <definedName name="BExU16R10W1SOAPNG4CDJ01T7JRE" localSheetId="17" hidden="1">#REF!</definedName>
    <definedName name="BExU16R10W1SOAPNG4CDJ01T7JRE" localSheetId="3" hidden="1">#REF!</definedName>
    <definedName name="BExU16R10W1SOAPNG4CDJ01T7JRE" localSheetId="7" hidden="1">#REF!</definedName>
    <definedName name="BExU16R10W1SOAPNG4CDJ01T7JRE" localSheetId="12" hidden="1">#REF!</definedName>
    <definedName name="BExU16R10W1SOAPNG4CDJ01T7JRE" localSheetId="13" hidden="1">#REF!</definedName>
    <definedName name="BExU16R10W1SOAPNG4CDJ01T7JRE" localSheetId="1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11" hidden="1">#REF!</definedName>
    <definedName name="BExU17CKOR3GNIHDNVLH9L1IOJS9" localSheetId="17" hidden="1">#REF!</definedName>
    <definedName name="BExU17CKOR3GNIHDNVLH9L1IOJS9" localSheetId="3" hidden="1">#REF!</definedName>
    <definedName name="BExU17CKOR3GNIHDNVLH9L1IOJS9" localSheetId="7" hidden="1">#REF!</definedName>
    <definedName name="BExU17CKOR3GNIHDNVLH9L1IOJS9" localSheetId="12" hidden="1">#REF!</definedName>
    <definedName name="BExU17CKOR3GNIHDNVLH9L1IOJS9" localSheetId="13" hidden="1">#REF!</definedName>
    <definedName name="BExU17CKOR3GNIHDNVLH9L1IOJS9" localSheetId="1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11" hidden="1">#REF!</definedName>
    <definedName name="BExU1DXYI5DAD9DSFIEAUOB5XFZ9" localSheetId="17" hidden="1">#REF!</definedName>
    <definedName name="BExU1DXYI5DAD9DSFIEAUOB5XFZ9" localSheetId="3" hidden="1">#REF!</definedName>
    <definedName name="BExU1DXYI5DAD9DSFIEAUOB5XFZ9" localSheetId="7" hidden="1">#REF!</definedName>
    <definedName name="BExU1DXYI5DAD9DSFIEAUOB5XFZ9" localSheetId="12" hidden="1">#REF!</definedName>
    <definedName name="BExU1DXYI5DAD9DSFIEAUOB5XFZ9" localSheetId="13" hidden="1">#REF!</definedName>
    <definedName name="BExU1DXYI5DAD9DSFIEAUOB5XFZ9" localSheetId="1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11" hidden="1">#REF!</definedName>
    <definedName name="BExU1GXUTLRPJN4MRINLAPHSZQFG" localSheetId="17" hidden="1">#REF!</definedName>
    <definedName name="BExU1GXUTLRPJN4MRINLAPHSZQFG" localSheetId="3" hidden="1">#REF!</definedName>
    <definedName name="BExU1GXUTLRPJN4MRINLAPHSZQFG" localSheetId="7" hidden="1">#REF!</definedName>
    <definedName name="BExU1GXUTLRPJN4MRINLAPHSZQFG" localSheetId="12" hidden="1">#REF!</definedName>
    <definedName name="BExU1GXUTLRPJN4MRINLAPHSZQFG" localSheetId="13" hidden="1">#REF!</definedName>
    <definedName name="BExU1GXUTLRPJN4MRINLAPHSZQFG" localSheetId="1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11" hidden="1">#REF!</definedName>
    <definedName name="BExU1IL9AOHFO85BZB6S60DK3N8H" localSheetId="17" hidden="1">#REF!</definedName>
    <definedName name="BExU1IL9AOHFO85BZB6S60DK3N8H" localSheetId="3" hidden="1">#REF!</definedName>
    <definedName name="BExU1IL9AOHFO85BZB6S60DK3N8H" localSheetId="7" hidden="1">#REF!</definedName>
    <definedName name="BExU1IL9AOHFO85BZB6S60DK3N8H" localSheetId="12" hidden="1">#REF!</definedName>
    <definedName name="BExU1IL9AOHFO85BZB6S60DK3N8H" localSheetId="13" hidden="1">#REF!</definedName>
    <definedName name="BExU1IL9AOHFO85BZB6S60DK3N8H" localSheetId="1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11" hidden="1">#REF!</definedName>
    <definedName name="BExU1LAEKWJ0U6NP9G2AC9CTBYH6" localSheetId="17" hidden="1">#REF!</definedName>
    <definedName name="BExU1LAEKWJ0U6NP9G2AC9CTBYH6" localSheetId="3" hidden="1">#REF!</definedName>
    <definedName name="BExU1LAEKWJ0U6NP9G2AC9CTBYH6" localSheetId="7" hidden="1">#REF!</definedName>
    <definedName name="BExU1LAEKWJ0U6NP9G2AC9CTBYH6" localSheetId="12" hidden="1">#REF!</definedName>
    <definedName name="BExU1LAEKWJ0U6NP9G2AC9CTBYH6" localSheetId="13" hidden="1">#REF!</definedName>
    <definedName name="BExU1LAEKWJ0U6NP9G2AC9CTBYH6" localSheetId="1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11" hidden="1">#REF!</definedName>
    <definedName name="BExU1NOPS09CLFZL1O31RAF9BQNQ" localSheetId="17" hidden="1">#REF!</definedName>
    <definedName name="BExU1NOPS09CLFZL1O31RAF9BQNQ" localSheetId="3" hidden="1">#REF!</definedName>
    <definedName name="BExU1NOPS09CLFZL1O31RAF9BQNQ" localSheetId="7" hidden="1">#REF!</definedName>
    <definedName name="BExU1NOPS09CLFZL1O31RAF9BQNQ" localSheetId="12" hidden="1">#REF!</definedName>
    <definedName name="BExU1NOPS09CLFZL1O31RAF9BQNQ" localSheetId="13" hidden="1">#REF!</definedName>
    <definedName name="BExU1NOPS09CLFZL1O31RAF9BQNQ" localSheetId="1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11" hidden="1">#REF!</definedName>
    <definedName name="BExU1PH9MOEX1JZVZ3D5M9DXB191" localSheetId="17" hidden="1">#REF!</definedName>
    <definedName name="BExU1PH9MOEX1JZVZ3D5M9DXB191" localSheetId="3" hidden="1">#REF!</definedName>
    <definedName name="BExU1PH9MOEX1JZVZ3D5M9DXB191" localSheetId="7" hidden="1">#REF!</definedName>
    <definedName name="BExU1PH9MOEX1JZVZ3D5M9DXB191" localSheetId="12" hidden="1">#REF!</definedName>
    <definedName name="BExU1PH9MOEX1JZVZ3D5M9DXB191" localSheetId="13" hidden="1">#REF!</definedName>
    <definedName name="BExU1PH9MOEX1JZVZ3D5M9DXB191" localSheetId="1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11" hidden="1">#REF!</definedName>
    <definedName name="BExU1QZEEKJA35IMEOLOJ3ODX0ZA" localSheetId="17" hidden="1">#REF!</definedName>
    <definedName name="BExU1QZEEKJA35IMEOLOJ3ODX0ZA" localSheetId="3" hidden="1">#REF!</definedName>
    <definedName name="BExU1QZEEKJA35IMEOLOJ3ODX0ZA" localSheetId="7" hidden="1">#REF!</definedName>
    <definedName name="BExU1QZEEKJA35IMEOLOJ3ODX0ZA" localSheetId="12" hidden="1">#REF!</definedName>
    <definedName name="BExU1QZEEKJA35IMEOLOJ3ODX0ZA" localSheetId="13" hidden="1">#REF!</definedName>
    <definedName name="BExU1QZEEKJA35IMEOLOJ3ODX0ZA" localSheetId="1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11" hidden="1">#REF!</definedName>
    <definedName name="BExU1VRURIWWVJ95O40WA23LMTJD" localSheetId="17" hidden="1">#REF!</definedName>
    <definedName name="BExU1VRURIWWVJ95O40WA23LMTJD" localSheetId="3" hidden="1">#REF!</definedName>
    <definedName name="BExU1VRURIWWVJ95O40WA23LMTJD" localSheetId="7" hidden="1">#REF!</definedName>
    <definedName name="BExU1VRURIWWVJ95O40WA23LMTJD" localSheetId="12" hidden="1">#REF!</definedName>
    <definedName name="BExU1VRURIWWVJ95O40WA23LMTJD" localSheetId="13" hidden="1">#REF!</definedName>
    <definedName name="BExU1VRURIWWVJ95O40WA23LMTJD" localSheetId="1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11" hidden="1">#REF!</definedName>
    <definedName name="BExU2A0FXVBDX9LO3VWEXB4TLFT0" localSheetId="17" hidden="1">#REF!</definedName>
    <definedName name="BExU2A0FXVBDX9LO3VWEXB4TLFT0" localSheetId="3" hidden="1">#REF!</definedName>
    <definedName name="BExU2A0FXVBDX9LO3VWEXB4TLFT0" localSheetId="7" hidden="1">#REF!</definedName>
    <definedName name="BExU2A0FXVBDX9LO3VWEXB4TLFT0" localSheetId="12" hidden="1">#REF!</definedName>
    <definedName name="BExU2A0FXVBDX9LO3VWEXB4TLFT0" localSheetId="13" hidden="1">#REF!</definedName>
    <definedName name="BExU2A0FXVBDX9LO3VWEXB4TLFT0" localSheetId="1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11" hidden="1">#REF!</definedName>
    <definedName name="BExU2LEH667H33V81XVEZUP2O0UQ" localSheetId="17" hidden="1">#REF!</definedName>
    <definedName name="BExU2LEH667H33V81XVEZUP2O0UQ" localSheetId="3" hidden="1">#REF!</definedName>
    <definedName name="BExU2LEH667H33V81XVEZUP2O0UQ" localSheetId="7" hidden="1">#REF!</definedName>
    <definedName name="BExU2LEH667H33V81XVEZUP2O0UQ" localSheetId="12" hidden="1">#REF!</definedName>
    <definedName name="BExU2LEH667H33V81XVEZUP2O0UQ" localSheetId="13" hidden="1">#REF!</definedName>
    <definedName name="BExU2LEH667H33V81XVEZUP2O0UQ" localSheetId="1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11" hidden="1">#REF!</definedName>
    <definedName name="BExU2M5CK6XK55UIHDVYRXJJJRI4" localSheetId="17" hidden="1">#REF!</definedName>
    <definedName name="BExU2M5CK6XK55UIHDVYRXJJJRI4" localSheetId="3" hidden="1">#REF!</definedName>
    <definedName name="BExU2M5CK6XK55UIHDVYRXJJJRI4" localSheetId="7" hidden="1">#REF!</definedName>
    <definedName name="BExU2M5CK6XK55UIHDVYRXJJJRI4" localSheetId="12" hidden="1">#REF!</definedName>
    <definedName name="BExU2M5CK6XK55UIHDVYRXJJJRI4" localSheetId="13" hidden="1">#REF!</definedName>
    <definedName name="BExU2M5CK6XK55UIHDVYRXJJJRI4" localSheetId="1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11" hidden="1">#REF!</definedName>
    <definedName name="BExU2TXVT25ZTOFQAF6CM53Z1RLF" localSheetId="17" hidden="1">#REF!</definedName>
    <definedName name="BExU2TXVT25ZTOFQAF6CM53Z1RLF" localSheetId="3" hidden="1">#REF!</definedName>
    <definedName name="BExU2TXVT25ZTOFQAF6CM53Z1RLF" localSheetId="7" hidden="1">#REF!</definedName>
    <definedName name="BExU2TXVT25ZTOFQAF6CM53Z1RLF" localSheetId="12" hidden="1">#REF!</definedName>
    <definedName name="BExU2TXVT25ZTOFQAF6CM53Z1RLF" localSheetId="13" hidden="1">#REF!</definedName>
    <definedName name="BExU2TXVT25ZTOFQAF6CM53Z1RLF" localSheetId="1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11" hidden="1">#REF!</definedName>
    <definedName name="BExU2XZLYIU19G7358W5T9E87AFR" localSheetId="17" hidden="1">#REF!</definedName>
    <definedName name="BExU2XZLYIU19G7358W5T9E87AFR" localSheetId="3" hidden="1">#REF!</definedName>
    <definedName name="BExU2XZLYIU19G7358W5T9E87AFR" localSheetId="7" hidden="1">#REF!</definedName>
    <definedName name="BExU2XZLYIU19G7358W5T9E87AFR" localSheetId="12" hidden="1">#REF!</definedName>
    <definedName name="BExU2XZLYIU19G7358W5T9E87AFR" localSheetId="13" hidden="1">#REF!</definedName>
    <definedName name="BExU2XZLYIU19G7358W5T9E87AFR" localSheetId="1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11" hidden="1">#REF!</definedName>
    <definedName name="BExU2ZXMKRBQEX0CT3ZPZ3UFZP1G" localSheetId="17" hidden="1">#REF!</definedName>
    <definedName name="BExU2ZXMKRBQEX0CT3ZPZ3UFZP1G" localSheetId="3" hidden="1">#REF!</definedName>
    <definedName name="BExU2ZXMKRBQEX0CT3ZPZ3UFZP1G" localSheetId="7" hidden="1">#REF!</definedName>
    <definedName name="BExU2ZXMKRBQEX0CT3ZPZ3UFZP1G" localSheetId="12" hidden="1">#REF!</definedName>
    <definedName name="BExU2ZXMKRBQEX0CT3ZPZ3UFZP1G" localSheetId="13" hidden="1">#REF!</definedName>
    <definedName name="BExU2ZXMKRBQEX0CT3ZPZ3UFZP1G" localSheetId="1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11" hidden="1">#REF!</definedName>
    <definedName name="BExU35XHF1K1XEQUSZ292S5T61YA" localSheetId="17" hidden="1">#REF!</definedName>
    <definedName name="BExU35XHF1K1XEQUSZ292S5T61YA" localSheetId="3" hidden="1">#REF!</definedName>
    <definedName name="BExU35XHF1K1XEQUSZ292S5T61YA" localSheetId="7" hidden="1">#REF!</definedName>
    <definedName name="BExU35XHF1K1XEQUSZ292S5T61YA" localSheetId="12" hidden="1">#REF!</definedName>
    <definedName name="BExU35XHF1K1XEQUSZ292S5T61YA" localSheetId="13" hidden="1">#REF!</definedName>
    <definedName name="BExU35XHF1K1XEQUSZ292S5T61YA" localSheetId="1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11" hidden="1">#REF!</definedName>
    <definedName name="BExU38S1U5IC1T5A3P2TZU5OV0LN" localSheetId="17" hidden="1">#REF!</definedName>
    <definedName name="BExU38S1U5IC1T5A3P2TZU5OV0LN" localSheetId="3" hidden="1">#REF!</definedName>
    <definedName name="BExU38S1U5IC1T5A3P2TZU5OV0LN" localSheetId="7" hidden="1">#REF!</definedName>
    <definedName name="BExU38S1U5IC1T5A3P2TZU5OV0LN" localSheetId="12" hidden="1">#REF!</definedName>
    <definedName name="BExU38S1U5IC1T5A3P2TZU5OV0LN" localSheetId="13" hidden="1">#REF!</definedName>
    <definedName name="BExU38S1U5IC1T5A3P2TZU5OV0LN" localSheetId="1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11" hidden="1">#REF!</definedName>
    <definedName name="BExU3B66MCKJFSKT3HL8B5EJGVX0" localSheetId="17" hidden="1">#REF!</definedName>
    <definedName name="BExU3B66MCKJFSKT3HL8B5EJGVX0" localSheetId="3" hidden="1">#REF!</definedName>
    <definedName name="BExU3B66MCKJFSKT3HL8B5EJGVX0" localSheetId="7" hidden="1">#REF!</definedName>
    <definedName name="BExU3B66MCKJFSKT3HL8B5EJGVX0" localSheetId="12" hidden="1">#REF!</definedName>
    <definedName name="BExU3B66MCKJFSKT3HL8B5EJGVX0" localSheetId="13" hidden="1">#REF!</definedName>
    <definedName name="BExU3B66MCKJFSKT3HL8B5EJGVX0" localSheetId="1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11" hidden="1">#REF!</definedName>
    <definedName name="BExU3FDFDB2NVPYUR5V7OA3HF474" localSheetId="17" hidden="1">#REF!</definedName>
    <definedName name="BExU3FDFDB2NVPYUR5V7OA3HF474" localSheetId="3" hidden="1">#REF!</definedName>
    <definedName name="BExU3FDFDB2NVPYUR5V7OA3HF474" localSheetId="7" hidden="1">#REF!</definedName>
    <definedName name="BExU3FDFDB2NVPYUR5V7OA3HF474" localSheetId="12" hidden="1">#REF!</definedName>
    <definedName name="BExU3FDFDB2NVPYUR5V7OA3HF474" localSheetId="13" hidden="1">#REF!</definedName>
    <definedName name="BExU3FDFDB2NVPYUR5V7OA3HF474" localSheetId="1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11" hidden="1">#REF!</definedName>
    <definedName name="BExU3R7J076KUCCEUGKAYMANTUT5" localSheetId="17" hidden="1">#REF!</definedName>
    <definedName name="BExU3R7J076KUCCEUGKAYMANTUT5" localSheetId="3" hidden="1">#REF!</definedName>
    <definedName name="BExU3R7J076KUCCEUGKAYMANTUT5" localSheetId="7" hidden="1">#REF!</definedName>
    <definedName name="BExU3R7J076KUCCEUGKAYMANTUT5" localSheetId="12" hidden="1">#REF!</definedName>
    <definedName name="BExU3R7J076KUCCEUGKAYMANTUT5" localSheetId="13" hidden="1">#REF!</definedName>
    <definedName name="BExU3R7J076KUCCEUGKAYMANTUT5" localSheetId="1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11" hidden="1">#REF!</definedName>
    <definedName name="BExU3UNI9NR1RNZR07NSLSZMDOQQ" localSheetId="17" hidden="1">#REF!</definedName>
    <definedName name="BExU3UNI9NR1RNZR07NSLSZMDOQQ" localSheetId="3" hidden="1">#REF!</definedName>
    <definedName name="BExU3UNI9NR1RNZR07NSLSZMDOQQ" localSheetId="7" hidden="1">#REF!</definedName>
    <definedName name="BExU3UNI9NR1RNZR07NSLSZMDOQQ" localSheetId="12" hidden="1">#REF!</definedName>
    <definedName name="BExU3UNI9NR1RNZR07NSLSZMDOQQ" localSheetId="13" hidden="1">#REF!</definedName>
    <definedName name="BExU3UNI9NR1RNZR07NSLSZMDOQQ" localSheetId="1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11" hidden="1">#REF!</definedName>
    <definedName name="BExU401R18N6XKZKL7CNFOZQCM14" localSheetId="17" hidden="1">#REF!</definedName>
    <definedName name="BExU401R18N6XKZKL7CNFOZQCM14" localSheetId="3" hidden="1">#REF!</definedName>
    <definedName name="BExU401R18N6XKZKL7CNFOZQCM14" localSheetId="7" hidden="1">#REF!</definedName>
    <definedName name="BExU401R18N6XKZKL7CNFOZQCM14" localSheetId="12" hidden="1">#REF!</definedName>
    <definedName name="BExU401R18N6XKZKL7CNFOZQCM14" localSheetId="13" hidden="1">#REF!</definedName>
    <definedName name="BExU401R18N6XKZKL7CNFOZQCM14" localSheetId="1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11" hidden="1">#REF!</definedName>
    <definedName name="BExU42QVGY7TK39W1BIN6CDRG2OE" localSheetId="17" hidden="1">#REF!</definedName>
    <definedName name="BExU42QVGY7TK39W1BIN6CDRG2OE" localSheetId="3" hidden="1">#REF!</definedName>
    <definedName name="BExU42QVGY7TK39W1BIN6CDRG2OE" localSheetId="7" hidden="1">#REF!</definedName>
    <definedName name="BExU42QVGY7TK39W1BIN6CDRG2OE" localSheetId="12" hidden="1">#REF!</definedName>
    <definedName name="BExU42QVGY7TK39W1BIN6CDRG2OE" localSheetId="13" hidden="1">#REF!</definedName>
    <definedName name="BExU42QVGY7TK39W1BIN6CDRG2OE" localSheetId="1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11" hidden="1">#REF!</definedName>
    <definedName name="BExU431LXP7LIUNGJB9OSXEANFGX" localSheetId="17" hidden="1">#REF!</definedName>
    <definedName name="BExU431LXP7LIUNGJB9OSXEANFGX" localSheetId="3" hidden="1">#REF!</definedName>
    <definedName name="BExU431LXP7LIUNGJB9OSXEANFGX" localSheetId="7" hidden="1">#REF!</definedName>
    <definedName name="BExU431LXP7LIUNGJB9OSXEANFGX" localSheetId="12" hidden="1">#REF!</definedName>
    <definedName name="BExU431LXP7LIUNGJB9OSXEANFGX" localSheetId="13" hidden="1">#REF!</definedName>
    <definedName name="BExU431LXP7LIUNGJB9OSXEANFGX" localSheetId="1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11" hidden="1">#REF!</definedName>
    <definedName name="BExU47OZMS6TCWMEHHF0UCSFLLPI" localSheetId="17" hidden="1">#REF!</definedName>
    <definedName name="BExU47OZMS6TCWMEHHF0UCSFLLPI" localSheetId="3" hidden="1">#REF!</definedName>
    <definedName name="BExU47OZMS6TCWMEHHF0UCSFLLPI" localSheetId="7" hidden="1">#REF!</definedName>
    <definedName name="BExU47OZMS6TCWMEHHF0UCSFLLPI" localSheetId="12" hidden="1">#REF!</definedName>
    <definedName name="BExU47OZMS6TCWMEHHF0UCSFLLPI" localSheetId="13" hidden="1">#REF!</definedName>
    <definedName name="BExU47OZMS6TCWMEHHF0UCSFLLPI" localSheetId="1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11" hidden="1">#REF!</definedName>
    <definedName name="BExU4D36E8TXN0M8KSNGEAFYP4DQ" localSheetId="17" hidden="1">#REF!</definedName>
    <definedName name="BExU4D36E8TXN0M8KSNGEAFYP4DQ" localSheetId="3" hidden="1">#REF!</definedName>
    <definedName name="BExU4D36E8TXN0M8KSNGEAFYP4DQ" localSheetId="7" hidden="1">#REF!</definedName>
    <definedName name="BExU4D36E8TXN0M8KSNGEAFYP4DQ" localSheetId="12" hidden="1">#REF!</definedName>
    <definedName name="BExU4D36E8TXN0M8KSNGEAFYP4DQ" localSheetId="13" hidden="1">#REF!</definedName>
    <definedName name="BExU4D36E8TXN0M8KSNGEAFYP4DQ" localSheetId="1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11" hidden="1">#REF!</definedName>
    <definedName name="BExU4G31RRVLJ3AC6E1FNEFMXM3O" localSheetId="17" hidden="1">#REF!</definedName>
    <definedName name="BExU4G31RRVLJ3AC6E1FNEFMXM3O" localSheetId="3" hidden="1">#REF!</definedName>
    <definedName name="BExU4G31RRVLJ3AC6E1FNEFMXM3O" localSheetId="7" hidden="1">#REF!</definedName>
    <definedName name="BExU4G31RRVLJ3AC6E1FNEFMXM3O" localSheetId="12" hidden="1">#REF!</definedName>
    <definedName name="BExU4G31RRVLJ3AC6E1FNEFMXM3O" localSheetId="13" hidden="1">#REF!</definedName>
    <definedName name="BExU4G31RRVLJ3AC6E1FNEFMXM3O" localSheetId="1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11" hidden="1">#REF!</definedName>
    <definedName name="BExU4GDVLPUEWBA4MRYRTQAUNO7B" localSheetId="17" hidden="1">#REF!</definedName>
    <definedName name="BExU4GDVLPUEWBA4MRYRTQAUNO7B" localSheetId="3" hidden="1">#REF!</definedName>
    <definedName name="BExU4GDVLPUEWBA4MRYRTQAUNO7B" localSheetId="7" hidden="1">#REF!</definedName>
    <definedName name="BExU4GDVLPUEWBA4MRYRTQAUNO7B" localSheetId="12" hidden="1">#REF!</definedName>
    <definedName name="BExU4GDVLPUEWBA4MRYRTQAUNO7B" localSheetId="13" hidden="1">#REF!</definedName>
    <definedName name="BExU4GDVLPUEWBA4MRYRTQAUNO7B" localSheetId="1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11" hidden="1">#REF!</definedName>
    <definedName name="BExU4H4RAMAX0XVAWT5WFYQNPAL3" localSheetId="17" hidden="1">#REF!</definedName>
    <definedName name="BExU4H4RAMAX0XVAWT5WFYQNPAL3" localSheetId="3" hidden="1">#REF!</definedName>
    <definedName name="BExU4H4RAMAX0XVAWT5WFYQNPAL3" localSheetId="7" hidden="1">#REF!</definedName>
    <definedName name="BExU4H4RAMAX0XVAWT5WFYQNPAL3" localSheetId="12" hidden="1">#REF!</definedName>
    <definedName name="BExU4H4RAMAX0XVAWT5WFYQNPAL3" localSheetId="13" hidden="1">#REF!</definedName>
    <definedName name="BExU4H4RAMAX0XVAWT5WFYQNPAL3" localSheetId="1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11" hidden="1">#REF!</definedName>
    <definedName name="BExU4I148DA7PRCCISLWQ6ABXFK6" localSheetId="17" hidden="1">#REF!</definedName>
    <definedName name="BExU4I148DA7PRCCISLWQ6ABXFK6" localSheetId="3" hidden="1">#REF!</definedName>
    <definedName name="BExU4I148DA7PRCCISLWQ6ABXFK6" localSheetId="7" hidden="1">#REF!</definedName>
    <definedName name="BExU4I148DA7PRCCISLWQ6ABXFK6" localSheetId="12" hidden="1">#REF!</definedName>
    <definedName name="BExU4I148DA7PRCCISLWQ6ABXFK6" localSheetId="13" hidden="1">#REF!</definedName>
    <definedName name="BExU4I148DA7PRCCISLWQ6ABXFK6" localSheetId="1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11" hidden="1">#REF!</definedName>
    <definedName name="BExU4L101H2KQHVKCKQ4PBAWZV6K" localSheetId="17" hidden="1">#REF!</definedName>
    <definedName name="BExU4L101H2KQHVKCKQ4PBAWZV6K" localSheetId="3" hidden="1">#REF!</definedName>
    <definedName name="BExU4L101H2KQHVKCKQ4PBAWZV6K" localSheetId="7" hidden="1">#REF!</definedName>
    <definedName name="BExU4L101H2KQHVKCKQ4PBAWZV6K" localSheetId="12" hidden="1">#REF!</definedName>
    <definedName name="BExU4L101H2KQHVKCKQ4PBAWZV6K" localSheetId="13" hidden="1">#REF!</definedName>
    <definedName name="BExU4L101H2KQHVKCKQ4PBAWZV6K" localSheetId="1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11" hidden="1">#REF!</definedName>
    <definedName name="BExU4LML14Q7KDTYIKJWXF68W7X1" localSheetId="17" hidden="1">#REF!</definedName>
    <definedName name="BExU4LML14Q7KDTYIKJWXF68W7X1" localSheetId="3" hidden="1">#REF!</definedName>
    <definedName name="BExU4LML14Q7KDTYIKJWXF68W7X1" localSheetId="7" hidden="1">#REF!</definedName>
    <definedName name="BExU4LML14Q7KDTYIKJWXF68W7X1" localSheetId="12" hidden="1">#REF!</definedName>
    <definedName name="BExU4LML14Q7KDTYIKJWXF68W7X1" localSheetId="13" hidden="1">#REF!</definedName>
    <definedName name="BExU4LML14Q7KDTYIKJWXF68W7X1" localSheetId="1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11" hidden="1">#REF!</definedName>
    <definedName name="BExU4NA00RRRBGRT6TOB0MXZRCRZ" localSheetId="17" hidden="1">#REF!</definedName>
    <definedName name="BExU4NA00RRRBGRT6TOB0MXZRCRZ" localSheetId="3" hidden="1">#REF!</definedName>
    <definedName name="BExU4NA00RRRBGRT6TOB0MXZRCRZ" localSheetId="7" hidden="1">#REF!</definedName>
    <definedName name="BExU4NA00RRRBGRT6TOB0MXZRCRZ" localSheetId="12" hidden="1">#REF!</definedName>
    <definedName name="BExU4NA00RRRBGRT6TOB0MXZRCRZ" localSheetId="13" hidden="1">#REF!</definedName>
    <definedName name="BExU4NA00RRRBGRT6TOB0MXZRCRZ" localSheetId="1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11" hidden="1">#REF!</definedName>
    <definedName name="BExU529I6YHVOG83TJHWSILIQU1S" localSheetId="17" hidden="1">#REF!</definedName>
    <definedName name="BExU529I6YHVOG83TJHWSILIQU1S" localSheetId="3" hidden="1">#REF!</definedName>
    <definedName name="BExU529I6YHVOG83TJHWSILIQU1S" localSheetId="7" hidden="1">#REF!</definedName>
    <definedName name="BExU529I6YHVOG83TJHWSILIQU1S" localSheetId="12" hidden="1">#REF!</definedName>
    <definedName name="BExU529I6YHVOG83TJHWSILIQU1S" localSheetId="13" hidden="1">#REF!</definedName>
    <definedName name="BExU529I6YHVOG83TJHWSILIQU1S" localSheetId="1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11" hidden="1">#REF!</definedName>
    <definedName name="BExU57YCIKPRD8QWL6EU0YR3NG3J" localSheetId="17" hidden="1">#REF!</definedName>
    <definedName name="BExU57YCIKPRD8QWL6EU0YR3NG3J" localSheetId="3" hidden="1">#REF!</definedName>
    <definedName name="BExU57YCIKPRD8QWL6EU0YR3NG3J" localSheetId="7" hidden="1">#REF!</definedName>
    <definedName name="BExU57YCIKPRD8QWL6EU0YR3NG3J" localSheetId="12" hidden="1">#REF!</definedName>
    <definedName name="BExU57YCIKPRD8QWL6EU0YR3NG3J" localSheetId="13" hidden="1">#REF!</definedName>
    <definedName name="BExU57YCIKPRD8QWL6EU0YR3NG3J" localSheetId="1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11" hidden="1">#REF!</definedName>
    <definedName name="BExU5DSTBWXLN6E59B757KRWRI6E" localSheetId="17" hidden="1">#REF!</definedName>
    <definedName name="BExU5DSTBWXLN6E59B757KRWRI6E" localSheetId="3" hidden="1">#REF!</definedName>
    <definedName name="BExU5DSTBWXLN6E59B757KRWRI6E" localSheetId="7" hidden="1">#REF!</definedName>
    <definedName name="BExU5DSTBWXLN6E59B757KRWRI6E" localSheetId="12" hidden="1">#REF!</definedName>
    <definedName name="BExU5DSTBWXLN6E59B757KRWRI6E" localSheetId="13" hidden="1">#REF!</definedName>
    <definedName name="BExU5DSTBWXLN6E59B757KRWRI6E" localSheetId="1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11" hidden="1">#REF!</definedName>
    <definedName name="BExU5JSMO03X9M4WIRPP8JPSMQKJ" localSheetId="17" hidden="1">#REF!</definedName>
    <definedName name="BExU5JSMO03X9M4WIRPP8JPSMQKJ" localSheetId="3" hidden="1">#REF!</definedName>
    <definedName name="BExU5JSMO03X9M4WIRPP8JPSMQKJ" localSheetId="7" hidden="1">#REF!</definedName>
    <definedName name="BExU5JSMO03X9M4WIRPP8JPSMQKJ" localSheetId="12" hidden="1">#REF!</definedName>
    <definedName name="BExU5JSMO03X9M4WIRPP8JPSMQKJ" localSheetId="13" hidden="1">#REF!</definedName>
    <definedName name="BExU5JSMO03X9M4WIRPP8JPSMQKJ" localSheetId="1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11" hidden="1">#REF!</definedName>
    <definedName name="BExU5TDWM8NNDHYPQ7OQODTQ368A" localSheetId="17" hidden="1">#REF!</definedName>
    <definedName name="BExU5TDWM8NNDHYPQ7OQODTQ368A" localSheetId="3" hidden="1">#REF!</definedName>
    <definedName name="BExU5TDWM8NNDHYPQ7OQODTQ368A" localSheetId="7" hidden="1">#REF!</definedName>
    <definedName name="BExU5TDWM8NNDHYPQ7OQODTQ368A" localSheetId="12" hidden="1">#REF!</definedName>
    <definedName name="BExU5TDWM8NNDHYPQ7OQODTQ368A" localSheetId="13" hidden="1">#REF!</definedName>
    <definedName name="BExU5TDWM8NNDHYPQ7OQODTQ368A" localSheetId="1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11" hidden="1">#REF!</definedName>
    <definedName name="BExU5X4OX1V1XHS6WSSORVQPP6Z3" localSheetId="17" hidden="1">#REF!</definedName>
    <definedName name="BExU5X4OX1V1XHS6WSSORVQPP6Z3" localSheetId="3" hidden="1">#REF!</definedName>
    <definedName name="BExU5X4OX1V1XHS6WSSORVQPP6Z3" localSheetId="7" hidden="1">#REF!</definedName>
    <definedName name="BExU5X4OX1V1XHS6WSSORVQPP6Z3" localSheetId="12" hidden="1">#REF!</definedName>
    <definedName name="BExU5X4OX1V1XHS6WSSORVQPP6Z3" localSheetId="13" hidden="1">#REF!</definedName>
    <definedName name="BExU5X4OX1V1XHS6WSSORVQPP6Z3" localSheetId="1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11" hidden="1">#REF!</definedName>
    <definedName name="BExU5XVPARTFMRYHNUTBKDIL4UJN" localSheetId="17" hidden="1">#REF!</definedName>
    <definedName name="BExU5XVPARTFMRYHNUTBKDIL4UJN" localSheetId="3" hidden="1">#REF!</definedName>
    <definedName name="BExU5XVPARTFMRYHNUTBKDIL4UJN" localSheetId="7" hidden="1">#REF!</definedName>
    <definedName name="BExU5XVPARTFMRYHNUTBKDIL4UJN" localSheetId="12" hidden="1">#REF!</definedName>
    <definedName name="BExU5XVPARTFMRYHNUTBKDIL4UJN" localSheetId="13" hidden="1">#REF!</definedName>
    <definedName name="BExU5XVPARTFMRYHNUTBKDIL4UJN" localSheetId="1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11" hidden="1">#REF!</definedName>
    <definedName name="BExU66KMFBAP8JCVG9VM1RD1TNFF" localSheetId="17" hidden="1">#REF!</definedName>
    <definedName name="BExU66KMFBAP8JCVG9VM1RD1TNFF" localSheetId="3" hidden="1">#REF!</definedName>
    <definedName name="BExU66KMFBAP8JCVG9VM1RD1TNFF" localSheetId="7" hidden="1">#REF!</definedName>
    <definedName name="BExU66KMFBAP8JCVG9VM1RD1TNFF" localSheetId="12" hidden="1">#REF!</definedName>
    <definedName name="BExU66KMFBAP8JCVG9VM1RD1TNFF" localSheetId="13" hidden="1">#REF!</definedName>
    <definedName name="BExU66KMFBAP8JCVG9VM1RD1TNFF" localSheetId="1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11" hidden="1">#REF!</definedName>
    <definedName name="BExU68IOM3CB3TACNAE9565TW7SH" localSheetId="17" hidden="1">#REF!</definedName>
    <definedName name="BExU68IOM3CB3TACNAE9565TW7SH" localSheetId="3" hidden="1">#REF!</definedName>
    <definedName name="BExU68IOM3CB3TACNAE9565TW7SH" localSheetId="7" hidden="1">#REF!</definedName>
    <definedName name="BExU68IOM3CB3TACNAE9565TW7SH" localSheetId="12" hidden="1">#REF!</definedName>
    <definedName name="BExU68IOM3CB3TACNAE9565TW7SH" localSheetId="13" hidden="1">#REF!</definedName>
    <definedName name="BExU68IOM3CB3TACNAE9565TW7SH" localSheetId="1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11" hidden="1">#REF!</definedName>
    <definedName name="BExU6AM82KN21E82HMWVP3LWP9IL" localSheetId="17" hidden="1">#REF!</definedName>
    <definedName name="BExU6AM82KN21E82HMWVP3LWP9IL" localSheetId="3" hidden="1">#REF!</definedName>
    <definedName name="BExU6AM82KN21E82HMWVP3LWP9IL" localSheetId="7" hidden="1">#REF!</definedName>
    <definedName name="BExU6AM82KN21E82HMWVP3LWP9IL" localSheetId="12" hidden="1">#REF!</definedName>
    <definedName name="BExU6AM82KN21E82HMWVP3LWP9IL" localSheetId="13" hidden="1">#REF!</definedName>
    <definedName name="BExU6AM82KN21E82HMWVP3LWP9IL" localSheetId="1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11" hidden="1">#REF!</definedName>
    <definedName name="BExU6FEU1MRHU98R9YOJC5OKUJ6L" localSheetId="17" hidden="1">#REF!</definedName>
    <definedName name="BExU6FEU1MRHU98R9YOJC5OKUJ6L" localSheetId="3" hidden="1">#REF!</definedName>
    <definedName name="BExU6FEU1MRHU98R9YOJC5OKUJ6L" localSheetId="7" hidden="1">#REF!</definedName>
    <definedName name="BExU6FEU1MRHU98R9YOJC5OKUJ6L" localSheetId="12" hidden="1">#REF!</definedName>
    <definedName name="BExU6FEU1MRHU98R9YOJC5OKUJ6L" localSheetId="13" hidden="1">#REF!</definedName>
    <definedName name="BExU6FEU1MRHU98R9YOJC5OKUJ6L" localSheetId="1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11" hidden="1">#REF!</definedName>
    <definedName name="BExU6KIAJ663Y8W8QMU4HCF183DF" localSheetId="17" hidden="1">#REF!</definedName>
    <definedName name="BExU6KIAJ663Y8W8QMU4HCF183DF" localSheetId="3" hidden="1">#REF!</definedName>
    <definedName name="BExU6KIAJ663Y8W8QMU4HCF183DF" localSheetId="7" hidden="1">#REF!</definedName>
    <definedName name="BExU6KIAJ663Y8W8QMU4HCF183DF" localSheetId="12" hidden="1">#REF!</definedName>
    <definedName name="BExU6KIAJ663Y8W8QMU4HCF183DF" localSheetId="13" hidden="1">#REF!</definedName>
    <definedName name="BExU6KIAJ663Y8W8QMU4HCF183DF" localSheetId="1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11" hidden="1">#REF!</definedName>
    <definedName name="BExU6KT19B4PG6SHXFBGBPLM66KT" localSheetId="17" hidden="1">#REF!</definedName>
    <definedName name="BExU6KT19B4PG6SHXFBGBPLM66KT" localSheetId="3" hidden="1">#REF!</definedName>
    <definedName name="BExU6KT19B4PG6SHXFBGBPLM66KT" localSheetId="7" hidden="1">#REF!</definedName>
    <definedName name="BExU6KT19B4PG6SHXFBGBPLM66KT" localSheetId="12" hidden="1">#REF!</definedName>
    <definedName name="BExU6KT19B4PG6SHXFBGBPLM66KT" localSheetId="13" hidden="1">#REF!</definedName>
    <definedName name="BExU6KT19B4PG6SHXFBGBPLM66KT" localSheetId="1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11" hidden="1">#REF!</definedName>
    <definedName name="BExU6PAVKIOAIMQ9XQIHHF1SUAGO" localSheetId="17" hidden="1">#REF!</definedName>
    <definedName name="BExU6PAVKIOAIMQ9XQIHHF1SUAGO" localSheetId="3" hidden="1">#REF!</definedName>
    <definedName name="BExU6PAVKIOAIMQ9XQIHHF1SUAGO" localSheetId="7" hidden="1">#REF!</definedName>
    <definedName name="BExU6PAVKIOAIMQ9XQIHHF1SUAGO" localSheetId="12" hidden="1">#REF!</definedName>
    <definedName name="BExU6PAVKIOAIMQ9XQIHHF1SUAGO" localSheetId="13" hidden="1">#REF!</definedName>
    <definedName name="BExU6PAVKIOAIMQ9XQIHHF1SUAGO" localSheetId="1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11" hidden="1">#REF!</definedName>
    <definedName name="BExU6SLKTWV0YINVLTI6BCG9ANZM" localSheetId="17" hidden="1">#REF!</definedName>
    <definedName name="BExU6SLKTWV0YINVLTI6BCG9ANZM" localSheetId="3" hidden="1">#REF!</definedName>
    <definedName name="BExU6SLKTWV0YINVLTI6BCG9ANZM" localSheetId="7" hidden="1">#REF!</definedName>
    <definedName name="BExU6SLKTWV0YINVLTI6BCG9ANZM" localSheetId="12" hidden="1">#REF!</definedName>
    <definedName name="BExU6SLKTWV0YINVLTI6BCG9ANZM" localSheetId="13" hidden="1">#REF!</definedName>
    <definedName name="BExU6SLKTWV0YINVLTI6BCG9ANZM" localSheetId="1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11" hidden="1">#REF!</definedName>
    <definedName name="BExU6WXXC7SSQDMHSLUN5C2V4IYX" localSheetId="17" hidden="1">#REF!</definedName>
    <definedName name="BExU6WXXC7SSQDMHSLUN5C2V4IYX" localSheetId="3" hidden="1">#REF!</definedName>
    <definedName name="BExU6WXXC7SSQDMHSLUN5C2V4IYX" localSheetId="7" hidden="1">#REF!</definedName>
    <definedName name="BExU6WXXC7SSQDMHSLUN5C2V4IYX" localSheetId="12" hidden="1">#REF!</definedName>
    <definedName name="BExU6WXXC7SSQDMHSLUN5C2V4IYX" localSheetId="13" hidden="1">#REF!</definedName>
    <definedName name="BExU6WXXC7SSQDMHSLUN5C2V4IYX" localSheetId="1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11" hidden="1">#REF!</definedName>
    <definedName name="BExU73387E74XE8A9UKZLZNJYY65" localSheetId="17" hidden="1">#REF!</definedName>
    <definedName name="BExU73387E74XE8A9UKZLZNJYY65" localSheetId="3" hidden="1">#REF!</definedName>
    <definedName name="BExU73387E74XE8A9UKZLZNJYY65" localSheetId="7" hidden="1">#REF!</definedName>
    <definedName name="BExU73387E74XE8A9UKZLZNJYY65" localSheetId="12" hidden="1">#REF!</definedName>
    <definedName name="BExU73387E74XE8A9UKZLZNJYY65" localSheetId="13" hidden="1">#REF!</definedName>
    <definedName name="BExU73387E74XE8A9UKZLZNJYY65" localSheetId="1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11" hidden="1">#REF!</definedName>
    <definedName name="BExU76ZHCJM8I7VSICCMSTC33O6U" localSheetId="17" hidden="1">#REF!</definedName>
    <definedName name="BExU76ZHCJM8I7VSICCMSTC33O6U" localSheetId="3" hidden="1">#REF!</definedName>
    <definedName name="BExU76ZHCJM8I7VSICCMSTC33O6U" localSheetId="7" hidden="1">#REF!</definedName>
    <definedName name="BExU76ZHCJM8I7VSICCMSTC33O6U" localSheetId="12" hidden="1">#REF!</definedName>
    <definedName name="BExU76ZHCJM8I7VSICCMSTC33O6U" localSheetId="13" hidden="1">#REF!</definedName>
    <definedName name="BExU76ZHCJM8I7VSICCMSTC33O6U" localSheetId="1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11" hidden="1">#REF!</definedName>
    <definedName name="BExU7BBTUF8BQ42DSGM94X5TG5GF" localSheetId="17" hidden="1">#REF!</definedName>
    <definedName name="BExU7BBTUF8BQ42DSGM94X5TG5GF" localSheetId="3" hidden="1">#REF!</definedName>
    <definedName name="BExU7BBTUF8BQ42DSGM94X5TG5GF" localSheetId="7" hidden="1">#REF!</definedName>
    <definedName name="BExU7BBTUF8BQ42DSGM94X5TG5GF" localSheetId="12" hidden="1">#REF!</definedName>
    <definedName name="BExU7BBTUF8BQ42DSGM94X5TG5GF" localSheetId="13" hidden="1">#REF!</definedName>
    <definedName name="BExU7BBTUF8BQ42DSGM94X5TG5GF" localSheetId="1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11" hidden="1">#REF!</definedName>
    <definedName name="BExU7HH4EAHFQHT4AXKGWAWZP3I0" localSheetId="17" hidden="1">#REF!</definedName>
    <definedName name="BExU7HH4EAHFQHT4AXKGWAWZP3I0" localSheetId="3" hidden="1">#REF!</definedName>
    <definedName name="BExU7HH4EAHFQHT4AXKGWAWZP3I0" localSheetId="7" hidden="1">#REF!</definedName>
    <definedName name="BExU7HH4EAHFQHT4AXKGWAWZP3I0" localSheetId="12" hidden="1">#REF!</definedName>
    <definedName name="BExU7HH4EAHFQHT4AXKGWAWZP3I0" localSheetId="13" hidden="1">#REF!</definedName>
    <definedName name="BExU7HH4EAHFQHT4AXKGWAWZP3I0" localSheetId="1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11" hidden="1">#REF!</definedName>
    <definedName name="BExU7L7WPQSA0ELXZ0I86V33QCCJ" localSheetId="17" hidden="1">#REF!</definedName>
    <definedName name="BExU7L7WPQSA0ELXZ0I86V33QCCJ" localSheetId="3" hidden="1">#REF!</definedName>
    <definedName name="BExU7L7WPQSA0ELXZ0I86V33QCCJ" localSheetId="7" hidden="1">#REF!</definedName>
    <definedName name="BExU7L7WPQSA0ELXZ0I86V33QCCJ" localSheetId="12" hidden="1">#REF!</definedName>
    <definedName name="BExU7L7WPQSA0ELXZ0I86V33QCCJ" localSheetId="13" hidden="1">#REF!</definedName>
    <definedName name="BExU7L7WPQSA0ELXZ0I86V33QCCJ" localSheetId="1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11" hidden="1">#REF!</definedName>
    <definedName name="BExU7MF1ZVPDHOSMCAXOSYICHZ4I" localSheetId="17" hidden="1">#REF!</definedName>
    <definedName name="BExU7MF1ZVPDHOSMCAXOSYICHZ4I" localSheetId="3" hidden="1">#REF!</definedName>
    <definedName name="BExU7MF1ZVPDHOSMCAXOSYICHZ4I" localSheetId="7" hidden="1">#REF!</definedName>
    <definedName name="BExU7MF1ZVPDHOSMCAXOSYICHZ4I" localSheetId="12" hidden="1">#REF!</definedName>
    <definedName name="BExU7MF1ZVPDHOSMCAXOSYICHZ4I" localSheetId="13" hidden="1">#REF!</definedName>
    <definedName name="BExU7MF1ZVPDHOSMCAXOSYICHZ4I" localSheetId="1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11" hidden="1">#REF!</definedName>
    <definedName name="BExU7O2BJ6D5YCKEL6FD2EFCWYRX" localSheetId="17" hidden="1">#REF!</definedName>
    <definedName name="BExU7O2BJ6D5YCKEL6FD2EFCWYRX" localSheetId="3" hidden="1">#REF!</definedName>
    <definedName name="BExU7O2BJ6D5YCKEL6FD2EFCWYRX" localSheetId="7" hidden="1">#REF!</definedName>
    <definedName name="BExU7O2BJ6D5YCKEL6FD2EFCWYRX" localSheetId="12" hidden="1">#REF!</definedName>
    <definedName name="BExU7O2BJ6D5YCKEL6FD2EFCWYRX" localSheetId="13" hidden="1">#REF!</definedName>
    <definedName name="BExU7O2BJ6D5YCKEL6FD2EFCWYRX" localSheetId="1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11" hidden="1">#REF!</definedName>
    <definedName name="BExU7Q0JS9YIUKUPNSSAIDK2KJAV" localSheetId="17" hidden="1">#REF!</definedName>
    <definedName name="BExU7Q0JS9YIUKUPNSSAIDK2KJAV" localSheetId="3" hidden="1">#REF!</definedName>
    <definedName name="BExU7Q0JS9YIUKUPNSSAIDK2KJAV" localSheetId="7" hidden="1">#REF!</definedName>
    <definedName name="BExU7Q0JS9YIUKUPNSSAIDK2KJAV" localSheetId="12" hidden="1">#REF!</definedName>
    <definedName name="BExU7Q0JS9YIUKUPNSSAIDK2KJAV" localSheetId="13" hidden="1">#REF!</definedName>
    <definedName name="BExU7Q0JS9YIUKUPNSSAIDK2KJAV" localSheetId="1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11" hidden="1">#REF!</definedName>
    <definedName name="BExU80I6AE5OU7P7F5V7HWIZBJ4P" localSheetId="17" hidden="1">#REF!</definedName>
    <definedName name="BExU80I6AE5OU7P7F5V7HWIZBJ4P" localSheetId="3" hidden="1">#REF!</definedName>
    <definedName name="BExU80I6AE5OU7P7F5V7HWIZBJ4P" localSheetId="7" hidden="1">#REF!</definedName>
    <definedName name="BExU80I6AE5OU7P7F5V7HWIZBJ4P" localSheetId="12" hidden="1">#REF!</definedName>
    <definedName name="BExU80I6AE5OU7P7F5V7HWIZBJ4P" localSheetId="13" hidden="1">#REF!</definedName>
    <definedName name="BExU80I6AE5OU7P7F5V7HWIZBJ4P" localSheetId="1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11" hidden="1">#REF!</definedName>
    <definedName name="BExU86NB26MCPYIISZ36HADONGT2" localSheetId="17" hidden="1">#REF!</definedName>
    <definedName name="BExU86NB26MCPYIISZ36HADONGT2" localSheetId="3" hidden="1">#REF!</definedName>
    <definedName name="BExU86NB26MCPYIISZ36HADONGT2" localSheetId="7" hidden="1">#REF!</definedName>
    <definedName name="BExU86NB26MCPYIISZ36HADONGT2" localSheetId="12" hidden="1">#REF!</definedName>
    <definedName name="BExU86NB26MCPYIISZ36HADONGT2" localSheetId="13" hidden="1">#REF!</definedName>
    <definedName name="BExU86NB26MCPYIISZ36HADONGT2" localSheetId="1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11" hidden="1">#REF!</definedName>
    <definedName name="BExU885EZZNSZV3GP298UJ8LB7OL" localSheetId="17" hidden="1">#REF!</definedName>
    <definedName name="BExU885EZZNSZV3GP298UJ8LB7OL" localSheetId="3" hidden="1">#REF!</definedName>
    <definedName name="BExU885EZZNSZV3GP298UJ8LB7OL" localSheetId="7" hidden="1">#REF!</definedName>
    <definedName name="BExU885EZZNSZV3GP298UJ8LB7OL" localSheetId="12" hidden="1">#REF!</definedName>
    <definedName name="BExU885EZZNSZV3GP298UJ8LB7OL" localSheetId="13" hidden="1">#REF!</definedName>
    <definedName name="BExU885EZZNSZV3GP298UJ8LB7OL" localSheetId="1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11" hidden="1">#REF!</definedName>
    <definedName name="BExU8FSAUP9TUZ1NO9WXK80QPHWV" localSheetId="17" hidden="1">#REF!</definedName>
    <definedName name="BExU8FSAUP9TUZ1NO9WXK80QPHWV" localSheetId="3" hidden="1">#REF!</definedName>
    <definedName name="BExU8FSAUP9TUZ1NO9WXK80QPHWV" localSheetId="7" hidden="1">#REF!</definedName>
    <definedName name="BExU8FSAUP9TUZ1NO9WXK80QPHWV" localSheetId="12" hidden="1">#REF!</definedName>
    <definedName name="BExU8FSAUP9TUZ1NO9WXK80QPHWV" localSheetId="13" hidden="1">#REF!</definedName>
    <definedName name="BExU8FSAUP9TUZ1NO9WXK80QPHWV" localSheetId="1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11" hidden="1">#REF!</definedName>
    <definedName name="BExU8KFLAN778MBN93NYZB0FV30G" localSheetId="17" hidden="1">#REF!</definedName>
    <definedName name="BExU8KFLAN778MBN93NYZB0FV30G" localSheetId="3" hidden="1">#REF!</definedName>
    <definedName name="BExU8KFLAN778MBN93NYZB0FV30G" localSheetId="7" hidden="1">#REF!</definedName>
    <definedName name="BExU8KFLAN778MBN93NYZB0FV30G" localSheetId="12" hidden="1">#REF!</definedName>
    <definedName name="BExU8KFLAN778MBN93NYZB0FV30G" localSheetId="13" hidden="1">#REF!</definedName>
    <definedName name="BExU8KFLAN778MBN93NYZB0FV30G" localSheetId="1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11" hidden="1">#REF!</definedName>
    <definedName name="BExU8PZC6845UUDFG9M8FTC3P3DK" localSheetId="17" hidden="1">#REF!</definedName>
    <definedName name="BExU8PZC6845UUDFG9M8FTC3P3DK" localSheetId="3" hidden="1">#REF!</definedName>
    <definedName name="BExU8PZC6845UUDFG9M8FTC3P3DK" localSheetId="7" hidden="1">#REF!</definedName>
    <definedName name="BExU8PZC6845UUDFG9M8FTC3P3DK" localSheetId="12" hidden="1">#REF!</definedName>
    <definedName name="BExU8PZC6845UUDFG9M8FTC3P3DK" localSheetId="13" hidden="1">#REF!</definedName>
    <definedName name="BExU8PZC6845UUDFG9M8FTC3P3DK" localSheetId="1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11" hidden="1">#REF!</definedName>
    <definedName name="BExU8UX9JX3XLB47YZ8GFXE0V7R2" localSheetId="17" hidden="1">#REF!</definedName>
    <definedName name="BExU8UX9JX3XLB47YZ8GFXE0V7R2" localSheetId="3" hidden="1">#REF!</definedName>
    <definedName name="BExU8UX9JX3XLB47YZ8GFXE0V7R2" localSheetId="7" hidden="1">#REF!</definedName>
    <definedName name="BExU8UX9JX3XLB47YZ8GFXE0V7R2" localSheetId="12" hidden="1">#REF!</definedName>
    <definedName name="BExU8UX9JX3XLB47YZ8GFXE0V7R2" localSheetId="13" hidden="1">#REF!</definedName>
    <definedName name="BExU8UX9JX3XLB47YZ8GFXE0V7R2" localSheetId="1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11" hidden="1">#REF!</definedName>
    <definedName name="BExU8WVGMRSFNWCNHODQ9JQCMZB0" localSheetId="17" hidden="1">#REF!</definedName>
    <definedName name="BExU8WVGMRSFNWCNHODQ9JQCMZB0" localSheetId="3" hidden="1">#REF!</definedName>
    <definedName name="BExU8WVGMRSFNWCNHODQ9JQCMZB0" localSheetId="7" hidden="1">#REF!</definedName>
    <definedName name="BExU8WVGMRSFNWCNHODQ9JQCMZB0" localSheetId="12" hidden="1">#REF!</definedName>
    <definedName name="BExU8WVGMRSFNWCNHODQ9JQCMZB0" localSheetId="13" hidden="1">#REF!</definedName>
    <definedName name="BExU8WVGMRSFNWCNHODQ9JQCMZB0" localSheetId="1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11" hidden="1">#REF!</definedName>
    <definedName name="BExU96M1J7P9DZQ3S9H0C12KGYTW" localSheetId="17" hidden="1">#REF!</definedName>
    <definedName name="BExU96M1J7P9DZQ3S9H0C12KGYTW" localSheetId="3" hidden="1">#REF!</definedName>
    <definedName name="BExU96M1J7P9DZQ3S9H0C12KGYTW" localSheetId="7" hidden="1">#REF!</definedName>
    <definedName name="BExU96M1J7P9DZQ3S9H0C12KGYTW" localSheetId="12" hidden="1">#REF!</definedName>
    <definedName name="BExU96M1J7P9DZQ3S9H0C12KGYTW" localSheetId="13" hidden="1">#REF!</definedName>
    <definedName name="BExU96M1J7P9DZQ3S9H0C12KGYTW" localSheetId="1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11" hidden="1">#REF!</definedName>
    <definedName name="BExU9F05OR1GZ3057R6UL3WPEIYI" localSheetId="17" hidden="1">#REF!</definedName>
    <definedName name="BExU9F05OR1GZ3057R6UL3WPEIYI" localSheetId="3" hidden="1">#REF!</definedName>
    <definedName name="BExU9F05OR1GZ3057R6UL3WPEIYI" localSheetId="7" hidden="1">#REF!</definedName>
    <definedName name="BExU9F05OR1GZ3057R6UL3WPEIYI" localSheetId="12" hidden="1">#REF!</definedName>
    <definedName name="BExU9F05OR1GZ3057R6UL3WPEIYI" localSheetId="13" hidden="1">#REF!</definedName>
    <definedName name="BExU9F05OR1GZ3057R6UL3WPEIYI" localSheetId="1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11" hidden="1">#REF!</definedName>
    <definedName name="BExU9GCSO5YILIKG6VAHN13DL75K" localSheetId="17" hidden="1">#REF!</definedName>
    <definedName name="BExU9GCSO5YILIKG6VAHN13DL75K" localSheetId="3" hidden="1">#REF!</definedName>
    <definedName name="BExU9GCSO5YILIKG6VAHN13DL75K" localSheetId="7" hidden="1">#REF!</definedName>
    <definedName name="BExU9GCSO5YILIKG6VAHN13DL75K" localSheetId="12" hidden="1">#REF!</definedName>
    <definedName name="BExU9GCSO5YILIKG6VAHN13DL75K" localSheetId="13" hidden="1">#REF!</definedName>
    <definedName name="BExU9GCSO5YILIKG6VAHN13DL75K" localSheetId="1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11" hidden="1">#REF!</definedName>
    <definedName name="BExU9KJOZLO15N11MJVN782NFGJ0" localSheetId="17" hidden="1">#REF!</definedName>
    <definedName name="BExU9KJOZLO15N11MJVN782NFGJ0" localSheetId="3" hidden="1">#REF!</definedName>
    <definedName name="BExU9KJOZLO15N11MJVN782NFGJ0" localSheetId="7" hidden="1">#REF!</definedName>
    <definedName name="BExU9KJOZLO15N11MJVN782NFGJ0" localSheetId="12" hidden="1">#REF!</definedName>
    <definedName name="BExU9KJOZLO15N11MJVN782NFGJ0" localSheetId="13" hidden="1">#REF!</definedName>
    <definedName name="BExU9KJOZLO15N11MJVN782NFGJ0" localSheetId="1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11" hidden="1">#REF!</definedName>
    <definedName name="BExU9LG29XU2K1GNKRO4438JYQZE" localSheetId="17" hidden="1">#REF!</definedName>
    <definedName name="BExU9LG29XU2K1GNKRO4438JYQZE" localSheetId="3" hidden="1">#REF!</definedName>
    <definedName name="BExU9LG29XU2K1GNKRO4438JYQZE" localSheetId="7" hidden="1">#REF!</definedName>
    <definedName name="BExU9LG29XU2K1GNKRO4438JYQZE" localSheetId="12" hidden="1">#REF!</definedName>
    <definedName name="BExU9LG29XU2K1GNKRO4438JYQZE" localSheetId="13" hidden="1">#REF!</definedName>
    <definedName name="BExU9LG29XU2K1GNKRO4438JYQZE" localSheetId="1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11" hidden="1">#REF!</definedName>
    <definedName name="BExU9RW36I5Z6JIXUIUB3PJH86LT" localSheetId="17" hidden="1">#REF!</definedName>
    <definedName name="BExU9RW36I5Z6JIXUIUB3PJH86LT" localSheetId="3" hidden="1">#REF!</definedName>
    <definedName name="BExU9RW36I5Z6JIXUIUB3PJH86LT" localSheetId="7" hidden="1">#REF!</definedName>
    <definedName name="BExU9RW36I5Z6JIXUIUB3PJH86LT" localSheetId="12" hidden="1">#REF!</definedName>
    <definedName name="BExU9RW36I5Z6JIXUIUB3PJH86LT" localSheetId="13" hidden="1">#REF!</definedName>
    <definedName name="BExU9RW36I5Z6JIXUIUB3PJH86LT" localSheetId="1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11" hidden="1">#REF!</definedName>
    <definedName name="BExU9WU19DJ2VAGISPFEGDWWOO4V" localSheetId="17" hidden="1">#REF!</definedName>
    <definedName name="BExU9WU19DJ2VAGISPFEGDWWOO4V" localSheetId="3" hidden="1">#REF!</definedName>
    <definedName name="BExU9WU19DJ2VAGISPFEGDWWOO4V" localSheetId="7" hidden="1">#REF!</definedName>
    <definedName name="BExU9WU19DJ2VAGISPFEGDWWOO4V" localSheetId="12" hidden="1">#REF!</definedName>
    <definedName name="BExU9WU19DJ2VAGISPFEGDWWOO4V" localSheetId="13" hidden="1">#REF!</definedName>
    <definedName name="BExU9WU19DJ2VAGISPFEGDWWOO4V" localSheetId="1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11" hidden="1">#REF!</definedName>
    <definedName name="BExUA28AO7OWDG3H23Q0CL4B7BHW" localSheetId="17" hidden="1">#REF!</definedName>
    <definedName name="BExUA28AO7OWDG3H23Q0CL4B7BHW" localSheetId="3" hidden="1">#REF!</definedName>
    <definedName name="BExUA28AO7OWDG3H23Q0CL4B7BHW" localSheetId="7" hidden="1">#REF!</definedName>
    <definedName name="BExUA28AO7OWDG3H23Q0CL4B7BHW" localSheetId="12" hidden="1">#REF!</definedName>
    <definedName name="BExUA28AO7OWDG3H23Q0CL4B7BHW" localSheetId="13" hidden="1">#REF!</definedName>
    <definedName name="BExUA28AO7OWDG3H23Q0CL4B7BHW" localSheetId="1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11" hidden="1">#REF!</definedName>
    <definedName name="BExUA34N2C083NSTAHQGZZ3BCYGK" localSheetId="17" hidden="1">#REF!</definedName>
    <definedName name="BExUA34N2C083NSTAHQGZZ3BCYGK" localSheetId="3" hidden="1">#REF!</definedName>
    <definedName name="BExUA34N2C083NSTAHQGZZ3BCYGK" localSheetId="7" hidden="1">#REF!</definedName>
    <definedName name="BExUA34N2C083NSTAHQGZZ3BCYGK" localSheetId="12" hidden="1">#REF!</definedName>
    <definedName name="BExUA34N2C083NSTAHQGZZ3BCYGK" localSheetId="13" hidden="1">#REF!</definedName>
    <definedName name="BExUA34N2C083NSTAHQGZZ3BCYGK" localSheetId="1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11" hidden="1">#REF!</definedName>
    <definedName name="BExUA5O923FFNEBY8BPO1TU3QGBM" localSheetId="17" hidden="1">#REF!</definedName>
    <definedName name="BExUA5O923FFNEBY8BPO1TU3QGBM" localSheetId="3" hidden="1">#REF!</definedName>
    <definedName name="BExUA5O923FFNEBY8BPO1TU3QGBM" localSheetId="7" hidden="1">#REF!</definedName>
    <definedName name="BExUA5O923FFNEBY8BPO1TU3QGBM" localSheetId="12" hidden="1">#REF!</definedName>
    <definedName name="BExUA5O923FFNEBY8BPO1TU3QGBM" localSheetId="13" hidden="1">#REF!</definedName>
    <definedName name="BExUA5O923FFNEBY8BPO1TU3QGBM" localSheetId="1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11" hidden="1">#REF!</definedName>
    <definedName name="BExUA6Q4K25VH452AQ3ZIRBCMS61" localSheetId="17" hidden="1">#REF!</definedName>
    <definedName name="BExUA6Q4K25VH452AQ3ZIRBCMS61" localSheetId="3" hidden="1">#REF!</definedName>
    <definedName name="BExUA6Q4K25VH452AQ3ZIRBCMS61" localSheetId="7" hidden="1">#REF!</definedName>
    <definedName name="BExUA6Q4K25VH452AQ3ZIRBCMS61" localSheetId="12" hidden="1">#REF!</definedName>
    <definedName name="BExUA6Q4K25VH452AQ3ZIRBCMS61" localSheetId="13" hidden="1">#REF!</definedName>
    <definedName name="BExUA6Q4K25VH452AQ3ZIRBCMS61" localSheetId="1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11" hidden="1">#REF!</definedName>
    <definedName name="BExUAFV4JMBSM2SKBQL9NHL0NIBS" localSheetId="17" hidden="1">#REF!</definedName>
    <definedName name="BExUAFV4JMBSM2SKBQL9NHL0NIBS" localSheetId="3" hidden="1">#REF!</definedName>
    <definedName name="BExUAFV4JMBSM2SKBQL9NHL0NIBS" localSheetId="7" hidden="1">#REF!</definedName>
    <definedName name="BExUAFV4JMBSM2SKBQL9NHL0NIBS" localSheetId="12" hidden="1">#REF!</definedName>
    <definedName name="BExUAFV4JMBSM2SKBQL9NHL0NIBS" localSheetId="13" hidden="1">#REF!</definedName>
    <definedName name="BExUAFV4JMBSM2SKBQL9NHL0NIBS" localSheetId="1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11" hidden="1">#REF!</definedName>
    <definedName name="BExUAMWQODKBXMRH1QCMJLJBF8M7" localSheetId="17" hidden="1">#REF!</definedName>
    <definedName name="BExUAMWQODKBXMRH1QCMJLJBF8M7" localSheetId="3" hidden="1">#REF!</definedName>
    <definedName name="BExUAMWQODKBXMRH1QCMJLJBF8M7" localSheetId="7" hidden="1">#REF!</definedName>
    <definedName name="BExUAMWQODKBXMRH1QCMJLJBF8M7" localSheetId="12" hidden="1">#REF!</definedName>
    <definedName name="BExUAMWQODKBXMRH1QCMJLJBF8M7" localSheetId="13" hidden="1">#REF!</definedName>
    <definedName name="BExUAMWQODKBXMRH1QCMJLJBF8M7" localSheetId="1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11" hidden="1">#REF!</definedName>
    <definedName name="BExUAPR6Y32097JKJCTGC4C6EGE9" localSheetId="17" hidden="1">#REF!</definedName>
    <definedName name="BExUAPR6Y32097JKJCTGC4C6EGE9" localSheetId="3" hidden="1">#REF!</definedName>
    <definedName name="BExUAPR6Y32097JKJCTGC4C6EGE9" localSheetId="7" hidden="1">#REF!</definedName>
    <definedName name="BExUAPR6Y32097JKJCTGC4C6EGE9" localSheetId="1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11" hidden="1">#REF!</definedName>
    <definedName name="BExUARUP0MX710TNZSAA01HUEAVC" localSheetId="17" hidden="1">#REF!</definedName>
    <definedName name="BExUARUP0MX710TNZSAA01HUEAVC" localSheetId="3" hidden="1">#REF!</definedName>
    <definedName name="BExUARUP0MX710TNZSAA01HUEAVC" localSheetId="7" hidden="1">#REF!</definedName>
    <definedName name="BExUARUP0MX710TNZSAA01HUEAVC" localSheetId="12" hidden="1">#REF!</definedName>
    <definedName name="BExUARUP0MX710TNZSAA01HUEAVC" localSheetId="13" hidden="1">#REF!</definedName>
    <definedName name="BExUARUP0MX710TNZSAA01HUEAVC" localSheetId="1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11" hidden="1">#REF!</definedName>
    <definedName name="BExUAX8WS5OPVLCDXRGKTU2QMTFO" localSheetId="17" hidden="1">#REF!</definedName>
    <definedName name="BExUAX8WS5OPVLCDXRGKTU2QMTFO" localSheetId="3" hidden="1">#REF!</definedName>
    <definedName name="BExUAX8WS5OPVLCDXRGKTU2QMTFO" localSheetId="7" hidden="1">#REF!</definedName>
    <definedName name="BExUAX8WS5OPVLCDXRGKTU2QMTFO" localSheetId="12" hidden="1">#REF!</definedName>
    <definedName name="BExUAX8WS5OPVLCDXRGKTU2QMTFO" localSheetId="13" hidden="1">#REF!</definedName>
    <definedName name="BExUAX8WS5OPVLCDXRGKTU2QMTFO" localSheetId="1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11" hidden="1">#REF!</definedName>
    <definedName name="BExUB1FYAZ433NX9GD7WGACX5IZD" localSheetId="17" hidden="1">#REF!</definedName>
    <definedName name="BExUB1FYAZ433NX9GD7WGACX5IZD" localSheetId="3" hidden="1">#REF!</definedName>
    <definedName name="BExUB1FYAZ433NX9GD7WGACX5IZD" localSheetId="7" hidden="1">#REF!</definedName>
    <definedName name="BExUB1FYAZ433NX9GD7WGACX5IZD" localSheetId="12" hidden="1">#REF!</definedName>
    <definedName name="BExUB1FYAZ433NX9GD7WGACX5IZD" localSheetId="13" hidden="1">#REF!</definedName>
    <definedName name="BExUB1FYAZ433NX9GD7WGACX5IZD" localSheetId="1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11" hidden="1">#REF!</definedName>
    <definedName name="BExUB8HLEXSBVPZ5AXNQEK96F1N4" localSheetId="17" hidden="1">#REF!</definedName>
    <definedName name="BExUB8HLEXSBVPZ5AXNQEK96F1N4" localSheetId="3" hidden="1">#REF!</definedName>
    <definedName name="BExUB8HLEXSBVPZ5AXNQEK96F1N4" localSheetId="7" hidden="1">#REF!</definedName>
    <definedName name="BExUB8HLEXSBVPZ5AXNQEK96F1N4" localSheetId="12" hidden="1">#REF!</definedName>
    <definedName name="BExUB8HLEXSBVPZ5AXNQEK96F1N4" localSheetId="13" hidden="1">#REF!</definedName>
    <definedName name="BExUB8HLEXSBVPZ5AXNQEK96F1N4" localSheetId="1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11" hidden="1">#REF!</definedName>
    <definedName name="BExUBCDVZIEA7YT0LPSMHL5ZSERQ" localSheetId="17" hidden="1">#REF!</definedName>
    <definedName name="BExUBCDVZIEA7YT0LPSMHL5ZSERQ" localSheetId="3" hidden="1">#REF!</definedName>
    <definedName name="BExUBCDVZIEA7YT0LPSMHL5ZSERQ" localSheetId="7" hidden="1">#REF!</definedName>
    <definedName name="BExUBCDVZIEA7YT0LPSMHL5ZSERQ" localSheetId="12" hidden="1">#REF!</definedName>
    <definedName name="BExUBCDVZIEA7YT0LPSMHL5ZSERQ" localSheetId="13" hidden="1">#REF!</definedName>
    <definedName name="BExUBCDVZIEA7YT0LPSMHL5ZSERQ" localSheetId="1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11" hidden="1">#REF!</definedName>
    <definedName name="BExUBDA8WU087BUIMXC1U1CKA2RA" localSheetId="17" hidden="1">#REF!</definedName>
    <definedName name="BExUBDA8WU087BUIMXC1U1CKA2RA" localSheetId="3" hidden="1">#REF!</definedName>
    <definedName name="BExUBDA8WU087BUIMXC1U1CKA2RA" localSheetId="7" hidden="1">#REF!</definedName>
    <definedName name="BExUBDA8WU087BUIMXC1U1CKA2RA" localSheetId="12" hidden="1">#REF!</definedName>
    <definedName name="BExUBDA8WU087BUIMXC1U1CKA2RA" localSheetId="13" hidden="1">#REF!</definedName>
    <definedName name="BExUBDA8WU087BUIMXC1U1CKA2RA" localSheetId="1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11" hidden="1">#REF!</definedName>
    <definedName name="BExUBKXBUCN760QYU7Q8GESBWOQH" localSheetId="17" hidden="1">#REF!</definedName>
    <definedName name="BExUBKXBUCN760QYU7Q8GESBWOQH" localSheetId="3" hidden="1">#REF!</definedName>
    <definedName name="BExUBKXBUCN760QYU7Q8GESBWOQH" localSheetId="7" hidden="1">#REF!</definedName>
    <definedName name="BExUBKXBUCN760QYU7Q8GESBWOQH" localSheetId="12" hidden="1">#REF!</definedName>
    <definedName name="BExUBKXBUCN760QYU7Q8GESBWOQH" localSheetId="13" hidden="1">#REF!</definedName>
    <definedName name="BExUBKXBUCN760QYU7Q8GESBWOQH" localSheetId="1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11" hidden="1">#REF!</definedName>
    <definedName name="BExUBL83ED0P076RN9RJ8P1MZ299" localSheetId="17" hidden="1">#REF!</definedName>
    <definedName name="BExUBL83ED0P076RN9RJ8P1MZ299" localSheetId="3" hidden="1">#REF!</definedName>
    <definedName name="BExUBL83ED0P076RN9RJ8P1MZ299" localSheetId="7" hidden="1">#REF!</definedName>
    <definedName name="BExUBL83ED0P076RN9RJ8P1MZ299" localSheetId="12" hidden="1">#REF!</definedName>
    <definedName name="BExUBL83ED0P076RN9RJ8P1MZ299" localSheetId="13" hidden="1">#REF!</definedName>
    <definedName name="BExUBL83ED0P076RN9RJ8P1MZ299" localSheetId="1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11" hidden="1">#REF!</definedName>
    <definedName name="BExUC1EPS2CZ5CKFA0AQRIVRSHS8" localSheetId="17" hidden="1">#REF!</definedName>
    <definedName name="BExUC1EPS2CZ5CKFA0AQRIVRSHS8" localSheetId="3" hidden="1">#REF!</definedName>
    <definedName name="BExUC1EPS2CZ5CKFA0AQRIVRSHS8" localSheetId="7" hidden="1">#REF!</definedName>
    <definedName name="BExUC1EPS2CZ5CKFA0AQRIVRSHS8" localSheetId="12" hidden="1">#REF!</definedName>
    <definedName name="BExUC1EPS2CZ5CKFA0AQRIVRSHS8" localSheetId="13" hidden="1">#REF!</definedName>
    <definedName name="BExUC1EPS2CZ5CKFA0AQRIVRSHS8" localSheetId="1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11" hidden="1">#REF!</definedName>
    <definedName name="BExUC623BDYEODBN0N4DO6PJQ7NU" localSheetId="17" hidden="1">#REF!</definedName>
    <definedName name="BExUC623BDYEODBN0N4DO6PJQ7NU" localSheetId="3" hidden="1">#REF!</definedName>
    <definedName name="BExUC623BDYEODBN0N4DO6PJQ7NU" localSheetId="7" hidden="1">#REF!</definedName>
    <definedName name="BExUC623BDYEODBN0N4DO6PJQ7NU" localSheetId="12" hidden="1">#REF!</definedName>
    <definedName name="BExUC623BDYEODBN0N4DO6PJQ7NU" localSheetId="13" hidden="1">#REF!</definedName>
    <definedName name="BExUC623BDYEODBN0N4DO6PJQ7NU" localSheetId="1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11" hidden="1">#REF!</definedName>
    <definedName name="BExUC8WH8TCKBB5313JGYYQ1WFLT" localSheetId="17" hidden="1">#REF!</definedName>
    <definedName name="BExUC8WH8TCKBB5313JGYYQ1WFLT" localSheetId="3" hidden="1">#REF!</definedName>
    <definedName name="BExUC8WH8TCKBB5313JGYYQ1WFLT" localSheetId="7" hidden="1">#REF!</definedName>
    <definedName name="BExUC8WH8TCKBB5313JGYYQ1WFLT" localSheetId="12" hidden="1">#REF!</definedName>
    <definedName name="BExUC8WH8TCKBB5313JGYYQ1WFLT" localSheetId="13" hidden="1">#REF!</definedName>
    <definedName name="BExUC8WH8TCKBB5313JGYYQ1WFLT" localSheetId="1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11" hidden="1">#REF!</definedName>
    <definedName name="BExUCAP7GOSYPHMQKK6719YLSDIQ" localSheetId="17" hidden="1">#REF!</definedName>
    <definedName name="BExUCAP7GOSYPHMQKK6719YLSDIQ" localSheetId="3" hidden="1">#REF!</definedName>
    <definedName name="BExUCAP7GOSYPHMQKK6719YLSDIQ" localSheetId="7" hidden="1">#REF!</definedName>
    <definedName name="BExUCAP7GOSYPHMQKK6719YLSDIQ" localSheetId="12" hidden="1">#REF!</definedName>
    <definedName name="BExUCAP7GOSYPHMQKK6719YLSDIQ" localSheetId="13" hidden="1">#REF!</definedName>
    <definedName name="BExUCAP7GOSYPHMQKK6719YLSDIQ" localSheetId="1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11" hidden="1">#REF!</definedName>
    <definedName name="BExUCFCDK6SPH86I6STXX8X3WMC4" localSheetId="17" hidden="1">#REF!</definedName>
    <definedName name="BExUCFCDK6SPH86I6STXX8X3WMC4" localSheetId="3" hidden="1">#REF!</definedName>
    <definedName name="BExUCFCDK6SPH86I6STXX8X3WMC4" localSheetId="7" hidden="1">#REF!</definedName>
    <definedName name="BExUCFCDK6SPH86I6STXX8X3WMC4" localSheetId="12" hidden="1">#REF!</definedName>
    <definedName name="BExUCFCDK6SPH86I6STXX8X3WMC4" localSheetId="13" hidden="1">#REF!</definedName>
    <definedName name="BExUCFCDK6SPH86I6STXX8X3WMC4" localSheetId="1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11" hidden="1">#REF!</definedName>
    <definedName name="BExUCKL98JB87L3I6T6IFSWJNYAB" localSheetId="17" hidden="1">#REF!</definedName>
    <definedName name="BExUCKL98JB87L3I6T6IFSWJNYAB" localSheetId="3" hidden="1">#REF!</definedName>
    <definedName name="BExUCKL98JB87L3I6T6IFSWJNYAB" localSheetId="7" hidden="1">#REF!</definedName>
    <definedName name="BExUCKL98JB87L3I6T6IFSWJNYAB" localSheetId="12" hidden="1">#REF!</definedName>
    <definedName name="BExUCKL98JB87L3I6T6IFSWJNYAB" localSheetId="13" hidden="1">#REF!</definedName>
    <definedName name="BExUCKL98JB87L3I6T6IFSWJNYAB" localSheetId="1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11" hidden="1">#REF!</definedName>
    <definedName name="BExUCLC6AQ5KR6LXSAXV4QQ8ASVG" localSheetId="17" hidden="1">#REF!</definedName>
    <definedName name="BExUCLC6AQ5KR6LXSAXV4QQ8ASVG" localSheetId="3" hidden="1">#REF!</definedName>
    <definedName name="BExUCLC6AQ5KR6LXSAXV4QQ8ASVG" localSheetId="7" hidden="1">#REF!</definedName>
    <definedName name="BExUCLC6AQ5KR6LXSAXV4QQ8ASVG" localSheetId="12" hidden="1">#REF!</definedName>
    <definedName name="BExUCLC6AQ5KR6LXSAXV4QQ8ASVG" localSheetId="13" hidden="1">#REF!</definedName>
    <definedName name="BExUCLC6AQ5KR6LXSAXV4QQ8ASVG" localSheetId="1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11" hidden="1">#REF!</definedName>
    <definedName name="BExUD4IOJ12X3PJG5WXNNGDRCKAP" localSheetId="17" hidden="1">#REF!</definedName>
    <definedName name="BExUD4IOJ12X3PJG5WXNNGDRCKAP" localSheetId="3" hidden="1">#REF!</definedName>
    <definedName name="BExUD4IOJ12X3PJG5WXNNGDRCKAP" localSheetId="7" hidden="1">#REF!</definedName>
    <definedName name="BExUD4IOJ12X3PJG5WXNNGDRCKAP" localSheetId="12" hidden="1">#REF!</definedName>
    <definedName name="BExUD4IOJ12X3PJG5WXNNGDRCKAP" localSheetId="13" hidden="1">#REF!</definedName>
    <definedName name="BExUD4IOJ12X3PJG5WXNNGDRCKAP" localSheetId="1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11" hidden="1">#REF!</definedName>
    <definedName name="BExUD9WX9BWK72UWVSLYZJLAY5VY" localSheetId="17" hidden="1">#REF!</definedName>
    <definedName name="BExUD9WX9BWK72UWVSLYZJLAY5VY" localSheetId="3" hidden="1">#REF!</definedName>
    <definedName name="BExUD9WX9BWK72UWVSLYZJLAY5VY" localSheetId="7" hidden="1">#REF!</definedName>
    <definedName name="BExUD9WX9BWK72UWVSLYZJLAY5VY" localSheetId="12" hidden="1">#REF!</definedName>
    <definedName name="BExUD9WX9BWK72UWVSLYZJLAY5VY" localSheetId="13" hidden="1">#REF!</definedName>
    <definedName name="BExUD9WX9BWK72UWVSLYZJLAY5VY" localSheetId="1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11" hidden="1">#REF!</definedName>
    <definedName name="BExUDEV0CYVO7Y5IQQBEJ6FUY9S6" localSheetId="17" hidden="1">#REF!</definedName>
    <definedName name="BExUDEV0CYVO7Y5IQQBEJ6FUY9S6" localSheetId="3" hidden="1">#REF!</definedName>
    <definedName name="BExUDEV0CYVO7Y5IQQBEJ6FUY9S6" localSheetId="7" hidden="1">#REF!</definedName>
    <definedName name="BExUDEV0CYVO7Y5IQQBEJ6FUY9S6" localSheetId="12" hidden="1">#REF!</definedName>
    <definedName name="BExUDEV0CYVO7Y5IQQBEJ6FUY9S6" localSheetId="13" hidden="1">#REF!</definedName>
    <definedName name="BExUDEV0CYVO7Y5IQQBEJ6FUY9S6" localSheetId="1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11" hidden="1">#REF!</definedName>
    <definedName name="BExUDWOXQGIZW0EAIIYLQUPXF8YV" localSheetId="17" hidden="1">#REF!</definedName>
    <definedName name="BExUDWOXQGIZW0EAIIYLQUPXF8YV" localSheetId="3" hidden="1">#REF!</definedName>
    <definedName name="BExUDWOXQGIZW0EAIIYLQUPXF8YV" localSheetId="7" hidden="1">#REF!</definedName>
    <definedName name="BExUDWOXQGIZW0EAIIYLQUPXF8YV" localSheetId="12" hidden="1">#REF!</definedName>
    <definedName name="BExUDWOXQGIZW0EAIIYLQUPXF8YV" localSheetId="13" hidden="1">#REF!</definedName>
    <definedName name="BExUDWOXQGIZW0EAIIYLQUPXF8YV" localSheetId="1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11" hidden="1">#REF!</definedName>
    <definedName name="BExUDXAIC17W1FUU8Z10XUAVB7CS" localSheetId="17" hidden="1">#REF!</definedName>
    <definedName name="BExUDXAIC17W1FUU8Z10XUAVB7CS" localSheetId="3" hidden="1">#REF!</definedName>
    <definedName name="BExUDXAIC17W1FUU8Z10XUAVB7CS" localSheetId="7" hidden="1">#REF!</definedName>
    <definedName name="BExUDXAIC17W1FUU8Z10XUAVB7CS" localSheetId="12" hidden="1">#REF!</definedName>
    <definedName name="BExUDXAIC17W1FUU8Z10XUAVB7CS" localSheetId="13" hidden="1">#REF!</definedName>
    <definedName name="BExUDXAIC17W1FUU8Z10XUAVB7CS" localSheetId="1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11" hidden="1">#REF!</definedName>
    <definedName name="BExUE5OMY7OAJQ9WR8C8HG311ORP" localSheetId="17" hidden="1">#REF!</definedName>
    <definedName name="BExUE5OMY7OAJQ9WR8C8HG311ORP" localSheetId="3" hidden="1">#REF!</definedName>
    <definedName name="BExUE5OMY7OAJQ9WR8C8HG311ORP" localSheetId="7" hidden="1">#REF!</definedName>
    <definedName name="BExUE5OMY7OAJQ9WR8C8HG311ORP" localSheetId="12" hidden="1">#REF!</definedName>
    <definedName name="BExUE5OMY7OAJQ9WR8C8HG311ORP" localSheetId="13" hidden="1">#REF!</definedName>
    <definedName name="BExUE5OMY7OAJQ9WR8C8HG311ORP" localSheetId="1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11" hidden="1">#REF!</definedName>
    <definedName name="BExUEFKOQWXXGRNLAOJV2BJ66UB8" localSheetId="17" hidden="1">#REF!</definedName>
    <definedName name="BExUEFKOQWXXGRNLAOJV2BJ66UB8" localSheetId="3" hidden="1">#REF!</definedName>
    <definedName name="BExUEFKOQWXXGRNLAOJV2BJ66UB8" localSheetId="7" hidden="1">#REF!</definedName>
    <definedName name="BExUEFKOQWXXGRNLAOJV2BJ66UB8" localSheetId="12" hidden="1">#REF!</definedName>
    <definedName name="BExUEFKOQWXXGRNLAOJV2BJ66UB8" localSheetId="13" hidden="1">#REF!</definedName>
    <definedName name="BExUEFKOQWXXGRNLAOJV2BJ66UB8" localSheetId="1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11" hidden="1">#REF!</definedName>
    <definedName name="BExUEJGX3OQQP5KFRJSRCZ70EI9V" localSheetId="17" hidden="1">#REF!</definedName>
    <definedName name="BExUEJGX3OQQP5KFRJSRCZ70EI9V" localSheetId="3" hidden="1">#REF!</definedName>
    <definedName name="BExUEJGX3OQQP5KFRJSRCZ70EI9V" localSheetId="7" hidden="1">#REF!</definedName>
    <definedName name="BExUEJGX3OQQP5KFRJSRCZ70EI9V" localSheetId="12" hidden="1">#REF!</definedName>
    <definedName name="BExUEJGX3OQQP5KFRJSRCZ70EI9V" localSheetId="13" hidden="1">#REF!</definedName>
    <definedName name="BExUEJGX3OQQP5KFRJSRCZ70EI9V" localSheetId="1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11" hidden="1">#REF!</definedName>
    <definedName name="BExUEKDB2RWXF3WMTZ6JSBCHNSDT" localSheetId="17" hidden="1">#REF!</definedName>
    <definedName name="BExUEKDB2RWXF3WMTZ6JSBCHNSDT" localSheetId="3" hidden="1">#REF!</definedName>
    <definedName name="BExUEKDB2RWXF3WMTZ6JSBCHNSDT" localSheetId="7" hidden="1">#REF!</definedName>
    <definedName name="BExUEKDB2RWXF3WMTZ6JSBCHNSDT" localSheetId="12" hidden="1">#REF!</definedName>
    <definedName name="BExUEKDB2RWXF3WMTZ6JSBCHNSDT" localSheetId="13" hidden="1">#REF!</definedName>
    <definedName name="BExUEKDB2RWXF3WMTZ6JSBCHNSDT" localSheetId="1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11" hidden="1">#REF!</definedName>
    <definedName name="BExUEYR71COFS2X8PDNU21IPMQEU" localSheetId="17" hidden="1">#REF!</definedName>
    <definedName name="BExUEYR71COFS2X8PDNU21IPMQEU" localSheetId="3" hidden="1">#REF!</definedName>
    <definedName name="BExUEYR71COFS2X8PDNU21IPMQEU" localSheetId="7" hidden="1">#REF!</definedName>
    <definedName name="BExUEYR71COFS2X8PDNU21IPMQEU" localSheetId="12" hidden="1">#REF!</definedName>
    <definedName name="BExUEYR71COFS2X8PDNU21IPMQEU" localSheetId="13" hidden="1">#REF!</definedName>
    <definedName name="BExUEYR71COFS2X8PDNU21IPMQEU" localSheetId="1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11" hidden="1">#REF!</definedName>
    <definedName name="BExVPRLJ9I6RX45EDVFSQGCPJSOK" localSheetId="17" hidden="1">#REF!</definedName>
    <definedName name="BExVPRLJ9I6RX45EDVFSQGCPJSOK" localSheetId="3" hidden="1">#REF!</definedName>
    <definedName name="BExVPRLJ9I6RX45EDVFSQGCPJSOK" localSheetId="7" hidden="1">#REF!</definedName>
    <definedName name="BExVPRLJ9I6RX45EDVFSQGCPJSOK" localSheetId="12" hidden="1">#REF!</definedName>
    <definedName name="BExVPRLJ9I6RX45EDVFSQGCPJSOK" localSheetId="13" hidden="1">#REF!</definedName>
    <definedName name="BExVPRLJ9I6RX45EDVFSQGCPJSOK" localSheetId="1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11" hidden="1">#REF!</definedName>
    <definedName name="BExVRFU8RWFT8A80ZVAW185SG2G6" localSheetId="17" hidden="1">#REF!</definedName>
    <definedName name="BExVRFU8RWFT8A80ZVAW185SG2G6" localSheetId="3" hidden="1">#REF!</definedName>
    <definedName name="BExVRFU8RWFT8A80ZVAW185SG2G6" localSheetId="7" hidden="1">#REF!</definedName>
    <definedName name="BExVRFU8RWFT8A80ZVAW185SG2G6" localSheetId="12" hidden="1">#REF!</definedName>
    <definedName name="BExVRFU8RWFT8A80ZVAW185SG2G6" localSheetId="13" hidden="1">#REF!</definedName>
    <definedName name="BExVRFU8RWFT8A80ZVAW185SG2G6" localSheetId="1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11" hidden="1">#REF!</definedName>
    <definedName name="BExVSJ3NHETBAIZTZQSM8LAVT76V" localSheetId="17" hidden="1">#REF!</definedName>
    <definedName name="BExVSJ3NHETBAIZTZQSM8LAVT76V" localSheetId="3" hidden="1">#REF!</definedName>
    <definedName name="BExVSJ3NHETBAIZTZQSM8LAVT76V" localSheetId="7" hidden="1">#REF!</definedName>
    <definedName name="BExVSJ3NHETBAIZTZQSM8LAVT76V" localSheetId="12" hidden="1">#REF!</definedName>
    <definedName name="BExVSJ3NHETBAIZTZQSM8LAVT76V" localSheetId="13" hidden="1">#REF!</definedName>
    <definedName name="BExVSJ3NHETBAIZTZQSM8LAVT76V" localSheetId="1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11" hidden="1">#REF!</definedName>
    <definedName name="BExVSL787C8E4HFQZ2NVLT35I2XV" localSheetId="17" hidden="1">#REF!</definedName>
    <definedName name="BExVSL787C8E4HFQZ2NVLT35I2XV" localSheetId="3" hidden="1">#REF!</definedName>
    <definedName name="BExVSL787C8E4HFQZ2NVLT35I2XV" localSheetId="7" hidden="1">#REF!</definedName>
    <definedName name="BExVSL787C8E4HFQZ2NVLT35I2XV" localSheetId="12" hidden="1">#REF!</definedName>
    <definedName name="BExVSL787C8E4HFQZ2NVLT35I2XV" localSheetId="13" hidden="1">#REF!</definedName>
    <definedName name="BExVSL787C8E4HFQZ2NVLT35I2XV" localSheetId="1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11" hidden="1">#REF!</definedName>
    <definedName name="BExVSTFTVV14SFGHQUOJL5SQ5TX9" localSheetId="17" hidden="1">#REF!</definedName>
    <definedName name="BExVSTFTVV14SFGHQUOJL5SQ5TX9" localSheetId="3" hidden="1">#REF!</definedName>
    <definedName name="BExVSTFTVV14SFGHQUOJL5SQ5TX9" localSheetId="7" hidden="1">#REF!</definedName>
    <definedName name="BExVSTFTVV14SFGHQUOJL5SQ5TX9" localSheetId="12" hidden="1">#REF!</definedName>
    <definedName name="BExVSTFTVV14SFGHQUOJL5SQ5TX9" localSheetId="13" hidden="1">#REF!</definedName>
    <definedName name="BExVSTFTVV14SFGHQUOJL5SQ5TX9" localSheetId="1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11" hidden="1">#REF!</definedName>
    <definedName name="BExVT017S14M5X928ARKQ2GNUFE0" localSheetId="17" hidden="1">#REF!</definedName>
    <definedName name="BExVT017S14M5X928ARKQ2GNUFE0" localSheetId="3" hidden="1">#REF!</definedName>
    <definedName name="BExVT017S14M5X928ARKQ2GNUFE0" localSheetId="7" hidden="1">#REF!</definedName>
    <definedName name="BExVT017S14M5X928ARKQ2GNUFE0" localSheetId="12" hidden="1">#REF!</definedName>
    <definedName name="BExVT017S14M5X928ARKQ2GNUFE0" localSheetId="13" hidden="1">#REF!</definedName>
    <definedName name="BExVT017S14M5X928ARKQ2GNUFE0" localSheetId="1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11" hidden="1">#REF!</definedName>
    <definedName name="BExVT3MPE8LQ5JFN3HQIFKSQ80U4" localSheetId="17" hidden="1">#REF!</definedName>
    <definedName name="BExVT3MPE8LQ5JFN3HQIFKSQ80U4" localSheetId="3" hidden="1">#REF!</definedName>
    <definedName name="BExVT3MPE8LQ5JFN3HQIFKSQ80U4" localSheetId="7" hidden="1">#REF!</definedName>
    <definedName name="BExVT3MPE8LQ5JFN3HQIFKSQ80U4" localSheetId="12" hidden="1">#REF!</definedName>
    <definedName name="BExVT3MPE8LQ5JFN3HQIFKSQ80U4" localSheetId="13" hidden="1">#REF!</definedName>
    <definedName name="BExVT3MPE8LQ5JFN3HQIFKSQ80U4" localSheetId="1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11" hidden="1">#REF!</definedName>
    <definedName name="BExVT7TRK3NZHPME2TFBXOF1WBR9" localSheetId="17" hidden="1">#REF!</definedName>
    <definedName name="BExVT7TRK3NZHPME2TFBXOF1WBR9" localSheetId="3" hidden="1">#REF!</definedName>
    <definedName name="BExVT7TRK3NZHPME2TFBXOF1WBR9" localSheetId="7" hidden="1">#REF!</definedName>
    <definedName name="BExVT7TRK3NZHPME2TFBXOF1WBR9" localSheetId="12" hidden="1">#REF!</definedName>
    <definedName name="BExVT7TRK3NZHPME2TFBXOF1WBR9" localSheetId="13" hidden="1">#REF!</definedName>
    <definedName name="BExVT7TRK3NZHPME2TFBXOF1WBR9" localSheetId="1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11" hidden="1">#REF!</definedName>
    <definedName name="BExVT9H0R0T7WGQAAC0HABMG54YM" localSheetId="17" hidden="1">#REF!</definedName>
    <definedName name="BExVT9H0R0T7WGQAAC0HABMG54YM" localSheetId="3" hidden="1">#REF!</definedName>
    <definedName name="BExVT9H0R0T7WGQAAC0HABMG54YM" localSheetId="7" hidden="1">#REF!</definedName>
    <definedName name="BExVT9H0R0T7WGQAAC0HABMG54YM" localSheetId="12" hidden="1">#REF!</definedName>
    <definedName name="BExVT9H0R0T7WGQAAC0HABMG54YM" localSheetId="13" hidden="1">#REF!</definedName>
    <definedName name="BExVT9H0R0T7WGQAAC0HABMG54YM" localSheetId="1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11" hidden="1">#REF!</definedName>
    <definedName name="BExVTAO57POUXSZQJQ6MABMZQA13" localSheetId="17" hidden="1">#REF!</definedName>
    <definedName name="BExVTAO57POUXSZQJQ6MABMZQA13" localSheetId="3" hidden="1">#REF!</definedName>
    <definedName name="BExVTAO57POUXSZQJQ6MABMZQA13" localSheetId="7" hidden="1">#REF!</definedName>
    <definedName name="BExVTAO57POUXSZQJQ6MABMZQA13" localSheetId="12" hidden="1">#REF!</definedName>
    <definedName name="BExVTAO57POUXSZQJQ6MABMZQA13" localSheetId="13" hidden="1">#REF!</definedName>
    <definedName name="BExVTAO57POUXSZQJQ6MABMZQA13" localSheetId="1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11" hidden="1">#REF!</definedName>
    <definedName name="BExVTCMDDEDGLUIMUU6BSFHEWTOP" localSheetId="17" hidden="1">#REF!</definedName>
    <definedName name="BExVTCMDDEDGLUIMUU6BSFHEWTOP" localSheetId="3" hidden="1">#REF!</definedName>
    <definedName name="BExVTCMDDEDGLUIMUU6BSFHEWTOP" localSheetId="7" hidden="1">#REF!</definedName>
    <definedName name="BExVTCMDDEDGLUIMUU6BSFHEWTOP" localSheetId="12" hidden="1">#REF!</definedName>
    <definedName name="BExVTCMDDEDGLUIMUU6BSFHEWTOP" localSheetId="13" hidden="1">#REF!</definedName>
    <definedName name="BExVTCMDDEDGLUIMUU6BSFHEWTOP" localSheetId="1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11" hidden="1">#REF!</definedName>
    <definedName name="BExVTCMDQMLKRA2NQR72XU6Y54IK" localSheetId="17" hidden="1">#REF!</definedName>
    <definedName name="BExVTCMDQMLKRA2NQR72XU6Y54IK" localSheetId="3" hidden="1">#REF!</definedName>
    <definedName name="BExVTCMDQMLKRA2NQR72XU6Y54IK" localSheetId="7" hidden="1">#REF!</definedName>
    <definedName name="BExVTCMDQMLKRA2NQR72XU6Y54IK" localSheetId="12" hidden="1">#REF!</definedName>
    <definedName name="BExVTCMDQMLKRA2NQR72XU6Y54IK" localSheetId="13" hidden="1">#REF!</definedName>
    <definedName name="BExVTCMDQMLKRA2NQR72XU6Y54IK" localSheetId="1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11" hidden="1">#REF!</definedName>
    <definedName name="BExVTCRV8FQ5U9OYWWL44N6KFNHU" localSheetId="17" hidden="1">#REF!</definedName>
    <definedName name="BExVTCRV8FQ5U9OYWWL44N6KFNHU" localSheetId="3" hidden="1">#REF!</definedName>
    <definedName name="BExVTCRV8FQ5U9OYWWL44N6KFNHU" localSheetId="7" hidden="1">#REF!</definedName>
    <definedName name="BExVTCRV8FQ5U9OYWWL44N6KFNHU" localSheetId="12" hidden="1">#REF!</definedName>
    <definedName name="BExVTCRV8FQ5U9OYWWL44N6KFNHU" localSheetId="13" hidden="1">#REF!</definedName>
    <definedName name="BExVTCRV8FQ5U9OYWWL44N6KFNHU" localSheetId="1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11" hidden="1">#REF!</definedName>
    <definedName name="BExVTNESHPVG0A0KZ7BRX26MS0PF" localSheetId="17" hidden="1">#REF!</definedName>
    <definedName name="BExVTNESHPVG0A0KZ7BRX26MS0PF" localSheetId="3" hidden="1">#REF!</definedName>
    <definedName name="BExVTNESHPVG0A0KZ7BRX26MS0PF" localSheetId="7" hidden="1">#REF!</definedName>
    <definedName name="BExVTNESHPVG0A0KZ7BRX26MS0PF" localSheetId="12" hidden="1">#REF!</definedName>
    <definedName name="BExVTNESHPVG0A0KZ7BRX26MS0PF" localSheetId="13" hidden="1">#REF!</definedName>
    <definedName name="BExVTNESHPVG0A0KZ7BRX26MS0PF" localSheetId="1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11" hidden="1">#REF!</definedName>
    <definedName name="BExVTTJVTNRSBHBTUZ78WG2JM5MK" localSheetId="17" hidden="1">#REF!</definedName>
    <definedName name="BExVTTJVTNRSBHBTUZ78WG2JM5MK" localSheetId="3" hidden="1">#REF!</definedName>
    <definedName name="BExVTTJVTNRSBHBTUZ78WG2JM5MK" localSheetId="7" hidden="1">#REF!</definedName>
    <definedName name="BExVTTJVTNRSBHBTUZ78WG2JM5MK" localSheetId="12" hidden="1">#REF!</definedName>
    <definedName name="BExVTTJVTNRSBHBTUZ78WG2JM5MK" localSheetId="13" hidden="1">#REF!</definedName>
    <definedName name="BExVTTJVTNRSBHBTUZ78WG2JM5MK" localSheetId="1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11" hidden="1">#REF!</definedName>
    <definedName name="BExVTXLMYR87BC04D1ERALPUFVPG" localSheetId="17" hidden="1">#REF!</definedName>
    <definedName name="BExVTXLMYR87BC04D1ERALPUFVPG" localSheetId="3" hidden="1">#REF!</definedName>
    <definedName name="BExVTXLMYR87BC04D1ERALPUFVPG" localSheetId="7" hidden="1">#REF!</definedName>
    <definedName name="BExVTXLMYR87BC04D1ERALPUFVPG" localSheetId="12" hidden="1">#REF!</definedName>
    <definedName name="BExVTXLMYR87BC04D1ERALPUFVPG" localSheetId="13" hidden="1">#REF!</definedName>
    <definedName name="BExVTXLMYR87BC04D1ERALPUFVPG" localSheetId="1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11" hidden="1">#REF!</definedName>
    <definedName name="BExVUL9V3H8ZF6Y72LQBBN639YAA" localSheetId="17" hidden="1">#REF!</definedName>
    <definedName name="BExVUL9V3H8ZF6Y72LQBBN639YAA" localSheetId="3" hidden="1">#REF!</definedName>
    <definedName name="BExVUL9V3H8ZF6Y72LQBBN639YAA" localSheetId="7" hidden="1">#REF!</definedName>
    <definedName name="BExVUL9V3H8ZF6Y72LQBBN639YAA" localSheetId="12" hidden="1">#REF!</definedName>
    <definedName name="BExVUL9V3H8ZF6Y72LQBBN639YAA" localSheetId="13" hidden="1">#REF!</definedName>
    <definedName name="BExVUL9V3H8ZF6Y72LQBBN639YAA" localSheetId="1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11" hidden="1">#REF!</definedName>
    <definedName name="BExVUZT95UAU8XG5X9XSE25CHQGA" localSheetId="17" hidden="1">#REF!</definedName>
    <definedName name="BExVUZT95UAU8XG5X9XSE25CHQGA" localSheetId="3" hidden="1">#REF!</definedName>
    <definedName name="BExVUZT95UAU8XG5X9XSE25CHQGA" localSheetId="7" hidden="1">#REF!</definedName>
    <definedName name="BExVUZT95UAU8XG5X9XSE25CHQGA" localSheetId="12" hidden="1">#REF!</definedName>
    <definedName name="BExVUZT95UAU8XG5X9XSE25CHQGA" localSheetId="13" hidden="1">#REF!</definedName>
    <definedName name="BExVUZT95UAU8XG5X9XSE25CHQGA" localSheetId="1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11" hidden="1">#REF!</definedName>
    <definedName name="BExVV5T14N2HZIK7HQ4P2KG09U0J" localSheetId="17" hidden="1">#REF!</definedName>
    <definedName name="BExVV5T14N2HZIK7HQ4P2KG09U0J" localSheetId="3" hidden="1">#REF!</definedName>
    <definedName name="BExVV5T14N2HZIK7HQ4P2KG09U0J" localSheetId="7" hidden="1">#REF!</definedName>
    <definedName name="BExVV5T14N2HZIK7HQ4P2KG09U0J" localSheetId="12" hidden="1">#REF!</definedName>
    <definedName name="BExVV5T14N2HZIK7HQ4P2KG09U0J" localSheetId="13" hidden="1">#REF!</definedName>
    <definedName name="BExVV5T14N2HZIK7HQ4P2KG09U0J" localSheetId="1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11" hidden="1">#REF!</definedName>
    <definedName name="BExVV7R410VYLADLX9LNG63ID6H1" localSheetId="17" hidden="1">#REF!</definedName>
    <definedName name="BExVV7R410VYLADLX9LNG63ID6H1" localSheetId="3" hidden="1">#REF!</definedName>
    <definedName name="BExVV7R410VYLADLX9LNG63ID6H1" localSheetId="7" hidden="1">#REF!</definedName>
    <definedName name="BExVV7R410VYLADLX9LNG63ID6H1" localSheetId="12" hidden="1">#REF!</definedName>
    <definedName name="BExVV7R410VYLADLX9LNG63ID6H1" localSheetId="13" hidden="1">#REF!</definedName>
    <definedName name="BExVV7R410VYLADLX9LNG63ID6H1" localSheetId="1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11" hidden="1">#REF!</definedName>
    <definedName name="BExVVAAVDXGWAVI6J2W0BCU58MBM" localSheetId="17" hidden="1">#REF!</definedName>
    <definedName name="BExVVAAVDXGWAVI6J2W0BCU58MBM" localSheetId="3" hidden="1">#REF!</definedName>
    <definedName name="BExVVAAVDXGWAVI6J2W0BCU58MBM" localSheetId="7" hidden="1">#REF!</definedName>
    <definedName name="BExVVAAVDXGWAVI6J2W0BCU58MBM" localSheetId="12" hidden="1">#REF!</definedName>
    <definedName name="BExVVAAVDXGWAVI6J2W0BCU58MBM" localSheetId="13" hidden="1">#REF!</definedName>
    <definedName name="BExVVAAVDXGWAVI6J2W0BCU58MBM" localSheetId="1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11" hidden="1">#REF!</definedName>
    <definedName name="BExVVCEED4JEKF59OV0G3T4XFMFO" localSheetId="17" hidden="1">#REF!</definedName>
    <definedName name="BExVVCEED4JEKF59OV0G3T4XFMFO" localSheetId="3" hidden="1">#REF!</definedName>
    <definedName name="BExVVCEED4JEKF59OV0G3T4XFMFO" localSheetId="7" hidden="1">#REF!</definedName>
    <definedName name="BExVVCEED4JEKF59OV0G3T4XFMFO" localSheetId="12" hidden="1">#REF!</definedName>
    <definedName name="BExVVCEED4JEKF59OV0G3T4XFMFO" localSheetId="13" hidden="1">#REF!</definedName>
    <definedName name="BExVVCEED4JEKF59OV0G3T4XFMFO" localSheetId="1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11" hidden="1">#REF!</definedName>
    <definedName name="BExVVPFO2J7FMSRPD36909HN4BZJ" localSheetId="17" hidden="1">#REF!</definedName>
    <definedName name="BExVVPFO2J7FMSRPD36909HN4BZJ" localSheetId="3" hidden="1">#REF!</definedName>
    <definedName name="BExVVPFO2J7FMSRPD36909HN4BZJ" localSheetId="7" hidden="1">#REF!</definedName>
    <definedName name="BExVVPFO2J7FMSRPD36909HN4BZJ" localSheetId="12" hidden="1">#REF!</definedName>
    <definedName name="BExVVPFO2J7FMSRPD36909HN4BZJ" localSheetId="13" hidden="1">#REF!</definedName>
    <definedName name="BExVVPFO2J7FMSRPD36909HN4BZJ" localSheetId="1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11" hidden="1">#REF!</definedName>
    <definedName name="BExVVQ19AQ3VCARJOC38SF7OYE9Y" localSheetId="17" hidden="1">#REF!</definedName>
    <definedName name="BExVVQ19AQ3VCARJOC38SF7OYE9Y" localSheetId="3" hidden="1">#REF!</definedName>
    <definedName name="BExVVQ19AQ3VCARJOC38SF7OYE9Y" localSheetId="7" hidden="1">#REF!</definedName>
    <definedName name="BExVVQ19AQ3VCARJOC38SF7OYE9Y" localSheetId="12" hidden="1">#REF!</definedName>
    <definedName name="BExVVQ19AQ3VCARJOC38SF7OYE9Y" localSheetId="13" hidden="1">#REF!</definedName>
    <definedName name="BExVVQ19AQ3VCARJOC38SF7OYE9Y" localSheetId="1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11" hidden="1">#REF!</definedName>
    <definedName name="BExVVQ19TAECID45CS4HXT1RD3AQ" localSheetId="17" hidden="1">#REF!</definedName>
    <definedName name="BExVVQ19TAECID45CS4HXT1RD3AQ" localSheetId="3" hidden="1">#REF!</definedName>
    <definedName name="BExVVQ19TAECID45CS4HXT1RD3AQ" localSheetId="7" hidden="1">#REF!</definedName>
    <definedName name="BExVVQ19TAECID45CS4HXT1RD3AQ" localSheetId="12" hidden="1">#REF!</definedName>
    <definedName name="BExVVQ19TAECID45CS4HXT1RD3AQ" localSheetId="13" hidden="1">#REF!</definedName>
    <definedName name="BExVVQ19TAECID45CS4HXT1RD3AQ" localSheetId="1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11" hidden="1">#REF!</definedName>
    <definedName name="BExVVYKOYB7OX8Y0B4UIUF79PVDO" localSheetId="17" hidden="1">#REF!</definedName>
    <definedName name="BExVVYKOYB7OX8Y0B4UIUF79PVDO" localSheetId="3" hidden="1">#REF!</definedName>
    <definedName name="BExVVYKOYB7OX8Y0B4UIUF79PVDO" localSheetId="7" hidden="1">#REF!</definedName>
    <definedName name="BExVVYKOYB7OX8Y0B4UIUF79PVDO" localSheetId="12" hidden="1">#REF!</definedName>
    <definedName name="BExVVYKOYB7OX8Y0B4UIUF79PVDO" localSheetId="13" hidden="1">#REF!</definedName>
    <definedName name="BExVVYKOYB7OX8Y0B4UIUF79PVDO" localSheetId="1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11" hidden="1">#REF!</definedName>
    <definedName name="BExVW3YV5XGIVJ97UUPDJGJ2P15B" localSheetId="17" hidden="1">#REF!</definedName>
    <definedName name="BExVW3YV5XGIVJ97UUPDJGJ2P15B" localSheetId="3" hidden="1">#REF!</definedName>
    <definedName name="BExVW3YV5XGIVJ97UUPDJGJ2P15B" localSheetId="7" hidden="1">#REF!</definedName>
    <definedName name="BExVW3YV5XGIVJ97UUPDJGJ2P15B" localSheetId="12" hidden="1">#REF!</definedName>
    <definedName name="BExVW3YV5XGIVJ97UUPDJGJ2P15B" localSheetId="13" hidden="1">#REF!</definedName>
    <definedName name="BExVW3YV5XGIVJ97UUPDJGJ2P15B" localSheetId="1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11" hidden="1">#REF!</definedName>
    <definedName name="BExVW5X571GEYR5SCU1Z2DHKWM79" localSheetId="17" hidden="1">#REF!</definedName>
    <definedName name="BExVW5X571GEYR5SCU1Z2DHKWM79" localSheetId="3" hidden="1">#REF!</definedName>
    <definedName name="BExVW5X571GEYR5SCU1Z2DHKWM79" localSheetId="7" hidden="1">#REF!</definedName>
    <definedName name="BExVW5X571GEYR5SCU1Z2DHKWM79" localSheetId="12" hidden="1">#REF!</definedName>
    <definedName name="BExVW5X571GEYR5SCU1Z2DHKWM79" localSheetId="13" hidden="1">#REF!</definedName>
    <definedName name="BExVW5X571GEYR5SCU1Z2DHKWM79" localSheetId="1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11" hidden="1">#REF!</definedName>
    <definedName name="BExVW6YTKA098AF57M4PHNQ54XMH" localSheetId="17" hidden="1">#REF!</definedName>
    <definedName name="BExVW6YTKA098AF57M4PHNQ54XMH" localSheetId="3" hidden="1">#REF!</definedName>
    <definedName name="BExVW6YTKA098AF57M4PHNQ54XMH" localSheetId="7" hidden="1">#REF!</definedName>
    <definedName name="BExVW6YTKA098AF57M4PHNQ54XMH" localSheetId="12" hidden="1">#REF!</definedName>
    <definedName name="BExVW6YTKA098AF57M4PHNQ54XMH" localSheetId="13" hidden="1">#REF!</definedName>
    <definedName name="BExVW6YTKA098AF57M4PHNQ54XMH" localSheetId="1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11" hidden="1">#REF!</definedName>
    <definedName name="BExVWHRDIJBRFANMKJFY05BHP7RS" localSheetId="17" hidden="1">#REF!</definedName>
    <definedName name="BExVWHRDIJBRFANMKJFY05BHP7RS" localSheetId="3" hidden="1">#REF!</definedName>
    <definedName name="BExVWHRDIJBRFANMKJFY05BHP7RS" localSheetId="7" hidden="1">#REF!</definedName>
    <definedName name="BExVWHRDIJBRFANMKJFY05BHP7RS" localSheetId="12" hidden="1">#REF!</definedName>
    <definedName name="BExVWHRDIJBRFANMKJFY05BHP7RS" localSheetId="13" hidden="1">#REF!</definedName>
    <definedName name="BExVWHRDIJBRFANMKJFY05BHP7RS" localSheetId="1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11" hidden="1">#REF!</definedName>
    <definedName name="BExVWINKCH0V0NUWH363SMXAZE62" localSheetId="17" hidden="1">#REF!</definedName>
    <definedName name="BExVWINKCH0V0NUWH363SMXAZE62" localSheetId="3" hidden="1">#REF!</definedName>
    <definedName name="BExVWINKCH0V0NUWH363SMXAZE62" localSheetId="7" hidden="1">#REF!</definedName>
    <definedName name="BExVWINKCH0V0NUWH363SMXAZE62" localSheetId="12" hidden="1">#REF!</definedName>
    <definedName name="BExVWINKCH0V0NUWH363SMXAZE62" localSheetId="13" hidden="1">#REF!</definedName>
    <definedName name="BExVWINKCH0V0NUWH363SMXAZE62" localSheetId="1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11" hidden="1">#REF!</definedName>
    <definedName name="BExVWYU8EK669NP172GEIGCTVPPA" localSheetId="17" hidden="1">#REF!</definedName>
    <definedName name="BExVWYU8EK669NP172GEIGCTVPPA" localSheetId="3" hidden="1">#REF!</definedName>
    <definedName name="BExVWYU8EK669NP172GEIGCTVPPA" localSheetId="7" hidden="1">#REF!</definedName>
    <definedName name="BExVWYU8EK669NP172GEIGCTVPPA" localSheetId="12" hidden="1">#REF!</definedName>
    <definedName name="BExVWYU8EK669NP172GEIGCTVPPA" localSheetId="13" hidden="1">#REF!</definedName>
    <definedName name="BExVWYU8EK669NP172GEIGCTVPPA" localSheetId="1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11" hidden="1">#REF!</definedName>
    <definedName name="BExVX3XN2DRJKL8EDBIG58RYQ36R" localSheetId="17" hidden="1">#REF!</definedName>
    <definedName name="BExVX3XN2DRJKL8EDBIG58RYQ36R" localSheetId="3" hidden="1">#REF!</definedName>
    <definedName name="BExVX3XN2DRJKL8EDBIG58RYQ36R" localSheetId="7" hidden="1">#REF!</definedName>
    <definedName name="BExVX3XN2DRJKL8EDBIG58RYQ36R" localSheetId="12" hidden="1">#REF!</definedName>
    <definedName name="BExVX3XN2DRJKL8EDBIG58RYQ36R" localSheetId="13" hidden="1">#REF!</definedName>
    <definedName name="BExVX3XN2DRJKL8EDBIG58RYQ36R" localSheetId="1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11" hidden="1">#REF!</definedName>
    <definedName name="BExVXBA38Z5WNQUH39HHZ2SAMC1T" localSheetId="17" hidden="1">#REF!</definedName>
    <definedName name="BExVXBA38Z5WNQUH39HHZ2SAMC1T" localSheetId="3" hidden="1">#REF!</definedName>
    <definedName name="BExVXBA38Z5WNQUH39HHZ2SAMC1T" localSheetId="7" hidden="1">#REF!</definedName>
    <definedName name="BExVXBA38Z5WNQUH39HHZ2SAMC1T" localSheetId="12" hidden="1">#REF!</definedName>
    <definedName name="BExVXBA38Z5WNQUH39HHZ2SAMC1T" localSheetId="13" hidden="1">#REF!</definedName>
    <definedName name="BExVXBA38Z5WNQUH39HHZ2SAMC1T" localSheetId="1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11" hidden="1">#REF!</definedName>
    <definedName name="BExVXDZ63PUART77BBR5SI63TPC6" localSheetId="17" hidden="1">#REF!</definedName>
    <definedName name="BExVXDZ63PUART77BBR5SI63TPC6" localSheetId="3" hidden="1">#REF!</definedName>
    <definedName name="BExVXDZ63PUART77BBR5SI63TPC6" localSheetId="7" hidden="1">#REF!</definedName>
    <definedName name="BExVXDZ63PUART77BBR5SI63TPC6" localSheetId="12" hidden="1">#REF!</definedName>
    <definedName name="BExVXDZ63PUART77BBR5SI63TPC6" localSheetId="13" hidden="1">#REF!</definedName>
    <definedName name="BExVXDZ63PUART77BBR5SI63TPC6" localSheetId="1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11" hidden="1">#REF!</definedName>
    <definedName name="BExVXHKI6LFYMGWISMPACMO247HL" localSheetId="17" hidden="1">#REF!</definedName>
    <definedName name="BExVXHKI6LFYMGWISMPACMO247HL" localSheetId="3" hidden="1">#REF!</definedName>
    <definedName name="BExVXHKI6LFYMGWISMPACMO247HL" localSheetId="7" hidden="1">#REF!</definedName>
    <definedName name="BExVXHKI6LFYMGWISMPACMO247HL" localSheetId="12" hidden="1">#REF!</definedName>
    <definedName name="BExVXHKI6LFYMGWISMPACMO247HL" localSheetId="13" hidden="1">#REF!</definedName>
    <definedName name="BExVXHKI6LFYMGWISMPACMO247HL" localSheetId="1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11" hidden="1">#REF!</definedName>
    <definedName name="BExVXK9SK580O7MYHVNJ3V911ALP" localSheetId="17" hidden="1">#REF!</definedName>
    <definedName name="BExVXK9SK580O7MYHVNJ3V911ALP" localSheetId="3" hidden="1">#REF!</definedName>
    <definedName name="BExVXK9SK580O7MYHVNJ3V911ALP" localSheetId="7" hidden="1">#REF!</definedName>
    <definedName name="BExVXK9SK580O7MYHVNJ3V911ALP" localSheetId="12" hidden="1">#REF!</definedName>
    <definedName name="BExVXK9SK580O7MYHVNJ3V911ALP" localSheetId="13" hidden="1">#REF!</definedName>
    <definedName name="BExVXK9SK580O7MYHVNJ3V911ALP" localSheetId="1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11" hidden="1">#REF!</definedName>
    <definedName name="BExVXLX2BZ5EF2X6R41BTKRJR1NM" localSheetId="17" hidden="1">#REF!</definedName>
    <definedName name="BExVXLX2BZ5EF2X6R41BTKRJR1NM" localSheetId="3" hidden="1">#REF!</definedName>
    <definedName name="BExVXLX2BZ5EF2X6R41BTKRJR1NM" localSheetId="7" hidden="1">#REF!</definedName>
    <definedName name="BExVXLX2BZ5EF2X6R41BTKRJR1NM" localSheetId="12" hidden="1">#REF!</definedName>
    <definedName name="BExVXLX2BZ5EF2X6R41BTKRJR1NM" localSheetId="13" hidden="1">#REF!</definedName>
    <definedName name="BExVXLX2BZ5EF2X6R41BTKRJR1NM" localSheetId="1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11" hidden="1">#REF!</definedName>
    <definedName name="BExVXYT01U5IPYA7E44FWS6KCEFC" localSheetId="17" hidden="1">#REF!</definedName>
    <definedName name="BExVXYT01U5IPYA7E44FWS6KCEFC" localSheetId="3" hidden="1">#REF!</definedName>
    <definedName name="BExVXYT01U5IPYA7E44FWS6KCEFC" localSheetId="7" hidden="1">#REF!</definedName>
    <definedName name="BExVXYT01U5IPYA7E44FWS6KCEFC" localSheetId="12" hidden="1">#REF!</definedName>
    <definedName name="BExVXYT01U5IPYA7E44FWS6KCEFC" localSheetId="13" hidden="1">#REF!</definedName>
    <definedName name="BExVXYT01U5IPYA7E44FWS6KCEFC" localSheetId="1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11" hidden="1">#REF!</definedName>
    <definedName name="BExVY11V7U1SAY4QKYE0PBSPD7LW" localSheetId="17" hidden="1">#REF!</definedName>
    <definedName name="BExVY11V7U1SAY4QKYE0PBSPD7LW" localSheetId="3" hidden="1">#REF!</definedName>
    <definedName name="BExVY11V7U1SAY4QKYE0PBSPD7LW" localSheetId="7" hidden="1">#REF!</definedName>
    <definedName name="BExVY11V7U1SAY4QKYE0PBSPD7LW" localSheetId="12" hidden="1">#REF!</definedName>
    <definedName name="BExVY11V7U1SAY4QKYE0PBSPD7LW" localSheetId="13" hidden="1">#REF!</definedName>
    <definedName name="BExVY11V7U1SAY4QKYE0PBSPD7LW" localSheetId="1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11" hidden="1">#REF!</definedName>
    <definedName name="BExVY1SV37DL5YU59HS4IG3VBCP4" localSheetId="17" hidden="1">#REF!</definedName>
    <definedName name="BExVY1SV37DL5YU59HS4IG3VBCP4" localSheetId="3" hidden="1">#REF!</definedName>
    <definedName name="BExVY1SV37DL5YU59HS4IG3VBCP4" localSheetId="7" hidden="1">#REF!</definedName>
    <definedName name="BExVY1SV37DL5YU59HS4IG3VBCP4" localSheetId="12" hidden="1">#REF!</definedName>
    <definedName name="BExVY1SV37DL5YU59HS4IG3VBCP4" localSheetId="13" hidden="1">#REF!</definedName>
    <definedName name="BExVY1SV37DL5YU59HS4IG3VBCP4" localSheetId="1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11" hidden="1">#REF!</definedName>
    <definedName name="BExVY3WFGJKSQA08UF9NCMST928Y" localSheetId="17" hidden="1">#REF!</definedName>
    <definedName name="BExVY3WFGJKSQA08UF9NCMST928Y" localSheetId="3" hidden="1">#REF!</definedName>
    <definedName name="BExVY3WFGJKSQA08UF9NCMST928Y" localSheetId="7" hidden="1">#REF!</definedName>
    <definedName name="BExVY3WFGJKSQA08UF9NCMST928Y" localSheetId="12" hidden="1">#REF!</definedName>
    <definedName name="BExVY3WFGJKSQA08UF9NCMST928Y" localSheetId="13" hidden="1">#REF!</definedName>
    <definedName name="BExVY3WFGJKSQA08UF9NCMST928Y" localSheetId="1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11" hidden="1">#REF!</definedName>
    <definedName name="BExVY954UOEVQEIC5OFO4NEWVKAQ" localSheetId="17" hidden="1">#REF!</definedName>
    <definedName name="BExVY954UOEVQEIC5OFO4NEWVKAQ" localSheetId="3" hidden="1">#REF!</definedName>
    <definedName name="BExVY954UOEVQEIC5OFO4NEWVKAQ" localSheetId="7" hidden="1">#REF!</definedName>
    <definedName name="BExVY954UOEVQEIC5OFO4NEWVKAQ" localSheetId="12" hidden="1">#REF!</definedName>
    <definedName name="BExVY954UOEVQEIC5OFO4NEWVKAQ" localSheetId="13" hidden="1">#REF!</definedName>
    <definedName name="BExVY954UOEVQEIC5OFO4NEWVKAQ" localSheetId="1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11" hidden="1">#REF!</definedName>
    <definedName name="BExVYHDYIV5397LC02V4FEP8VD6W" localSheetId="17" hidden="1">#REF!</definedName>
    <definedName name="BExVYHDYIV5397LC02V4FEP8VD6W" localSheetId="3" hidden="1">#REF!</definedName>
    <definedName name="BExVYHDYIV5397LC02V4FEP8VD6W" localSheetId="7" hidden="1">#REF!</definedName>
    <definedName name="BExVYHDYIV5397LC02V4FEP8VD6W" localSheetId="12" hidden="1">#REF!</definedName>
    <definedName name="BExVYHDYIV5397LC02V4FEP8VD6W" localSheetId="13" hidden="1">#REF!</definedName>
    <definedName name="BExVYHDYIV5397LC02V4FEP8VD6W" localSheetId="1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11" hidden="1">#REF!</definedName>
    <definedName name="BExVYO4NFDGC4ZOGHANQWX5CH4BT" localSheetId="17" hidden="1">#REF!</definedName>
    <definedName name="BExVYO4NFDGC4ZOGHANQWX5CH4BT" localSheetId="3" hidden="1">#REF!</definedName>
    <definedName name="BExVYO4NFDGC4ZOGHANQWX5CH4BT" localSheetId="7" hidden="1">#REF!</definedName>
    <definedName name="BExVYO4NFDGC4ZOGHANQWX5CH4BT" localSheetId="12" hidden="1">#REF!</definedName>
    <definedName name="BExVYO4NFDGC4ZOGHANQWX5CH4BT" localSheetId="13" hidden="1">#REF!</definedName>
    <definedName name="BExVYO4NFDGC4ZOGHANQWX5CH4BT" localSheetId="1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11" hidden="1">#REF!</definedName>
    <definedName name="BExVYOVIZDA18YIQ0A30Q052PCAK" localSheetId="17" hidden="1">#REF!</definedName>
    <definedName name="BExVYOVIZDA18YIQ0A30Q052PCAK" localSheetId="3" hidden="1">#REF!</definedName>
    <definedName name="BExVYOVIZDA18YIQ0A30Q052PCAK" localSheetId="7" hidden="1">#REF!</definedName>
    <definedName name="BExVYOVIZDA18YIQ0A30Q052PCAK" localSheetId="12" hidden="1">#REF!</definedName>
    <definedName name="BExVYOVIZDA18YIQ0A30Q052PCAK" localSheetId="13" hidden="1">#REF!</definedName>
    <definedName name="BExVYOVIZDA18YIQ0A30Q052PCAK" localSheetId="1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11" hidden="1">#REF!</definedName>
    <definedName name="BExVYPS2R6B75R1EFIUJ6G5TE4Q4" localSheetId="17" hidden="1">#REF!</definedName>
    <definedName name="BExVYPS2R6B75R1EFIUJ6G5TE4Q4" localSheetId="3" hidden="1">#REF!</definedName>
    <definedName name="BExVYPS2R6B75R1EFIUJ6G5TE4Q4" localSheetId="7" hidden="1">#REF!</definedName>
    <definedName name="BExVYPS2R6B75R1EFIUJ6G5TE4Q4" localSheetId="12" hidden="1">#REF!</definedName>
    <definedName name="BExVYPS2R6B75R1EFIUJ6G5TE4Q4" localSheetId="13" hidden="1">#REF!</definedName>
    <definedName name="BExVYPS2R6B75R1EFIUJ6G5TE4Q4" localSheetId="1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11" hidden="1">#REF!</definedName>
    <definedName name="BExVYQIXPEM6J4JVP78BRHIC05PV" localSheetId="17" hidden="1">#REF!</definedName>
    <definedName name="BExVYQIXPEM6J4JVP78BRHIC05PV" localSheetId="3" hidden="1">#REF!</definedName>
    <definedName name="BExVYQIXPEM6J4JVP78BRHIC05PV" localSheetId="7" hidden="1">#REF!</definedName>
    <definedName name="BExVYQIXPEM6J4JVP78BRHIC05PV" localSheetId="12" hidden="1">#REF!</definedName>
    <definedName name="BExVYQIXPEM6J4JVP78BRHIC05PV" localSheetId="13" hidden="1">#REF!</definedName>
    <definedName name="BExVYQIXPEM6J4JVP78BRHIC05PV" localSheetId="1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11" hidden="1">#REF!</definedName>
    <definedName name="BExVYVGWN7SONLVDH9WJ2F1JS264" localSheetId="17" hidden="1">#REF!</definedName>
    <definedName name="BExVYVGWN7SONLVDH9WJ2F1JS264" localSheetId="3" hidden="1">#REF!</definedName>
    <definedName name="BExVYVGWN7SONLVDH9WJ2F1JS264" localSheetId="7" hidden="1">#REF!</definedName>
    <definedName name="BExVYVGWN7SONLVDH9WJ2F1JS264" localSheetId="12" hidden="1">#REF!</definedName>
    <definedName name="BExVYVGWN7SONLVDH9WJ2F1JS264" localSheetId="13" hidden="1">#REF!</definedName>
    <definedName name="BExVYVGWN7SONLVDH9WJ2F1JS264" localSheetId="1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11" hidden="1">#REF!</definedName>
    <definedName name="BExVZ40HNAZRM8JHYYNQ7F6A4GU0" localSheetId="17" hidden="1">#REF!</definedName>
    <definedName name="BExVZ40HNAZRM8JHYYNQ7F6A4GU0" localSheetId="3" hidden="1">#REF!</definedName>
    <definedName name="BExVZ40HNAZRM8JHYYNQ7F6A4GU0" localSheetId="7" hidden="1">#REF!</definedName>
    <definedName name="BExVZ40HNAZRM8JHYYNQ7F6A4GU0" localSheetId="12" hidden="1">#REF!</definedName>
    <definedName name="BExVZ40HNAZRM8JHYYNQ7F6A4GU0" localSheetId="13" hidden="1">#REF!</definedName>
    <definedName name="BExVZ40HNAZRM8JHYYNQ7F6A4GU0" localSheetId="1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11" hidden="1">#REF!</definedName>
    <definedName name="BExVZ7WRO17PYILJEJGPQCO5IL66" localSheetId="17" hidden="1">#REF!</definedName>
    <definedName name="BExVZ7WRO17PYILJEJGPQCO5IL66" localSheetId="3" hidden="1">#REF!</definedName>
    <definedName name="BExVZ7WRO17PYILJEJGPQCO5IL66" localSheetId="7" hidden="1">#REF!</definedName>
    <definedName name="BExVZ7WRO17PYILJEJGPQCO5IL66" localSheetId="12" hidden="1">#REF!</definedName>
    <definedName name="BExVZ7WRO17PYILJEJGPQCO5IL66" localSheetId="13" hidden="1">#REF!</definedName>
    <definedName name="BExVZ7WRO17PYILJEJGPQCO5IL66" localSheetId="1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11" hidden="1">#REF!</definedName>
    <definedName name="BExVZ9EO732IK6MNMG17Y1EFTJQC" localSheetId="17" hidden="1">#REF!</definedName>
    <definedName name="BExVZ9EO732IK6MNMG17Y1EFTJQC" localSheetId="3" hidden="1">#REF!</definedName>
    <definedName name="BExVZ9EO732IK6MNMG17Y1EFTJQC" localSheetId="7" hidden="1">#REF!</definedName>
    <definedName name="BExVZ9EO732IK6MNMG17Y1EFTJQC" localSheetId="12" hidden="1">#REF!</definedName>
    <definedName name="BExVZ9EO732IK6MNMG17Y1EFTJQC" localSheetId="13" hidden="1">#REF!</definedName>
    <definedName name="BExVZ9EO732IK6MNMG17Y1EFTJQC" localSheetId="1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11" hidden="1">#REF!</definedName>
    <definedName name="BExVZB1Y5J4UL2LKK0363EU7GIJ1" localSheetId="17" hidden="1">#REF!</definedName>
    <definedName name="BExVZB1Y5J4UL2LKK0363EU7GIJ1" localSheetId="3" hidden="1">#REF!</definedName>
    <definedName name="BExVZB1Y5J4UL2LKK0363EU7GIJ1" localSheetId="7" hidden="1">#REF!</definedName>
    <definedName name="BExVZB1Y5J4UL2LKK0363EU7GIJ1" localSheetId="12" hidden="1">#REF!</definedName>
    <definedName name="BExVZB1Y5J4UL2LKK0363EU7GIJ1" localSheetId="13" hidden="1">#REF!</definedName>
    <definedName name="BExVZB1Y5J4UL2LKK0363EU7GIJ1" localSheetId="1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11" hidden="1">#REF!</definedName>
    <definedName name="BExVZGQXYK2ICC9JSNFPRHBD5KNU" localSheetId="17" hidden="1">#REF!</definedName>
    <definedName name="BExVZGQXYK2ICC9JSNFPRHBD5KNU" localSheetId="3" hidden="1">#REF!</definedName>
    <definedName name="BExVZGQXYK2ICC9JSNFPRHBD5KNU" localSheetId="7" hidden="1">#REF!</definedName>
    <definedName name="BExVZGQXYK2ICC9JSNFPRHBD5KNU" localSheetId="12" hidden="1">#REF!</definedName>
    <definedName name="BExVZGQXYK2ICC9JSNFPRHBD5KNU" localSheetId="13" hidden="1">#REF!</definedName>
    <definedName name="BExVZGQXYK2ICC9JSNFPRHBD5KNU" localSheetId="1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11" hidden="1">#REF!</definedName>
    <definedName name="BExVZJQVO5LQ0BJH5JEN5NOBIAF6" localSheetId="17" hidden="1">#REF!</definedName>
    <definedName name="BExVZJQVO5LQ0BJH5JEN5NOBIAF6" localSheetId="3" hidden="1">#REF!</definedName>
    <definedName name="BExVZJQVO5LQ0BJH5JEN5NOBIAF6" localSheetId="7" hidden="1">#REF!</definedName>
    <definedName name="BExVZJQVO5LQ0BJH5JEN5NOBIAF6" localSheetId="12" hidden="1">#REF!</definedName>
    <definedName name="BExVZJQVO5LQ0BJH5JEN5NOBIAF6" localSheetId="13" hidden="1">#REF!</definedName>
    <definedName name="BExVZJQVO5LQ0BJH5JEN5NOBIAF6" localSheetId="1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11" hidden="1">#REF!</definedName>
    <definedName name="BExVZNXWS91RD7NXV5NE2R3C8WW7" localSheetId="17" hidden="1">#REF!</definedName>
    <definedName name="BExVZNXWS91RD7NXV5NE2R3C8WW7" localSheetId="3" hidden="1">#REF!</definedName>
    <definedName name="BExVZNXWS91RD7NXV5NE2R3C8WW7" localSheetId="7" hidden="1">#REF!</definedName>
    <definedName name="BExVZNXWS91RD7NXV5NE2R3C8WW7" localSheetId="12" hidden="1">#REF!</definedName>
    <definedName name="BExVZNXWS91RD7NXV5NE2R3C8WW7" localSheetId="13" hidden="1">#REF!</definedName>
    <definedName name="BExVZNXWS91RD7NXV5NE2R3C8WW7" localSheetId="1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11" hidden="1">#REF!</definedName>
    <definedName name="BExW008AGT1ZRN5DFG4YOH5F7G47" localSheetId="17" hidden="1">#REF!</definedName>
    <definedName name="BExW008AGT1ZRN5DFG4YOH5F7G47" localSheetId="3" hidden="1">#REF!</definedName>
    <definedName name="BExW008AGT1ZRN5DFG4YOH5F7G47" localSheetId="7" hidden="1">#REF!</definedName>
    <definedName name="BExW008AGT1ZRN5DFG4YOH5F7G47" localSheetId="12" hidden="1">#REF!</definedName>
    <definedName name="BExW008AGT1ZRN5DFG4YOH5F7G47" localSheetId="13" hidden="1">#REF!</definedName>
    <definedName name="BExW008AGT1ZRN5DFG4YOH5F7G47" localSheetId="1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11" hidden="1">#REF!</definedName>
    <definedName name="BExW0386REQRCQCVT9BCX80UPTRY" localSheetId="17" hidden="1">#REF!</definedName>
    <definedName name="BExW0386REQRCQCVT9BCX80UPTRY" localSheetId="3" hidden="1">#REF!</definedName>
    <definedName name="BExW0386REQRCQCVT9BCX80UPTRY" localSheetId="7" hidden="1">#REF!</definedName>
    <definedName name="BExW0386REQRCQCVT9BCX80UPTRY" localSheetId="12" hidden="1">#REF!</definedName>
    <definedName name="BExW0386REQRCQCVT9BCX80UPTRY" localSheetId="13" hidden="1">#REF!</definedName>
    <definedName name="BExW0386REQRCQCVT9BCX80UPTRY" localSheetId="1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11" hidden="1">#REF!</definedName>
    <definedName name="BExW0FYP4WXY71CYUG40SUBG9UWU" localSheetId="17" hidden="1">#REF!</definedName>
    <definedName name="BExW0FYP4WXY71CYUG40SUBG9UWU" localSheetId="3" hidden="1">#REF!</definedName>
    <definedName name="BExW0FYP4WXY71CYUG40SUBG9UWU" localSheetId="7" hidden="1">#REF!</definedName>
    <definedName name="BExW0FYP4WXY71CYUG40SUBG9UWU" localSheetId="12" hidden="1">#REF!</definedName>
    <definedName name="BExW0FYP4WXY71CYUG40SUBG9UWU" localSheetId="13" hidden="1">#REF!</definedName>
    <definedName name="BExW0FYP4WXY71CYUG40SUBG9UWU" localSheetId="1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11" hidden="1">#REF!</definedName>
    <definedName name="BExW0MPJNQOJ7D6U780WU5XBL97X" localSheetId="17" hidden="1">#REF!</definedName>
    <definedName name="BExW0MPJNQOJ7D6U780WU5XBL97X" localSheetId="3" hidden="1">#REF!</definedName>
    <definedName name="BExW0MPJNQOJ7D6U780WU5XBL97X" localSheetId="7" hidden="1">#REF!</definedName>
    <definedName name="BExW0MPJNQOJ7D6U780WU5XBL97X" localSheetId="12" hidden="1">#REF!</definedName>
    <definedName name="BExW0MPJNQOJ7D6U780WU5XBL97X" localSheetId="13" hidden="1">#REF!</definedName>
    <definedName name="BExW0MPJNQOJ7D6U780WU5XBL97X" localSheetId="1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11" hidden="1">#REF!</definedName>
    <definedName name="BExW0RI61B4VV0ARXTFVBAWRA1C5" localSheetId="17" hidden="1">#REF!</definedName>
    <definedName name="BExW0RI61B4VV0ARXTFVBAWRA1C5" localSheetId="3" hidden="1">#REF!</definedName>
    <definedName name="BExW0RI61B4VV0ARXTFVBAWRA1C5" localSheetId="7" hidden="1">#REF!</definedName>
    <definedName name="BExW0RI61B4VV0ARXTFVBAWRA1C5" localSheetId="12" hidden="1">#REF!</definedName>
    <definedName name="BExW0RI61B4VV0ARXTFVBAWRA1C5" localSheetId="13" hidden="1">#REF!</definedName>
    <definedName name="BExW0RI61B4VV0ARXTFVBAWRA1C5" localSheetId="1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11" hidden="1">#REF!</definedName>
    <definedName name="BExW0Y8T85LBE0WS6FPX6ILTX9ON" localSheetId="17" hidden="1">#REF!</definedName>
    <definedName name="BExW0Y8T85LBE0WS6FPX6ILTX9ON" localSheetId="3" hidden="1">#REF!</definedName>
    <definedName name="BExW0Y8T85LBE0WS6FPX6ILTX9ON" localSheetId="7" hidden="1">#REF!</definedName>
    <definedName name="BExW0Y8T85LBE0WS6FPX6ILTX9ON" localSheetId="12" hidden="1">#REF!</definedName>
    <definedName name="BExW0Y8T85LBE0WS6FPX6ILTX9ON" localSheetId="13" hidden="1">#REF!</definedName>
    <definedName name="BExW0Y8T85LBE0WS6FPX6ILTX9ON" localSheetId="1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11" hidden="1">#REF!</definedName>
    <definedName name="BExW1BVUYQTKMOR56MW7RVRX4L1L" localSheetId="17" hidden="1">#REF!</definedName>
    <definedName name="BExW1BVUYQTKMOR56MW7RVRX4L1L" localSheetId="3" hidden="1">#REF!</definedName>
    <definedName name="BExW1BVUYQTKMOR56MW7RVRX4L1L" localSheetId="7" hidden="1">#REF!</definedName>
    <definedName name="BExW1BVUYQTKMOR56MW7RVRX4L1L" localSheetId="12" hidden="1">#REF!</definedName>
    <definedName name="BExW1BVUYQTKMOR56MW7RVRX4L1L" localSheetId="13" hidden="1">#REF!</definedName>
    <definedName name="BExW1BVUYQTKMOR56MW7RVRX4L1L" localSheetId="1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11" hidden="1">#REF!</definedName>
    <definedName name="BExW1F1220628FOMTW5UAATHRJHK" localSheetId="17" hidden="1">#REF!</definedName>
    <definedName name="BExW1F1220628FOMTW5UAATHRJHK" localSheetId="3" hidden="1">#REF!</definedName>
    <definedName name="BExW1F1220628FOMTW5UAATHRJHK" localSheetId="7" hidden="1">#REF!</definedName>
    <definedName name="BExW1F1220628FOMTW5UAATHRJHK" localSheetId="12" hidden="1">#REF!</definedName>
    <definedName name="BExW1F1220628FOMTW5UAATHRJHK" localSheetId="13" hidden="1">#REF!</definedName>
    <definedName name="BExW1F1220628FOMTW5UAATHRJHK" localSheetId="1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11" hidden="1">#REF!</definedName>
    <definedName name="BExW1PTHB0NZUF0GTD2J1UUL693E" localSheetId="17" hidden="1">#REF!</definedName>
    <definedName name="BExW1PTHB0NZUF0GTD2J1UUL693E" localSheetId="3" hidden="1">#REF!</definedName>
    <definedName name="BExW1PTHB0NZUF0GTD2J1UUL693E" localSheetId="7" hidden="1">#REF!</definedName>
    <definedName name="BExW1PTHB0NZUF0GTD2J1UUL693E" localSheetId="12" hidden="1">#REF!</definedName>
    <definedName name="BExW1PTHB0NZUF0GTD2J1UUL693E" localSheetId="13" hidden="1">#REF!</definedName>
    <definedName name="BExW1PTHB0NZUF0GTD2J1UUL693E" localSheetId="1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11" hidden="1">#REF!</definedName>
    <definedName name="BExW1TKA0Z9OP2DTG50GZR5EG8C7" localSheetId="17" hidden="1">#REF!</definedName>
    <definedName name="BExW1TKA0Z9OP2DTG50GZR5EG8C7" localSheetId="3" hidden="1">#REF!</definedName>
    <definedName name="BExW1TKA0Z9OP2DTG50GZR5EG8C7" localSheetId="7" hidden="1">#REF!</definedName>
    <definedName name="BExW1TKA0Z9OP2DTG50GZR5EG8C7" localSheetId="12" hidden="1">#REF!</definedName>
    <definedName name="BExW1TKA0Z9OP2DTG50GZR5EG8C7" localSheetId="13" hidden="1">#REF!</definedName>
    <definedName name="BExW1TKA0Z9OP2DTG50GZR5EG8C7" localSheetId="1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11" hidden="1">#REF!</definedName>
    <definedName name="BExW1U0JLKQ094DW5MMOI8UHO09V" localSheetId="17" hidden="1">#REF!</definedName>
    <definedName name="BExW1U0JLKQ094DW5MMOI8UHO09V" localSheetId="3" hidden="1">#REF!</definedName>
    <definedName name="BExW1U0JLKQ094DW5MMOI8UHO09V" localSheetId="7" hidden="1">#REF!</definedName>
    <definedName name="BExW1U0JLKQ094DW5MMOI8UHO09V" localSheetId="12" hidden="1">#REF!</definedName>
    <definedName name="BExW1U0JLKQ094DW5MMOI8UHO09V" localSheetId="13" hidden="1">#REF!</definedName>
    <definedName name="BExW1U0JLKQ094DW5MMOI8UHO09V" localSheetId="1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11" hidden="1">#REF!</definedName>
    <definedName name="BExW1VNZHNB5P9V6232N0DQCE0WE" localSheetId="17" hidden="1">#REF!</definedName>
    <definedName name="BExW1VNZHNB5P9V6232N0DQCE0WE" localSheetId="3" hidden="1">#REF!</definedName>
    <definedName name="BExW1VNZHNB5P9V6232N0DQCE0WE" localSheetId="7" hidden="1">#REF!</definedName>
    <definedName name="BExW1VNZHNB5P9V6232N0DQCE0WE" localSheetId="1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11" hidden="1">#REF!</definedName>
    <definedName name="BExW1WK6J1TDP29S3QDPTYZJBLIW" localSheetId="17" hidden="1">#REF!</definedName>
    <definedName name="BExW1WK6J1TDP29S3QDPTYZJBLIW" localSheetId="3" hidden="1">#REF!</definedName>
    <definedName name="BExW1WK6J1TDP29S3QDPTYZJBLIW" localSheetId="7" hidden="1">#REF!</definedName>
    <definedName name="BExW1WK6J1TDP29S3QDPTYZJBLIW" localSheetId="12" hidden="1">#REF!</definedName>
    <definedName name="BExW1WK6J1TDP29S3QDPTYZJBLIW" localSheetId="13" hidden="1">#REF!</definedName>
    <definedName name="BExW1WK6J1TDP29S3QDPTYZJBLIW" localSheetId="1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11" hidden="1">#REF!</definedName>
    <definedName name="BExW283NP9D366XFPXLGSCI5UB0L" localSheetId="17" hidden="1">#REF!</definedName>
    <definedName name="BExW283NP9D366XFPXLGSCI5UB0L" localSheetId="3" hidden="1">#REF!</definedName>
    <definedName name="BExW283NP9D366XFPXLGSCI5UB0L" localSheetId="7" hidden="1">#REF!</definedName>
    <definedName name="BExW283NP9D366XFPXLGSCI5UB0L" localSheetId="12" hidden="1">#REF!</definedName>
    <definedName name="BExW283NP9D366XFPXLGSCI5UB0L" localSheetId="13" hidden="1">#REF!</definedName>
    <definedName name="BExW283NP9D366XFPXLGSCI5UB0L" localSheetId="1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11" hidden="1">#REF!</definedName>
    <definedName name="BExW2H3C8WJSBW5FGTFKVDVJC4CL" localSheetId="17" hidden="1">#REF!</definedName>
    <definedName name="BExW2H3C8WJSBW5FGTFKVDVJC4CL" localSheetId="3" hidden="1">#REF!</definedName>
    <definedName name="BExW2H3C8WJSBW5FGTFKVDVJC4CL" localSheetId="7" hidden="1">#REF!</definedName>
    <definedName name="BExW2H3C8WJSBW5FGTFKVDVJC4CL" localSheetId="12" hidden="1">#REF!</definedName>
    <definedName name="BExW2H3C8WJSBW5FGTFKVDVJC4CL" localSheetId="13" hidden="1">#REF!</definedName>
    <definedName name="BExW2H3C8WJSBW5FGTFKVDVJC4CL" localSheetId="1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11" hidden="1">#REF!</definedName>
    <definedName name="BExW2MSCKPGF5K3I7TL4KF5ISUOL" localSheetId="17" hidden="1">#REF!</definedName>
    <definedName name="BExW2MSCKPGF5K3I7TL4KF5ISUOL" localSheetId="3" hidden="1">#REF!</definedName>
    <definedName name="BExW2MSCKPGF5K3I7TL4KF5ISUOL" localSheetId="7" hidden="1">#REF!</definedName>
    <definedName name="BExW2MSCKPGF5K3I7TL4KF5ISUOL" localSheetId="12" hidden="1">#REF!</definedName>
    <definedName name="BExW2MSCKPGF5K3I7TL4KF5ISUOL" localSheetId="13" hidden="1">#REF!</definedName>
    <definedName name="BExW2MSCKPGF5K3I7TL4KF5ISUOL" localSheetId="1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11" hidden="1">#REF!</definedName>
    <definedName name="BExW2SMO90FU9W8DVVES6Q4E6BZR" localSheetId="17" hidden="1">#REF!</definedName>
    <definedName name="BExW2SMO90FU9W8DVVES6Q4E6BZR" localSheetId="3" hidden="1">#REF!</definedName>
    <definedName name="BExW2SMO90FU9W8DVVES6Q4E6BZR" localSheetId="7" hidden="1">#REF!</definedName>
    <definedName name="BExW2SMO90FU9W8DVVES6Q4E6BZR" localSheetId="12" hidden="1">#REF!</definedName>
    <definedName name="BExW2SMO90FU9W8DVVES6Q4E6BZR" localSheetId="13" hidden="1">#REF!</definedName>
    <definedName name="BExW2SMO90FU9W8DVVES6Q4E6BZR" localSheetId="1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11" hidden="1">#REF!</definedName>
    <definedName name="BExW36V9N91OHCUMGWJQL3I5P4JK" localSheetId="17" hidden="1">#REF!</definedName>
    <definedName name="BExW36V9N91OHCUMGWJQL3I5P4JK" localSheetId="3" hidden="1">#REF!</definedName>
    <definedName name="BExW36V9N91OHCUMGWJQL3I5P4JK" localSheetId="7" hidden="1">#REF!</definedName>
    <definedName name="BExW36V9N91OHCUMGWJQL3I5P4JK" localSheetId="12" hidden="1">#REF!</definedName>
    <definedName name="BExW36V9N91OHCUMGWJQL3I5P4JK" localSheetId="13" hidden="1">#REF!</definedName>
    <definedName name="BExW36V9N91OHCUMGWJQL3I5P4JK" localSheetId="1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11" hidden="1">#REF!</definedName>
    <definedName name="BExW39V04HTFFQE7DAW9MAJT0NNF" localSheetId="17" hidden="1">#REF!</definedName>
    <definedName name="BExW39V04HTFFQE7DAW9MAJT0NNF" localSheetId="3" hidden="1">#REF!</definedName>
    <definedName name="BExW39V04HTFFQE7DAW9MAJT0NNF" localSheetId="7" hidden="1">#REF!</definedName>
    <definedName name="BExW39V04HTFFQE7DAW9MAJT0NNF" localSheetId="12" hidden="1">#REF!</definedName>
    <definedName name="BExW39V04HTFFQE7DAW9MAJT0NNF" localSheetId="13" hidden="1">#REF!</definedName>
    <definedName name="BExW39V04HTFFQE7DAW9MAJT0NNF" localSheetId="1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11" hidden="1">#REF!</definedName>
    <definedName name="BExW3ECU6QPMV99AITCPHAG0CGYK" localSheetId="17" hidden="1">#REF!</definedName>
    <definedName name="BExW3ECU6QPMV99AITCPHAG0CGYK" localSheetId="3" hidden="1">#REF!</definedName>
    <definedName name="BExW3ECU6QPMV99AITCPHAG0CGYK" localSheetId="7" hidden="1">#REF!</definedName>
    <definedName name="BExW3ECU6QPMV99AITCPHAG0CGYK" localSheetId="12" hidden="1">#REF!</definedName>
    <definedName name="BExW3ECU6QPMV99AITCPHAG0CGYK" localSheetId="13" hidden="1">#REF!</definedName>
    <definedName name="BExW3ECU6QPMV99AITCPHAG0CGYK" localSheetId="1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11" hidden="1">#REF!</definedName>
    <definedName name="BExW3EIBA1J9Q9NA9VCGZGRS8WV7" localSheetId="17" hidden="1">#REF!</definedName>
    <definedName name="BExW3EIBA1J9Q9NA9VCGZGRS8WV7" localSheetId="3" hidden="1">#REF!</definedName>
    <definedName name="BExW3EIBA1J9Q9NA9VCGZGRS8WV7" localSheetId="7" hidden="1">#REF!</definedName>
    <definedName name="BExW3EIBA1J9Q9NA9VCGZGRS8WV7" localSheetId="12" hidden="1">#REF!</definedName>
    <definedName name="BExW3EIBA1J9Q9NA9VCGZGRS8WV7" localSheetId="13" hidden="1">#REF!</definedName>
    <definedName name="BExW3EIBA1J9Q9NA9VCGZGRS8WV7" localSheetId="1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11" hidden="1">#REF!</definedName>
    <definedName name="BExW3FEO8FI8N6AGQKYEG4SQVJWB" localSheetId="17" hidden="1">#REF!</definedName>
    <definedName name="BExW3FEO8FI8N6AGQKYEG4SQVJWB" localSheetId="3" hidden="1">#REF!</definedName>
    <definedName name="BExW3FEO8FI8N6AGQKYEG4SQVJWB" localSheetId="7" hidden="1">#REF!</definedName>
    <definedName name="BExW3FEO8FI8N6AGQKYEG4SQVJWB" localSheetId="12" hidden="1">#REF!</definedName>
    <definedName name="BExW3FEO8FI8N6AGQKYEG4SQVJWB" localSheetId="13" hidden="1">#REF!</definedName>
    <definedName name="BExW3FEO8FI8N6AGQKYEG4SQVJWB" localSheetId="1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11" hidden="1">#REF!</definedName>
    <definedName name="BExW3GB28STOMJUSZEIA7YKYNS4Y" localSheetId="17" hidden="1">#REF!</definedName>
    <definedName name="BExW3GB28STOMJUSZEIA7YKYNS4Y" localSheetId="3" hidden="1">#REF!</definedName>
    <definedName name="BExW3GB28STOMJUSZEIA7YKYNS4Y" localSheetId="7" hidden="1">#REF!</definedName>
    <definedName name="BExW3GB28STOMJUSZEIA7YKYNS4Y" localSheetId="12" hidden="1">#REF!</definedName>
    <definedName name="BExW3GB28STOMJUSZEIA7YKYNS4Y" localSheetId="13" hidden="1">#REF!</definedName>
    <definedName name="BExW3GB28STOMJUSZEIA7YKYNS4Y" localSheetId="1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11" hidden="1">#REF!</definedName>
    <definedName name="BExW3T1K638HT5E0Y8MMK108P5JT" localSheetId="17" hidden="1">#REF!</definedName>
    <definedName name="BExW3T1K638HT5E0Y8MMK108P5JT" localSheetId="3" hidden="1">#REF!</definedName>
    <definedName name="BExW3T1K638HT5E0Y8MMK108P5JT" localSheetId="7" hidden="1">#REF!</definedName>
    <definedName name="BExW3T1K638HT5E0Y8MMK108P5JT" localSheetId="12" hidden="1">#REF!</definedName>
    <definedName name="BExW3T1K638HT5E0Y8MMK108P5JT" localSheetId="13" hidden="1">#REF!</definedName>
    <definedName name="BExW3T1K638HT5E0Y8MMK108P5JT" localSheetId="1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11" hidden="1">#REF!</definedName>
    <definedName name="BExW3U3D6FTAFTK3Q7DSA9FY454Q" localSheetId="17" hidden="1">#REF!</definedName>
    <definedName name="BExW3U3D6FTAFTK3Q7DSA9FY454Q" localSheetId="3" hidden="1">#REF!</definedName>
    <definedName name="BExW3U3D6FTAFTK3Q7DSA9FY454Q" localSheetId="7" hidden="1">#REF!</definedName>
    <definedName name="BExW3U3D6FTAFTK3Q7DSA9FY454Q" localSheetId="12" hidden="1">#REF!</definedName>
    <definedName name="BExW3U3D6FTAFTK3Q7DSA9FY454Q" localSheetId="13" hidden="1">#REF!</definedName>
    <definedName name="BExW3U3D6FTAFTK3Q7DSA9FY454Q" localSheetId="1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11" hidden="1">#REF!</definedName>
    <definedName name="BExW4217ZHL9VO39POSTJOD090WU" localSheetId="17" hidden="1">#REF!</definedName>
    <definedName name="BExW4217ZHL9VO39POSTJOD090WU" localSheetId="3" hidden="1">#REF!</definedName>
    <definedName name="BExW4217ZHL9VO39POSTJOD090WU" localSheetId="7" hidden="1">#REF!</definedName>
    <definedName name="BExW4217ZHL9VO39POSTJOD090WU" localSheetId="12" hidden="1">#REF!</definedName>
    <definedName name="BExW4217ZHL9VO39POSTJOD090WU" localSheetId="13" hidden="1">#REF!</definedName>
    <definedName name="BExW4217ZHL9VO39POSTJOD090WU" localSheetId="1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11" hidden="1">#REF!</definedName>
    <definedName name="BExW4GPW71EBF8XPS2QGVQHBCDX3" localSheetId="17" hidden="1">#REF!</definedName>
    <definedName name="BExW4GPW71EBF8XPS2QGVQHBCDX3" localSheetId="3" hidden="1">#REF!</definedName>
    <definedName name="BExW4GPW71EBF8XPS2QGVQHBCDX3" localSheetId="7" hidden="1">#REF!</definedName>
    <definedName name="BExW4GPW71EBF8XPS2QGVQHBCDX3" localSheetId="12" hidden="1">#REF!</definedName>
    <definedName name="BExW4GPW71EBF8XPS2QGVQHBCDX3" localSheetId="13" hidden="1">#REF!</definedName>
    <definedName name="BExW4GPW71EBF8XPS2QGVQHBCDX3" localSheetId="1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11" hidden="1">#REF!</definedName>
    <definedName name="BExW4JKC5837JBPCOJV337ZVYYY3" localSheetId="17" hidden="1">#REF!</definedName>
    <definedName name="BExW4JKC5837JBPCOJV337ZVYYY3" localSheetId="3" hidden="1">#REF!</definedName>
    <definedName name="BExW4JKC5837JBPCOJV337ZVYYY3" localSheetId="7" hidden="1">#REF!</definedName>
    <definedName name="BExW4JKC5837JBPCOJV337ZVYYY3" localSheetId="12" hidden="1">#REF!</definedName>
    <definedName name="BExW4JKC5837JBPCOJV337ZVYYY3" localSheetId="13" hidden="1">#REF!</definedName>
    <definedName name="BExW4JKC5837JBPCOJV337ZVYYY3" localSheetId="1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11" hidden="1">#REF!</definedName>
    <definedName name="BExW4O2DBZGV8KGBO9EB4BAXIH4Y" localSheetId="17" hidden="1">#REF!</definedName>
    <definedName name="BExW4O2DBZGV8KGBO9EB4BAXIH4Y" localSheetId="3" hidden="1">#REF!</definedName>
    <definedName name="BExW4O2DBZGV8KGBO9EB4BAXIH4Y" localSheetId="7" hidden="1">#REF!</definedName>
    <definedName name="BExW4O2DBZGV8KGBO9EB4BAXIH4Y" localSheetId="12" hidden="1">#REF!</definedName>
    <definedName name="BExW4O2DBZGV8KGBO9EB4BAXIH4Y" localSheetId="13" hidden="1">#REF!</definedName>
    <definedName name="BExW4O2DBZGV8KGBO9EB4BAXIH4Y" localSheetId="1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11" hidden="1">#REF!</definedName>
    <definedName name="BExW4QR9FV9MP5K610THBSM51RYO" localSheetId="17" hidden="1">#REF!</definedName>
    <definedName name="BExW4QR9FV9MP5K610THBSM51RYO" localSheetId="3" hidden="1">#REF!</definedName>
    <definedName name="BExW4QR9FV9MP5K610THBSM51RYO" localSheetId="7" hidden="1">#REF!</definedName>
    <definedName name="BExW4QR9FV9MP5K610THBSM51RYO" localSheetId="12" hidden="1">#REF!</definedName>
    <definedName name="BExW4QR9FV9MP5K610THBSM51RYO" localSheetId="13" hidden="1">#REF!</definedName>
    <definedName name="BExW4QR9FV9MP5K610THBSM51RYO" localSheetId="1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11" hidden="1">#REF!</definedName>
    <definedName name="BExW4Z029R9E19ZENN3WEA3VDAD1" localSheetId="17" hidden="1">#REF!</definedName>
    <definedName name="BExW4Z029R9E19ZENN3WEA3VDAD1" localSheetId="3" hidden="1">#REF!</definedName>
    <definedName name="BExW4Z029R9E19ZENN3WEA3VDAD1" localSheetId="7" hidden="1">#REF!</definedName>
    <definedName name="BExW4Z029R9E19ZENN3WEA3VDAD1" localSheetId="12" hidden="1">#REF!</definedName>
    <definedName name="BExW4Z029R9E19ZENN3WEA3VDAD1" localSheetId="13" hidden="1">#REF!</definedName>
    <definedName name="BExW4Z029R9E19ZENN3WEA3VDAD1" localSheetId="1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11" hidden="1">#REF!</definedName>
    <definedName name="BExW53SPLW3K0Y0ZVTM4NYF1B2YH" localSheetId="17" hidden="1">#REF!</definedName>
    <definedName name="BExW53SPLW3K0Y0ZVTM4NYF1B2YH" localSheetId="3" hidden="1">#REF!</definedName>
    <definedName name="BExW53SPLW3K0Y0ZVTM4NYF1B2YH" localSheetId="7" hidden="1">#REF!</definedName>
    <definedName name="BExW53SPLW3K0Y0ZVTM4NYF1B2YH" localSheetId="12" hidden="1">#REF!</definedName>
    <definedName name="BExW53SPLW3K0Y0ZVTM4NYF1B2YH" localSheetId="13" hidden="1">#REF!</definedName>
    <definedName name="BExW53SPLW3K0Y0ZVTM4NYF1B2YH" localSheetId="1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11" hidden="1">#REF!</definedName>
    <definedName name="BExW591F7X34FVKJ2OUT09PFUW1B" localSheetId="17" hidden="1">#REF!</definedName>
    <definedName name="BExW591F7X34FVKJ2OUT09PFUW1B" localSheetId="3" hidden="1">#REF!</definedName>
    <definedName name="BExW591F7X34FVKJ2OUT09PFUW1B" localSheetId="7" hidden="1">#REF!</definedName>
    <definedName name="BExW591F7X34FVKJ2OUT09PFUW1B" localSheetId="12" hidden="1">#REF!</definedName>
    <definedName name="BExW591F7X34FVKJ2OUT09PFUW1B" localSheetId="13" hidden="1">#REF!</definedName>
    <definedName name="BExW591F7X34FVKJ2OUT09PFUW1B" localSheetId="1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11" hidden="1">#REF!</definedName>
    <definedName name="BExW5AZNT6IAZGNF2C879ODHY1B8" localSheetId="17" hidden="1">#REF!</definedName>
    <definedName name="BExW5AZNT6IAZGNF2C879ODHY1B8" localSheetId="3" hidden="1">#REF!</definedName>
    <definedName name="BExW5AZNT6IAZGNF2C879ODHY1B8" localSheetId="7" hidden="1">#REF!</definedName>
    <definedName name="BExW5AZNT6IAZGNF2C879ODHY1B8" localSheetId="12" hidden="1">#REF!</definedName>
    <definedName name="BExW5AZNT6IAZGNF2C879ODHY1B8" localSheetId="13" hidden="1">#REF!</definedName>
    <definedName name="BExW5AZNT6IAZGNF2C879ODHY1B8" localSheetId="1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11" hidden="1">#REF!</definedName>
    <definedName name="BExW5F6OUXHEWQU5VYE7W7P8DD78" localSheetId="17" hidden="1">#REF!</definedName>
    <definedName name="BExW5F6OUXHEWQU5VYE7W7P8DD78" localSheetId="3" hidden="1">#REF!</definedName>
    <definedName name="BExW5F6OUXHEWQU5VYE7W7P8DD78" localSheetId="7" hidden="1">#REF!</definedName>
    <definedName name="BExW5F6OUXHEWQU5VYE7W7P8DD78" localSheetId="12" hidden="1">#REF!</definedName>
    <definedName name="BExW5F6OUXHEWQU5VYE7W7P8DD78" localSheetId="13" hidden="1">#REF!</definedName>
    <definedName name="BExW5F6OUXHEWQU5VYE7W7P8DD78" localSheetId="1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11" hidden="1">#REF!</definedName>
    <definedName name="BExW5WPU27WD4NWZOT0ZEJIDLX5J" localSheetId="17" hidden="1">#REF!</definedName>
    <definedName name="BExW5WPU27WD4NWZOT0ZEJIDLX5J" localSheetId="3" hidden="1">#REF!</definedName>
    <definedName name="BExW5WPU27WD4NWZOT0ZEJIDLX5J" localSheetId="7" hidden="1">#REF!</definedName>
    <definedName name="BExW5WPU27WD4NWZOT0ZEJIDLX5J" localSheetId="12" hidden="1">#REF!</definedName>
    <definedName name="BExW5WPU27WD4NWZOT0ZEJIDLX5J" localSheetId="13" hidden="1">#REF!</definedName>
    <definedName name="BExW5WPU27WD4NWZOT0ZEJIDLX5J" localSheetId="1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11" hidden="1">#REF!</definedName>
    <definedName name="BExW5YD97EMSUYC4KDEFH1FB4FY3" localSheetId="17" hidden="1">#REF!</definedName>
    <definedName name="BExW5YD97EMSUYC4KDEFH1FB4FY3" localSheetId="3" hidden="1">#REF!</definedName>
    <definedName name="BExW5YD97EMSUYC4KDEFH1FB4FY3" localSheetId="7" hidden="1">#REF!</definedName>
    <definedName name="BExW5YD97EMSUYC4KDEFH1FB4FY3" localSheetId="12" hidden="1">#REF!</definedName>
    <definedName name="BExW5YD97EMSUYC4KDEFH1FB4FY3" localSheetId="13" hidden="1">#REF!</definedName>
    <definedName name="BExW5YD97EMSUYC4KDEFH1FB4FY3" localSheetId="1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11" hidden="1">#REF!</definedName>
    <definedName name="BExW5Z469DSRWTA6T0KVLA7SMIPL" localSheetId="17" hidden="1">#REF!</definedName>
    <definedName name="BExW5Z469DSRWTA6T0KVLA7SMIPL" localSheetId="3" hidden="1">#REF!</definedName>
    <definedName name="BExW5Z469DSRWTA6T0KVLA7SMIPL" localSheetId="7" hidden="1">#REF!</definedName>
    <definedName name="BExW5Z469DSRWTA6T0KVLA7SMIPL" localSheetId="12" hidden="1">#REF!</definedName>
    <definedName name="BExW5Z469DSRWTA6T0KVLA7SMIPL" localSheetId="13" hidden="1">#REF!</definedName>
    <definedName name="BExW5Z469DSRWTA6T0KVLA7SMIPL" localSheetId="1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11" hidden="1">#REF!</definedName>
    <definedName name="BExW62ETJAPBX5X53FTGUCHZXI2K" localSheetId="17" hidden="1">#REF!</definedName>
    <definedName name="BExW62ETJAPBX5X53FTGUCHZXI2K" localSheetId="3" hidden="1">#REF!</definedName>
    <definedName name="BExW62ETJAPBX5X53FTGUCHZXI2K" localSheetId="7" hidden="1">#REF!</definedName>
    <definedName name="BExW62ETJAPBX5X53FTGUCHZXI2K" localSheetId="12" hidden="1">#REF!</definedName>
    <definedName name="BExW62ETJAPBX5X53FTGUCHZXI2K" localSheetId="13" hidden="1">#REF!</definedName>
    <definedName name="BExW62ETJAPBX5X53FTGUCHZXI2K" localSheetId="1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11" hidden="1">#REF!</definedName>
    <definedName name="BExW660AV1TUV2XNUPD65RZR3QOO" localSheetId="17" hidden="1">#REF!</definedName>
    <definedName name="BExW660AV1TUV2XNUPD65RZR3QOO" localSheetId="3" hidden="1">#REF!</definedName>
    <definedName name="BExW660AV1TUV2XNUPD65RZR3QOO" localSheetId="7" hidden="1">#REF!</definedName>
    <definedName name="BExW660AV1TUV2XNUPD65RZR3QOO" localSheetId="12" hidden="1">#REF!</definedName>
    <definedName name="BExW660AV1TUV2XNUPD65RZR3QOO" localSheetId="13" hidden="1">#REF!</definedName>
    <definedName name="BExW660AV1TUV2XNUPD65RZR3QOO" localSheetId="1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11" hidden="1">#REF!</definedName>
    <definedName name="BExW66LVVZK656PQY1257QMHP2AY" localSheetId="17" hidden="1">#REF!</definedName>
    <definedName name="BExW66LVVZK656PQY1257QMHP2AY" localSheetId="3" hidden="1">#REF!</definedName>
    <definedName name="BExW66LVVZK656PQY1257QMHP2AY" localSheetId="7" hidden="1">#REF!</definedName>
    <definedName name="BExW66LVVZK656PQY1257QMHP2AY" localSheetId="12" hidden="1">#REF!</definedName>
    <definedName name="BExW66LVVZK656PQY1257QMHP2AY" localSheetId="13" hidden="1">#REF!</definedName>
    <definedName name="BExW66LVVZK656PQY1257QMHP2AY" localSheetId="1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11" hidden="1">#REF!</definedName>
    <definedName name="BExW6EJPHAP1TWT380AZLXNHR22P" localSheetId="17" hidden="1">#REF!</definedName>
    <definedName name="BExW6EJPHAP1TWT380AZLXNHR22P" localSheetId="3" hidden="1">#REF!</definedName>
    <definedName name="BExW6EJPHAP1TWT380AZLXNHR22P" localSheetId="7" hidden="1">#REF!</definedName>
    <definedName name="BExW6EJPHAP1TWT380AZLXNHR22P" localSheetId="12" hidden="1">#REF!</definedName>
    <definedName name="BExW6EJPHAP1TWT380AZLXNHR22P" localSheetId="13" hidden="1">#REF!</definedName>
    <definedName name="BExW6EJPHAP1TWT380AZLXNHR22P" localSheetId="1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11" hidden="1">#REF!</definedName>
    <definedName name="BExW6G1PJ38H10DVLL8WPQ736OEB" localSheetId="17" hidden="1">#REF!</definedName>
    <definedName name="BExW6G1PJ38H10DVLL8WPQ736OEB" localSheetId="3" hidden="1">#REF!</definedName>
    <definedName name="BExW6G1PJ38H10DVLL8WPQ736OEB" localSheetId="7" hidden="1">#REF!</definedName>
    <definedName name="BExW6G1PJ38H10DVLL8WPQ736OEB" localSheetId="12" hidden="1">#REF!</definedName>
    <definedName name="BExW6G1PJ38H10DVLL8WPQ736OEB" localSheetId="13" hidden="1">#REF!</definedName>
    <definedName name="BExW6G1PJ38H10DVLL8WPQ736OEB" localSheetId="1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11" hidden="1">#REF!</definedName>
    <definedName name="BExW794A74Z5F2K8LVQLD6VSKXUE" localSheetId="17" hidden="1">#REF!</definedName>
    <definedName name="BExW794A74Z5F2K8LVQLD6VSKXUE" localSheetId="3" hidden="1">#REF!</definedName>
    <definedName name="BExW794A74Z5F2K8LVQLD6VSKXUE" localSheetId="7" hidden="1">#REF!</definedName>
    <definedName name="BExW794A74Z5F2K8LVQLD6VSKXUE" localSheetId="12" hidden="1">#REF!</definedName>
    <definedName name="BExW794A74Z5F2K8LVQLD6VSKXUE" localSheetId="13" hidden="1">#REF!</definedName>
    <definedName name="BExW794A74Z5F2K8LVQLD6VSKXUE" localSheetId="1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11" hidden="1">#REF!</definedName>
    <definedName name="BExW7Q1TQ8E6G4WYYNSOMV43S95R" localSheetId="17" hidden="1">#REF!</definedName>
    <definedName name="BExW7Q1TQ8E6G4WYYNSOMV43S95R" localSheetId="3" hidden="1">#REF!</definedName>
    <definedName name="BExW7Q1TQ8E6G4WYYNSOMV43S95R" localSheetId="7" hidden="1">#REF!</definedName>
    <definedName name="BExW7Q1TQ8E6G4WYYNSOMV43S95R" localSheetId="12" hidden="1">#REF!</definedName>
    <definedName name="BExW7Q1TQ8E6G4WYYNSOMV43S95R" localSheetId="13" hidden="1">#REF!</definedName>
    <definedName name="BExW7Q1TQ8E6G4WYYNSOMV43S95R" localSheetId="1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11" hidden="1">#REF!</definedName>
    <definedName name="BExW7XZTFZV0N9YM9S4PM74A5X2O" localSheetId="17" hidden="1">#REF!</definedName>
    <definedName name="BExW7XZTFZV0N9YM9S4PM74A5X2O" localSheetId="3" hidden="1">#REF!</definedName>
    <definedName name="BExW7XZTFZV0N9YM9S4PM74A5X2O" localSheetId="7" hidden="1">#REF!</definedName>
    <definedName name="BExW7XZTFZV0N9YM9S4PM74A5X2O" localSheetId="12" hidden="1">#REF!</definedName>
    <definedName name="BExW7XZTFZV0N9YM9S4PM74A5X2O" localSheetId="13" hidden="1">#REF!</definedName>
    <definedName name="BExW7XZTFZV0N9YM9S4PM74A5X2O" localSheetId="1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11" hidden="1">#REF!</definedName>
    <definedName name="BExW8K0SSIPSKBVP06IJ71600HJZ" localSheetId="17" hidden="1">#REF!</definedName>
    <definedName name="BExW8K0SSIPSKBVP06IJ71600HJZ" localSheetId="3" hidden="1">#REF!</definedName>
    <definedName name="BExW8K0SSIPSKBVP06IJ71600HJZ" localSheetId="7" hidden="1">#REF!</definedName>
    <definedName name="BExW8K0SSIPSKBVP06IJ71600HJZ" localSheetId="12" hidden="1">#REF!</definedName>
    <definedName name="BExW8K0SSIPSKBVP06IJ71600HJZ" localSheetId="13" hidden="1">#REF!</definedName>
    <definedName name="BExW8K0SSIPSKBVP06IJ71600HJZ" localSheetId="1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11" hidden="1">#REF!</definedName>
    <definedName name="BExW8T0GVY3ZYO4ACSBLHS8SH895" localSheetId="17" hidden="1">#REF!</definedName>
    <definedName name="BExW8T0GVY3ZYO4ACSBLHS8SH895" localSheetId="3" hidden="1">#REF!</definedName>
    <definedName name="BExW8T0GVY3ZYO4ACSBLHS8SH895" localSheetId="7" hidden="1">#REF!</definedName>
    <definedName name="BExW8T0GVY3ZYO4ACSBLHS8SH895" localSheetId="12" hidden="1">#REF!</definedName>
    <definedName name="BExW8T0GVY3ZYO4ACSBLHS8SH895" localSheetId="13" hidden="1">#REF!</definedName>
    <definedName name="BExW8T0GVY3ZYO4ACSBLHS8SH895" localSheetId="1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11" hidden="1">#REF!</definedName>
    <definedName name="BExW8YEP73JMMU9HZ08PM4WHJQZ4" localSheetId="17" hidden="1">#REF!</definedName>
    <definedName name="BExW8YEP73JMMU9HZ08PM4WHJQZ4" localSheetId="3" hidden="1">#REF!</definedName>
    <definedName name="BExW8YEP73JMMU9HZ08PM4WHJQZ4" localSheetId="7" hidden="1">#REF!</definedName>
    <definedName name="BExW8YEP73JMMU9HZ08PM4WHJQZ4" localSheetId="12" hidden="1">#REF!</definedName>
    <definedName name="BExW8YEP73JMMU9HZ08PM4WHJQZ4" localSheetId="13" hidden="1">#REF!</definedName>
    <definedName name="BExW8YEP73JMMU9HZ08PM4WHJQZ4" localSheetId="1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11" hidden="1">#REF!</definedName>
    <definedName name="BExW937AT53OZQRHNWQZ5BVH24IE" localSheetId="17" hidden="1">#REF!</definedName>
    <definedName name="BExW937AT53OZQRHNWQZ5BVH24IE" localSheetId="3" hidden="1">#REF!</definedName>
    <definedName name="BExW937AT53OZQRHNWQZ5BVH24IE" localSheetId="7" hidden="1">#REF!</definedName>
    <definedName name="BExW937AT53OZQRHNWQZ5BVH24IE" localSheetId="12" hidden="1">#REF!</definedName>
    <definedName name="BExW937AT53OZQRHNWQZ5BVH24IE" localSheetId="13" hidden="1">#REF!</definedName>
    <definedName name="BExW937AT53OZQRHNWQZ5BVH24IE" localSheetId="1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11" hidden="1">#REF!</definedName>
    <definedName name="BExW95LN5N0LYFFVP7GJEGDVDLF0" localSheetId="17" hidden="1">#REF!</definedName>
    <definedName name="BExW95LN5N0LYFFVP7GJEGDVDLF0" localSheetId="3" hidden="1">#REF!</definedName>
    <definedName name="BExW95LN5N0LYFFVP7GJEGDVDLF0" localSheetId="7" hidden="1">#REF!</definedName>
    <definedName name="BExW95LN5N0LYFFVP7GJEGDVDLF0" localSheetId="12" hidden="1">#REF!</definedName>
    <definedName name="BExW95LN5N0LYFFVP7GJEGDVDLF0" localSheetId="13" hidden="1">#REF!</definedName>
    <definedName name="BExW95LN5N0LYFFVP7GJEGDVDLF0" localSheetId="1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11" hidden="1">#REF!</definedName>
    <definedName name="BExW967733Q8RAJOHR2GJ3HO8JIW" localSheetId="17" hidden="1">#REF!</definedName>
    <definedName name="BExW967733Q8RAJOHR2GJ3HO8JIW" localSheetId="3" hidden="1">#REF!</definedName>
    <definedName name="BExW967733Q8RAJOHR2GJ3HO8JIW" localSheetId="7" hidden="1">#REF!</definedName>
    <definedName name="BExW967733Q8RAJOHR2GJ3HO8JIW" localSheetId="12" hidden="1">#REF!</definedName>
    <definedName name="BExW967733Q8RAJOHR2GJ3HO8JIW" localSheetId="13" hidden="1">#REF!</definedName>
    <definedName name="BExW967733Q8RAJOHR2GJ3HO8JIW" localSheetId="1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11" hidden="1">#REF!</definedName>
    <definedName name="BExW9POK1KIOI0ALS5MZIKTDIYMA" localSheetId="17" hidden="1">#REF!</definedName>
    <definedName name="BExW9POK1KIOI0ALS5MZIKTDIYMA" localSheetId="3" hidden="1">#REF!</definedName>
    <definedName name="BExW9POK1KIOI0ALS5MZIKTDIYMA" localSheetId="7" hidden="1">#REF!</definedName>
    <definedName name="BExW9POK1KIOI0ALS5MZIKTDIYMA" localSheetId="12" hidden="1">#REF!</definedName>
    <definedName name="BExW9POK1KIOI0ALS5MZIKTDIYMA" localSheetId="13" hidden="1">#REF!</definedName>
    <definedName name="BExW9POK1KIOI0ALS5MZIKTDIYMA" localSheetId="1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11" hidden="1">#REF!</definedName>
    <definedName name="BExXLDE6PN4ESWT3LXJNQCY94NE4" localSheetId="17" hidden="1">#REF!</definedName>
    <definedName name="BExXLDE6PN4ESWT3LXJNQCY94NE4" localSheetId="3" hidden="1">#REF!</definedName>
    <definedName name="BExXLDE6PN4ESWT3LXJNQCY94NE4" localSheetId="7" hidden="1">#REF!</definedName>
    <definedName name="BExXLDE6PN4ESWT3LXJNQCY94NE4" localSheetId="12" hidden="1">#REF!</definedName>
    <definedName name="BExXLDE6PN4ESWT3LXJNQCY94NE4" localSheetId="13" hidden="1">#REF!</definedName>
    <definedName name="BExXLDE6PN4ESWT3LXJNQCY94NE4" localSheetId="1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11" hidden="1">#REF!</definedName>
    <definedName name="BExXLQVPK2H3IF0NDDA5CT612EUK" localSheetId="17" hidden="1">#REF!</definedName>
    <definedName name="BExXLQVPK2H3IF0NDDA5CT612EUK" localSheetId="3" hidden="1">#REF!</definedName>
    <definedName name="BExXLQVPK2H3IF0NDDA5CT612EUK" localSheetId="7" hidden="1">#REF!</definedName>
    <definedName name="BExXLQVPK2H3IF0NDDA5CT612EUK" localSheetId="12" hidden="1">#REF!</definedName>
    <definedName name="BExXLQVPK2H3IF0NDDA5CT612EUK" localSheetId="13" hidden="1">#REF!</definedName>
    <definedName name="BExXLQVPK2H3IF0NDDA5CT612EUK" localSheetId="1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11" hidden="1">#REF!</definedName>
    <definedName name="BExXLR6IO70TYTACKQH9M5PGV24J" localSheetId="17" hidden="1">#REF!</definedName>
    <definedName name="BExXLR6IO70TYTACKQH9M5PGV24J" localSheetId="3" hidden="1">#REF!</definedName>
    <definedName name="BExXLR6IO70TYTACKQH9M5PGV24J" localSheetId="7" hidden="1">#REF!</definedName>
    <definedName name="BExXLR6IO70TYTACKQH9M5PGV24J" localSheetId="12" hidden="1">#REF!</definedName>
    <definedName name="BExXLR6IO70TYTACKQH9M5PGV24J" localSheetId="13" hidden="1">#REF!</definedName>
    <definedName name="BExXLR6IO70TYTACKQH9M5PGV24J" localSheetId="1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11" hidden="1">#REF!</definedName>
    <definedName name="BExXM065WOLYRYHGHOJE0OOFXA4M" localSheetId="17" hidden="1">#REF!</definedName>
    <definedName name="BExXM065WOLYRYHGHOJE0OOFXA4M" localSheetId="3" hidden="1">#REF!</definedName>
    <definedName name="BExXM065WOLYRYHGHOJE0OOFXA4M" localSheetId="7" hidden="1">#REF!</definedName>
    <definedName name="BExXM065WOLYRYHGHOJE0OOFXA4M" localSheetId="12" hidden="1">#REF!</definedName>
    <definedName name="BExXM065WOLYRYHGHOJE0OOFXA4M" localSheetId="13" hidden="1">#REF!</definedName>
    <definedName name="BExXM065WOLYRYHGHOJE0OOFXA4M" localSheetId="1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11" hidden="1">#REF!</definedName>
    <definedName name="BExXM3GUNXVDM82KUR17NNUMQCNI" localSheetId="17" hidden="1">#REF!</definedName>
    <definedName name="BExXM3GUNXVDM82KUR17NNUMQCNI" localSheetId="3" hidden="1">#REF!</definedName>
    <definedName name="BExXM3GUNXVDM82KUR17NNUMQCNI" localSheetId="7" hidden="1">#REF!</definedName>
    <definedName name="BExXM3GUNXVDM82KUR17NNUMQCNI" localSheetId="12" hidden="1">#REF!</definedName>
    <definedName name="BExXM3GUNXVDM82KUR17NNUMQCNI" localSheetId="13" hidden="1">#REF!</definedName>
    <definedName name="BExXM3GUNXVDM82KUR17NNUMQCNI" localSheetId="1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11" hidden="1">#REF!</definedName>
    <definedName name="BExXMA28M8SH7MKIGETSDA72WUIZ" localSheetId="17" hidden="1">#REF!</definedName>
    <definedName name="BExXMA28M8SH7MKIGETSDA72WUIZ" localSheetId="3" hidden="1">#REF!</definedName>
    <definedName name="BExXMA28M8SH7MKIGETSDA72WUIZ" localSheetId="7" hidden="1">#REF!</definedName>
    <definedName name="BExXMA28M8SH7MKIGETSDA72WUIZ" localSheetId="12" hidden="1">#REF!</definedName>
    <definedName name="BExXMA28M8SH7MKIGETSDA72WUIZ" localSheetId="13" hidden="1">#REF!</definedName>
    <definedName name="BExXMA28M8SH7MKIGETSDA72WUIZ" localSheetId="1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11" hidden="1">#REF!</definedName>
    <definedName name="BExXMOLHIAHDLFSA31PUB36SC3I9" localSheetId="17" hidden="1">#REF!</definedName>
    <definedName name="BExXMOLHIAHDLFSA31PUB36SC3I9" localSheetId="3" hidden="1">#REF!</definedName>
    <definedName name="BExXMOLHIAHDLFSA31PUB36SC3I9" localSheetId="7" hidden="1">#REF!</definedName>
    <definedName name="BExXMOLHIAHDLFSA31PUB36SC3I9" localSheetId="12" hidden="1">#REF!</definedName>
    <definedName name="BExXMOLHIAHDLFSA31PUB36SC3I9" localSheetId="13" hidden="1">#REF!</definedName>
    <definedName name="BExXMOLHIAHDLFSA31PUB36SC3I9" localSheetId="1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11" hidden="1">#REF!</definedName>
    <definedName name="BExXMT8T5Z3M2JBQN65X2LKH0YQI" localSheetId="17" hidden="1">#REF!</definedName>
    <definedName name="BExXMT8T5Z3M2JBQN65X2LKH0YQI" localSheetId="3" hidden="1">#REF!</definedName>
    <definedName name="BExXMT8T5Z3M2JBQN65X2LKH0YQI" localSheetId="7" hidden="1">#REF!</definedName>
    <definedName name="BExXMT8T5Z3M2JBQN65X2LKH0YQI" localSheetId="12" hidden="1">#REF!</definedName>
    <definedName name="BExXMT8T5Z3M2JBQN65X2LKH0YQI" localSheetId="13" hidden="1">#REF!</definedName>
    <definedName name="BExXMT8T5Z3M2JBQN65X2LKH0YQI" localSheetId="1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11" hidden="1">#REF!</definedName>
    <definedName name="BExXN1XNO7H60M9X1E7EVWFJDM5N" localSheetId="17" hidden="1">#REF!</definedName>
    <definedName name="BExXN1XNO7H60M9X1E7EVWFJDM5N" localSheetId="3" hidden="1">#REF!</definedName>
    <definedName name="BExXN1XNO7H60M9X1E7EVWFJDM5N" localSheetId="7" hidden="1">#REF!</definedName>
    <definedName name="BExXN1XNO7H60M9X1E7EVWFJDM5N" localSheetId="12" hidden="1">#REF!</definedName>
    <definedName name="BExXN1XNO7H60M9X1E7EVWFJDM5N" localSheetId="13" hidden="1">#REF!</definedName>
    <definedName name="BExXN1XNO7H60M9X1E7EVWFJDM5N" localSheetId="1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11" hidden="1">#REF!</definedName>
    <definedName name="BExXN1XOOOY51EZQ6II0LWEU2OYT" localSheetId="17" hidden="1">#REF!</definedName>
    <definedName name="BExXN1XOOOY51EZQ6II0LWEU2OYT" localSheetId="3" hidden="1">#REF!</definedName>
    <definedName name="BExXN1XOOOY51EZQ6II0LWEU2OYT" localSheetId="7" hidden="1">#REF!</definedName>
    <definedName name="BExXN1XOOOY51EZQ6II0LWEU2OYT" localSheetId="12" hidden="1">#REF!</definedName>
    <definedName name="BExXN1XOOOY51EZQ6II0LWEU2OYT" localSheetId="13" hidden="1">#REF!</definedName>
    <definedName name="BExXN1XOOOY51EZQ6II0LWEU2OYT" localSheetId="1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11" hidden="1">#REF!</definedName>
    <definedName name="BExXN22ZOTIW49GPLWFYKVM90FNZ" localSheetId="17" hidden="1">#REF!</definedName>
    <definedName name="BExXN22ZOTIW49GPLWFYKVM90FNZ" localSheetId="3" hidden="1">#REF!</definedName>
    <definedName name="BExXN22ZOTIW49GPLWFYKVM90FNZ" localSheetId="7" hidden="1">#REF!</definedName>
    <definedName name="BExXN22ZOTIW49GPLWFYKVM90FNZ" localSheetId="12" hidden="1">#REF!</definedName>
    <definedName name="BExXN22ZOTIW49GPLWFYKVM90FNZ" localSheetId="13" hidden="1">#REF!</definedName>
    <definedName name="BExXN22ZOTIW49GPLWFYKVM90FNZ" localSheetId="1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11" hidden="1">#REF!</definedName>
    <definedName name="BExXN6QAP8UJQVN4R4BQKPP4QK35" localSheetId="17" hidden="1">#REF!</definedName>
    <definedName name="BExXN6QAP8UJQVN4R4BQKPP4QK35" localSheetId="3" hidden="1">#REF!</definedName>
    <definedName name="BExXN6QAP8UJQVN4R4BQKPP4QK35" localSheetId="7" hidden="1">#REF!</definedName>
    <definedName name="BExXN6QAP8UJQVN4R4BQKPP4QK35" localSheetId="12" hidden="1">#REF!</definedName>
    <definedName name="BExXN6QAP8UJQVN4R4BQKPP4QK35" localSheetId="13" hidden="1">#REF!</definedName>
    <definedName name="BExXN6QAP8UJQVN4R4BQKPP4QK35" localSheetId="1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11" hidden="1">#REF!</definedName>
    <definedName name="BExXNBOA39T2X6Y5Y5GZ5DDNA1AX" localSheetId="17" hidden="1">#REF!</definedName>
    <definedName name="BExXNBOA39T2X6Y5Y5GZ5DDNA1AX" localSheetId="3" hidden="1">#REF!</definedName>
    <definedName name="BExXNBOA39T2X6Y5Y5GZ5DDNA1AX" localSheetId="7" hidden="1">#REF!</definedName>
    <definedName name="BExXNBOA39T2X6Y5Y5GZ5DDNA1AX" localSheetId="12" hidden="1">#REF!</definedName>
    <definedName name="BExXNBOA39T2X6Y5Y5GZ5DDNA1AX" localSheetId="13" hidden="1">#REF!</definedName>
    <definedName name="BExXNBOA39T2X6Y5Y5GZ5DDNA1AX" localSheetId="1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11" hidden="1">#REF!</definedName>
    <definedName name="BExXNBZ1BRDK73S9XPRR1645KLVB" localSheetId="17" hidden="1">#REF!</definedName>
    <definedName name="BExXNBZ1BRDK73S9XPRR1645KLVB" localSheetId="3" hidden="1">#REF!</definedName>
    <definedName name="BExXNBZ1BRDK73S9XPRR1645KLVB" localSheetId="7" hidden="1">#REF!</definedName>
    <definedName name="BExXNBZ1BRDK73S9XPRR1645KLVB" localSheetId="12" hidden="1">#REF!</definedName>
    <definedName name="BExXNBZ1BRDK73S9XPRR1645KLVB" localSheetId="13" hidden="1">#REF!</definedName>
    <definedName name="BExXNBZ1BRDK73S9XPRR1645KLVB" localSheetId="1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11" hidden="1">#REF!</definedName>
    <definedName name="BExXND6872VJ3M2PGT056WQMWBHD" localSheetId="17" hidden="1">#REF!</definedName>
    <definedName name="BExXND6872VJ3M2PGT056WQMWBHD" localSheetId="3" hidden="1">#REF!</definedName>
    <definedName name="BExXND6872VJ3M2PGT056WQMWBHD" localSheetId="7" hidden="1">#REF!</definedName>
    <definedName name="BExXND6872VJ3M2PGT056WQMWBHD" localSheetId="12" hidden="1">#REF!</definedName>
    <definedName name="BExXND6872VJ3M2PGT056WQMWBHD" localSheetId="13" hidden="1">#REF!</definedName>
    <definedName name="BExXND6872VJ3M2PGT056WQMWBHD" localSheetId="1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11" hidden="1">#REF!</definedName>
    <definedName name="BExXNPM24UN2PGVL9D1TUBFRIKR4" localSheetId="17" hidden="1">#REF!</definedName>
    <definedName name="BExXNPM24UN2PGVL9D1TUBFRIKR4" localSheetId="3" hidden="1">#REF!</definedName>
    <definedName name="BExXNPM24UN2PGVL9D1TUBFRIKR4" localSheetId="7" hidden="1">#REF!</definedName>
    <definedName name="BExXNPM24UN2PGVL9D1TUBFRIKR4" localSheetId="12" hidden="1">#REF!</definedName>
    <definedName name="BExXNPM24UN2PGVL9D1TUBFRIKR4" localSheetId="13" hidden="1">#REF!</definedName>
    <definedName name="BExXNPM24UN2PGVL9D1TUBFRIKR4" localSheetId="1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11" hidden="1">#REF!</definedName>
    <definedName name="BExXNWCR6WOY5G3VTC96QCIFQE0E" localSheetId="17" hidden="1">#REF!</definedName>
    <definedName name="BExXNWCR6WOY5G3VTC96QCIFQE0E" localSheetId="3" hidden="1">#REF!</definedName>
    <definedName name="BExXNWCR6WOY5G3VTC96QCIFQE0E" localSheetId="7" hidden="1">#REF!</definedName>
    <definedName name="BExXNWCR6WOY5G3VTC96QCIFQE0E" localSheetId="12" hidden="1">#REF!</definedName>
    <definedName name="BExXNWCR6WOY5G3VTC96QCIFQE0E" localSheetId="13" hidden="1">#REF!</definedName>
    <definedName name="BExXNWCR6WOY5G3VTC96QCIFQE0E" localSheetId="1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11" hidden="1">#REF!</definedName>
    <definedName name="BExXNWYB165VO9MHARCL5WLCHWS0" localSheetId="17" hidden="1">#REF!</definedName>
    <definedName name="BExXNWYB165VO9MHARCL5WLCHWS0" localSheetId="3" hidden="1">#REF!</definedName>
    <definedName name="BExXNWYB165VO9MHARCL5WLCHWS0" localSheetId="7" hidden="1">#REF!</definedName>
    <definedName name="BExXNWYB165VO9MHARCL5WLCHWS0" localSheetId="12" hidden="1">#REF!</definedName>
    <definedName name="BExXNWYB165VO9MHARCL5WLCHWS0" localSheetId="13" hidden="1">#REF!</definedName>
    <definedName name="BExXNWYB165VO9MHARCL5WLCHWS0" localSheetId="1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11" hidden="1">#REF!</definedName>
    <definedName name="BExXO278QHQN8JDK5425EJ615ECC" localSheetId="17" hidden="1">#REF!</definedName>
    <definedName name="BExXO278QHQN8JDK5425EJ615ECC" localSheetId="3" hidden="1">#REF!</definedName>
    <definedName name="BExXO278QHQN8JDK5425EJ615ECC" localSheetId="7" hidden="1">#REF!</definedName>
    <definedName name="BExXO278QHQN8JDK5425EJ615ECC" localSheetId="12" hidden="1">#REF!</definedName>
    <definedName name="BExXO278QHQN8JDK5425EJ615ECC" localSheetId="13" hidden="1">#REF!</definedName>
    <definedName name="BExXO278QHQN8JDK5425EJ615ECC" localSheetId="1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11" hidden="1">#REF!</definedName>
    <definedName name="BExXO4QVV7YZ6L5A7WZEMIA5AZOV" localSheetId="17" hidden="1">#REF!</definedName>
    <definedName name="BExXO4QVV7YZ6L5A7WZEMIA5AZOV" localSheetId="3" hidden="1">#REF!</definedName>
    <definedName name="BExXO4QVV7YZ6L5A7WZEMIA5AZOV" localSheetId="7" hidden="1">#REF!</definedName>
    <definedName name="BExXO4QVV7YZ6L5A7WZEMIA5AZOV" localSheetId="1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11" hidden="1">#REF!</definedName>
    <definedName name="BExXOBHOP0WGFHI2Y9AO4L440UVQ" localSheetId="17" hidden="1">#REF!</definedName>
    <definedName name="BExXOBHOP0WGFHI2Y9AO4L440UVQ" localSheetId="3" hidden="1">#REF!</definedName>
    <definedName name="BExXOBHOP0WGFHI2Y9AO4L440UVQ" localSheetId="7" hidden="1">#REF!</definedName>
    <definedName name="BExXOBHOP0WGFHI2Y9AO4L440UVQ" localSheetId="12" hidden="1">#REF!</definedName>
    <definedName name="BExXOBHOP0WGFHI2Y9AO4L440UVQ" localSheetId="13" hidden="1">#REF!</definedName>
    <definedName name="BExXOBHOP0WGFHI2Y9AO4L440UVQ" localSheetId="1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11" hidden="1">#REF!</definedName>
    <definedName name="BExXOHHHX25B8F97636QMXFUDZQK" localSheetId="17" hidden="1">#REF!</definedName>
    <definedName name="BExXOHHHX25B8F97636QMXFUDZQK" localSheetId="3" hidden="1">#REF!</definedName>
    <definedName name="BExXOHHHX25B8F97636QMXFUDZQK" localSheetId="7" hidden="1">#REF!</definedName>
    <definedName name="BExXOHHHX25B8F97636QMXFUDZQK" localSheetId="12" hidden="1">#REF!</definedName>
    <definedName name="BExXOHHHX25B8F97636QMXFUDZQK" localSheetId="13" hidden="1">#REF!</definedName>
    <definedName name="BExXOHHHX25B8F97636QMXFUDZQK" localSheetId="1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11" hidden="1">#REF!</definedName>
    <definedName name="BExXOHSAD2NSHOLLMZ2JWA4I3I1R" localSheetId="17" hidden="1">#REF!</definedName>
    <definedName name="BExXOHSAD2NSHOLLMZ2JWA4I3I1R" localSheetId="3" hidden="1">#REF!</definedName>
    <definedName name="BExXOHSAD2NSHOLLMZ2JWA4I3I1R" localSheetId="7" hidden="1">#REF!</definedName>
    <definedName name="BExXOHSAD2NSHOLLMZ2JWA4I3I1R" localSheetId="12" hidden="1">#REF!</definedName>
    <definedName name="BExXOHSAD2NSHOLLMZ2JWA4I3I1R" localSheetId="13" hidden="1">#REF!</definedName>
    <definedName name="BExXOHSAD2NSHOLLMZ2JWA4I3I1R" localSheetId="1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11" hidden="1">#REF!</definedName>
    <definedName name="BExXOJKWIJ6IFTV1RHIWHR91EZMW" localSheetId="17" hidden="1">#REF!</definedName>
    <definedName name="BExXOJKWIJ6IFTV1RHIWHR91EZMW" localSheetId="3" hidden="1">#REF!</definedName>
    <definedName name="BExXOJKWIJ6IFTV1RHIWHR91EZMW" localSheetId="7" hidden="1">#REF!</definedName>
    <definedName name="BExXOJKWIJ6IFTV1RHIWHR91EZMW" localSheetId="12" hidden="1">#REF!</definedName>
    <definedName name="BExXOJKWIJ6IFTV1RHIWHR91EZMW" localSheetId="13" hidden="1">#REF!</definedName>
    <definedName name="BExXOJKWIJ6IFTV1RHIWHR91EZMW" localSheetId="1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11" hidden="1">#REF!</definedName>
    <definedName name="BExXP80B5FGA00JCM7UXKPI3PB7Y" localSheetId="17" hidden="1">#REF!</definedName>
    <definedName name="BExXP80B5FGA00JCM7UXKPI3PB7Y" localSheetId="3" hidden="1">#REF!</definedName>
    <definedName name="BExXP80B5FGA00JCM7UXKPI3PB7Y" localSheetId="7" hidden="1">#REF!</definedName>
    <definedName name="BExXP80B5FGA00JCM7UXKPI3PB7Y" localSheetId="12" hidden="1">#REF!</definedName>
    <definedName name="BExXP80B5FGA00JCM7UXKPI3PB7Y" localSheetId="13" hidden="1">#REF!</definedName>
    <definedName name="BExXP80B5FGA00JCM7UXKPI3PB7Y" localSheetId="1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11" hidden="1">#REF!</definedName>
    <definedName name="BExXP85M4WXYVN1UVHUTOEKEG5XS" localSheetId="17" hidden="1">#REF!</definedName>
    <definedName name="BExXP85M4WXYVN1UVHUTOEKEG5XS" localSheetId="3" hidden="1">#REF!</definedName>
    <definedName name="BExXP85M4WXYVN1UVHUTOEKEG5XS" localSheetId="7" hidden="1">#REF!</definedName>
    <definedName name="BExXP85M4WXYVN1UVHUTOEKEG5XS" localSheetId="12" hidden="1">#REF!</definedName>
    <definedName name="BExXP85M4WXYVN1UVHUTOEKEG5XS" localSheetId="13" hidden="1">#REF!</definedName>
    <definedName name="BExXP85M4WXYVN1UVHUTOEKEG5XS" localSheetId="1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11" hidden="1">#REF!</definedName>
    <definedName name="BExXPELOTHOAG0OWILLAH94OZV5J" localSheetId="17" hidden="1">#REF!</definedName>
    <definedName name="BExXPELOTHOAG0OWILLAH94OZV5J" localSheetId="3" hidden="1">#REF!</definedName>
    <definedName name="BExXPELOTHOAG0OWILLAH94OZV5J" localSheetId="7" hidden="1">#REF!</definedName>
    <definedName name="BExXPELOTHOAG0OWILLAH94OZV5J" localSheetId="12" hidden="1">#REF!</definedName>
    <definedName name="BExXPELOTHOAG0OWILLAH94OZV5J" localSheetId="13" hidden="1">#REF!</definedName>
    <definedName name="BExXPELOTHOAG0OWILLAH94OZV5J" localSheetId="1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11" hidden="1">#REF!</definedName>
    <definedName name="BExXPOSJRLJNYPU01QNNQ5URXP2U" localSheetId="17" hidden="1">#REF!</definedName>
    <definedName name="BExXPOSJRLJNYPU01QNNQ5URXP2U" localSheetId="3" hidden="1">#REF!</definedName>
    <definedName name="BExXPOSJRLJNYPU01QNNQ5URXP2U" localSheetId="7" hidden="1">#REF!</definedName>
    <definedName name="BExXPOSJRLJNYPU01QNNQ5URXP2U" localSheetId="12" hidden="1">#REF!</definedName>
    <definedName name="BExXPOSJRLJNYPU01QNNQ5URXP2U" localSheetId="13" hidden="1">#REF!</definedName>
    <definedName name="BExXPOSJRLJNYPU01QNNQ5URXP2U" localSheetId="1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11" hidden="1">#REF!</definedName>
    <definedName name="BExXPS31W1VD2NMIE4E37LHVDF0L" localSheetId="17" hidden="1">#REF!</definedName>
    <definedName name="BExXPS31W1VD2NMIE4E37LHVDF0L" localSheetId="3" hidden="1">#REF!</definedName>
    <definedName name="BExXPS31W1VD2NMIE4E37LHVDF0L" localSheetId="7" hidden="1">#REF!</definedName>
    <definedName name="BExXPS31W1VD2NMIE4E37LHVDF0L" localSheetId="12" hidden="1">#REF!</definedName>
    <definedName name="BExXPS31W1VD2NMIE4E37LHVDF0L" localSheetId="13" hidden="1">#REF!</definedName>
    <definedName name="BExXPS31W1VD2NMIE4E37LHVDF0L" localSheetId="1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11" hidden="1">#REF!</definedName>
    <definedName name="BExXPZKYEMVF5JOC14HYOOYQK6JK" localSheetId="17" hidden="1">#REF!</definedName>
    <definedName name="BExXPZKYEMVF5JOC14HYOOYQK6JK" localSheetId="3" hidden="1">#REF!</definedName>
    <definedName name="BExXPZKYEMVF5JOC14HYOOYQK6JK" localSheetId="7" hidden="1">#REF!</definedName>
    <definedName name="BExXPZKYEMVF5JOC14HYOOYQK6JK" localSheetId="12" hidden="1">#REF!</definedName>
    <definedName name="BExXPZKYEMVF5JOC14HYOOYQK6JK" localSheetId="13" hidden="1">#REF!</definedName>
    <definedName name="BExXPZKYEMVF5JOC14HYOOYQK6JK" localSheetId="1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11" hidden="1">#REF!</definedName>
    <definedName name="BExXQ89PA10X79WBWOEP1AJX1OQM" localSheetId="17" hidden="1">#REF!</definedName>
    <definedName name="BExXQ89PA10X79WBWOEP1AJX1OQM" localSheetId="3" hidden="1">#REF!</definedName>
    <definedName name="BExXQ89PA10X79WBWOEP1AJX1OQM" localSheetId="7" hidden="1">#REF!</definedName>
    <definedName name="BExXQ89PA10X79WBWOEP1AJX1OQM" localSheetId="12" hidden="1">#REF!</definedName>
    <definedName name="BExXQ89PA10X79WBWOEP1AJX1OQM" localSheetId="13" hidden="1">#REF!</definedName>
    <definedName name="BExXQ89PA10X79WBWOEP1AJX1OQM" localSheetId="1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11" hidden="1">#REF!</definedName>
    <definedName name="BExXQCGQGGYSI0LTRVR73MUO50AW" localSheetId="17" hidden="1">#REF!</definedName>
    <definedName name="BExXQCGQGGYSI0LTRVR73MUO50AW" localSheetId="3" hidden="1">#REF!</definedName>
    <definedName name="BExXQCGQGGYSI0LTRVR73MUO50AW" localSheetId="7" hidden="1">#REF!</definedName>
    <definedName name="BExXQCGQGGYSI0LTRVR73MUO50AW" localSheetId="12" hidden="1">#REF!</definedName>
    <definedName name="BExXQCGQGGYSI0LTRVR73MUO50AW" localSheetId="13" hidden="1">#REF!</definedName>
    <definedName name="BExXQCGQGGYSI0LTRVR73MUO50AW" localSheetId="1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11" hidden="1">#REF!</definedName>
    <definedName name="BExXQEEXFHDQ8DSRAJSB5ET6J004" localSheetId="17" hidden="1">#REF!</definedName>
    <definedName name="BExXQEEXFHDQ8DSRAJSB5ET6J004" localSheetId="3" hidden="1">#REF!</definedName>
    <definedName name="BExXQEEXFHDQ8DSRAJSB5ET6J004" localSheetId="7" hidden="1">#REF!</definedName>
    <definedName name="BExXQEEXFHDQ8DSRAJSB5ET6J004" localSheetId="12" hidden="1">#REF!</definedName>
    <definedName name="BExXQEEXFHDQ8DSRAJSB5ET6J004" localSheetId="13" hidden="1">#REF!</definedName>
    <definedName name="BExXQEEXFHDQ8DSRAJSB5ET6J004" localSheetId="1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11" hidden="1">#REF!</definedName>
    <definedName name="BExXQH41O5HZAH8BO6HCFY8YC3TU" localSheetId="17" hidden="1">#REF!</definedName>
    <definedName name="BExXQH41O5HZAH8BO6HCFY8YC3TU" localSheetId="3" hidden="1">#REF!</definedName>
    <definedName name="BExXQH41O5HZAH8BO6HCFY8YC3TU" localSheetId="7" hidden="1">#REF!</definedName>
    <definedName name="BExXQH41O5HZAH8BO6HCFY8YC3TU" localSheetId="12" hidden="1">#REF!</definedName>
    <definedName name="BExXQH41O5HZAH8BO6HCFY8YC3TU" localSheetId="13" hidden="1">#REF!</definedName>
    <definedName name="BExXQH41O5HZAH8BO6HCFY8YC3TU" localSheetId="1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11" hidden="1">#REF!</definedName>
    <definedName name="BExXQJIEF5R3QQ6D8HO3NGPU0IQC" localSheetId="17" hidden="1">#REF!</definedName>
    <definedName name="BExXQJIEF5R3QQ6D8HO3NGPU0IQC" localSheetId="3" hidden="1">#REF!</definedName>
    <definedName name="BExXQJIEF5R3QQ6D8HO3NGPU0IQC" localSheetId="7" hidden="1">#REF!</definedName>
    <definedName name="BExXQJIEF5R3QQ6D8HO3NGPU0IQC" localSheetId="12" hidden="1">#REF!</definedName>
    <definedName name="BExXQJIEF5R3QQ6D8HO3NGPU0IQC" localSheetId="13" hidden="1">#REF!</definedName>
    <definedName name="BExXQJIEF5R3QQ6D8HO3NGPU0IQC" localSheetId="1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11" hidden="1">#REF!</definedName>
    <definedName name="BExXQRAVW0KPQXIJ59NG6UGTZB59" localSheetId="17" hidden="1">#REF!</definedName>
    <definedName name="BExXQRAVW0KPQXIJ59NG6UGTZB59" localSheetId="3" hidden="1">#REF!</definedName>
    <definedName name="BExXQRAVW0KPQXIJ59NG6UGTZB59" localSheetId="7" hidden="1">#REF!</definedName>
    <definedName name="BExXQRAVW0KPQXIJ59NG6UGTZB59" localSheetId="12" hidden="1">#REF!</definedName>
    <definedName name="BExXQRAVW0KPQXIJ59NG6UGTZB59" localSheetId="13" hidden="1">#REF!</definedName>
    <definedName name="BExXQRAVW0KPQXIJ59NG6UGTZB59" localSheetId="1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11" hidden="1">#REF!</definedName>
    <definedName name="BExXQU00K9ER4I1WM7T9J0W1E7ZC" localSheetId="17" hidden="1">#REF!</definedName>
    <definedName name="BExXQU00K9ER4I1WM7T9J0W1E7ZC" localSheetId="3" hidden="1">#REF!</definedName>
    <definedName name="BExXQU00K9ER4I1WM7T9J0W1E7ZC" localSheetId="7" hidden="1">#REF!</definedName>
    <definedName name="BExXQU00K9ER4I1WM7T9J0W1E7ZC" localSheetId="12" hidden="1">#REF!</definedName>
    <definedName name="BExXQU00K9ER4I1WM7T9J0W1E7ZC" localSheetId="13" hidden="1">#REF!</definedName>
    <definedName name="BExXQU00K9ER4I1WM7T9J0W1E7ZC" localSheetId="1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11" hidden="1">#REF!</definedName>
    <definedName name="BExXQU00KOR7XLM8B13DGJ1MIQDY" localSheetId="17" hidden="1">#REF!</definedName>
    <definedName name="BExXQU00KOR7XLM8B13DGJ1MIQDY" localSheetId="3" hidden="1">#REF!</definedName>
    <definedName name="BExXQU00KOR7XLM8B13DGJ1MIQDY" localSheetId="7" hidden="1">#REF!</definedName>
    <definedName name="BExXQU00KOR7XLM8B13DGJ1MIQDY" localSheetId="12" hidden="1">#REF!</definedName>
    <definedName name="BExXQU00KOR7XLM8B13DGJ1MIQDY" localSheetId="13" hidden="1">#REF!</definedName>
    <definedName name="BExXQU00KOR7XLM8B13DGJ1MIQDY" localSheetId="1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11" hidden="1">#REF!</definedName>
    <definedName name="BExXQUG48Q1ISN53FE4MRROM0HSJ" localSheetId="17" hidden="1">#REF!</definedName>
    <definedName name="BExXQUG48Q1ISN53FE4MRROM0HSJ" localSheetId="3" hidden="1">#REF!</definedName>
    <definedName name="BExXQUG48Q1ISN53FE4MRROM0HSJ" localSheetId="7" hidden="1">#REF!</definedName>
    <definedName name="BExXQUG48Q1ISN53FE4MRROM0HSJ" localSheetId="12" hidden="1">#REF!</definedName>
    <definedName name="BExXQUG48Q1ISN53FE4MRROM0HSJ" localSheetId="13" hidden="1">#REF!</definedName>
    <definedName name="BExXQUG48Q1ISN53FE4MRROM0HSJ" localSheetId="1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11" hidden="1">#REF!</definedName>
    <definedName name="BExXQXG18PS8HGBOS03OSTQ0KEYC" localSheetId="17" hidden="1">#REF!</definedName>
    <definedName name="BExXQXG18PS8HGBOS03OSTQ0KEYC" localSheetId="3" hidden="1">#REF!</definedName>
    <definedName name="BExXQXG18PS8HGBOS03OSTQ0KEYC" localSheetId="7" hidden="1">#REF!</definedName>
    <definedName name="BExXQXG18PS8HGBOS03OSTQ0KEYC" localSheetId="12" hidden="1">#REF!</definedName>
    <definedName name="BExXQXG18PS8HGBOS03OSTQ0KEYC" localSheetId="13" hidden="1">#REF!</definedName>
    <definedName name="BExXQXG18PS8HGBOS03OSTQ0KEYC" localSheetId="1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11" hidden="1">#REF!</definedName>
    <definedName name="BExXQXQT4OAFQT5B0YB3USDJOJOB" localSheetId="17" hidden="1">#REF!</definedName>
    <definedName name="BExXQXQT4OAFQT5B0YB3USDJOJOB" localSheetId="3" hidden="1">#REF!</definedName>
    <definedName name="BExXQXQT4OAFQT5B0YB3USDJOJOB" localSheetId="7" hidden="1">#REF!</definedName>
    <definedName name="BExXQXQT4OAFQT5B0YB3USDJOJOB" localSheetId="12" hidden="1">#REF!</definedName>
    <definedName name="BExXQXQT4OAFQT5B0YB3USDJOJOB" localSheetId="13" hidden="1">#REF!</definedName>
    <definedName name="BExXQXQT4OAFQT5B0YB3USDJOJOB" localSheetId="1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11" hidden="1">#REF!</definedName>
    <definedName name="BExXR3FSEXAHSXEQNJORWFCPX86N" localSheetId="17" hidden="1">#REF!</definedName>
    <definedName name="BExXR3FSEXAHSXEQNJORWFCPX86N" localSheetId="3" hidden="1">#REF!</definedName>
    <definedName name="BExXR3FSEXAHSXEQNJORWFCPX86N" localSheetId="7" hidden="1">#REF!</definedName>
    <definedName name="BExXR3FSEXAHSXEQNJORWFCPX86N" localSheetId="12" hidden="1">#REF!</definedName>
    <definedName name="BExXR3FSEXAHSXEQNJORWFCPX86N" localSheetId="13" hidden="1">#REF!</definedName>
    <definedName name="BExXR3FSEXAHSXEQNJORWFCPX86N" localSheetId="1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11" hidden="1">#REF!</definedName>
    <definedName name="BExXR3W3FKYQBLR299HO9RZ70C43" localSheetId="17" hidden="1">#REF!</definedName>
    <definedName name="BExXR3W3FKYQBLR299HO9RZ70C43" localSheetId="3" hidden="1">#REF!</definedName>
    <definedName name="BExXR3W3FKYQBLR299HO9RZ70C43" localSheetId="7" hidden="1">#REF!</definedName>
    <definedName name="BExXR3W3FKYQBLR299HO9RZ70C43" localSheetId="12" hidden="1">#REF!</definedName>
    <definedName name="BExXR3W3FKYQBLR299HO9RZ70C43" localSheetId="13" hidden="1">#REF!</definedName>
    <definedName name="BExXR3W3FKYQBLR299HO9RZ70C43" localSheetId="1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11" hidden="1">#REF!</definedName>
    <definedName name="BExXR46U23CRRBV6IZT982MAEQKI" localSheetId="17" hidden="1">#REF!</definedName>
    <definedName name="BExXR46U23CRRBV6IZT982MAEQKI" localSheetId="3" hidden="1">#REF!</definedName>
    <definedName name="BExXR46U23CRRBV6IZT982MAEQKI" localSheetId="7" hidden="1">#REF!</definedName>
    <definedName name="BExXR46U23CRRBV6IZT982MAEQKI" localSheetId="12" hidden="1">#REF!</definedName>
    <definedName name="BExXR46U23CRRBV6IZT982MAEQKI" localSheetId="13" hidden="1">#REF!</definedName>
    <definedName name="BExXR46U23CRRBV6IZT982MAEQKI" localSheetId="1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11" hidden="1">#REF!</definedName>
    <definedName name="BExXR6A8W3ND3XDZXBMQZ1VCAXHG" localSheetId="17" hidden="1">#REF!</definedName>
    <definedName name="BExXR6A8W3ND3XDZXBMQZ1VCAXHG" localSheetId="3" hidden="1">#REF!</definedName>
    <definedName name="BExXR6A8W3ND3XDZXBMQZ1VCAXHG" localSheetId="7" hidden="1">#REF!</definedName>
    <definedName name="BExXR6A8W3ND3XDZXBMQZ1VCAXHG" localSheetId="12" hidden="1">#REF!</definedName>
    <definedName name="BExXR6A8W3ND3XDZXBMQZ1VCAXHG" localSheetId="13" hidden="1">#REF!</definedName>
    <definedName name="BExXR6A8W3ND3XDZXBMQZ1VCAXHG" localSheetId="1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11" hidden="1">#REF!</definedName>
    <definedName name="BExXR7HKNHT37B4OOA9K9191PP22" localSheetId="17" hidden="1">#REF!</definedName>
    <definedName name="BExXR7HKNHT37B4OOA9K9191PP22" localSheetId="3" hidden="1">#REF!</definedName>
    <definedName name="BExXR7HKNHT37B4OOA9K9191PP22" localSheetId="7" hidden="1">#REF!</definedName>
    <definedName name="BExXR7HKNHT37B4OOA9K9191PP22" localSheetId="12" hidden="1">#REF!</definedName>
    <definedName name="BExXR7HKNHT37B4OOA9K9191PP22" localSheetId="13" hidden="1">#REF!</definedName>
    <definedName name="BExXR7HKNHT37B4OOA9K9191PP22" localSheetId="1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11" hidden="1">#REF!</definedName>
    <definedName name="BExXR8OKAVX7O70V5IYG2PRKXSTI" localSheetId="17" hidden="1">#REF!</definedName>
    <definedName name="BExXR8OKAVX7O70V5IYG2PRKXSTI" localSheetId="3" hidden="1">#REF!</definedName>
    <definedName name="BExXR8OKAVX7O70V5IYG2PRKXSTI" localSheetId="7" hidden="1">#REF!</definedName>
    <definedName name="BExXR8OKAVX7O70V5IYG2PRKXSTI" localSheetId="12" hidden="1">#REF!</definedName>
    <definedName name="BExXR8OKAVX7O70V5IYG2PRKXSTI" localSheetId="13" hidden="1">#REF!</definedName>
    <definedName name="BExXR8OKAVX7O70V5IYG2PRKXSTI" localSheetId="1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11" hidden="1">#REF!</definedName>
    <definedName name="BExXRA6N6XCLQM6XDV724ZIH6G93" localSheetId="17" hidden="1">#REF!</definedName>
    <definedName name="BExXRA6N6XCLQM6XDV724ZIH6G93" localSheetId="3" hidden="1">#REF!</definedName>
    <definedName name="BExXRA6N6XCLQM6XDV724ZIH6G93" localSheetId="7" hidden="1">#REF!</definedName>
    <definedName name="BExXRA6N6XCLQM6XDV724ZIH6G93" localSheetId="12" hidden="1">#REF!</definedName>
    <definedName name="BExXRA6N6XCLQM6XDV724ZIH6G93" localSheetId="13" hidden="1">#REF!</definedName>
    <definedName name="BExXRA6N6XCLQM6XDV724ZIH6G93" localSheetId="1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11" hidden="1">#REF!</definedName>
    <definedName name="BExXRABZ1CNKCG6K1MR6OUFHF7J9" localSheetId="17" hidden="1">#REF!</definedName>
    <definedName name="BExXRABZ1CNKCG6K1MR6OUFHF7J9" localSheetId="3" hidden="1">#REF!</definedName>
    <definedName name="BExXRABZ1CNKCG6K1MR6OUFHF7J9" localSheetId="7" hidden="1">#REF!</definedName>
    <definedName name="BExXRABZ1CNKCG6K1MR6OUFHF7J9" localSheetId="12" hidden="1">#REF!</definedName>
    <definedName name="BExXRABZ1CNKCG6K1MR6OUFHF7J9" localSheetId="13" hidden="1">#REF!</definedName>
    <definedName name="BExXRABZ1CNKCG6K1MR6OUFHF7J9" localSheetId="1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11" hidden="1">#REF!</definedName>
    <definedName name="BExXRBOFETC0OTJ6WY3VPMFH03VB" localSheetId="17" hidden="1">#REF!</definedName>
    <definedName name="BExXRBOFETC0OTJ6WY3VPMFH03VB" localSheetId="3" hidden="1">#REF!</definedName>
    <definedName name="BExXRBOFETC0OTJ6WY3VPMFH03VB" localSheetId="7" hidden="1">#REF!</definedName>
    <definedName name="BExXRBOFETC0OTJ6WY3VPMFH03VB" localSheetId="12" hidden="1">#REF!</definedName>
    <definedName name="BExXRBOFETC0OTJ6WY3VPMFH03VB" localSheetId="13" hidden="1">#REF!</definedName>
    <definedName name="BExXRBOFETC0OTJ6WY3VPMFH03VB" localSheetId="1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11" hidden="1">#REF!</definedName>
    <definedName name="BExXRD13K1S9Y3JGR7CXSONT7RJZ" localSheetId="17" hidden="1">#REF!</definedName>
    <definedName name="BExXRD13K1S9Y3JGR7CXSONT7RJZ" localSheetId="3" hidden="1">#REF!</definedName>
    <definedName name="BExXRD13K1S9Y3JGR7CXSONT7RJZ" localSheetId="7" hidden="1">#REF!</definedName>
    <definedName name="BExXRD13K1S9Y3JGR7CXSONT7RJZ" localSheetId="12" hidden="1">#REF!</definedName>
    <definedName name="BExXRD13K1S9Y3JGR7CXSONT7RJZ" localSheetId="13" hidden="1">#REF!</definedName>
    <definedName name="BExXRD13K1S9Y3JGR7CXSONT7RJZ" localSheetId="1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11" hidden="1">#REF!</definedName>
    <definedName name="BExXRIFB4QQ87QIGA9AG0NXP577K" localSheetId="17" hidden="1">#REF!</definedName>
    <definedName name="BExXRIFB4QQ87QIGA9AG0NXP577K" localSheetId="3" hidden="1">#REF!</definedName>
    <definedName name="BExXRIFB4QQ87QIGA9AG0NXP577K" localSheetId="7" hidden="1">#REF!</definedName>
    <definedName name="BExXRIFB4QQ87QIGA9AG0NXP577K" localSheetId="12" hidden="1">#REF!</definedName>
    <definedName name="BExXRIFB4QQ87QIGA9AG0NXP577K" localSheetId="13" hidden="1">#REF!</definedName>
    <definedName name="BExXRIFB4QQ87QIGA9AG0NXP577K" localSheetId="1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11" hidden="1">#REF!</definedName>
    <definedName name="BExXRIQ2JF2CVTRDQX2D9SPH7FTN" localSheetId="17" hidden="1">#REF!</definedName>
    <definedName name="BExXRIQ2JF2CVTRDQX2D9SPH7FTN" localSheetId="3" hidden="1">#REF!</definedName>
    <definedName name="BExXRIQ2JF2CVTRDQX2D9SPH7FTN" localSheetId="7" hidden="1">#REF!</definedName>
    <definedName name="BExXRIQ2JF2CVTRDQX2D9SPH7FTN" localSheetId="12" hidden="1">#REF!</definedName>
    <definedName name="BExXRIQ2JF2CVTRDQX2D9SPH7FTN" localSheetId="13" hidden="1">#REF!</definedName>
    <definedName name="BExXRIQ2JF2CVTRDQX2D9SPH7FTN" localSheetId="1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11" hidden="1">#REF!</definedName>
    <definedName name="BExXRO4A6VUH1F4XV8N1BRJ4896W" localSheetId="17" hidden="1">#REF!</definedName>
    <definedName name="BExXRO4A6VUH1F4XV8N1BRJ4896W" localSheetId="3" hidden="1">#REF!</definedName>
    <definedName name="BExXRO4A6VUH1F4XV8N1BRJ4896W" localSheetId="7" hidden="1">#REF!</definedName>
    <definedName name="BExXRO4A6VUH1F4XV8N1BRJ4896W" localSheetId="12" hidden="1">#REF!</definedName>
    <definedName name="BExXRO4A6VUH1F4XV8N1BRJ4896W" localSheetId="13" hidden="1">#REF!</definedName>
    <definedName name="BExXRO4A6VUH1F4XV8N1BRJ4896W" localSheetId="1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11" hidden="1">#REF!</definedName>
    <definedName name="BExXRO9N1SNJZGKD90P4K7FU1J0P" localSheetId="17" hidden="1">#REF!</definedName>
    <definedName name="BExXRO9N1SNJZGKD90P4K7FU1J0P" localSheetId="3" hidden="1">#REF!</definedName>
    <definedName name="BExXRO9N1SNJZGKD90P4K7FU1J0P" localSheetId="7" hidden="1">#REF!</definedName>
    <definedName name="BExXRO9N1SNJZGKD90P4K7FU1J0P" localSheetId="12" hidden="1">#REF!</definedName>
    <definedName name="BExXRO9N1SNJZGKD90P4K7FU1J0P" localSheetId="13" hidden="1">#REF!</definedName>
    <definedName name="BExXRO9N1SNJZGKD90P4K7FU1J0P" localSheetId="1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11" hidden="1">#REF!</definedName>
    <definedName name="BExXROF2MWDZ7IFXX27XOJ79Q86E" localSheetId="17" hidden="1">#REF!</definedName>
    <definedName name="BExXROF2MWDZ7IFXX27XOJ79Q86E" localSheetId="3" hidden="1">#REF!</definedName>
    <definedName name="BExXROF2MWDZ7IFXX27XOJ79Q86E" localSheetId="7" hidden="1">#REF!</definedName>
    <definedName name="BExXROF2MWDZ7IFXX27XOJ79Q86E" localSheetId="12" hidden="1">#REF!</definedName>
    <definedName name="BExXROF2MWDZ7IFXX27XOJ79Q86E" localSheetId="13" hidden="1">#REF!</definedName>
    <definedName name="BExXROF2MWDZ7IFXX27XOJ79Q86E" localSheetId="1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11" hidden="1">#REF!</definedName>
    <definedName name="BExXRV5QP3Z0KAQ1EQT9JYT2FV0L" localSheetId="17" hidden="1">#REF!</definedName>
    <definedName name="BExXRV5QP3Z0KAQ1EQT9JYT2FV0L" localSheetId="3" hidden="1">#REF!</definedName>
    <definedName name="BExXRV5QP3Z0KAQ1EQT9JYT2FV0L" localSheetId="7" hidden="1">#REF!</definedName>
    <definedName name="BExXRV5QP3Z0KAQ1EQT9JYT2FV0L" localSheetId="12" hidden="1">#REF!</definedName>
    <definedName name="BExXRV5QP3Z0KAQ1EQT9JYT2FV0L" localSheetId="13" hidden="1">#REF!</definedName>
    <definedName name="BExXRV5QP3Z0KAQ1EQT9JYT2FV0L" localSheetId="1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11" hidden="1">#REF!</definedName>
    <definedName name="BExXRZ20LZZCW8LVGDK0XETOTSAI" localSheetId="17" hidden="1">#REF!</definedName>
    <definedName name="BExXRZ20LZZCW8LVGDK0XETOTSAI" localSheetId="3" hidden="1">#REF!</definedName>
    <definedName name="BExXRZ20LZZCW8LVGDK0XETOTSAI" localSheetId="7" hidden="1">#REF!</definedName>
    <definedName name="BExXRZ20LZZCW8LVGDK0XETOTSAI" localSheetId="12" hidden="1">#REF!</definedName>
    <definedName name="BExXRZ20LZZCW8LVGDK0XETOTSAI" localSheetId="13" hidden="1">#REF!</definedName>
    <definedName name="BExXRZ20LZZCW8LVGDK0XETOTSAI" localSheetId="1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11" hidden="1">#REF!</definedName>
    <definedName name="BExXS4R1GKUJQX6MHUIUN4S3SCAS" localSheetId="17" hidden="1">#REF!</definedName>
    <definedName name="BExXS4R1GKUJQX6MHUIUN4S3SCAS" localSheetId="3" hidden="1">#REF!</definedName>
    <definedName name="BExXS4R1GKUJQX6MHUIUN4S3SCAS" localSheetId="7" hidden="1">#REF!</definedName>
    <definedName name="BExXS4R1GKUJQX6MHUIUN4S3SCAS" localSheetId="12" hidden="1">#REF!</definedName>
    <definedName name="BExXS4R1GKUJQX6MHUIUN4S3SCAS" localSheetId="13" hidden="1">#REF!</definedName>
    <definedName name="BExXS4R1GKUJQX6MHUIUN4S3SCAS" localSheetId="1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11" hidden="1">#REF!</definedName>
    <definedName name="BExXS63O4OMWMNXXAODZQFSDG33N" localSheetId="17" hidden="1">#REF!</definedName>
    <definedName name="BExXS63O4OMWMNXXAODZQFSDG33N" localSheetId="3" hidden="1">#REF!</definedName>
    <definedName name="BExXS63O4OMWMNXXAODZQFSDG33N" localSheetId="7" hidden="1">#REF!</definedName>
    <definedName name="BExXS63O4OMWMNXXAODZQFSDG33N" localSheetId="12" hidden="1">#REF!</definedName>
    <definedName name="BExXS63O4OMWMNXXAODZQFSDG33N" localSheetId="13" hidden="1">#REF!</definedName>
    <definedName name="BExXS63O4OMWMNXXAODZQFSDG33N" localSheetId="1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11" hidden="1">#REF!</definedName>
    <definedName name="BExXSBSP1TOY051HSPEPM0AEIO2M" localSheetId="17" hidden="1">#REF!</definedName>
    <definedName name="BExXSBSP1TOY051HSPEPM0AEIO2M" localSheetId="3" hidden="1">#REF!</definedName>
    <definedName name="BExXSBSP1TOY051HSPEPM0AEIO2M" localSheetId="7" hidden="1">#REF!</definedName>
    <definedName name="BExXSBSP1TOY051HSPEPM0AEIO2M" localSheetId="12" hidden="1">#REF!</definedName>
    <definedName name="BExXSBSP1TOY051HSPEPM0AEIO2M" localSheetId="13" hidden="1">#REF!</definedName>
    <definedName name="BExXSBSP1TOY051HSPEPM0AEIO2M" localSheetId="1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11" hidden="1">#REF!</definedName>
    <definedName name="BExXSC8RFK5D68FJD2HI4K66SA6I" localSheetId="17" hidden="1">#REF!</definedName>
    <definedName name="BExXSC8RFK5D68FJD2HI4K66SA6I" localSheetId="3" hidden="1">#REF!</definedName>
    <definedName name="BExXSC8RFK5D68FJD2HI4K66SA6I" localSheetId="7" hidden="1">#REF!</definedName>
    <definedName name="BExXSC8RFK5D68FJD2HI4K66SA6I" localSheetId="12" hidden="1">#REF!</definedName>
    <definedName name="BExXSC8RFK5D68FJD2HI4K66SA6I" localSheetId="13" hidden="1">#REF!</definedName>
    <definedName name="BExXSC8RFK5D68FJD2HI4K66SA6I" localSheetId="1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11" hidden="1">#REF!</definedName>
    <definedName name="BExXSCP0AZ5MYCC2UFG2GLBCV1CC" localSheetId="17" hidden="1">#REF!</definedName>
    <definedName name="BExXSCP0AZ5MYCC2UFG2GLBCV1CC" localSheetId="3" hidden="1">#REF!</definedName>
    <definedName name="BExXSCP0AZ5MYCC2UFG2GLBCV1CC" localSheetId="7" hidden="1">#REF!</definedName>
    <definedName name="BExXSCP0AZ5MYCC2UFG2GLBCV1CC" localSheetId="12" hidden="1">#REF!</definedName>
    <definedName name="BExXSCP0AZ5MYCC2UFG2GLBCV1CC" localSheetId="13" hidden="1">#REF!</definedName>
    <definedName name="BExXSCP0AZ5MYCC2UFG2GLBCV1CC" localSheetId="1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11" hidden="1">#REF!</definedName>
    <definedName name="BExXSNHC88W4UMXEOIOOATJAIKZO" localSheetId="17" hidden="1">#REF!</definedName>
    <definedName name="BExXSNHC88W4UMXEOIOOATJAIKZO" localSheetId="3" hidden="1">#REF!</definedName>
    <definedName name="BExXSNHC88W4UMXEOIOOATJAIKZO" localSheetId="7" hidden="1">#REF!</definedName>
    <definedName name="BExXSNHC88W4UMXEOIOOATJAIKZO" localSheetId="12" hidden="1">#REF!</definedName>
    <definedName name="BExXSNHC88W4UMXEOIOOATJAIKZO" localSheetId="13" hidden="1">#REF!</definedName>
    <definedName name="BExXSNHC88W4UMXEOIOOATJAIKZO" localSheetId="1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11" hidden="1">#REF!</definedName>
    <definedName name="BExXSTBS08WIA9TLALV3UQ2Z3MRG" localSheetId="17" hidden="1">#REF!</definedName>
    <definedName name="BExXSTBS08WIA9TLALV3UQ2Z3MRG" localSheetId="3" hidden="1">#REF!</definedName>
    <definedName name="BExXSTBS08WIA9TLALV3UQ2Z3MRG" localSheetId="7" hidden="1">#REF!</definedName>
    <definedName name="BExXSTBS08WIA9TLALV3UQ2Z3MRG" localSheetId="12" hidden="1">#REF!</definedName>
    <definedName name="BExXSTBS08WIA9TLALV3UQ2Z3MRG" localSheetId="13" hidden="1">#REF!</definedName>
    <definedName name="BExXSTBS08WIA9TLALV3UQ2Z3MRG" localSheetId="1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11" hidden="1">#REF!</definedName>
    <definedName name="BExXSVQ2WOJJ73YEO8Q2FK60V4G8" localSheetId="17" hidden="1">#REF!</definedName>
    <definedName name="BExXSVQ2WOJJ73YEO8Q2FK60V4G8" localSheetId="3" hidden="1">#REF!</definedName>
    <definedName name="BExXSVQ2WOJJ73YEO8Q2FK60V4G8" localSheetId="7" hidden="1">#REF!</definedName>
    <definedName name="BExXSVQ2WOJJ73YEO8Q2FK60V4G8" localSheetId="12" hidden="1">#REF!</definedName>
    <definedName name="BExXSVQ2WOJJ73YEO8Q2FK60V4G8" localSheetId="13" hidden="1">#REF!</definedName>
    <definedName name="BExXSVQ2WOJJ73YEO8Q2FK60V4G8" localSheetId="1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11" hidden="1">#REF!</definedName>
    <definedName name="BExXTER5A2EQ14KN6J0MVATIHVKN" localSheetId="17" hidden="1">#REF!</definedName>
    <definedName name="BExXTER5A2EQ14KN6J0MVATIHVKN" localSheetId="3" hidden="1">#REF!</definedName>
    <definedName name="BExXTER5A2EQ14KN6J0MVATIHVKN" localSheetId="7" hidden="1">#REF!</definedName>
    <definedName name="BExXTER5A2EQ14KN6J0MVATIHVKN" localSheetId="12" hidden="1">#REF!</definedName>
    <definedName name="BExXTER5A2EQ14KN6J0MVATIHVKN" localSheetId="13" hidden="1">#REF!</definedName>
    <definedName name="BExXTER5A2EQ14KN6J0MVATIHVKN" localSheetId="1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11" hidden="1">#REF!</definedName>
    <definedName name="BExXTHLRNL82GN7KZY3TOLO508N7" localSheetId="17" hidden="1">#REF!</definedName>
    <definedName name="BExXTHLRNL82GN7KZY3TOLO508N7" localSheetId="3" hidden="1">#REF!</definedName>
    <definedName name="BExXTHLRNL82GN7KZY3TOLO508N7" localSheetId="7" hidden="1">#REF!</definedName>
    <definedName name="BExXTHLRNL82GN7KZY3TOLO508N7" localSheetId="12" hidden="1">#REF!</definedName>
    <definedName name="BExXTHLRNL82GN7KZY3TOLO508N7" localSheetId="13" hidden="1">#REF!</definedName>
    <definedName name="BExXTHLRNL82GN7KZY3TOLO508N7" localSheetId="1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11" hidden="1">#REF!</definedName>
    <definedName name="BExXTL72MKEQSQH9L2OTFLU8DM2B" localSheetId="17" hidden="1">#REF!</definedName>
    <definedName name="BExXTL72MKEQSQH9L2OTFLU8DM2B" localSheetId="3" hidden="1">#REF!</definedName>
    <definedName name="BExXTL72MKEQSQH9L2OTFLU8DM2B" localSheetId="7" hidden="1">#REF!</definedName>
    <definedName name="BExXTL72MKEQSQH9L2OTFLU8DM2B" localSheetId="12" hidden="1">#REF!</definedName>
    <definedName name="BExXTL72MKEQSQH9L2OTFLU8DM2B" localSheetId="13" hidden="1">#REF!</definedName>
    <definedName name="BExXTL72MKEQSQH9L2OTFLU8DM2B" localSheetId="1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11" hidden="1">#REF!</definedName>
    <definedName name="BExXTM3M4RTCRSX7VGAXGQNPP668" localSheetId="17" hidden="1">#REF!</definedName>
    <definedName name="BExXTM3M4RTCRSX7VGAXGQNPP668" localSheetId="3" hidden="1">#REF!</definedName>
    <definedName name="BExXTM3M4RTCRSX7VGAXGQNPP668" localSheetId="7" hidden="1">#REF!</definedName>
    <definedName name="BExXTM3M4RTCRSX7VGAXGQNPP668" localSheetId="12" hidden="1">#REF!</definedName>
    <definedName name="BExXTM3M4RTCRSX7VGAXGQNPP668" localSheetId="13" hidden="1">#REF!</definedName>
    <definedName name="BExXTM3M4RTCRSX7VGAXGQNPP668" localSheetId="1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11" hidden="1">#REF!</definedName>
    <definedName name="BExXTOCF78J7WY6FOVBRY1N2RBBR" localSheetId="17" hidden="1">#REF!</definedName>
    <definedName name="BExXTOCF78J7WY6FOVBRY1N2RBBR" localSheetId="3" hidden="1">#REF!</definedName>
    <definedName name="BExXTOCF78J7WY6FOVBRY1N2RBBR" localSheetId="7" hidden="1">#REF!</definedName>
    <definedName name="BExXTOCF78J7WY6FOVBRY1N2RBBR" localSheetId="12" hidden="1">#REF!</definedName>
    <definedName name="BExXTOCF78J7WY6FOVBRY1N2RBBR" localSheetId="13" hidden="1">#REF!</definedName>
    <definedName name="BExXTOCF78J7WY6FOVBRY1N2RBBR" localSheetId="1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11" hidden="1">#REF!</definedName>
    <definedName name="BExXTP3GYO6Z9RTKKT10XA0UTV3T" localSheetId="17" hidden="1">#REF!</definedName>
    <definedName name="BExXTP3GYO6Z9RTKKT10XA0UTV3T" localSheetId="3" hidden="1">#REF!</definedName>
    <definedName name="BExXTP3GYO6Z9RTKKT10XA0UTV3T" localSheetId="7" hidden="1">#REF!</definedName>
    <definedName name="BExXTP3GYO6Z9RTKKT10XA0UTV3T" localSheetId="12" hidden="1">#REF!</definedName>
    <definedName name="BExXTP3GYO6Z9RTKKT10XA0UTV3T" localSheetId="13" hidden="1">#REF!</definedName>
    <definedName name="BExXTP3GYO6Z9RTKKT10XA0UTV3T" localSheetId="1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11" hidden="1">#REF!</definedName>
    <definedName name="BExXTRN4AFX9QW6YC4HNGBBD5R08" localSheetId="17" hidden="1">#REF!</definedName>
    <definedName name="BExXTRN4AFX9QW6YC4HNGBBD5R08" localSheetId="3" hidden="1">#REF!</definedName>
    <definedName name="BExXTRN4AFX9QW6YC4HNGBBD5R08" localSheetId="7" hidden="1">#REF!</definedName>
    <definedName name="BExXTRN4AFX9QW6YC4HNGBBD5R08" localSheetId="12" hidden="1">#REF!</definedName>
    <definedName name="BExXTRN4AFX9QW6YC4HNGBBD5R08" localSheetId="13" hidden="1">#REF!</definedName>
    <definedName name="BExXTRN4AFX9QW6YC4HNGBBD5R08" localSheetId="1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11" hidden="1">#REF!</definedName>
    <definedName name="BExXTV8M7YIG5C64O046DN613ZRO" localSheetId="17" hidden="1">#REF!</definedName>
    <definedName name="BExXTV8M7YIG5C64O046DN613ZRO" localSheetId="3" hidden="1">#REF!</definedName>
    <definedName name="BExXTV8M7YIG5C64O046DN613ZRO" localSheetId="7" hidden="1">#REF!</definedName>
    <definedName name="BExXTV8M7YIG5C64O046DN613ZRO" localSheetId="12" hidden="1">#REF!</definedName>
    <definedName name="BExXTV8M7YIG5C64O046DN613ZRO" localSheetId="13" hidden="1">#REF!</definedName>
    <definedName name="BExXTV8M7YIG5C64O046DN613ZRO" localSheetId="1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11" hidden="1">#REF!</definedName>
    <definedName name="BExXTVDXQ7ZX3THNLFJXFAONW0AI" localSheetId="17" hidden="1">#REF!</definedName>
    <definedName name="BExXTVDXQ7ZX3THNLFJXFAONW0AI" localSheetId="3" hidden="1">#REF!</definedName>
    <definedName name="BExXTVDXQ7ZX3THNLFJXFAONW0AI" localSheetId="7" hidden="1">#REF!</definedName>
    <definedName name="BExXTVDXQ7ZX3THNLFJXFAONW0AI" localSheetId="12" hidden="1">#REF!</definedName>
    <definedName name="BExXTVDXQ7ZX3THNLFJXFAONW0AI" localSheetId="13" hidden="1">#REF!</definedName>
    <definedName name="BExXTVDXQ7ZX3THNLFJXFAONW0AI" localSheetId="1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11" hidden="1">#REF!</definedName>
    <definedName name="BExXTZKZ4CG92ZQLIRKEXXH9BFIR" localSheetId="17" hidden="1">#REF!</definedName>
    <definedName name="BExXTZKZ4CG92ZQLIRKEXXH9BFIR" localSheetId="3" hidden="1">#REF!</definedName>
    <definedName name="BExXTZKZ4CG92ZQLIRKEXXH9BFIR" localSheetId="7" hidden="1">#REF!</definedName>
    <definedName name="BExXTZKZ4CG92ZQLIRKEXXH9BFIR" localSheetId="12" hidden="1">#REF!</definedName>
    <definedName name="BExXTZKZ4CG92ZQLIRKEXXH9BFIR" localSheetId="13" hidden="1">#REF!</definedName>
    <definedName name="BExXTZKZ4CG92ZQLIRKEXXH9BFIR" localSheetId="1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11" hidden="1">#REF!</definedName>
    <definedName name="BExXU4J2BM2964GD5UZHM752Q4NS" localSheetId="17" hidden="1">#REF!</definedName>
    <definedName name="BExXU4J2BM2964GD5UZHM752Q4NS" localSheetId="3" hidden="1">#REF!</definedName>
    <definedName name="BExXU4J2BM2964GD5UZHM752Q4NS" localSheetId="7" hidden="1">#REF!</definedName>
    <definedName name="BExXU4J2BM2964GD5UZHM752Q4NS" localSheetId="12" hidden="1">#REF!</definedName>
    <definedName name="BExXU4J2BM2964GD5UZHM752Q4NS" localSheetId="13" hidden="1">#REF!</definedName>
    <definedName name="BExXU4J2BM2964GD5UZHM752Q4NS" localSheetId="1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11" hidden="1">#REF!</definedName>
    <definedName name="BExXU6XDTT7RM93KILIDEYPA9XKF" localSheetId="17" hidden="1">#REF!</definedName>
    <definedName name="BExXU6XDTT7RM93KILIDEYPA9XKF" localSheetId="3" hidden="1">#REF!</definedName>
    <definedName name="BExXU6XDTT7RM93KILIDEYPA9XKF" localSheetId="7" hidden="1">#REF!</definedName>
    <definedName name="BExXU6XDTT7RM93KILIDEYPA9XKF" localSheetId="12" hidden="1">#REF!</definedName>
    <definedName name="BExXU6XDTT7RM93KILIDEYPA9XKF" localSheetId="13" hidden="1">#REF!</definedName>
    <definedName name="BExXU6XDTT7RM93KILIDEYPA9XKF" localSheetId="1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11" hidden="1">#REF!</definedName>
    <definedName name="BExXU8VLZA7WLPZ3RAQZGNERUD26" localSheetId="17" hidden="1">#REF!</definedName>
    <definedName name="BExXU8VLZA7WLPZ3RAQZGNERUD26" localSheetId="3" hidden="1">#REF!</definedName>
    <definedName name="BExXU8VLZA7WLPZ3RAQZGNERUD26" localSheetId="7" hidden="1">#REF!</definedName>
    <definedName name="BExXU8VLZA7WLPZ3RAQZGNERUD26" localSheetId="12" hidden="1">#REF!</definedName>
    <definedName name="BExXU8VLZA7WLPZ3RAQZGNERUD26" localSheetId="13" hidden="1">#REF!</definedName>
    <definedName name="BExXU8VLZA7WLPZ3RAQZGNERUD26" localSheetId="1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11" hidden="1">#REF!</definedName>
    <definedName name="BExXUB9RSLSCNN5ETLXY72DAPZZM" localSheetId="17" hidden="1">#REF!</definedName>
    <definedName name="BExXUB9RSLSCNN5ETLXY72DAPZZM" localSheetId="3" hidden="1">#REF!</definedName>
    <definedName name="BExXUB9RSLSCNN5ETLXY72DAPZZM" localSheetId="7" hidden="1">#REF!</definedName>
    <definedName name="BExXUB9RSLSCNN5ETLXY72DAPZZM" localSheetId="12" hidden="1">#REF!</definedName>
    <definedName name="BExXUB9RSLSCNN5ETLXY72DAPZZM" localSheetId="13" hidden="1">#REF!</definedName>
    <definedName name="BExXUB9RSLSCNN5ETLXY72DAPZZM" localSheetId="1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11" hidden="1">#REF!</definedName>
    <definedName name="BExXUFRM82XQIN2T8KGLDQL1IBQW" localSheetId="17" hidden="1">#REF!</definedName>
    <definedName name="BExXUFRM82XQIN2T8KGLDQL1IBQW" localSheetId="3" hidden="1">#REF!</definedName>
    <definedName name="BExXUFRM82XQIN2T8KGLDQL1IBQW" localSheetId="7" hidden="1">#REF!</definedName>
    <definedName name="BExXUFRM82XQIN2T8KGLDQL1IBQW" localSheetId="12" hidden="1">#REF!</definedName>
    <definedName name="BExXUFRM82XQIN2T8KGLDQL1IBQW" localSheetId="13" hidden="1">#REF!</definedName>
    <definedName name="BExXUFRM82XQIN2T8KGLDQL1IBQW" localSheetId="1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11" hidden="1">#REF!</definedName>
    <definedName name="BExXUQEQBF6FI240ZGIF9YXZSRAU" localSheetId="17" hidden="1">#REF!</definedName>
    <definedName name="BExXUQEQBF6FI240ZGIF9YXZSRAU" localSheetId="3" hidden="1">#REF!</definedName>
    <definedName name="BExXUQEQBF6FI240ZGIF9YXZSRAU" localSheetId="7" hidden="1">#REF!</definedName>
    <definedName name="BExXUQEQBF6FI240ZGIF9YXZSRAU" localSheetId="12" hidden="1">#REF!</definedName>
    <definedName name="BExXUQEQBF6FI240ZGIF9YXZSRAU" localSheetId="13" hidden="1">#REF!</definedName>
    <definedName name="BExXUQEQBF6FI240ZGIF9YXZSRAU" localSheetId="1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11" hidden="1">#REF!</definedName>
    <definedName name="BExXUX02UQ8LJPBZ4YBORILFR0W0" localSheetId="17" hidden="1">#REF!</definedName>
    <definedName name="BExXUX02UQ8LJPBZ4YBORILFR0W0" localSheetId="3" hidden="1">#REF!</definedName>
    <definedName name="BExXUX02UQ8LJPBZ4YBORILFR0W0" localSheetId="7" hidden="1">#REF!</definedName>
    <definedName name="BExXUX02UQ8LJPBZ4YBORILFR0W0" localSheetId="12" hidden="1">#REF!</definedName>
    <definedName name="BExXUX02UQ8LJPBZ4YBORILFR0W0" localSheetId="13" hidden="1">#REF!</definedName>
    <definedName name="BExXUX02UQ8LJPBZ4YBORILFR0W0" localSheetId="1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11" hidden="1">#REF!</definedName>
    <definedName name="BExXUYND6EJO7CJ5KRICV4O1JNWK" localSheetId="17" hidden="1">#REF!</definedName>
    <definedName name="BExXUYND6EJO7CJ5KRICV4O1JNWK" localSheetId="3" hidden="1">#REF!</definedName>
    <definedName name="BExXUYND6EJO7CJ5KRICV4O1JNWK" localSheetId="7" hidden="1">#REF!</definedName>
    <definedName name="BExXUYND6EJO7CJ5KRICV4O1JNWK" localSheetId="12" hidden="1">#REF!</definedName>
    <definedName name="BExXUYND6EJO7CJ5KRICV4O1JNWK" localSheetId="13" hidden="1">#REF!</definedName>
    <definedName name="BExXUYND6EJO7CJ5KRICV4O1JNWK" localSheetId="1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11" hidden="1">#REF!</definedName>
    <definedName name="BExXV6FWG4H3S2QEUJZYIXILNGJ7" localSheetId="17" hidden="1">#REF!</definedName>
    <definedName name="BExXV6FWG4H3S2QEUJZYIXILNGJ7" localSheetId="3" hidden="1">#REF!</definedName>
    <definedName name="BExXV6FWG4H3S2QEUJZYIXILNGJ7" localSheetId="7" hidden="1">#REF!</definedName>
    <definedName name="BExXV6FWG4H3S2QEUJZYIXILNGJ7" localSheetId="12" hidden="1">#REF!</definedName>
    <definedName name="BExXV6FWG4H3S2QEUJZYIXILNGJ7" localSheetId="13" hidden="1">#REF!</definedName>
    <definedName name="BExXV6FWG4H3S2QEUJZYIXILNGJ7" localSheetId="1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11" hidden="1">#REF!</definedName>
    <definedName name="BExXVK87BMMO6LHKV0CFDNIQVIBS" localSheetId="17" hidden="1">#REF!</definedName>
    <definedName name="BExXVK87BMMO6LHKV0CFDNIQVIBS" localSheetId="3" hidden="1">#REF!</definedName>
    <definedName name="BExXVK87BMMO6LHKV0CFDNIQVIBS" localSheetId="7" hidden="1">#REF!</definedName>
    <definedName name="BExXVK87BMMO6LHKV0CFDNIQVIBS" localSheetId="12" hidden="1">#REF!</definedName>
    <definedName name="BExXVK87BMMO6LHKV0CFDNIQVIBS" localSheetId="13" hidden="1">#REF!</definedName>
    <definedName name="BExXVK87BMMO6LHKV0CFDNIQVIBS" localSheetId="1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11" hidden="1">#REF!</definedName>
    <definedName name="BExXVKZ9WXPGL6IVY6T61IDD771I" localSheetId="17" hidden="1">#REF!</definedName>
    <definedName name="BExXVKZ9WXPGL6IVY6T61IDD771I" localSheetId="3" hidden="1">#REF!</definedName>
    <definedName name="BExXVKZ9WXPGL6IVY6T61IDD771I" localSheetId="7" hidden="1">#REF!</definedName>
    <definedName name="BExXVKZ9WXPGL6IVY6T61IDD771I" localSheetId="12" hidden="1">#REF!</definedName>
    <definedName name="BExXVKZ9WXPGL6IVY6T61IDD771I" localSheetId="13" hidden="1">#REF!</definedName>
    <definedName name="BExXVKZ9WXPGL6IVY6T61IDD771I" localSheetId="1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11" hidden="1">#REF!</definedName>
    <definedName name="BExXVLA319WCSEOVHB05KDUSU054" localSheetId="17" hidden="1">#REF!</definedName>
    <definedName name="BExXVLA319WCSEOVHB05KDUSU054" localSheetId="3" hidden="1">#REF!</definedName>
    <definedName name="BExXVLA319WCSEOVHB05KDUSU054" localSheetId="7" hidden="1">#REF!</definedName>
    <definedName name="BExXVLA319WCSEOVHB05KDUSU054" localSheetId="12" hidden="1">#REF!</definedName>
    <definedName name="BExXVLA319WCSEOVHB05KDUSU054" localSheetId="13" hidden="1">#REF!</definedName>
    <definedName name="BExXVLA319WCSEOVHB05KDUSU054" localSheetId="1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11" hidden="1">#REF!</definedName>
    <definedName name="BExXVTTG5YRCSTI0UL141BKR36SU" localSheetId="17" hidden="1">#REF!</definedName>
    <definedName name="BExXVTTG5YRCSTI0UL141BKR36SU" localSheetId="3" hidden="1">#REF!</definedName>
    <definedName name="BExXVTTG5YRCSTI0UL141BKR36SU" localSheetId="7" hidden="1">#REF!</definedName>
    <definedName name="BExXVTTG5YRCSTI0UL141BKR36SU" localSheetId="12" hidden="1">#REF!</definedName>
    <definedName name="BExXVTTG5YRCSTI0UL141BKR36SU" localSheetId="13" hidden="1">#REF!</definedName>
    <definedName name="BExXVTTG5YRCSTI0UL141BKR36SU" localSheetId="1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11" hidden="1">#REF!</definedName>
    <definedName name="BExXVYWX74VKI8BDDSX9U85460MB" localSheetId="17" hidden="1">#REF!</definedName>
    <definedName name="BExXVYWX74VKI8BDDSX9U85460MB" localSheetId="3" hidden="1">#REF!</definedName>
    <definedName name="BExXVYWX74VKI8BDDSX9U85460MB" localSheetId="7" hidden="1">#REF!</definedName>
    <definedName name="BExXVYWX74VKI8BDDSX9U85460MB" localSheetId="12" hidden="1">#REF!</definedName>
    <definedName name="BExXVYWX74VKI8BDDSX9U85460MB" localSheetId="13" hidden="1">#REF!</definedName>
    <definedName name="BExXVYWX74VKI8BDDSX9U85460MB" localSheetId="1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11" hidden="1">#REF!</definedName>
    <definedName name="BExXW27MMXHXUXX78SDTBE1JYTHT" localSheetId="17" hidden="1">#REF!</definedName>
    <definedName name="BExXW27MMXHXUXX78SDTBE1JYTHT" localSheetId="3" hidden="1">#REF!</definedName>
    <definedName name="BExXW27MMXHXUXX78SDTBE1JYTHT" localSheetId="7" hidden="1">#REF!</definedName>
    <definedName name="BExXW27MMXHXUXX78SDTBE1JYTHT" localSheetId="12" hidden="1">#REF!</definedName>
    <definedName name="BExXW27MMXHXUXX78SDTBE1JYTHT" localSheetId="13" hidden="1">#REF!</definedName>
    <definedName name="BExXW27MMXHXUXX78SDTBE1JYTHT" localSheetId="1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11" hidden="1">#REF!</definedName>
    <definedName name="BExXW2YIM2MYBSHRIX0RP9D4PRMN" localSheetId="17" hidden="1">#REF!</definedName>
    <definedName name="BExXW2YIM2MYBSHRIX0RP9D4PRMN" localSheetId="3" hidden="1">#REF!</definedName>
    <definedName name="BExXW2YIM2MYBSHRIX0RP9D4PRMN" localSheetId="7" hidden="1">#REF!</definedName>
    <definedName name="BExXW2YIM2MYBSHRIX0RP9D4PRMN" localSheetId="12" hidden="1">#REF!</definedName>
    <definedName name="BExXW2YIM2MYBSHRIX0RP9D4PRMN" localSheetId="13" hidden="1">#REF!</definedName>
    <definedName name="BExXW2YIM2MYBSHRIX0RP9D4PRMN" localSheetId="1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11" hidden="1">#REF!</definedName>
    <definedName name="BExXWBNE4KTFSXKVSRF6WX039WPB" localSheetId="17" hidden="1">#REF!</definedName>
    <definedName name="BExXWBNE4KTFSXKVSRF6WX039WPB" localSheetId="3" hidden="1">#REF!</definedName>
    <definedName name="BExXWBNE4KTFSXKVSRF6WX039WPB" localSheetId="7" hidden="1">#REF!</definedName>
    <definedName name="BExXWBNE4KTFSXKVSRF6WX039WPB" localSheetId="12" hidden="1">#REF!</definedName>
    <definedName name="BExXWBNE4KTFSXKVSRF6WX039WPB" localSheetId="13" hidden="1">#REF!</definedName>
    <definedName name="BExXWBNE4KTFSXKVSRF6WX039WPB" localSheetId="1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11" hidden="1">#REF!</definedName>
    <definedName name="BExXWFP5AYE7EHYTJWBZSQ8PQ0YX" localSheetId="17" hidden="1">#REF!</definedName>
    <definedName name="BExXWFP5AYE7EHYTJWBZSQ8PQ0YX" localSheetId="3" hidden="1">#REF!</definedName>
    <definedName name="BExXWFP5AYE7EHYTJWBZSQ8PQ0YX" localSheetId="7" hidden="1">#REF!</definedName>
    <definedName name="BExXWFP5AYE7EHYTJWBZSQ8PQ0YX" localSheetId="12" hidden="1">#REF!</definedName>
    <definedName name="BExXWFP5AYE7EHYTJWBZSQ8PQ0YX" localSheetId="13" hidden="1">#REF!</definedName>
    <definedName name="BExXWFP5AYE7EHYTJWBZSQ8PQ0YX" localSheetId="1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11" hidden="1">#REF!</definedName>
    <definedName name="BExXWIUCR0LXM58OVKZT2APLVTIA" localSheetId="17" hidden="1">#REF!</definedName>
    <definedName name="BExXWIUCR0LXM58OVKZT2APLVTIA" localSheetId="3" hidden="1">#REF!</definedName>
    <definedName name="BExXWIUCR0LXM58OVKZT2APLVTIA" localSheetId="7" hidden="1">#REF!</definedName>
    <definedName name="BExXWIUCR0LXM58OVKZT2APLVTIA" localSheetId="12" hidden="1">#REF!</definedName>
    <definedName name="BExXWIUCR0LXM58OVKZT2APLVTIA" localSheetId="13" hidden="1">#REF!</definedName>
    <definedName name="BExXWIUCR0LXM58OVKZT2APLVTIA" localSheetId="1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11" hidden="1">#REF!</definedName>
    <definedName name="BExXWTXJEA32DLC6QKN10QB955JT" localSheetId="17" hidden="1">#REF!</definedName>
    <definedName name="BExXWTXJEA32DLC6QKN10QB955JT" localSheetId="3" hidden="1">#REF!</definedName>
    <definedName name="BExXWTXJEA32DLC6QKN10QB955JT" localSheetId="7" hidden="1">#REF!</definedName>
    <definedName name="BExXWTXJEA32DLC6QKN10QB955JT" localSheetId="12" hidden="1">#REF!</definedName>
    <definedName name="BExXWTXJEA32DLC6QKN10QB955JT" localSheetId="13" hidden="1">#REF!</definedName>
    <definedName name="BExXWTXJEA32DLC6QKN10QB955JT" localSheetId="1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11" hidden="1">#REF!</definedName>
    <definedName name="BExXWVFIBQT8OY1O41FRFPFGXQHK" localSheetId="17" hidden="1">#REF!</definedName>
    <definedName name="BExXWVFIBQT8OY1O41FRFPFGXQHK" localSheetId="3" hidden="1">#REF!</definedName>
    <definedName name="BExXWVFIBQT8OY1O41FRFPFGXQHK" localSheetId="7" hidden="1">#REF!</definedName>
    <definedName name="BExXWVFIBQT8OY1O41FRFPFGXQHK" localSheetId="12" hidden="1">#REF!</definedName>
    <definedName name="BExXWVFIBQT8OY1O41FRFPFGXQHK" localSheetId="13" hidden="1">#REF!</definedName>
    <definedName name="BExXWVFIBQT8OY1O41FRFPFGXQHK" localSheetId="1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11" hidden="1">#REF!</definedName>
    <definedName name="BExXWWXHBZHA9J3N8K47F84X0M0L" localSheetId="17" hidden="1">#REF!</definedName>
    <definedName name="BExXWWXHBZHA9J3N8K47F84X0M0L" localSheetId="3" hidden="1">#REF!</definedName>
    <definedName name="BExXWWXHBZHA9J3N8K47F84X0M0L" localSheetId="7" hidden="1">#REF!</definedName>
    <definedName name="BExXWWXHBZHA9J3N8K47F84X0M0L" localSheetId="12" hidden="1">#REF!</definedName>
    <definedName name="BExXWWXHBZHA9J3N8K47F84X0M0L" localSheetId="13" hidden="1">#REF!</definedName>
    <definedName name="BExXWWXHBZHA9J3N8K47F84X0M0L" localSheetId="1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11" hidden="1">#REF!</definedName>
    <definedName name="BExXXBM521DL8R4ZX7NZ3DBCUOR5" localSheetId="17" hidden="1">#REF!</definedName>
    <definedName name="BExXXBM521DL8R4ZX7NZ3DBCUOR5" localSheetId="3" hidden="1">#REF!</definedName>
    <definedName name="BExXXBM521DL8R4ZX7NZ3DBCUOR5" localSheetId="7" hidden="1">#REF!</definedName>
    <definedName name="BExXXBM521DL8R4ZX7NZ3DBCUOR5" localSheetId="12" hidden="1">#REF!</definedName>
    <definedName name="BExXXBM521DL8R4ZX7NZ3DBCUOR5" localSheetId="13" hidden="1">#REF!</definedName>
    <definedName name="BExXXBM521DL8R4ZX7NZ3DBCUOR5" localSheetId="1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11" hidden="1">#REF!</definedName>
    <definedName name="BExXXC7OZI33XZ03NRMEP7VRLQK4" localSheetId="17" hidden="1">#REF!</definedName>
    <definedName name="BExXXC7OZI33XZ03NRMEP7VRLQK4" localSheetId="3" hidden="1">#REF!</definedName>
    <definedName name="BExXXC7OZI33XZ03NRMEP7VRLQK4" localSheetId="7" hidden="1">#REF!</definedName>
    <definedName name="BExXXC7OZI33XZ03NRMEP7VRLQK4" localSheetId="12" hidden="1">#REF!</definedName>
    <definedName name="BExXXC7OZI33XZ03NRMEP7VRLQK4" localSheetId="13" hidden="1">#REF!</definedName>
    <definedName name="BExXXC7OZI33XZ03NRMEP7VRLQK4" localSheetId="1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11" hidden="1">#REF!</definedName>
    <definedName name="BExXXH5N3NKBQ7BCJPJTBF8CYM2Q" localSheetId="17" hidden="1">#REF!</definedName>
    <definedName name="BExXXH5N3NKBQ7BCJPJTBF8CYM2Q" localSheetId="3" hidden="1">#REF!</definedName>
    <definedName name="BExXXH5N3NKBQ7BCJPJTBF8CYM2Q" localSheetId="7" hidden="1">#REF!</definedName>
    <definedName name="BExXXH5N3NKBQ7BCJPJTBF8CYM2Q" localSheetId="12" hidden="1">#REF!</definedName>
    <definedName name="BExXXH5N3NKBQ7BCJPJTBF8CYM2Q" localSheetId="13" hidden="1">#REF!</definedName>
    <definedName name="BExXXH5N3NKBQ7BCJPJTBF8CYM2Q" localSheetId="1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11" hidden="1">#REF!</definedName>
    <definedName name="BExXXI7HHXLBLUEW7EQ73TALJF48" localSheetId="17" hidden="1">#REF!</definedName>
    <definedName name="BExXXI7HHXLBLUEW7EQ73TALJF48" localSheetId="3" hidden="1">#REF!</definedName>
    <definedName name="BExXXI7HHXLBLUEW7EQ73TALJF48" localSheetId="7" hidden="1">#REF!</definedName>
    <definedName name="BExXXI7HHXLBLUEW7EQ73TALJF48" localSheetId="12" hidden="1">#REF!</definedName>
    <definedName name="BExXXI7HHXLBLUEW7EQ73TALJF48" localSheetId="13" hidden="1">#REF!</definedName>
    <definedName name="BExXXI7HHXLBLUEW7EQ73TALJF48" localSheetId="1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11" hidden="1">#REF!</definedName>
    <definedName name="BExXXKWLM4D541BH6O8GOJMHFHMW" localSheetId="17" hidden="1">#REF!</definedName>
    <definedName name="BExXXKWLM4D541BH6O8GOJMHFHMW" localSheetId="3" hidden="1">#REF!</definedName>
    <definedName name="BExXXKWLM4D541BH6O8GOJMHFHMW" localSheetId="7" hidden="1">#REF!</definedName>
    <definedName name="BExXXKWLM4D541BH6O8GOJMHFHMW" localSheetId="12" hidden="1">#REF!</definedName>
    <definedName name="BExXXKWLM4D541BH6O8GOJMHFHMW" localSheetId="13" hidden="1">#REF!</definedName>
    <definedName name="BExXXKWLM4D541BH6O8GOJMHFHMW" localSheetId="1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11" hidden="1">#REF!</definedName>
    <definedName name="BExXXNR17I6P4FQZPQF2ZXDFYB6C" localSheetId="17" hidden="1">#REF!</definedName>
    <definedName name="BExXXNR17I6P4FQZPQF2ZXDFYB6C" localSheetId="3" hidden="1">#REF!</definedName>
    <definedName name="BExXXNR17I6P4FQZPQF2ZXDFYB6C" localSheetId="7" hidden="1">#REF!</definedName>
    <definedName name="BExXXNR17I6P4FQZPQF2ZXDFYB6C" localSheetId="12" hidden="1">#REF!</definedName>
    <definedName name="BExXXNR17I6P4FQZPQF2ZXDFYB6C" localSheetId="13" hidden="1">#REF!</definedName>
    <definedName name="BExXXNR17I6P4FQZPQF2ZXDFYB6C" localSheetId="1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11" hidden="1">#REF!</definedName>
    <definedName name="BExXXPPA1Q87XPI97X0OXCPBPDON" localSheetId="17" hidden="1">#REF!</definedName>
    <definedName name="BExXXPPA1Q87XPI97X0OXCPBPDON" localSheetId="3" hidden="1">#REF!</definedName>
    <definedName name="BExXXPPA1Q87XPI97X0OXCPBPDON" localSheetId="7" hidden="1">#REF!</definedName>
    <definedName name="BExXXPPA1Q87XPI97X0OXCPBPDON" localSheetId="12" hidden="1">#REF!</definedName>
    <definedName name="BExXXPPA1Q87XPI97X0OXCPBPDON" localSheetId="13" hidden="1">#REF!</definedName>
    <definedName name="BExXXPPA1Q87XPI97X0OXCPBPDON" localSheetId="1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11" hidden="1">#REF!</definedName>
    <definedName name="BExXXVUDA98IZTQ6MANKU4MTTDVR" localSheetId="17" hidden="1">#REF!</definedName>
    <definedName name="BExXXVUDA98IZTQ6MANKU4MTTDVR" localSheetId="3" hidden="1">#REF!</definedName>
    <definedName name="BExXXVUDA98IZTQ6MANKU4MTTDVR" localSheetId="7" hidden="1">#REF!</definedName>
    <definedName name="BExXXVUDA98IZTQ6MANKU4MTTDVR" localSheetId="12" hidden="1">#REF!</definedName>
    <definedName name="BExXXVUDA98IZTQ6MANKU4MTTDVR" localSheetId="13" hidden="1">#REF!</definedName>
    <definedName name="BExXXVUDA98IZTQ6MANKU4MTTDVR" localSheetId="1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11" hidden="1">#REF!</definedName>
    <definedName name="BExXXZQNZY6IZI45DJXJK0MQZWA7" localSheetId="17" hidden="1">#REF!</definedName>
    <definedName name="BExXXZQNZY6IZI45DJXJK0MQZWA7" localSheetId="3" hidden="1">#REF!</definedName>
    <definedName name="BExXXZQNZY6IZI45DJXJK0MQZWA7" localSheetId="7" hidden="1">#REF!</definedName>
    <definedName name="BExXXZQNZY6IZI45DJXJK0MQZWA7" localSheetId="12" hidden="1">#REF!</definedName>
    <definedName name="BExXXZQNZY6IZI45DJXJK0MQZWA7" localSheetId="13" hidden="1">#REF!</definedName>
    <definedName name="BExXXZQNZY6IZI45DJXJK0MQZWA7" localSheetId="1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11" hidden="1">#REF!</definedName>
    <definedName name="BExXY5QFG6QP94SFT3935OBM8Y4K" localSheetId="17" hidden="1">#REF!</definedName>
    <definedName name="BExXY5QFG6QP94SFT3935OBM8Y4K" localSheetId="3" hidden="1">#REF!</definedName>
    <definedName name="BExXY5QFG6QP94SFT3935OBM8Y4K" localSheetId="7" hidden="1">#REF!</definedName>
    <definedName name="BExXY5QFG6QP94SFT3935OBM8Y4K" localSheetId="12" hidden="1">#REF!</definedName>
    <definedName name="BExXY5QFG6QP94SFT3935OBM8Y4K" localSheetId="13" hidden="1">#REF!</definedName>
    <definedName name="BExXY5QFG6QP94SFT3935OBM8Y4K" localSheetId="1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11" hidden="1">#REF!</definedName>
    <definedName name="BExXY7TYEBFXRYUYIFHTN65RJ8EW" localSheetId="17" hidden="1">#REF!</definedName>
    <definedName name="BExXY7TYEBFXRYUYIFHTN65RJ8EW" localSheetId="3" hidden="1">#REF!</definedName>
    <definedName name="BExXY7TYEBFXRYUYIFHTN65RJ8EW" localSheetId="7" hidden="1">#REF!</definedName>
    <definedName name="BExXY7TYEBFXRYUYIFHTN65RJ8EW" localSheetId="12" hidden="1">#REF!</definedName>
    <definedName name="BExXY7TYEBFXRYUYIFHTN65RJ8EW" localSheetId="13" hidden="1">#REF!</definedName>
    <definedName name="BExXY7TYEBFXRYUYIFHTN65RJ8EW" localSheetId="1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11" hidden="1">#REF!</definedName>
    <definedName name="BExXYLBHANUXC5FCTDDTGOVD3GQS" localSheetId="17" hidden="1">#REF!</definedName>
    <definedName name="BExXYLBHANUXC5FCTDDTGOVD3GQS" localSheetId="3" hidden="1">#REF!</definedName>
    <definedName name="BExXYLBHANUXC5FCTDDTGOVD3GQS" localSheetId="7" hidden="1">#REF!</definedName>
    <definedName name="BExXYLBHANUXC5FCTDDTGOVD3GQS" localSheetId="12" hidden="1">#REF!</definedName>
    <definedName name="BExXYLBHANUXC5FCTDDTGOVD3GQS" localSheetId="13" hidden="1">#REF!</definedName>
    <definedName name="BExXYLBHANUXC5FCTDDTGOVD3GQS" localSheetId="1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11" hidden="1">#REF!</definedName>
    <definedName name="BExXYMNYAYH3WA2ZCFAYKZID9ZCI" localSheetId="17" hidden="1">#REF!</definedName>
    <definedName name="BExXYMNYAYH3WA2ZCFAYKZID9ZCI" localSheetId="3" hidden="1">#REF!</definedName>
    <definedName name="BExXYMNYAYH3WA2ZCFAYKZID9ZCI" localSheetId="7" hidden="1">#REF!</definedName>
    <definedName name="BExXYMNYAYH3WA2ZCFAYKZID9ZCI" localSheetId="12" hidden="1">#REF!</definedName>
    <definedName name="BExXYMNYAYH3WA2ZCFAYKZID9ZCI" localSheetId="13" hidden="1">#REF!</definedName>
    <definedName name="BExXYMNYAYH3WA2ZCFAYKZID9ZCI" localSheetId="1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11" hidden="1">#REF!</definedName>
    <definedName name="BExXYYT12SVN2VDMLVNV4P3ISD8T" localSheetId="17" hidden="1">#REF!</definedName>
    <definedName name="BExXYYT12SVN2VDMLVNV4P3ISD8T" localSheetId="3" hidden="1">#REF!</definedName>
    <definedName name="BExXYYT12SVN2VDMLVNV4P3ISD8T" localSheetId="7" hidden="1">#REF!</definedName>
    <definedName name="BExXYYT12SVN2VDMLVNV4P3ISD8T" localSheetId="12" hidden="1">#REF!</definedName>
    <definedName name="BExXYYT12SVN2VDMLVNV4P3ISD8T" localSheetId="13" hidden="1">#REF!</definedName>
    <definedName name="BExXYYT12SVN2VDMLVNV4P3ISD8T" localSheetId="1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11" hidden="1">#REF!</definedName>
    <definedName name="BExXYZ3SPSRCWM4YHTPZDCOLZPHR" localSheetId="17" hidden="1">#REF!</definedName>
    <definedName name="BExXYZ3SPSRCWM4YHTPZDCOLZPHR" localSheetId="3" hidden="1">#REF!</definedName>
    <definedName name="BExXYZ3SPSRCWM4YHTPZDCOLZPHR" localSheetId="7" hidden="1">#REF!</definedName>
    <definedName name="BExXYZ3SPSRCWM4YHTPZDCOLZPHR" localSheetId="12" hidden="1">#REF!</definedName>
    <definedName name="BExXYZ3SPSRCWM4YHTPZDCOLZPHR" localSheetId="13" hidden="1">#REF!</definedName>
    <definedName name="BExXYZ3SPSRCWM4YHTPZDCOLZPHR" localSheetId="1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11" hidden="1">#REF!</definedName>
    <definedName name="BExXZFVV4YB42AZ3H1I40YG3JAPU" localSheetId="17" hidden="1">#REF!</definedName>
    <definedName name="BExXZFVV4YB42AZ3H1I40YG3JAPU" localSheetId="3" hidden="1">#REF!</definedName>
    <definedName name="BExXZFVV4YB42AZ3H1I40YG3JAPU" localSheetId="7" hidden="1">#REF!</definedName>
    <definedName name="BExXZFVV4YB42AZ3H1I40YG3JAPU" localSheetId="12" hidden="1">#REF!</definedName>
    <definedName name="BExXZFVV4YB42AZ3H1I40YG3JAPU" localSheetId="13" hidden="1">#REF!</definedName>
    <definedName name="BExXZFVV4YB42AZ3H1I40YG3JAPU" localSheetId="1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11" hidden="1">#REF!</definedName>
    <definedName name="BExXZG1CQE1M9TDJ99253H6JVGIH" localSheetId="17" hidden="1">#REF!</definedName>
    <definedName name="BExXZG1CQE1M9TDJ99253H6JVGIH" localSheetId="3" hidden="1">#REF!</definedName>
    <definedName name="BExXZG1CQE1M9TDJ99253H6JVGIH" localSheetId="7" hidden="1">#REF!</definedName>
    <definedName name="BExXZG1CQE1M9TDJ99253H6JVGIH" localSheetId="12" hidden="1">#REF!</definedName>
    <definedName name="BExXZG1CQE1M9TDJ99253H6JVGIH" localSheetId="13" hidden="1">#REF!</definedName>
    <definedName name="BExXZG1CQE1M9TDJ99253H6JVGIH" localSheetId="1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11" hidden="1">#REF!</definedName>
    <definedName name="BExXZHJ9T2JELF12CHHGD54J1B0C" localSheetId="17" hidden="1">#REF!</definedName>
    <definedName name="BExXZHJ9T2JELF12CHHGD54J1B0C" localSheetId="3" hidden="1">#REF!</definedName>
    <definedName name="BExXZHJ9T2JELF12CHHGD54J1B0C" localSheetId="7" hidden="1">#REF!</definedName>
    <definedName name="BExXZHJ9T2JELF12CHHGD54J1B0C" localSheetId="12" hidden="1">#REF!</definedName>
    <definedName name="BExXZHJ9T2JELF12CHHGD54J1B0C" localSheetId="13" hidden="1">#REF!</definedName>
    <definedName name="BExXZHJ9T2JELF12CHHGD54J1B0C" localSheetId="1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11" hidden="1">#REF!</definedName>
    <definedName name="BExXZNJ2X1TK2LRK5ZY3MX49H5T7" localSheetId="17" hidden="1">#REF!</definedName>
    <definedName name="BExXZNJ2X1TK2LRK5ZY3MX49H5T7" localSheetId="3" hidden="1">#REF!</definedName>
    <definedName name="BExXZNJ2X1TK2LRK5ZY3MX49H5T7" localSheetId="7" hidden="1">#REF!</definedName>
    <definedName name="BExXZNJ2X1TK2LRK5ZY3MX49H5T7" localSheetId="12" hidden="1">#REF!</definedName>
    <definedName name="BExXZNJ2X1TK2LRK5ZY3MX49H5T7" localSheetId="13" hidden="1">#REF!</definedName>
    <definedName name="BExXZNJ2X1TK2LRK5ZY3MX49H5T7" localSheetId="1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11" hidden="1">#REF!</definedName>
    <definedName name="BExXZOVPCEP495TQSON6PSRQ8XCY" localSheetId="17" hidden="1">#REF!</definedName>
    <definedName name="BExXZOVPCEP495TQSON6PSRQ8XCY" localSheetId="3" hidden="1">#REF!</definedName>
    <definedName name="BExXZOVPCEP495TQSON6PSRQ8XCY" localSheetId="7" hidden="1">#REF!</definedName>
    <definedName name="BExXZOVPCEP495TQSON6PSRQ8XCY" localSheetId="12" hidden="1">#REF!</definedName>
    <definedName name="BExXZOVPCEP495TQSON6PSRQ8XCY" localSheetId="13" hidden="1">#REF!</definedName>
    <definedName name="BExXZOVPCEP495TQSON6PSRQ8XCY" localSheetId="1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11" hidden="1">#REF!</definedName>
    <definedName name="BExXZXKH7NBARQQAZM69Z57IH1MM" localSheetId="17" hidden="1">#REF!</definedName>
    <definedName name="BExXZXKH7NBARQQAZM69Z57IH1MM" localSheetId="3" hidden="1">#REF!</definedName>
    <definedName name="BExXZXKH7NBARQQAZM69Z57IH1MM" localSheetId="7" hidden="1">#REF!</definedName>
    <definedName name="BExXZXKH7NBARQQAZM69Z57IH1MM" localSheetId="12" hidden="1">#REF!</definedName>
    <definedName name="BExXZXKH7NBARQQAZM69Z57IH1MM" localSheetId="13" hidden="1">#REF!</definedName>
    <definedName name="BExXZXKH7NBARQQAZM69Z57IH1MM" localSheetId="1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11" hidden="1">#REF!</definedName>
    <definedName name="BExY07WSDH5QEVM7BJXJK2ZRAI1O" localSheetId="17" hidden="1">#REF!</definedName>
    <definedName name="BExY07WSDH5QEVM7BJXJK2ZRAI1O" localSheetId="3" hidden="1">#REF!</definedName>
    <definedName name="BExY07WSDH5QEVM7BJXJK2ZRAI1O" localSheetId="7" hidden="1">#REF!</definedName>
    <definedName name="BExY07WSDH5QEVM7BJXJK2ZRAI1O" localSheetId="12" hidden="1">#REF!</definedName>
    <definedName name="BExY07WSDH5QEVM7BJXJK2ZRAI1O" localSheetId="13" hidden="1">#REF!</definedName>
    <definedName name="BExY07WSDH5QEVM7BJXJK2ZRAI1O" localSheetId="1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11" hidden="1">#REF!</definedName>
    <definedName name="BExY09PJJWYWGWWLX3YT8EVK0YV4" localSheetId="17" hidden="1">#REF!</definedName>
    <definedName name="BExY09PJJWYWGWWLX3YT8EVK0YV4" localSheetId="3" hidden="1">#REF!</definedName>
    <definedName name="BExY09PJJWYWGWWLX3YT8EVK0YV4" localSheetId="7" hidden="1">#REF!</definedName>
    <definedName name="BExY09PJJWYWGWWLX3YT8EVK0YV4" localSheetId="12" hidden="1">#REF!</definedName>
    <definedName name="BExY09PJJWYWGWWLX3YT8EVK0YV4" localSheetId="13" hidden="1">#REF!</definedName>
    <definedName name="BExY09PJJWYWGWWLX3YT8EVK0YV4" localSheetId="1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11" hidden="1">#REF!</definedName>
    <definedName name="BExY0C3UBVC4M59JIRXVQ8OWAJC1" localSheetId="17" hidden="1">#REF!</definedName>
    <definedName name="BExY0C3UBVC4M59JIRXVQ8OWAJC1" localSheetId="3" hidden="1">#REF!</definedName>
    <definedName name="BExY0C3UBVC4M59JIRXVQ8OWAJC1" localSheetId="7" hidden="1">#REF!</definedName>
    <definedName name="BExY0C3UBVC4M59JIRXVQ8OWAJC1" localSheetId="12" hidden="1">#REF!</definedName>
    <definedName name="BExY0C3UBVC4M59JIRXVQ8OWAJC1" localSheetId="13" hidden="1">#REF!</definedName>
    <definedName name="BExY0C3UBVC4M59JIRXVQ8OWAJC1" localSheetId="1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11" hidden="1">#REF!</definedName>
    <definedName name="BExY0ENH6ZXHW155XIGS0F46T43M" localSheetId="17" hidden="1">#REF!</definedName>
    <definedName name="BExY0ENH6ZXHW155XIGS0F46T43M" localSheetId="3" hidden="1">#REF!</definedName>
    <definedName name="BExY0ENH6ZXHW155XIGS0F46T43M" localSheetId="7" hidden="1">#REF!</definedName>
    <definedName name="BExY0ENH6ZXHW155XIGS0F46T43M" localSheetId="12" hidden="1">#REF!</definedName>
    <definedName name="BExY0ENH6ZXHW155XIGS0F46T43M" localSheetId="13" hidden="1">#REF!</definedName>
    <definedName name="BExY0ENH6ZXHW155XIGS0F46T43M" localSheetId="1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11" hidden="1">#REF!</definedName>
    <definedName name="BExY0IEEUB9SRGD9I14IDCPO5GV4" localSheetId="17" hidden="1">#REF!</definedName>
    <definedName name="BExY0IEEUB9SRGD9I14IDCPO5GV4" localSheetId="3" hidden="1">#REF!</definedName>
    <definedName name="BExY0IEEUB9SRGD9I14IDCPO5GV4" localSheetId="7" hidden="1">#REF!</definedName>
    <definedName name="BExY0IEEUB9SRGD9I14IDCPO5GV4" localSheetId="12" hidden="1">#REF!</definedName>
    <definedName name="BExY0IEEUB9SRGD9I14IDCPO5GV4" localSheetId="13" hidden="1">#REF!</definedName>
    <definedName name="BExY0IEEUB9SRGD9I14IDCPO5GV4" localSheetId="1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11" hidden="1">#REF!</definedName>
    <definedName name="BExY0LEAAM7MUGBRLXD6KXBOHZ6S" localSheetId="17" hidden="1">#REF!</definedName>
    <definedName name="BExY0LEAAM7MUGBRLXD6KXBOHZ6S" localSheetId="3" hidden="1">#REF!</definedName>
    <definedName name="BExY0LEAAM7MUGBRLXD6KXBOHZ6S" localSheetId="7" hidden="1">#REF!</definedName>
    <definedName name="BExY0LEAAM7MUGBRLXD6KXBOHZ6S" localSheetId="12" hidden="1">#REF!</definedName>
    <definedName name="BExY0LEAAM7MUGBRLXD6KXBOHZ6S" localSheetId="13" hidden="1">#REF!</definedName>
    <definedName name="BExY0LEAAM7MUGBRLXD6KXBOHZ6S" localSheetId="1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11" hidden="1">#REF!</definedName>
    <definedName name="BExY0OE8GFHMLLTEAFIOQTOPEVPB" localSheetId="17" hidden="1">#REF!</definedName>
    <definedName name="BExY0OE8GFHMLLTEAFIOQTOPEVPB" localSheetId="3" hidden="1">#REF!</definedName>
    <definedName name="BExY0OE8GFHMLLTEAFIOQTOPEVPB" localSheetId="7" hidden="1">#REF!</definedName>
    <definedName name="BExY0OE8GFHMLLTEAFIOQTOPEVPB" localSheetId="12" hidden="1">#REF!</definedName>
    <definedName name="BExY0OE8GFHMLLTEAFIOQTOPEVPB" localSheetId="13" hidden="1">#REF!</definedName>
    <definedName name="BExY0OE8GFHMLLTEAFIOQTOPEVPB" localSheetId="1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11" hidden="1">#REF!</definedName>
    <definedName name="BExY0OJHW85S0VKBA8T4HTYPYBOS" localSheetId="17" hidden="1">#REF!</definedName>
    <definedName name="BExY0OJHW85S0VKBA8T4HTYPYBOS" localSheetId="3" hidden="1">#REF!</definedName>
    <definedName name="BExY0OJHW85S0VKBA8T4HTYPYBOS" localSheetId="7" hidden="1">#REF!</definedName>
    <definedName name="BExY0OJHW85S0VKBA8T4HTYPYBOS" localSheetId="12" hidden="1">#REF!</definedName>
    <definedName name="BExY0OJHW85S0VKBA8T4HTYPYBOS" localSheetId="13" hidden="1">#REF!</definedName>
    <definedName name="BExY0OJHW85S0VKBA8T4HTYPYBOS" localSheetId="1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11" hidden="1">#REF!</definedName>
    <definedName name="BExY0T1E034D7XAXNC6F7540LLIE" localSheetId="17" hidden="1">#REF!</definedName>
    <definedName name="BExY0T1E034D7XAXNC6F7540LLIE" localSheetId="3" hidden="1">#REF!</definedName>
    <definedName name="BExY0T1E034D7XAXNC6F7540LLIE" localSheetId="7" hidden="1">#REF!</definedName>
    <definedName name="BExY0T1E034D7XAXNC6F7540LLIE" localSheetId="12" hidden="1">#REF!</definedName>
    <definedName name="BExY0T1E034D7XAXNC6F7540LLIE" localSheetId="13" hidden="1">#REF!</definedName>
    <definedName name="BExY0T1E034D7XAXNC6F7540LLIE" localSheetId="1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11" hidden="1">#REF!</definedName>
    <definedName name="BExY0XTZLHN49J2JH94BYTKBJLT3" localSheetId="17" hidden="1">#REF!</definedName>
    <definedName name="BExY0XTZLHN49J2JH94BYTKBJLT3" localSheetId="3" hidden="1">#REF!</definedName>
    <definedName name="BExY0XTZLHN49J2JH94BYTKBJLT3" localSheetId="7" hidden="1">#REF!</definedName>
    <definedName name="BExY0XTZLHN49J2JH94BYTKBJLT3" localSheetId="12" hidden="1">#REF!</definedName>
    <definedName name="BExY0XTZLHN49J2JH94BYTKBJLT3" localSheetId="13" hidden="1">#REF!</definedName>
    <definedName name="BExY0XTZLHN49J2JH94BYTKBJLT3" localSheetId="1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11" hidden="1">#REF!</definedName>
    <definedName name="BExY11FH9TXHERUYGG8FE50U7H7J" localSheetId="17" hidden="1">#REF!</definedName>
    <definedName name="BExY11FH9TXHERUYGG8FE50U7H7J" localSheetId="3" hidden="1">#REF!</definedName>
    <definedName name="BExY11FH9TXHERUYGG8FE50U7H7J" localSheetId="7" hidden="1">#REF!</definedName>
    <definedName name="BExY11FH9TXHERUYGG8FE50U7H7J" localSheetId="12" hidden="1">#REF!</definedName>
    <definedName name="BExY11FH9TXHERUYGG8FE50U7H7J" localSheetId="13" hidden="1">#REF!</definedName>
    <definedName name="BExY11FH9TXHERUYGG8FE50U7H7J" localSheetId="1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11" hidden="1">#REF!</definedName>
    <definedName name="BExY180UKNW5NIAWD6ZUYTFEH8QS" localSheetId="17" hidden="1">#REF!</definedName>
    <definedName name="BExY180UKNW5NIAWD6ZUYTFEH8QS" localSheetId="3" hidden="1">#REF!</definedName>
    <definedName name="BExY180UKNW5NIAWD6ZUYTFEH8QS" localSheetId="7" hidden="1">#REF!</definedName>
    <definedName name="BExY180UKNW5NIAWD6ZUYTFEH8QS" localSheetId="12" hidden="1">#REF!</definedName>
    <definedName name="BExY180UKNW5NIAWD6ZUYTFEH8QS" localSheetId="13" hidden="1">#REF!</definedName>
    <definedName name="BExY180UKNW5NIAWD6ZUYTFEH8QS" localSheetId="1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11" hidden="1">#REF!</definedName>
    <definedName name="BExY1DPTV4LSY9MEOUGXF8X052NA" localSheetId="17" hidden="1">#REF!</definedName>
    <definedName name="BExY1DPTV4LSY9MEOUGXF8X052NA" localSheetId="3" hidden="1">#REF!</definedName>
    <definedName name="BExY1DPTV4LSY9MEOUGXF8X052NA" localSheetId="7" hidden="1">#REF!</definedName>
    <definedName name="BExY1DPTV4LSY9MEOUGXF8X052NA" localSheetId="12" hidden="1">#REF!</definedName>
    <definedName name="BExY1DPTV4LSY9MEOUGXF8X052NA" localSheetId="13" hidden="1">#REF!</definedName>
    <definedName name="BExY1DPTV4LSY9MEOUGXF8X052NA" localSheetId="1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11" hidden="1">#REF!</definedName>
    <definedName name="BExY1GK9ELBEKDD7O6HR6DUO8YGO" localSheetId="17" hidden="1">#REF!</definedName>
    <definedName name="BExY1GK9ELBEKDD7O6HR6DUO8YGO" localSheetId="3" hidden="1">#REF!</definedName>
    <definedName name="BExY1GK9ELBEKDD7O6HR6DUO8YGO" localSheetId="7" hidden="1">#REF!</definedName>
    <definedName name="BExY1GK9ELBEKDD7O6HR6DUO8YGO" localSheetId="12" hidden="1">#REF!</definedName>
    <definedName name="BExY1GK9ELBEKDD7O6HR6DUO8YGO" localSheetId="13" hidden="1">#REF!</definedName>
    <definedName name="BExY1GK9ELBEKDD7O6HR6DUO8YGO" localSheetId="1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11" hidden="1">#REF!</definedName>
    <definedName name="BExY1NWOXXFV9GGZ3PX444LZ8TVX" localSheetId="17" hidden="1">#REF!</definedName>
    <definedName name="BExY1NWOXXFV9GGZ3PX444LZ8TVX" localSheetId="3" hidden="1">#REF!</definedName>
    <definedName name="BExY1NWOXXFV9GGZ3PX444LZ8TVX" localSheetId="7" hidden="1">#REF!</definedName>
    <definedName name="BExY1NWOXXFV9GGZ3PX444LZ8TVX" localSheetId="12" hidden="1">#REF!</definedName>
    <definedName name="BExY1NWOXXFV9GGZ3PX444LZ8TVX" localSheetId="13" hidden="1">#REF!</definedName>
    <definedName name="BExY1NWOXXFV9GGZ3PX444LZ8TVX" localSheetId="1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11" hidden="1">#REF!</definedName>
    <definedName name="BExY1UCL0RND63LLSM9X5SFRG117" localSheetId="17" hidden="1">#REF!</definedName>
    <definedName name="BExY1UCL0RND63LLSM9X5SFRG117" localSheetId="3" hidden="1">#REF!</definedName>
    <definedName name="BExY1UCL0RND63LLSM9X5SFRG117" localSheetId="7" hidden="1">#REF!</definedName>
    <definedName name="BExY1UCL0RND63LLSM9X5SFRG117" localSheetId="12" hidden="1">#REF!</definedName>
    <definedName name="BExY1UCL0RND63LLSM9X5SFRG117" localSheetId="13" hidden="1">#REF!</definedName>
    <definedName name="BExY1UCL0RND63LLSM9X5SFRG117" localSheetId="1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11" hidden="1">#REF!</definedName>
    <definedName name="BExY1WAT3937L08HLHIRQHMP2A3H" localSheetId="17" hidden="1">#REF!</definedName>
    <definedName name="BExY1WAT3937L08HLHIRQHMP2A3H" localSheetId="3" hidden="1">#REF!</definedName>
    <definedName name="BExY1WAT3937L08HLHIRQHMP2A3H" localSheetId="7" hidden="1">#REF!</definedName>
    <definedName name="BExY1WAT3937L08HLHIRQHMP2A3H" localSheetId="12" hidden="1">#REF!</definedName>
    <definedName name="BExY1WAT3937L08HLHIRQHMP2A3H" localSheetId="13" hidden="1">#REF!</definedName>
    <definedName name="BExY1WAT3937L08HLHIRQHMP2A3H" localSheetId="1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11" hidden="1">#REF!</definedName>
    <definedName name="BExY1YEBOSLMID7LURP8QB46AI91" localSheetId="17" hidden="1">#REF!</definedName>
    <definedName name="BExY1YEBOSLMID7LURP8QB46AI91" localSheetId="3" hidden="1">#REF!</definedName>
    <definedName name="BExY1YEBOSLMID7LURP8QB46AI91" localSheetId="7" hidden="1">#REF!</definedName>
    <definedName name="BExY1YEBOSLMID7LURP8QB46AI91" localSheetId="12" hidden="1">#REF!</definedName>
    <definedName name="BExY1YEBOSLMID7LURP8QB46AI91" localSheetId="13" hidden="1">#REF!</definedName>
    <definedName name="BExY1YEBOSLMID7LURP8QB46AI91" localSheetId="1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11" hidden="1">#REF!</definedName>
    <definedName name="BExY236UB98PA9PNCHMCSZYCHJBD" localSheetId="17" hidden="1">#REF!</definedName>
    <definedName name="BExY236UB98PA9PNCHMCSZYCHJBD" localSheetId="3" hidden="1">#REF!</definedName>
    <definedName name="BExY236UB98PA9PNCHMCSZYCHJBD" localSheetId="7" hidden="1">#REF!</definedName>
    <definedName name="BExY236UB98PA9PNCHMCSZYCHJBD" localSheetId="12" hidden="1">#REF!</definedName>
    <definedName name="BExY236UB98PA9PNCHMCSZYCHJBD" localSheetId="13" hidden="1">#REF!</definedName>
    <definedName name="BExY236UB98PA9PNCHMCSZYCHJBD" localSheetId="1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11" hidden="1">#REF!</definedName>
    <definedName name="BExY2FS4LFX9OHOTQT7SJ2PXAC25" localSheetId="17" hidden="1">#REF!</definedName>
    <definedName name="BExY2FS4LFX9OHOTQT7SJ2PXAC25" localSheetId="3" hidden="1">#REF!</definedName>
    <definedName name="BExY2FS4LFX9OHOTQT7SJ2PXAC25" localSheetId="7" hidden="1">#REF!</definedName>
    <definedName name="BExY2FS4LFX9OHOTQT7SJ2PXAC25" localSheetId="12" hidden="1">#REF!</definedName>
    <definedName name="BExY2FS4LFX9OHOTQT7SJ2PXAC25" localSheetId="13" hidden="1">#REF!</definedName>
    <definedName name="BExY2FS4LFX9OHOTQT7SJ2PXAC25" localSheetId="1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11" hidden="1">#REF!</definedName>
    <definedName name="BExY2GDPCZPVU0IQ6IJIB1YQQRQ6" localSheetId="17" hidden="1">#REF!</definedName>
    <definedName name="BExY2GDPCZPVU0IQ6IJIB1YQQRQ6" localSheetId="3" hidden="1">#REF!</definedName>
    <definedName name="BExY2GDPCZPVU0IQ6IJIB1YQQRQ6" localSheetId="7" hidden="1">#REF!</definedName>
    <definedName name="BExY2GDPCZPVU0IQ6IJIB1YQQRQ6" localSheetId="12" hidden="1">#REF!</definedName>
    <definedName name="BExY2GDPCZPVU0IQ6IJIB1YQQRQ6" localSheetId="13" hidden="1">#REF!</definedName>
    <definedName name="BExY2GDPCZPVU0IQ6IJIB1YQQRQ6" localSheetId="1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11" hidden="1">#REF!</definedName>
    <definedName name="BExY2GTSZ3VA9TXLY7KW1LIAKJ61" localSheetId="17" hidden="1">#REF!</definedName>
    <definedName name="BExY2GTSZ3VA9TXLY7KW1LIAKJ61" localSheetId="3" hidden="1">#REF!</definedName>
    <definedName name="BExY2GTSZ3VA9TXLY7KW1LIAKJ61" localSheetId="7" hidden="1">#REF!</definedName>
    <definedName name="BExY2GTSZ3VA9TXLY7KW1LIAKJ61" localSheetId="12" hidden="1">#REF!</definedName>
    <definedName name="BExY2GTSZ3VA9TXLY7KW1LIAKJ61" localSheetId="13" hidden="1">#REF!</definedName>
    <definedName name="BExY2GTSZ3VA9TXLY7KW1LIAKJ61" localSheetId="1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11" hidden="1">#REF!</definedName>
    <definedName name="BExY2IXBR1SGYZH08T7QHKEFS8HA" localSheetId="17" hidden="1">#REF!</definedName>
    <definedName name="BExY2IXBR1SGYZH08T7QHKEFS8HA" localSheetId="3" hidden="1">#REF!</definedName>
    <definedName name="BExY2IXBR1SGYZH08T7QHKEFS8HA" localSheetId="7" hidden="1">#REF!</definedName>
    <definedName name="BExY2IXBR1SGYZH08T7QHKEFS8HA" localSheetId="12" hidden="1">#REF!</definedName>
    <definedName name="BExY2IXBR1SGYZH08T7QHKEFS8HA" localSheetId="13" hidden="1">#REF!</definedName>
    <definedName name="BExY2IXBR1SGYZH08T7QHKEFS8HA" localSheetId="1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11" hidden="1">#REF!</definedName>
    <definedName name="BExY2Q4B5FUDA5VU4VRUHX327QN0" localSheetId="17" hidden="1">#REF!</definedName>
    <definedName name="BExY2Q4B5FUDA5VU4VRUHX327QN0" localSheetId="3" hidden="1">#REF!</definedName>
    <definedName name="BExY2Q4B5FUDA5VU4VRUHX327QN0" localSheetId="7" hidden="1">#REF!</definedName>
    <definedName name="BExY2Q4B5FUDA5VU4VRUHX327QN0" localSheetId="12" hidden="1">#REF!</definedName>
    <definedName name="BExY2Q4B5FUDA5VU4VRUHX327QN0" localSheetId="13" hidden="1">#REF!</definedName>
    <definedName name="BExY2Q4B5FUDA5VU4VRUHX327QN0" localSheetId="1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11" hidden="1">#REF!</definedName>
    <definedName name="BExY2S7TM2NG7A1NFYPWIFAIKUCO" localSheetId="17" hidden="1">#REF!</definedName>
    <definedName name="BExY2S7TM2NG7A1NFYPWIFAIKUCO" localSheetId="3" hidden="1">#REF!</definedName>
    <definedName name="BExY2S7TM2NG7A1NFYPWIFAIKUCO" localSheetId="7" hidden="1">#REF!</definedName>
    <definedName name="BExY2S7TM2NG7A1NFYPWIFAIKUCO" localSheetId="12" hidden="1">#REF!</definedName>
    <definedName name="BExY2S7TM2NG7A1NFYPWIFAIKUCO" localSheetId="13" hidden="1">#REF!</definedName>
    <definedName name="BExY2S7TM2NG7A1NFYPWIFAIKUCO" localSheetId="1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11" hidden="1">#REF!</definedName>
    <definedName name="BExY2Z3ZGRGD12RWANJZ8DFQO776" localSheetId="17" hidden="1">#REF!</definedName>
    <definedName name="BExY2Z3ZGRGD12RWANJZ8DFQO776" localSheetId="3" hidden="1">#REF!</definedName>
    <definedName name="BExY2Z3ZGRGD12RWANJZ8DFQO776" localSheetId="7" hidden="1">#REF!</definedName>
    <definedName name="BExY2Z3ZGRGD12RWANJZ8DFQO776" localSheetId="12" hidden="1">#REF!</definedName>
    <definedName name="BExY2Z3ZGRGD12RWANJZ8DFQO776" localSheetId="13" hidden="1">#REF!</definedName>
    <definedName name="BExY2Z3ZGRGD12RWANJZ8DFQO776" localSheetId="1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11" hidden="1">#REF!</definedName>
    <definedName name="BExY30WPXLJ01P42XKBSUF8KNOOK" localSheetId="17" hidden="1">#REF!</definedName>
    <definedName name="BExY30WPXLJ01P42XKBSUF8KNOOK" localSheetId="3" hidden="1">#REF!</definedName>
    <definedName name="BExY30WPXLJ01P42XKBSUF8KNOOK" localSheetId="7" hidden="1">#REF!</definedName>
    <definedName name="BExY30WPXLJ01P42XKBSUF8KNOOK" localSheetId="12" hidden="1">#REF!</definedName>
    <definedName name="BExY30WPXLJ01P42XKBSUF8KNOOK" localSheetId="13" hidden="1">#REF!</definedName>
    <definedName name="BExY30WPXLJ01P42XKBSUF8KNOOK" localSheetId="1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11" hidden="1">#REF!</definedName>
    <definedName name="BExY3297KIB0C8Z1G99OS1MCEGTO" localSheetId="17" hidden="1">#REF!</definedName>
    <definedName name="BExY3297KIB0C8Z1G99OS1MCEGTO" localSheetId="3" hidden="1">#REF!</definedName>
    <definedName name="BExY3297KIB0C8Z1G99OS1MCEGTO" localSheetId="7" hidden="1">#REF!</definedName>
    <definedName name="BExY3297KIB0C8Z1G99OS1MCEGTO" localSheetId="12" hidden="1">#REF!</definedName>
    <definedName name="BExY3297KIB0C8Z1G99OS1MCEGTO" localSheetId="13" hidden="1">#REF!</definedName>
    <definedName name="BExY3297KIB0C8Z1G99OS1MCEGTO" localSheetId="1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11" hidden="1">#REF!</definedName>
    <definedName name="BExY3HOSK7YI364K15OX70AVR6F1" localSheetId="17" hidden="1">#REF!</definedName>
    <definedName name="BExY3HOSK7YI364K15OX70AVR6F1" localSheetId="3" hidden="1">#REF!</definedName>
    <definedName name="BExY3HOSK7YI364K15OX70AVR6F1" localSheetId="7" hidden="1">#REF!</definedName>
    <definedName name="BExY3HOSK7YI364K15OX70AVR6F1" localSheetId="12" hidden="1">#REF!</definedName>
    <definedName name="BExY3HOSK7YI364K15OX70AVR6F1" localSheetId="13" hidden="1">#REF!</definedName>
    <definedName name="BExY3HOSK7YI364K15OX70AVR6F1" localSheetId="1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11" hidden="1">#REF!</definedName>
    <definedName name="BExY3I526B4VA8JBTKXWE3FGVT0D" localSheetId="17" hidden="1">#REF!</definedName>
    <definedName name="BExY3I526B4VA8JBTKXWE3FGVT0D" localSheetId="3" hidden="1">#REF!</definedName>
    <definedName name="BExY3I526B4VA8JBTKXWE3FGVT0D" localSheetId="7" hidden="1">#REF!</definedName>
    <definedName name="BExY3I526B4VA8JBTKXWE3FGVT0D" localSheetId="12" hidden="1">#REF!</definedName>
    <definedName name="BExY3I526B4VA8JBTKXWE3FGVT0D" localSheetId="13" hidden="1">#REF!</definedName>
    <definedName name="BExY3I526B4VA8JBTKXWE3FGVT0D" localSheetId="1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11" hidden="1">#REF!</definedName>
    <definedName name="BExY3I52TZR3GXQ9HDVDNIYLIGEH" localSheetId="17" hidden="1">#REF!</definedName>
    <definedName name="BExY3I52TZR3GXQ9HDVDNIYLIGEH" localSheetId="3" hidden="1">#REF!</definedName>
    <definedName name="BExY3I52TZR3GXQ9HDVDNIYLIGEH" localSheetId="7" hidden="1">#REF!</definedName>
    <definedName name="BExY3I52TZR3GXQ9HDVDNIYLIGEH" localSheetId="12" hidden="1">#REF!</definedName>
    <definedName name="BExY3I52TZR3GXQ9HDVDNIYLIGEH" localSheetId="13" hidden="1">#REF!</definedName>
    <definedName name="BExY3I52TZR3GXQ9HDVDNIYLIGEH" localSheetId="1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11" hidden="1">#REF!</definedName>
    <definedName name="BExY3T89AUR83SOAZZ3OMDEJDQ39" localSheetId="17" hidden="1">#REF!</definedName>
    <definedName name="BExY3T89AUR83SOAZZ3OMDEJDQ39" localSheetId="3" hidden="1">#REF!</definedName>
    <definedName name="BExY3T89AUR83SOAZZ3OMDEJDQ39" localSheetId="7" hidden="1">#REF!</definedName>
    <definedName name="BExY3T89AUR83SOAZZ3OMDEJDQ39" localSheetId="12" hidden="1">#REF!</definedName>
    <definedName name="BExY3T89AUR83SOAZZ3OMDEJDQ39" localSheetId="13" hidden="1">#REF!</definedName>
    <definedName name="BExY3T89AUR83SOAZZ3OMDEJDQ39" localSheetId="1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11" hidden="1">#REF!</definedName>
    <definedName name="BExY3WZ7VO2K6TYCHDY754FY24AA" localSheetId="17" hidden="1">#REF!</definedName>
    <definedName name="BExY3WZ7VO2K6TYCHDY754FY24AA" localSheetId="3" hidden="1">#REF!</definedName>
    <definedName name="BExY3WZ7VO2K6TYCHDY754FY24AA" localSheetId="7" hidden="1">#REF!</definedName>
    <definedName name="BExY3WZ7VO2K6TYCHDY754FY24AA" localSheetId="12" hidden="1">#REF!</definedName>
    <definedName name="BExY3WZ7VO2K6TYCHDY754FY24AA" localSheetId="13" hidden="1">#REF!</definedName>
    <definedName name="BExY3WZ7VO2K6TYCHDY754FY24AA" localSheetId="1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11" hidden="1">#REF!</definedName>
    <definedName name="BExY4BIG95HDDO6MY6WBUSWJIOLR" localSheetId="17" hidden="1">#REF!</definedName>
    <definedName name="BExY4BIG95HDDO6MY6WBUSWJIOLR" localSheetId="3" hidden="1">#REF!</definedName>
    <definedName name="BExY4BIG95HDDO6MY6WBUSWJIOLR" localSheetId="7" hidden="1">#REF!</definedName>
    <definedName name="BExY4BIG95HDDO6MY6WBUSWJIOLR" localSheetId="12" hidden="1">#REF!</definedName>
    <definedName name="BExY4BIG95HDDO6MY6WBUSWJIOLR" localSheetId="13" hidden="1">#REF!</definedName>
    <definedName name="BExY4BIG95HDDO6MY6WBUSWJIOLR" localSheetId="1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11" hidden="1">#REF!</definedName>
    <definedName name="BExY4MG771JQ84EMIVB6HQGGHZY7" localSheetId="17" hidden="1">#REF!</definedName>
    <definedName name="BExY4MG771JQ84EMIVB6HQGGHZY7" localSheetId="3" hidden="1">#REF!</definedName>
    <definedName name="BExY4MG771JQ84EMIVB6HQGGHZY7" localSheetId="7" hidden="1">#REF!</definedName>
    <definedName name="BExY4MG771JQ84EMIVB6HQGGHZY7" localSheetId="12" hidden="1">#REF!</definedName>
    <definedName name="BExY4MG771JQ84EMIVB6HQGGHZY7" localSheetId="13" hidden="1">#REF!</definedName>
    <definedName name="BExY4MG771JQ84EMIVB6HQGGHZY7" localSheetId="1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11" hidden="1">#REF!</definedName>
    <definedName name="BExY4PWCSFB8P3J3TBQB2MD67263" localSheetId="17" hidden="1">#REF!</definedName>
    <definedName name="BExY4PWCSFB8P3J3TBQB2MD67263" localSheetId="3" hidden="1">#REF!</definedName>
    <definedName name="BExY4PWCSFB8P3J3TBQB2MD67263" localSheetId="7" hidden="1">#REF!</definedName>
    <definedName name="BExY4PWCSFB8P3J3TBQB2MD67263" localSheetId="12" hidden="1">#REF!</definedName>
    <definedName name="BExY4PWCSFB8P3J3TBQB2MD67263" localSheetId="13" hidden="1">#REF!</definedName>
    <definedName name="BExY4PWCSFB8P3J3TBQB2MD67263" localSheetId="1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11" hidden="1">#REF!</definedName>
    <definedName name="BExY4RP3BE6KYZDIKQZO4U4DIT33" localSheetId="17" hidden="1">#REF!</definedName>
    <definedName name="BExY4RP3BE6KYZDIKQZO4U4DIT33" localSheetId="3" hidden="1">#REF!</definedName>
    <definedName name="BExY4RP3BE6KYZDIKQZO4U4DIT33" localSheetId="7" hidden="1">#REF!</definedName>
    <definedName name="BExY4RP3BE6KYZDIKQZO4U4DIT33" localSheetId="12" hidden="1">#REF!</definedName>
    <definedName name="BExY4RP3BE6KYZDIKQZO4U4DIT33" localSheetId="13" hidden="1">#REF!</definedName>
    <definedName name="BExY4RP3BE6KYZDIKQZO4U4DIT33" localSheetId="1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11" hidden="1">#REF!</definedName>
    <definedName name="BExY4RZW3KK11JLYBA4DWZ92M6LQ" localSheetId="17" hidden="1">#REF!</definedName>
    <definedName name="BExY4RZW3KK11JLYBA4DWZ92M6LQ" localSheetId="3" hidden="1">#REF!</definedName>
    <definedName name="BExY4RZW3KK11JLYBA4DWZ92M6LQ" localSheetId="7" hidden="1">#REF!</definedName>
    <definedName name="BExY4RZW3KK11JLYBA4DWZ92M6LQ" localSheetId="12" hidden="1">#REF!</definedName>
    <definedName name="BExY4RZW3KK11JLYBA4DWZ92M6LQ" localSheetId="13" hidden="1">#REF!</definedName>
    <definedName name="BExY4RZW3KK11JLYBA4DWZ92M6LQ" localSheetId="1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11" hidden="1">#REF!</definedName>
    <definedName name="BExY4XOVTTNVZ577RLIEC7NZQFIX" localSheetId="17" hidden="1">#REF!</definedName>
    <definedName name="BExY4XOVTTNVZ577RLIEC7NZQFIX" localSheetId="3" hidden="1">#REF!</definedName>
    <definedName name="BExY4XOVTTNVZ577RLIEC7NZQFIX" localSheetId="7" hidden="1">#REF!</definedName>
    <definedName name="BExY4XOVTTNVZ577RLIEC7NZQFIX" localSheetId="12" hidden="1">#REF!</definedName>
    <definedName name="BExY4XOVTTNVZ577RLIEC7NZQFIX" localSheetId="13" hidden="1">#REF!</definedName>
    <definedName name="BExY4XOVTTNVZ577RLIEC7NZQFIX" localSheetId="1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11" hidden="1">#REF!</definedName>
    <definedName name="BExY50JAF5CG01GTHAUS7I4ZLUDC" localSheetId="17" hidden="1">#REF!</definedName>
    <definedName name="BExY50JAF5CG01GTHAUS7I4ZLUDC" localSheetId="3" hidden="1">#REF!</definedName>
    <definedName name="BExY50JAF5CG01GTHAUS7I4ZLUDC" localSheetId="7" hidden="1">#REF!</definedName>
    <definedName name="BExY50JAF5CG01GTHAUS7I4ZLUDC" localSheetId="12" hidden="1">#REF!</definedName>
    <definedName name="BExY50JAF5CG01GTHAUS7I4ZLUDC" localSheetId="13" hidden="1">#REF!</definedName>
    <definedName name="BExY50JAF5CG01GTHAUS7I4ZLUDC" localSheetId="1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11" hidden="1">#REF!</definedName>
    <definedName name="BExY53J7EXFEOFTRNAHLK7IH3ACB" localSheetId="17" hidden="1">#REF!</definedName>
    <definedName name="BExY53J7EXFEOFTRNAHLK7IH3ACB" localSheetId="3" hidden="1">#REF!</definedName>
    <definedName name="BExY53J7EXFEOFTRNAHLK7IH3ACB" localSheetId="7" hidden="1">#REF!</definedName>
    <definedName name="BExY53J7EXFEOFTRNAHLK7IH3ACB" localSheetId="12" hidden="1">#REF!</definedName>
    <definedName name="BExY53J7EXFEOFTRNAHLK7IH3ACB" localSheetId="13" hidden="1">#REF!</definedName>
    <definedName name="BExY53J7EXFEOFTRNAHLK7IH3ACB" localSheetId="1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11" hidden="1">#REF!</definedName>
    <definedName name="BExY5515SJTJS3VM80M3YYR0WF37" localSheetId="17" hidden="1">#REF!</definedName>
    <definedName name="BExY5515SJTJS3VM80M3YYR0WF37" localSheetId="3" hidden="1">#REF!</definedName>
    <definedName name="BExY5515SJTJS3VM80M3YYR0WF37" localSheetId="7" hidden="1">#REF!</definedName>
    <definedName name="BExY5515SJTJS3VM80M3YYR0WF37" localSheetId="12" hidden="1">#REF!</definedName>
    <definedName name="BExY5515SJTJS3VM80M3YYR0WF37" localSheetId="13" hidden="1">#REF!</definedName>
    <definedName name="BExY5515SJTJS3VM80M3YYR0WF37" localSheetId="1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11" hidden="1">#REF!</definedName>
    <definedName name="BExY5515WE39FQ3EG5QHG67V9C0O" localSheetId="17" hidden="1">#REF!</definedName>
    <definedName name="BExY5515WE39FQ3EG5QHG67V9C0O" localSheetId="3" hidden="1">#REF!</definedName>
    <definedName name="BExY5515WE39FQ3EG5QHG67V9C0O" localSheetId="7" hidden="1">#REF!</definedName>
    <definedName name="BExY5515WE39FQ3EG5QHG67V9C0O" localSheetId="12" hidden="1">#REF!</definedName>
    <definedName name="BExY5515WE39FQ3EG5QHG67V9C0O" localSheetId="13" hidden="1">#REF!</definedName>
    <definedName name="BExY5515WE39FQ3EG5QHG67V9C0O" localSheetId="1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11" hidden="1">#REF!</definedName>
    <definedName name="BExY5986WNAD8NFCPXC9TVLBU4FG" localSheetId="17" hidden="1">#REF!</definedName>
    <definedName name="BExY5986WNAD8NFCPXC9TVLBU4FG" localSheetId="3" hidden="1">#REF!</definedName>
    <definedName name="BExY5986WNAD8NFCPXC9TVLBU4FG" localSheetId="7" hidden="1">#REF!</definedName>
    <definedName name="BExY5986WNAD8NFCPXC9TVLBU4FG" localSheetId="12" hidden="1">#REF!</definedName>
    <definedName name="BExY5986WNAD8NFCPXC9TVLBU4FG" localSheetId="13" hidden="1">#REF!</definedName>
    <definedName name="BExY5986WNAD8NFCPXC9TVLBU4FG" localSheetId="1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11" hidden="1">#REF!</definedName>
    <definedName name="BExY5DF9MS25IFNWGJ1YAS5MDN8R" localSheetId="17" hidden="1">#REF!</definedName>
    <definedName name="BExY5DF9MS25IFNWGJ1YAS5MDN8R" localSheetId="3" hidden="1">#REF!</definedName>
    <definedName name="BExY5DF9MS25IFNWGJ1YAS5MDN8R" localSheetId="7" hidden="1">#REF!</definedName>
    <definedName name="BExY5DF9MS25IFNWGJ1YAS5MDN8R" localSheetId="12" hidden="1">#REF!</definedName>
    <definedName name="BExY5DF9MS25IFNWGJ1YAS5MDN8R" localSheetId="13" hidden="1">#REF!</definedName>
    <definedName name="BExY5DF9MS25IFNWGJ1YAS5MDN8R" localSheetId="1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11" hidden="1">#REF!</definedName>
    <definedName name="BExY5ERVGL3UM2MGT8LJ0XPKTZEK" localSheetId="17" hidden="1">#REF!</definedName>
    <definedName name="BExY5ERVGL3UM2MGT8LJ0XPKTZEK" localSheetId="3" hidden="1">#REF!</definedName>
    <definedName name="BExY5ERVGL3UM2MGT8LJ0XPKTZEK" localSheetId="7" hidden="1">#REF!</definedName>
    <definedName name="BExY5ERVGL3UM2MGT8LJ0XPKTZEK" localSheetId="12" hidden="1">#REF!</definedName>
    <definedName name="BExY5ERVGL3UM2MGT8LJ0XPKTZEK" localSheetId="13" hidden="1">#REF!</definedName>
    <definedName name="BExY5ERVGL3UM2MGT8LJ0XPKTZEK" localSheetId="1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11" hidden="1">#REF!</definedName>
    <definedName name="BExY5EX6NJFK8W754ZVZDN5DS04K" localSheetId="17" hidden="1">#REF!</definedName>
    <definedName name="BExY5EX6NJFK8W754ZVZDN5DS04K" localSheetId="3" hidden="1">#REF!</definedName>
    <definedName name="BExY5EX6NJFK8W754ZVZDN5DS04K" localSheetId="7" hidden="1">#REF!</definedName>
    <definedName name="BExY5EX6NJFK8W754ZVZDN5DS04K" localSheetId="12" hidden="1">#REF!</definedName>
    <definedName name="BExY5EX6NJFK8W754ZVZDN5DS04K" localSheetId="13" hidden="1">#REF!</definedName>
    <definedName name="BExY5EX6NJFK8W754ZVZDN5DS04K" localSheetId="1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11" hidden="1">#REF!</definedName>
    <definedName name="BExY5S3XD1NJT109CV54IFOHVLQ6" localSheetId="17" hidden="1">#REF!</definedName>
    <definedName name="BExY5S3XD1NJT109CV54IFOHVLQ6" localSheetId="3" hidden="1">#REF!</definedName>
    <definedName name="BExY5S3XD1NJT109CV54IFOHVLQ6" localSheetId="7" hidden="1">#REF!</definedName>
    <definedName name="BExY5S3XD1NJT109CV54IFOHVLQ6" localSheetId="12" hidden="1">#REF!</definedName>
    <definedName name="BExY5S3XD1NJT109CV54IFOHVLQ6" localSheetId="13" hidden="1">#REF!</definedName>
    <definedName name="BExY5S3XD1NJT109CV54IFOHVLQ6" localSheetId="1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11" hidden="1">#REF!</definedName>
    <definedName name="BExY5W088PPAPLSMR2P7FV2CRDCT" localSheetId="17" hidden="1">#REF!</definedName>
    <definedName name="BExY5W088PPAPLSMR2P7FV2CRDCT" localSheetId="3" hidden="1">#REF!</definedName>
    <definedName name="BExY5W088PPAPLSMR2P7FV2CRDCT" localSheetId="7" hidden="1">#REF!</definedName>
    <definedName name="BExY5W088PPAPLSMR2P7FV2CRDCT" localSheetId="12" hidden="1">#REF!</definedName>
    <definedName name="BExY5W088PPAPLSMR2P7FV2CRDCT" localSheetId="13" hidden="1">#REF!</definedName>
    <definedName name="BExY5W088PPAPLSMR2P7FV2CRDCT" localSheetId="1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11" hidden="1">#REF!</definedName>
    <definedName name="BExY6KA6BQ6H4SH5EMJBVF8UR4ZY" localSheetId="17" hidden="1">#REF!</definedName>
    <definedName name="BExY6KA6BQ6H4SH5EMJBVF8UR4ZY" localSheetId="3" hidden="1">#REF!</definedName>
    <definedName name="BExY6KA6BQ6H4SH5EMJBVF8UR4ZY" localSheetId="7" hidden="1">#REF!</definedName>
    <definedName name="BExY6KA6BQ6H4SH5EMJBVF8UR4ZY" localSheetId="12" hidden="1">#REF!</definedName>
    <definedName name="BExY6KA6BQ6H4SH5EMJBVF8UR4ZY" localSheetId="13" hidden="1">#REF!</definedName>
    <definedName name="BExY6KA6BQ6H4SH5EMJBVF8UR4ZY" localSheetId="1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11" hidden="1">#REF!</definedName>
    <definedName name="BExY6KVS1MMZ2R34PGEFR2BMTU9W" localSheetId="17" hidden="1">#REF!</definedName>
    <definedName name="BExY6KVS1MMZ2R34PGEFR2BMTU9W" localSheetId="3" hidden="1">#REF!</definedName>
    <definedName name="BExY6KVS1MMZ2R34PGEFR2BMTU9W" localSheetId="7" hidden="1">#REF!</definedName>
    <definedName name="BExY6KVS1MMZ2R34PGEFR2BMTU9W" localSheetId="12" hidden="1">#REF!</definedName>
    <definedName name="BExY6KVS1MMZ2R34PGEFR2BMTU9W" localSheetId="13" hidden="1">#REF!</definedName>
    <definedName name="BExY6KVS1MMZ2R34PGEFR2BMTU9W" localSheetId="1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11" hidden="1">#REF!</definedName>
    <definedName name="BExY6Q9YY7LW745GP7CYOGGSPHGE" localSheetId="17" hidden="1">#REF!</definedName>
    <definedName name="BExY6Q9YY7LW745GP7CYOGGSPHGE" localSheetId="3" hidden="1">#REF!</definedName>
    <definedName name="BExY6Q9YY7LW745GP7CYOGGSPHGE" localSheetId="7" hidden="1">#REF!</definedName>
    <definedName name="BExY6Q9YY7LW745GP7CYOGGSPHGE" localSheetId="12" hidden="1">#REF!</definedName>
    <definedName name="BExY6Q9YY7LW745GP7CYOGGSPHGE" localSheetId="13" hidden="1">#REF!</definedName>
    <definedName name="BExY6Q9YY7LW745GP7CYOGGSPHGE" localSheetId="1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11" hidden="1">#REF!</definedName>
    <definedName name="BExY6R6BYIQZ4OR1E7YI0OVOC08W" localSheetId="17" hidden="1">#REF!</definedName>
    <definedName name="BExY6R6BYIQZ4OR1E7YI0OVOC08W" localSheetId="3" hidden="1">#REF!</definedName>
    <definedName name="BExY6R6BYIQZ4OR1E7YI0OVOC08W" localSheetId="7" hidden="1">#REF!</definedName>
    <definedName name="BExY6R6BYIQZ4OR1E7YI0OVOC08W" localSheetId="12" hidden="1">#REF!</definedName>
    <definedName name="BExY6R6BYIQZ4OR1E7YI0OVOC08W" localSheetId="13" hidden="1">#REF!</definedName>
    <definedName name="BExY6R6BYIQZ4OR1E7YI0OVOC08W" localSheetId="1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11" hidden="1">#REF!</definedName>
    <definedName name="BExZIA3C8LKJTEH3MKQ57KJH5TA2" localSheetId="17" hidden="1">#REF!</definedName>
    <definedName name="BExZIA3C8LKJTEH3MKQ57KJH5TA2" localSheetId="3" hidden="1">#REF!</definedName>
    <definedName name="BExZIA3C8LKJTEH3MKQ57KJH5TA2" localSheetId="7" hidden="1">#REF!</definedName>
    <definedName name="BExZIA3C8LKJTEH3MKQ57KJH5TA2" localSheetId="12" hidden="1">#REF!</definedName>
    <definedName name="BExZIA3C8LKJTEH3MKQ57KJH5TA2" localSheetId="13" hidden="1">#REF!</definedName>
    <definedName name="BExZIA3C8LKJTEH3MKQ57KJH5TA2" localSheetId="1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11" hidden="1">#REF!</definedName>
    <definedName name="BExZIGDWFIOPMMVCRWX45OIJ5AP3" localSheetId="17" hidden="1">#REF!</definedName>
    <definedName name="BExZIGDWFIOPMMVCRWX45OIJ5AP3" localSheetId="3" hidden="1">#REF!</definedName>
    <definedName name="BExZIGDWFIOPMMVCRWX45OIJ5AP3" localSheetId="7" hidden="1">#REF!</definedName>
    <definedName name="BExZIGDWFIOPMMVCRWX45OIJ5AP3" localSheetId="12" hidden="1">#REF!</definedName>
    <definedName name="BExZIGDWFIOPMMVCRWX45OIJ5AP3" localSheetId="13" hidden="1">#REF!</definedName>
    <definedName name="BExZIGDWFIOPMMVCRWX45OIJ5AP3" localSheetId="1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11" hidden="1">#REF!</definedName>
    <definedName name="BExZIIHH3QNQE3GFMHEE4UMHY6WQ" localSheetId="17" hidden="1">#REF!</definedName>
    <definedName name="BExZIIHH3QNQE3GFMHEE4UMHY6WQ" localSheetId="3" hidden="1">#REF!</definedName>
    <definedName name="BExZIIHH3QNQE3GFMHEE4UMHY6WQ" localSheetId="7" hidden="1">#REF!</definedName>
    <definedName name="BExZIIHH3QNQE3GFMHEE4UMHY6WQ" localSheetId="12" hidden="1">#REF!</definedName>
    <definedName name="BExZIIHH3QNQE3GFMHEE4UMHY6WQ" localSheetId="13" hidden="1">#REF!</definedName>
    <definedName name="BExZIIHH3QNQE3GFMHEE4UMHY6WQ" localSheetId="1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11" hidden="1">#REF!</definedName>
    <definedName name="BExZIYO22G5UXOB42GDLYGVRJ6U7" localSheetId="17" hidden="1">#REF!</definedName>
    <definedName name="BExZIYO22G5UXOB42GDLYGVRJ6U7" localSheetId="3" hidden="1">#REF!</definedName>
    <definedName name="BExZIYO22G5UXOB42GDLYGVRJ6U7" localSheetId="7" hidden="1">#REF!</definedName>
    <definedName name="BExZIYO22G5UXOB42GDLYGVRJ6U7" localSheetId="12" hidden="1">#REF!</definedName>
    <definedName name="BExZIYO22G5UXOB42GDLYGVRJ6U7" localSheetId="13" hidden="1">#REF!</definedName>
    <definedName name="BExZIYO22G5UXOB42GDLYGVRJ6U7" localSheetId="1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11" hidden="1">#REF!</definedName>
    <definedName name="BExZJ7I9T8XU4MZRKJ1VVU76V2LZ" localSheetId="17" hidden="1">#REF!</definedName>
    <definedName name="BExZJ7I9T8XU4MZRKJ1VVU76V2LZ" localSheetId="3" hidden="1">#REF!</definedName>
    <definedName name="BExZJ7I9T8XU4MZRKJ1VVU76V2LZ" localSheetId="7" hidden="1">#REF!</definedName>
    <definedName name="BExZJ7I9T8XU4MZRKJ1VVU76V2LZ" localSheetId="12" hidden="1">#REF!</definedName>
    <definedName name="BExZJ7I9T8XU4MZRKJ1VVU76V2LZ" localSheetId="13" hidden="1">#REF!</definedName>
    <definedName name="BExZJ7I9T8XU4MZRKJ1VVU76V2LZ" localSheetId="1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11" hidden="1">#REF!</definedName>
    <definedName name="BExZJMY170JCUU1RWASNZ1HJPRTA" localSheetId="17" hidden="1">#REF!</definedName>
    <definedName name="BExZJMY170JCUU1RWASNZ1HJPRTA" localSheetId="3" hidden="1">#REF!</definedName>
    <definedName name="BExZJMY170JCUU1RWASNZ1HJPRTA" localSheetId="7" hidden="1">#REF!</definedName>
    <definedName name="BExZJMY170JCUU1RWASNZ1HJPRTA" localSheetId="12" hidden="1">#REF!</definedName>
    <definedName name="BExZJMY170JCUU1RWASNZ1HJPRTA" localSheetId="13" hidden="1">#REF!</definedName>
    <definedName name="BExZJMY170JCUU1RWASNZ1HJPRTA" localSheetId="1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11" hidden="1">#REF!</definedName>
    <definedName name="BExZJOQR77H0P4SUKVYACDCFBBXO" localSheetId="17" hidden="1">#REF!</definedName>
    <definedName name="BExZJOQR77H0P4SUKVYACDCFBBXO" localSheetId="3" hidden="1">#REF!</definedName>
    <definedName name="BExZJOQR77H0P4SUKVYACDCFBBXO" localSheetId="7" hidden="1">#REF!</definedName>
    <definedName name="BExZJOQR77H0P4SUKVYACDCFBBXO" localSheetId="12" hidden="1">#REF!</definedName>
    <definedName name="BExZJOQR77H0P4SUKVYACDCFBBXO" localSheetId="13" hidden="1">#REF!</definedName>
    <definedName name="BExZJOQR77H0P4SUKVYACDCFBBXO" localSheetId="1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11" hidden="1">#REF!</definedName>
    <definedName name="BExZJS6RG34ODDY9HMZ0O34MEMSB" localSheetId="17" hidden="1">#REF!</definedName>
    <definedName name="BExZJS6RG34ODDY9HMZ0O34MEMSB" localSheetId="3" hidden="1">#REF!</definedName>
    <definedName name="BExZJS6RG34ODDY9HMZ0O34MEMSB" localSheetId="7" hidden="1">#REF!</definedName>
    <definedName name="BExZJS6RG34ODDY9HMZ0O34MEMSB" localSheetId="12" hidden="1">#REF!</definedName>
    <definedName name="BExZJS6RG34ODDY9HMZ0O34MEMSB" localSheetId="13" hidden="1">#REF!</definedName>
    <definedName name="BExZJS6RG34ODDY9HMZ0O34MEMSB" localSheetId="1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11" hidden="1">#REF!</definedName>
    <definedName name="BExZK34NR4BAD7HJAP7SQ926UQP3" localSheetId="17" hidden="1">#REF!</definedName>
    <definedName name="BExZK34NR4BAD7HJAP7SQ926UQP3" localSheetId="3" hidden="1">#REF!</definedName>
    <definedName name="BExZK34NR4BAD7HJAP7SQ926UQP3" localSheetId="7" hidden="1">#REF!</definedName>
    <definedName name="BExZK34NR4BAD7HJAP7SQ926UQP3" localSheetId="12" hidden="1">#REF!</definedName>
    <definedName name="BExZK34NR4BAD7HJAP7SQ926UQP3" localSheetId="13" hidden="1">#REF!</definedName>
    <definedName name="BExZK34NR4BAD7HJAP7SQ926UQP3" localSheetId="1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11" hidden="1">#REF!</definedName>
    <definedName name="BExZK3FGPHH5H771U7D5XY7XBS6E" localSheetId="17" hidden="1">#REF!</definedName>
    <definedName name="BExZK3FGPHH5H771U7D5XY7XBS6E" localSheetId="3" hidden="1">#REF!</definedName>
    <definedName name="BExZK3FGPHH5H771U7D5XY7XBS6E" localSheetId="7" hidden="1">#REF!</definedName>
    <definedName name="BExZK3FGPHH5H771U7D5XY7XBS6E" localSheetId="12" hidden="1">#REF!</definedName>
    <definedName name="BExZK3FGPHH5H771U7D5XY7XBS6E" localSheetId="13" hidden="1">#REF!</definedName>
    <definedName name="BExZK3FGPHH5H771U7D5XY7XBS6E" localSheetId="1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11" hidden="1">#REF!</definedName>
    <definedName name="BExZK46CVVS9X1BZ6LLL71016ENT" localSheetId="17" hidden="1">#REF!</definedName>
    <definedName name="BExZK46CVVS9X1BZ6LLL71016ENT" localSheetId="3" hidden="1">#REF!</definedName>
    <definedName name="BExZK46CVVS9X1BZ6LLL71016ENT" localSheetId="7" hidden="1">#REF!</definedName>
    <definedName name="BExZK46CVVS9X1BZ6LLL71016ENT" localSheetId="12" hidden="1">#REF!</definedName>
    <definedName name="BExZK46CVVS9X1BZ6LLL71016ENT" localSheetId="13" hidden="1">#REF!</definedName>
    <definedName name="BExZK46CVVS9X1BZ6LLL71016ENT" localSheetId="1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11" hidden="1">#REF!</definedName>
    <definedName name="BExZK52PZLTP1F04T09MP30BVT7H" localSheetId="17" hidden="1">#REF!</definedName>
    <definedName name="BExZK52PZLTP1F04T09MP30BVT7H" localSheetId="3" hidden="1">#REF!</definedName>
    <definedName name="BExZK52PZLTP1F04T09MP30BVT7H" localSheetId="7" hidden="1">#REF!</definedName>
    <definedName name="BExZK52PZLTP1F04T09MP30BVT7H" localSheetId="12" hidden="1">#REF!</definedName>
    <definedName name="BExZK52PZLTP1F04T09MP30BVT7H" localSheetId="13" hidden="1">#REF!</definedName>
    <definedName name="BExZK52PZLTP1F04T09MP30BVT7H" localSheetId="1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11" hidden="1">#REF!</definedName>
    <definedName name="BExZKHYORG3O8C772XPFHM1N8T80" localSheetId="17" hidden="1">#REF!</definedName>
    <definedName name="BExZKHYORG3O8C772XPFHM1N8T80" localSheetId="3" hidden="1">#REF!</definedName>
    <definedName name="BExZKHYORG3O8C772XPFHM1N8T80" localSheetId="7" hidden="1">#REF!</definedName>
    <definedName name="BExZKHYORG3O8C772XPFHM1N8T80" localSheetId="12" hidden="1">#REF!</definedName>
    <definedName name="BExZKHYORG3O8C772XPFHM1N8T80" localSheetId="13" hidden="1">#REF!</definedName>
    <definedName name="BExZKHYORG3O8C772XPFHM1N8T80" localSheetId="1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11" hidden="1">#REF!</definedName>
    <definedName name="BExZKJRF2IRR57DG9CLC7MSHWNNN" localSheetId="17" hidden="1">#REF!</definedName>
    <definedName name="BExZKJRF2IRR57DG9CLC7MSHWNNN" localSheetId="3" hidden="1">#REF!</definedName>
    <definedName name="BExZKJRF2IRR57DG9CLC7MSHWNNN" localSheetId="7" hidden="1">#REF!</definedName>
    <definedName name="BExZKJRF2IRR57DG9CLC7MSHWNNN" localSheetId="12" hidden="1">#REF!</definedName>
    <definedName name="BExZKJRF2IRR57DG9CLC7MSHWNNN" localSheetId="13" hidden="1">#REF!</definedName>
    <definedName name="BExZKJRF2IRR57DG9CLC7MSHWNNN" localSheetId="1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11" hidden="1">#REF!</definedName>
    <definedName name="BExZKV5GYXO0X760SBD9TWTIQHGI" localSheetId="17" hidden="1">#REF!</definedName>
    <definedName name="BExZKV5GYXO0X760SBD9TWTIQHGI" localSheetId="3" hidden="1">#REF!</definedName>
    <definedName name="BExZKV5GYXO0X760SBD9TWTIQHGI" localSheetId="7" hidden="1">#REF!</definedName>
    <definedName name="BExZKV5GYXO0X760SBD9TWTIQHGI" localSheetId="12" hidden="1">#REF!</definedName>
    <definedName name="BExZKV5GYXO0X760SBD9TWTIQHGI" localSheetId="13" hidden="1">#REF!</definedName>
    <definedName name="BExZKV5GYXO0X760SBD9TWTIQHGI" localSheetId="1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11" hidden="1">#REF!</definedName>
    <definedName name="BExZKZCGNEA9IPON37A91L4H4H17" localSheetId="17" hidden="1">#REF!</definedName>
    <definedName name="BExZKZCGNEA9IPON37A91L4H4H17" localSheetId="3" hidden="1">#REF!</definedName>
    <definedName name="BExZKZCGNEA9IPON37A91L4H4H17" localSheetId="7" hidden="1">#REF!</definedName>
    <definedName name="BExZKZCGNEA9IPON37A91L4H4H17" localSheetId="12" hidden="1">#REF!</definedName>
    <definedName name="BExZKZCGNEA9IPON37A91L4H4H17" localSheetId="13" hidden="1">#REF!</definedName>
    <definedName name="BExZKZCGNEA9IPON37A91L4H4H17" localSheetId="1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11" hidden="1">#REF!</definedName>
    <definedName name="BExZL6E4YVXRUN7ZGF2BIGIXFR8K" localSheetId="17" hidden="1">#REF!</definedName>
    <definedName name="BExZL6E4YVXRUN7ZGF2BIGIXFR8K" localSheetId="3" hidden="1">#REF!</definedName>
    <definedName name="BExZL6E4YVXRUN7ZGF2BIGIXFR8K" localSheetId="7" hidden="1">#REF!</definedName>
    <definedName name="BExZL6E4YVXRUN7ZGF2BIGIXFR8K" localSheetId="12" hidden="1">#REF!</definedName>
    <definedName name="BExZL6E4YVXRUN7ZGF2BIGIXFR8K" localSheetId="13" hidden="1">#REF!</definedName>
    <definedName name="BExZL6E4YVXRUN7ZGF2BIGIXFR8K" localSheetId="1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11" hidden="1">#REF!</definedName>
    <definedName name="BExZLF2ZTA4EPN0GHO7C5O8DZ1SN" localSheetId="17" hidden="1">#REF!</definedName>
    <definedName name="BExZLF2ZTA4EPN0GHO7C5O8DZ1SN" localSheetId="3" hidden="1">#REF!</definedName>
    <definedName name="BExZLF2ZTA4EPN0GHO7C5O8DZ1SN" localSheetId="7" hidden="1">#REF!</definedName>
    <definedName name="BExZLF2ZTA4EPN0GHO7C5O8DZ1SN" localSheetId="12" hidden="1">#REF!</definedName>
    <definedName name="BExZLF2ZTA4EPN0GHO7C5O8DZ1SN" localSheetId="13" hidden="1">#REF!</definedName>
    <definedName name="BExZLF2ZTA4EPN0GHO7C5O8DZ1SN" localSheetId="1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11" hidden="1">#REF!</definedName>
    <definedName name="BExZLGVLMKTPFXG42QYT0PO81G7F" localSheetId="17" hidden="1">#REF!</definedName>
    <definedName name="BExZLGVLMKTPFXG42QYT0PO81G7F" localSheetId="3" hidden="1">#REF!</definedName>
    <definedName name="BExZLGVLMKTPFXG42QYT0PO81G7F" localSheetId="7" hidden="1">#REF!</definedName>
    <definedName name="BExZLGVLMKTPFXG42QYT0PO81G7F" localSheetId="12" hidden="1">#REF!</definedName>
    <definedName name="BExZLGVLMKTPFXG42QYT0PO81G7F" localSheetId="13" hidden="1">#REF!</definedName>
    <definedName name="BExZLGVLMKTPFXG42QYT0PO81G7F" localSheetId="1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11" hidden="1">#REF!</definedName>
    <definedName name="BExZLHRYQQ7BYD3VQWHVTZGYGRCT" localSheetId="17" hidden="1">#REF!</definedName>
    <definedName name="BExZLHRYQQ7BYD3VQWHVTZGYGRCT" localSheetId="3" hidden="1">#REF!</definedName>
    <definedName name="BExZLHRYQQ7BYD3VQWHVTZGYGRCT" localSheetId="7" hidden="1">#REF!</definedName>
    <definedName name="BExZLHRYQQ7BYD3VQWHVTZGYGRCT" localSheetId="12" hidden="1">#REF!</definedName>
    <definedName name="BExZLHRYQQ7BYD3VQWHVTZGYGRCT" localSheetId="13" hidden="1">#REF!</definedName>
    <definedName name="BExZLHRYQQ7BYD3VQWHVTZGYGRCT" localSheetId="1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11" hidden="1">#REF!</definedName>
    <definedName name="BExZLKMK7LRK14S09WLMH7MXSQXM" localSheetId="17" hidden="1">#REF!</definedName>
    <definedName name="BExZLKMK7LRK14S09WLMH7MXSQXM" localSheetId="3" hidden="1">#REF!</definedName>
    <definedName name="BExZLKMK7LRK14S09WLMH7MXSQXM" localSheetId="7" hidden="1">#REF!</definedName>
    <definedName name="BExZLKMK7LRK14S09WLMH7MXSQXM" localSheetId="12" hidden="1">#REF!</definedName>
    <definedName name="BExZLKMK7LRK14S09WLMH7MXSQXM" localSheetId="13" hidden="1">#REF!</definedName>
    <definedName name="BExZLKMK7LRK14S09WLMH7MXSQXM" localSheetId="1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11" hidden="1">#REF!</definedName>
    <definedName name="BExZM503X0NZBS0FF22LK2RGG6GP" localSheetId="17" hidden="1">#REF!</definedName>
    <definedName name="BExZM503X0NZBS0FF22LK2RGG6GP" localSheetId="3" hidden="1">#REF!</definedName>
    <definedName name="BExZM503X0NZBS0FF22LK2RGG6GP" localSheetId="7" hidden="1">#REF!</definedName>
    <definedName name="BExZM503X0NZBS0FF22LK2RGG6GP" localSheetId="12" hidden="1">#REF!</definedName>
    <definedName name="BExZM503X0NZBS0FF22LK2RGG6GP" localSheetId="13" hidden="1">#REF!</definedName>
    <definedName name="BExZM503X0NZBS0FF22LK2RGG6GP" localSheetId="1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11" hidden="1">#REF!</definedName>
    <definedName name="BExZM7JVLG0W8EG5RBU915U3SKBY" localSheetId="17" hidden="1">#REF!</definedName>
    <definedName name="BExZM7JVLG0W8EG5RBU915U3SKBY" localSheetId="3" hidden="1">#REF!</definedName>
    <definedName name="BExZM7JVLG0W8EG5RBU915U3SKBY" localSheetId="7" hidden="1">#REF!</definedName>
    <definedName name="BExZM7JVLG0W8EG5RBU915U3SKBY" localSheetId="12" hidden="1">#REF!</definedName>
    <definedName name="BExZM7JVLG0W8EG5RBU915U3SKBY" localSheetId="13" hidden="1">#REF!</definedName>
    <definedName name="BExZM7JVLG0W8EG5RBU915U3SKBY" localSheetId="1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11" hidden="1">#REF!</definedName>
    <definedName name="BExZM85FOVUFF110XMQ9O2ODSJUK" localSheetId="17" hidden="1">#REF!</definedName>
    <definedName name="BExZM85FOVUFF110XMQ9O2ODSJUK" localSheetId="3" hidden="1">#REF!</definedName>
    <definedName name="BExZM85FOVUFF110XMQ9O2ODSJUK" localSheetId="7" hidden="1">#REF!</definedName>
    <definedName name="BExZM85FOVUFF110XMQ9O2ODSJUK" localSheetId="12" hidden="1">#REF!</definedName>
    <definedName name="BExZM85FOVUFF110XMQ9O2ODSJUK" localSheetId="13" hidden="1">#REF!</definedName>
    <definedName name="BExZM85FOVUFF110XMQ9O2ODSJUK" localSheetId="1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11" hidden="1">#REF!</definedName>
    <definedName name="BExZMF1MMTZ1TA14PZ8ASSU2CBSP" localSheetId="17" hidden="1">#REF!</definedName>
    <definedName name="BExZMF1MMTZ1TA14PZ8ASSU2CBSP" localSheetId="3" hidden="1">#REF!</definedName>
    <definedName name="BExZMF1MMTZ1TA14PZ8ASSU2CBSP" localSheetId="7" hidden="1">#REF!</definedName>
    <definedName name="BExZMF1MMTZ1TA14PZ8ASSU2CBSP" localSheetId="12" hidden="1">#REF!</definedName>
    <definedName name="BExZMF1MMTZ1TA14PZ8ASSU2CBSP" localSheetId="13" hidden="1">#REF!</definedName>
    <definedName name="BExZMF1MMTZ1TA14PZ8ASSU2CBSP" localSheetId="1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11" hidden="1">#REF!</definedName>
    <definedName name="BExZMH54ZU6X4KM0375X9K5VJDZN" localSheetId="17" hidden="1">#REF!</definedName>
    <definedName name="BExZMH54ZU6X4KM0375X9K5VJDZN" localSheetId="3" hidden="1">#REF!</definedName>
    <definedName name="BExZMH54ZU6X4KM0375X9K5VJDZN" localSheetId="7" hidden="1">#REF!</definedName>
    <definedName name="BExZMH54ZU6X4KM0375X9K5VJDZN" localSheetId="12" hidden="1">#REF!</definedName>
    <definedName name="BExZMH54ZU6X4KM0375X9K5VJDZN" localSheetId="13" hidden="1">#REF!</definedName>
    <definedName name="BExZMH54ZU6X4KM0375X9K5VJDZN" localSheetId="1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11" hidden="1">#REF!</definedName>
    <definedName name="BExZMKL5YQZD7F0FUCSVFGLPFK52" localSheetId="17" hidden="1">#REF!</definedName>
    <definedName name="BExZMKL5YQZD7F0FUCSVFGLPFK52" localSheetId="3" hidden="1">#REF!</definedName>
    <definedName name="BExZMKL5YQZD7F0FUCSVFGLPFK52" localSheetId="7" hidden="1">#REF!</definedName>
    <definedName name="BExZMKL5YQZD7F0FUCSVFGLPFK52" localSheetId="12" hidden="1">#REF!</definedName>
    <definedName name="BExZMKL5YQZD7F0FUCSVFGLPFK52" localSheetId="13" hidden="1">#REF!</definedName>
    <definedName name="BExZMKL5YQZD7F0FUCSVFGLPFK52" localSheetId="1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11" hidden="1">#REF!</definedName>
    <definedName name="BExZMOC3VNZALJM71X2T6FV91GTB" localSheetId="17" hidden="1">#REF!</definedName>
    <definedName name="BExZMOC3VNZALJM71X2T6FV91GTB" localSheetId="3" hidden="1">#REF!</definedName>
    <definedName name="BExZMOC3VNZALJM71X2T6FV91GTB" localSheetId="7" hidden="1">#REF!</definedName>
    <definedName name="BExZMOC3VNZALJM71X2T6FV91GTB" localSheetId="12" hidden="1">#REF!</definedName>
    <definedName name="BExZMOC3VNZALJM71X2T6FV91GTB" localSheetId="13" hidden="1">#REF!</definedName>
    <definedName name="BExZMOC3VNZALJM71X2T6FV91GTB" localSheetId="1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11" hidden="1">#REF!</definedName>
    <definedName name="BExZMRHA7TTR9QKJOMONHRVY3YOF" localSheetId="17" hidden="1">#REF!</definedName>
    <definedName name="BExZMRHA7TTR9QKJOMONHRVY3YOF" localSheetId="3" hidden="1">#REF!</definedName>
    <definedName name="BExZMRHA7TTR9QKJOMONHRVY3YOF" localSheetId="7" hidden="1">#REF!</definedName>
    <definedName name="BExZMRHA7TTR9QKJOMONHRVY3YOF" localSheetId="12" hidden="1">#REF!</definedName>
    <definedName name="BExZMRHA7TTR9QKJOMONHRVY3YOF" localSheetId="13" hidden="1">#REF!</definedName>
    <definedName name="BExZMRHA7TTR9QKJOMONHRVY3YOF" localSheetId="1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11" hidden="1">#REF!</definedName>
    <definedName name="BExZMXH39OB0I43XEL3K11U3G9PM" localSheetId="17" hidden="1">#REF!</definedName>
    <definedName name="BExZMXH39OB0I43XEL3K11U3G9PM" localSheetId="3" hidden="1">#REF!</definedName>
    <definedName name="BExZMXH39OB0I43XEL3K11U3G9PM" localSheetId="7" hidden="1">#REF!</definedName>
    <definedName name="BExZMXH39OB0I43XEL3K11U3G9PM" localSheetId="12" hidden="1">#REF!</definedName>
    <definedName name="BExZMXH39OB0I43XEL3K11U3G9PM" localSheetId="13" hidden="1">#REF!</definedName>
    <definedName name="BExZMXH39OB0I43XEL3K11U3G9PM" localSheetId="1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11" hidden="1">#REF!</definedName>
    <definedName name="BExZMZQ3RBKDHT5GLFNLS52OSJA0" localSheetId="17" hidden="1">#REF!</definedName>
    <definedName name="BExZMZQ3RBKDHT5GLFNLS52OSJA0" localSheetId="3" hidden="1">#REF!</definedName>
    <definedName name="BExZMZQ3RBKDHT5GLFNLS52OSJA0" localSheetId="7" hidden="1">#REF!</definedName>
    <definedName name="BExZMZQ3RBKDHT5GLFNLS52OSJA0" localSheetId="12" hidden="1">#REF!</definedName>
    <definedName name="BExZMZQ3RBKDHT5GLFNLS52OSJA0" localSheetId="13" hidden="1">#REF!</definedName>
    <definedName name="BExZMZQ3RBKDHT5GLFNLS52OSJA0" localSheetId="1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11" hidden="1">#REF!</definedName>
    <definedName name="BExZN2F7Y2J2L2LN5WZRG949MS4A" localSheetId="17" hidden="1">#REF!</definedName>
    <definedName name="BExZN2F7Y2J2L2LN5WZRG949MS4A" localSheetId="3" hidden="1">#REF!</definedName>
    <definedName name="BExZN2F7Y2J2L2LN5WZRG949MS4A" localSheetId="7" hidden="1">#REF!</definedName>
    <definedName name="BExZN2F7Y2J2L2LN5WZRG949MS4A" localSheetId="12" hidden="1">#REF!</definedName>
    <definedName name="BExZN2F7Y2J2L2LN5WZRG949MS4A" localSheetId="13" hidden="1">#REF!</definedName>
    <definedName name="BExZN2F7Y2J2L2LN5WZRG949MS4A" localSheetId="1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11" hidden="1">#REF!</definedName>
    <definedName name="BExZN847WUWKRYTZWG9TCQZJS3OL" localSheetId="17" hidden="1">#REF!</definedName>
    <definedName name="BExZN847WUWKRYTZWG9TCQZJS3OL" localSheetId="3" hidden="1">#REF!</definedName>
    <definedName name="BExZN847WUWKRYTZWG9TCQZJS3OL" localSheetId="7" hidden="1">#REF!</definedName>
    <definedName name="BExZN847WUWKRYTZWG9TCQZJS3OL" localSheetId="12" hidden="1">#REF!</definedName>
    <definedName name="BExZN847WUWKRYTZWG9TCQZJS3OL" localSheetId="13" hidden="1">#REF!</definedName>
    <definedName name="BExZN847WUWKRYTZWG9TCQZJS3OL" localSheetId="1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11" hidden="1">#REF!</definedName>
    <definedName name="BExZNA2ALK6RDWFAXZQCL9TWRDCF" localSheetId="17" hidden="1">#REF!</definedName>
    <definedName name="BExZNA2ALK6RDWFAXZQCL9TWRDCF" localSheetId="3" hidden="1">#REF!</definedName>
    <definedName name="BExZNA2ALK6RDWFAXZQCL9TWRDCF" localSheetId="7" hidden="1">#REF!</definedName>
    <definedName name="BExZNA2ALK6RDWFAXZQCL9TWRDCF" localSheetId="12" hidden="1">#REF!</definedName>
    <definedName name="BExZNA2ALK6RDWFAXZQCL9TWRDCF" localSheetId="13" hidden="1">#REF!</definedName>
    <definedName name="BExZNA2ALK6RDWFAXZQCL9TWRDCF" localSheetId="1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11" hidden="1">#REF!</definedName>
    <definedName name="BExZNH3VISFF4NQI11BZDP5IQ7VG" localSheetId="17" hidden="1">#REF!</definedName>
    <definedName name="BExZNH3VISFF4NQI11BZDP5IQ7VG" localSheetId="3" hidden="1">#REF!</definedName>
    <definedName name="BExZNH3VISFF4NQI11BZDP5IQ7VG" localSheetId="7" hidden="1">#REF!</definedName>
    <definedName name="BExZNH3VISFF4NQI11BZDP5IQ7VG" localSheetId="12" hidden="1">#REF!</definedName>
    <definedName name="BExZNH3VISFF4NQI11BZDP5IQ7VG" localSheetId="13" hidden="1">#REF!</definedName>
    <definedName name="BExZNH3VISFF4NQI11BZDP5IQ7VG" localSheetId="1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11" hidden="1">#REF!</definedName>
    <definedName name="BExZNJYCFYVMAOI62GB2BABK1ELE" localSheetId="17" hidden="1">#REF!</definedName>
    <definedName name="BExZNJYCFYVMAOI62GB2BABK1ELE" localSheetId="3" hidden="1">#REF!</definedName>
    <definedName name="BExZNJYCFYVMAOI62GB2BABK1ELE" localSheetId="7" hidden="1">#REF!</definedName>
    <definedName name="BExZNJYCFYVMAOI62GB2BABK1ELE" localSheetId="12" hidden="1">#REF!</definedName>
    <definedName name="BExZNJYCFYVMAOI62GB2BABK1ELE" localSheetId="13" hidden="1">#REF!</definedName>
    <definedName name="BExZNJYCFYVMAOI62GB2BABK1ELE" localSheetId="1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11" hidden="1">#REF!</definedName>
    <definedName name="BExZNLGAA6ATMJW0Y28J4OI5W27I" localSheetId="17" hidden="1">#REF!</definedName>
    <definedName name="BExZNLGAA6ATMJW0Y28J4OI5W27I" localSheetId="3" hidden="1">#REF!</definedName>
    <definedName name="BExZNLGAA6ATMJW0Y28J4OI5W27I" localSheetId="7" hidden="1">#REF!</definedName>
    <definedName name="BExZNLGAA6ATMJW0Y28J4OI5W27I" localSheetId="12" hidden="1">#REF!</definedName>
    <definedName name="BExZNLGAA6ATMJW0Y28J4OI5W27I" localSheetId="13" hidden="1">#REF!</definedName>
    <definedName name="BExZNLGAA6ATMJW0Y28J4OI5W27I" localSheetId="1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11" hidden="1">#REF!</definedName>
    <definedName name="BExZNP7916CH3QP4VCZEULUIKKS5" localSheetId="17" hidden="1">#REF!</definedName>
    <definedName name="BExZNP7916CH3QP4VCZEULUIKKS5" localSheetId="3" hidden="1">#REF!</definedName>
    <definedName name="BExZNP7916CH3QP4VCZEULUIKKS5" localSheetId="7" hidden="1">#REF!</definedName>
    <definedName name="BExZNP7916CH3QP4VCZEULUIKKS5" localSheetId="12" hidden="1">#REF!</definedName>
    <definedName name="BExZNP7916CH3QP4VCZEULUIKKS5" localSheetId="13" hidden="1">#REF!</definedName>
    <definedName name="BExZNP7916CH3QP4VCZEULUIKKS5" localSheetId="1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11" hidden="1">#REF!</definedName>
    <definedName name="BExZNV707LIU6Z5H6QI6H67LHTI1" localSheetId="17" hidden="1">#REF!</definedName>
    <definedName name="BExZNV707LIU6Z5H6QI6H67LHTI1" localSheetId="3" hidden="1">#REF!</definedName>
    <definedName name="BExZNV707LIU6Z5H6QI6H67LHTI1" localSheetId="7" hidden="1">#REF!</definedName>
    <definedName name="BExZNV707LIU6Z5H6QI6H67LHTI1" localSheetId="12" hidden="1">#REF!</definedName>
    <definedName name="BExZNV707LIU6Z5H6QI6H67LHTI1" localSheetId="13" hidden="1">#REF!</definedName>
    <definedName name="BExZNV707LIU6Z5H6QI6H67LHTI1" localSheetId="1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11" hidden="1">#REF!</definedName>
    <definedName name="BExZNVCBKB930QQ9QW7KSGOZ0V1M" localSheetId="17" hidden="1">#REF!</definedName>
    <definedName name="BExZNVCBKB930QQ9QW7KSGOZ0V1M" localSheetId="3" hidden="1">#REF!</definedName>
    <definedName name="BExZNVCBKB930QQ9QW7KSGOZ0V1M" localSheetId="7" hidden="1">#REF!</definedName>
    <definedName name="BExZNVCBKB930QQ9QW7KSGOZ0V1M" localSheetId="12" hidden="1">#REF!</definedName>
    <definedName name="BExZNVCBKB930QQ9QW7KSGOZ0V1M" localSheetId="13" hidden="1">#REF!</definedName>
    <definedName name="BExZNVCBKB930QQ9QW7KSGOZ0V1M" localSheetId="1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11" hidden="1">#REF!</definedName>
    <definedName name="BExZNW8QJ18X0RSGFDWAE9ZSDX39" localSheetId="17" hidden="1">#REF!</definedName>
    <definedName name="BExZNW8QJ18X0RSGFDWAE9ZSDX39" localSheetId="3" hidden="1">#REF!</definedName>
    <definedName name="BExZNW8QJ18X0RSGFDWAE9ZSDX39" localSheetId="7" hidden="1">#REF!</definedName>
    <definedName name="BExZNW8QJ18X0RSGFDWAE9ZSDX39" localSheetId="12" hidden="1">#REF!</definedName>
    <definedName name="BExZNW8QJ18X0RSGFDWAE9ZSDX39" localSheetId="13" hidden="1">#REF!</definedName>
    <definedName name="BExZNW8QJ18X0RSGFDWAE9ZSDX39" localSheetId="1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11" hidden="1">#REF!</definedName>
    <definedName name="BExZNZDWRS6Q40L8OCWFEIVI0A1O" localSheetId="17" hidden="1">#REF!</definedName>
    <definedName name="BExZNZDWRS6Q40L8OCWFEIVI0A1O" localSheetId="3" hidden="1">#REF!</definedName>
    <definedName name="BExZNZDWRS6Q40L8OCWFEIVI0A1O" localSheetId="7" hidden="1">#REF!</definedName>
    <definedName name="BExZNZDWRS6Q40L8OCWFEIVI0A1O" localSheetId="12" hidden="1">#REF!</definedName>
    <definedName name="BExZNZDWRS6Q40L8OCWFEIVI0A1O" localSheetId="13" hidden="1">#REF!</definedName>
    <definedName name="BExZNZDWRS6Q40L8OCWFEIVI0A1O" localSheetId="1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11" hidden="1">#REF!</definedName>
    <definedName name="BExZOBO9NYLGVJQ31LVQ9XS2ZT4N" localSheetId="17" hidden="1">#REF!</definedName>
    <definedName name="BExZOBO9NYLGVJQ31LVQ9XS2ZT4N" localSheetId="3" hidden="1">#REF!</definedName>
    <definedName name="BExZOBO9NYLGVJQ31LVQ9XS2ZT4N" localSheetId="7" hidden="1">#REF!</definedName>
    <definedName name="BExZOBO9NYLGVJQ31LVQ9XS2ZT4N" localSheetId="12" hidden="1">#REF!</definedName>
    <definedName name="BExZOBO9NYLGVJQ31LVQ9XS2ZT4N" localSheetId="13" hidden="1">#REF!</definedName>
    <definedName name="BExZOBO9NYLGVJQ31LVQ9XS2ZT4N" localSheetId="1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11" hidden="1">#REF!</definedName>
    <definedName name="BExZOETNB1CJ3Y2RKLI1ZK0S8Z6H" localSheetId="17" hidden="1">#REF!</definedName>
    <definedName name="BExZOETNB1CJ3Y2RKLI1ZK0S8Z6H" localSheetId="3" hidden="1">#REF!</definedName>
    <definedName name="BExZOETNB1CJ3Y2RKLI1ZK0S8Z6H" localSheetId="7" hidden="1">#REF!</definedName>
    <definedName name="BExZOETNB1CJ3Y2RKLI1ZK0S8Z6H" localSheetId="12" hidden="1">#REF!</definedName>
    <definedName name="BExZOETNB1CJ3Y2RKLI1ZK0S8Z6H" localSheetId="13" hidden="1">#REF!</definedName>
    <definedName name="BExZOETNB1CJ3Y2RKLI1ZK0S8Z6H" localSheetId="1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11" hidden="1">#REF!</definedName>
    <definedName name="BExZOREMVSK4E5VSWM838KHUB8AI" localSheetId="17" hidden="1">#REF!</definedName>
    <definedName name="BExZOREMVSK4E5VSWM838KHUB8AI" localSheetId="3" hidden="1">#REF!</definedName>
    <definedName name="BExZOREMVSK4E5VSWM838KHUB8AI" localSheetId="7" hidden="1">#REF!</definedName>
    <definedName name="BExZOREMVSK4E5VSWM838KHUB8AI" localSheetId="12" hidden="1">#REF!</definedName>
    <definedName name="BExZOREMVSK4E5VSWM838KHUB8AI" localSheetId="13" hidden="1">#REF!</definedName>
    <definedName name="BExZOREMVSK4E5VSWM838KHUB8AI" localSheetId="1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11" hidden="1">#REF!</definedName>
    <definedName name="BExZOVR745T5P1KS9NV2PXZPZVRG" localSheetId="17" hidden="1">#REF!</definedName>
    <definedName name="BExZOVR745T5P1KS9NV2PXZPZVRG" localSheetId="3" hidden="1">#REF!</definedName>
    <definedName name="BExZOVR745T5P1KS9NV2PXZPZVRG" localSheetId="7" hidden="1">#REF!</definedName>
    <definedName name="BExZOVR745T5P1KS9NV2PXZPZVRG" localSheetId="12" hidden="1">#REF!</definedName>
    <definedName name="BExZOVR745T5P1KS9NV2PXZPZVRG" localSheetId="13" hidden="1">#REF!</definedName>
    <definedName name="BExZOVR745T5P1KS9NV2PXZPZVRG" localSheetId="1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11" hidden="1">#REF!</definedName>
    <definedName name="BExZOZSWGLSY2XYVRIS6VSNJDSGD" localSheetId="17" hidden="1">#REF!</definedName>
    <definedName name="BExZOZSWGLSY2XYVRIS6VSNJDSGD" localSheetId="3" hidden="1">#REF!</definedName>
    <definedName name="BExZOZSWGLSY2XYVRIS6VSNJDSGD" localSheetId="7" hidden="1">#REF!</definedName>
    <definedName name="BExZOZSWGLSY2XYVRIS6VSNJDSGD" localSheetId="12" hidden="1">#REF!</definedName>
    <definedName name="BExZOZSWGLSY2XYVRIS6VSNJDSGD" localSheetId="13" hidden="1">#REF!</definedName>
    <definedName name="BExZOZSWGLSY2XYVRIS6VSNJDSGD" localSheetId="1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11" hidden="1">#REF!</definedName>
    <definedName name="BExZP7AIJKLM6C6CSUIIFAHFBNX2" localSheetId="17" hidden="1">#REF!</definedName>
    <definedName name="BExZP7AIJKLM6C6CSUIIFAHFBNX2" localSheetId="3" hidden="1">#REF!</definedName>
    <definedName name="BExZP7AIJKLM6C6CSUIIFAHFBNX2" localSheetId="7" hidden="1">#REF!</definedName>
    <definedName name="BExZP7AIJKLM6C6CSUIIFAHFBNX2" localSheetId="12" hidden="1">#REF!</definedName>
    <definedName name="BExZP7AIJKLM6C6CSUIIFAHFBNX2" localSheetId="13" hidden="1">#REF!</definedName>
    <definedName name="BExZP7AIJKLM6C6CSUIIFAHFBNX2" localSheetId="1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11" hidden="1">#REF!</definedName>
    <definedName name="BExZPALCPOH27L4MUPX2RFT3F8OM" localSheetId="17" hidden="1">#REF!</definedName>
    <definedName name="BExZPALCPOH27L4MUPX2RFT3F8OM" localSheetId="3" hidden="1">#REF!</definedName>
    <definedName name="BExZPALCPOH27L4MUPX2RFT3F8OM" localSheetId="7" hidden="1">#REF!</definedName>
    <definedName name="BExZPALCPOH27L4MUPX2RFT3F8OM" localSheetId="12" hidden="1">#REF!</definedName>
    <definedName name="BExZPALCPOH27L4MUPX2RFT3F8OM" localSheetId="13" hidden="1">#REF!</definedName>
    <definedName name="BExZPALCPOH27L4MUPX2RFT3F8OM" localSheetId="1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11" hidden="1">#REF!</definedName>
    <definedName name="BExZPQ0XY507N8FJMVPKCTK8HC9H" localSheetId="17" hidden="1">#REF!</definedName>
    <definedName name="BExZPQ0XY507N8FJMVPKCTK8HC9H" localSheetId="3" hidden="1">#REF!</definedName>
    <definedName name="BExZPQ0XY507N8FJMVPKCTK8HC9H" localSheetId="7" hidden="1">#REF!</definedName>
    <definedName name="BExZPQ0XY507N8FJMVPKCTK8HC9H" localSheetId="12" hidden="1">#REF!</definedName>
    <definedName name="BExZPQ0XY507N8FJMVPKCTK8HC9H" localSheetId="13" hidden="1">#REF!</definedName>
    <definedName name="BExZPQ0XY507N8FJMVPKCTK8HC9H" localSheetId="1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11" hidden="1">#REF!</definedName>
    <definedName name="BExZPXTHEWEN48J9E5ARSA8IGRBI" localSheetId="17" hidden="1">#REF!</definedName>
    <definedName name="BExZPXTHEWEN48J9E5ARSA8IGRBI" localSheetId="3" hidden="1">#REF!</definedName>
    <definedName name="BExZPXTHEWEN48J9E5ARSA8IGRBI" localSheetId="7" hidden="1">#REF!</definedName>
    <definedName name="BExZPXTHEWEN48J9E5ARSA8IGRBI" localSheetId="12" hidden="1">#REF!</definedName>
    <definedName name="BExZPXTHEWEN48J9E5ARSA8IGRBI" localSheetId="13" hidden="1">#REF!</definedName>
    <definedName name="BExZPXTHEWEN48J9E5ARSA8IGRBI" localSheetId="1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11" hidden="1">#REF!</definedName>
    <definedName name="BExZQ37OVBR25U32CO2YYVPZOMR5" localSheetId="17" hidden="1">#REF!</definedName>
    <definedName name="BExZQ37OVBR25U32CO2YYVPZOMR5" localSheetId="3" hidden="1">#REF!</definedName>
    <definedName name="BExZQ37OVBR25U32CO2YYVPZOMR5" localSheetId="7" hidden="1">#REF!</definedName>
    <definedName name="BExZQ37OVBR25U32CO2YYVPZOMR5" localSheetId="12" hidden="1">#REF!</definedName>
    <definedName name="BExZQ37OVBR25U32CO2YYVPZOMR5" localSheetId="13" hidden="1">#REF!</definedName>
    <definedName name="BExZQ37OVBR25U32CO2YYVPZOMR5" localSheetId="1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11" hidden="1">#REF!</definedName>
    <definedName name="BExZQ3NT7H06VO0AR48WHZULZB93" localSheetId="17" hidden="1">#REF!</definedName>
    <definedName name="BExZQ3NT7H06VO0AR48WHZULZB93" localSheetId="3" hidden="1">#REF!</definedName>
    <definedName name="BExZQ3NT7H06VO0AR48WHZULZB93" localSheetId="7" hidden="1">#REF!</definedName>
    <definedName name="BExZQ3NT7H06VO0AR48WHZULZB93" localSheetId="12" hidden="1">#REF!</definedName>
    <definedName name="BExZQ3NT7H06VO0AR48WHZULZB93" localSheetId="13" hidden="1">#REF!</definedName>
    <definedName name="BExZQ3NT7H06VO0AR48WHZULZB93" localSheetId="1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11" hidden="1">#REF!</definedName>
    <definedName name="BExZQ5RCYU1R0DUT1MFN99S1C408" localSheetId="17" hidden="1">#REF!</definedName>
    <definedName name="BExZQ5RCYU1R0DUT1MFN99S1C408" localSheetId="3" hidden="1">#REF!</definedName>
    <definedName name="BExZQ5RCYU1R0DUT1MFN99S1C408" localSheetId="7" hidden="1">#REF!</definedName>
    <definedName name="BExZQ5RCYU1R0DUT1MFN99S1C408" localSheetId="12" hidden="1">#REF!</definedName>
    <definedName name="BExZQ5RCYU1R0DUT1MFN99S1C408" localSheetId="13" hidden="1">#REF!</definedName>
    <definedName name="BExZQ5RCYU1R0DUT1MFN99S1C408" localSheetId="1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11" hidden="1">#REF!</definedName>
    <definedName name="BExZQ7PJU07SEJMDX18U9YVDC2GU" localSheetId="17" hidden="1">#REF!</definedName>
    <definedName name="BExZQ7PJU07SEJMDX18U9YVDC2GU" localSheetId="3" hidden="1">#REF!</definedName>
    <definedName name="BExZQ7PJU07SEJMDX18U9YVDC2GU" localSheetId="7" hidden="1">#REF!</definedName>
    <definedName name="BExZQ7PJU07SEJMDX18U9YVDC2GU" localSheetId="12" hidden="1">#REF!</definedName>
    <definedName name="BExZQ7PJU07SEJMDX18U9YVDC2GU" localSheetId="13" hidden="1">#REF!</definedName>
    <definedName name="BExZQ7PJU07SEJMDX18U9YVDC2GU" localSheetId="1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11" hidden="1">#REF!</definedName>
    <definedName name="BExZQAJXQ5IJ5RB71EDSPGTRO5HC" localSheetId="17" hidden="1">#REF!</definedName>
    <definedName name="BExZQAJXQ5IJ5RB71EDSPGTRO5HC" localSheetId="3" hidden="1">#REF!</definedName>
    <definedName name="BExZQAJXQ5IJ5RB71EDSPGTRO5HC" localSheetId="7" hidden="1">#REF!</definedName>
    <definedName name="BExZQAJXQ5IJ5RB71EDSPGTRO5HC" localSheetId="12" hidden="1">#REF!</definedName>
    <definedName name="BExZQAJXQ5IJ5RB71EDSPGTRO5HC" localSheetId="13" hidden="1">#REF!</definedName>
    <definedName name="BExZQAJXQ5IJ5RB71EDSPGTRO5HC" localSheetId="1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11" hidden="1">#REF!</definedName>
    <definedName name="BExZQBLTKPF3O4MCH6L4LE544FQB" localSheetId="17" hidden="1">#REF!</definedName>
    <definedName name="BExZQBLTKPF3O4MCH6L4LE544FQB" localSheetId="3" hidden="1">#REF!</definedName>
    <definedName name="BExZQBLTKPF3O4MCH6L4LE544FQB" localSheetId="7" hidden="1">#REF!</definedName>
    <definedName name="BExZQBLTKPF3O4MCH6L4LE544FQB" localSheetId="12" hidden="1">#REF!</definedName>
    <definedName name="BExZQBLTKPF3O4MCH6L4LE544FQB" localSheetId="13" hidden="1">#REF!</definedName>
    <definedName name="BExZQBLTKPF3O4MCH6L4LE544FQB" localSheetId="1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11" hidden="1">#REF!</definedName>
    <definedName name="BExZQIHTGHK7OOI2Y2PN3JYBY82I" localSheetId="17" hidden="1">#REF!</definedName>
    <definedName name="BExZQIHTGHK7OOI2Y2PN3JYBY82I" localSheetId="3" hidden="1">#REF!</definedName>
    <definedName name="BExZQIHTGHK7OOI2Y2PN3JYBY82I" localSheetId="7" hidden="1">#REF!</definedName>
    <definedName name="BExZQIHTGHK7OOI2Y2PN3JYBY82I" localSheetId="12" hidden="1">#REF!</definedName>
    <definedName name="BExZQIHTGHK7OOI2Y2PN3JYBY82I" localSheetId="13" hidden="1">#REF!</definedName>
    <definedName name="BExZQIHTGHK7OOI2Y2PN3JYBY82I" localSheetId="1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11" hidden="1">#REF!</definedName>
    <definedName name="BExZQJJMGU5MHQOILGXGJPAQI5XI" localSheetId="17" hidden="1">#REF!</definedName>
    <definedName name="BExZQJJMGU5MHQOILGXGJPAQI5XI" localSheetId="3" hidden="1">#REF!</definedName>
    <definedName name="BExZQJJMGU5MHQOILGXGJPAQI5XI" localSheetId="7" hidden="1">#REF!</definedName>
    <definedName name="BExZQJJMGU5MHQOILGXGJPAQI5XI" localSheetId="12" hidden="1">#REF!</definedName>
    <definedName name="BExZQJJMGU5MHQOILGXGJPAQI5XI" localSheetId="13" hidden="1">#REF!</definedName>
    <definedName name="BExZQJJMGU5MHQOILGXGJPAQI5XI" localSheetId="1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11" hidden="1">#REF!</definedName>
    <definedName name="BExZQL1M2EX5YEQBMNQKVD747N3I" localSheetId="17" hidden="1">#REF!</definedName>
    <definedName name="BExZQL1M2EX5YEQBMNQKVD747N3I" localSheetId="3" hidden="1">#REF!</definedName>
    <definedName name="BExZQL1M2EX5YEQBMNQKVD747N3I" localSheetId="7" hidden="1">#REF!</definedName>
    <definedName name="BExZQL1M2EX5YEQBMNQKVD747N3I" localSheetId="12" hidden="1">#REF!</definedName>
    <definedName name="BExZQL1M2EX5YEQBMNQKVD747N3I" localSheetId="13" hidden="1">#REF!</definedName>
    <definedName name="BExZQL1M2EX5YEQBMNQKVD747N3I" localSheetId="1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11" hidden="1">#REF!</definedName>
    <definedName name="BExZQPDYUBJL0C1OME996KHU23N5" localSheetId="17" hidden="1">#REF!</definedName>
    <definedName name="BExZQPDYUBJL0C1OME996KHU23N5" localSheetId="3" hidden="1">#REF!</definedName>
    <definedName name="BExZQPDYUBJL0C1OME996KHU23N5" localSheetId="7" hidden="1">#REF!</definedName>
    <definedName name="BExZQPDYUBJL0C1OME996KHU23N5" localSheetId="12" hidden="1">#REF!</definedName>
    <definedName name="BExZQPDYUBJL0C1OME996KHU23N5" localSheetId="13" hidden="1">#REF!</definedName>
    <definedName name="BExZQPDYUBJL0C1OME996KHU23N5" localSheetId="1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11" hidden="1">#REF!</definedName>
    <definedName name="BExZQXBYEBN28QUH1KOVW6KKA5UM" localSheetId="17" hidden="1">#REF!</definedName>
    <definedName name="BExZQXBYEBN28QUH1KOVW6KKA5UM" localSheetId="3" hidden="1">#REF!</definedName>
    <definedName name="BExZQXBYEBN28QUH1KOVW6KKA5UM" localSheetId="7" hidden="1">#REF!</definedName>
    <definedName name="BExZQXBYEBN28QUH1KOVW6KKA5UM" localSheetId="12" hidden="1">#REF!</definedName>
    <definedName name="BExZQXBYEBN28QUH1KOVW6KKA5UM" localSheetId="13" hidden="1">#REF!</definedName>
    <definedName name="BExZQXBYEBN28QUH1KOVW6KKA5UM" localSheetId="1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11" hidden="1">#REF!</definedName>
    <definedName name="BExZQZKT146WEN8FTVZ7Y5TSB8L5" localSheetId="17" hidden="1">#REF!</definedName>
    <definedName name="BExZQZKT146WEN8FTVZ7Y5TSB8L5" localSheetId="3" hidden="1">#REF!</definedName>
    <definedName name="BExZQZKT146WEN8FTVZ7Y5TSB8L5" localSheetId="7" hidden="1">#REF!</definedName>
    <definedName name="BExZQZKT146WEN8FTVZ7Y5TSB8L5" localSheetId="12" hidden="1">#REF!</definedName>
    <definedName name="BExZQZKT146WEN8FTVZ7Y5TSB8L5" localSheetId="13" hidden="1">#REF!</definedName>
    <definedName name="BExZQZKT146WEN8FTVZ7Y5TSB8L5" localSheetId="1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11" hidden="1">#REF!</definedName>
    <definedName name="BExZR485AKBH93YZ08CMUC3WROED" localSheetId="17" hidden="1">#REF!</definedName>
    <definedName name="BExZR485AKBH93YZ08CMUC3WROED" localSheetId="3" hidden="1">#REF!</definedName>
    <definedName name="BExZR485AKBH93YZ08CMUC3WROED" localSheetId="7" hidden="1">#REF!</definedName>
    <definedName name="BExZR485AKBH93YZ08CMUC3WROED" localSheetId="12" hidden="1">#REF!</definedName>
    <definedName name="BExZR485AKBH93YZ08CMUC3WROED" localSheetId="13" hidden="1">#REF!</definedName>
    <definedName name="BExZR485AKBH93YZ08CMUC3WROED" localSheetId="1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11" hidden="1">#REF!</definedName>
    <definedName name="BExZR7TL98P2PPUVGIZYR5873DWW" localSheetId="17" hidden="1">#REF!</definedName>
    <definedName name="BExZR7TL98P2PPUVGIZYR5873DWW" localSheetId="3" hidden="1">#REF!</definedName>
    <definedName name="BExZR7TL98P2PPUVGIZYR5873DWW" localSheetId="7" hidden="1">#REF!</definedName>
    <definedName name="BExZR7TL98P2PPUVGIZYR5873DWW" localSheetId="12" hidden="1">#REF!</definedName>
    <definedName name="BExZR7TL98P2PPUVGIZYR5873DWW" localSheetId="13" hidden="1">#REF!</definedName>
    <definedName name="BExZR7TL98P2PPUVGIZYR5873DWW" localSheetId="1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11" hidden="1">#REF!</definedName>
    <definedName name="BExZRAYSYOXAM1PBW1EF6YAZ9RU3" localSheetId="17" hidden="1">#REF!</definedName>
    <definedName name="BExZRAYSYOXAM1PBW1EF6YAZ9RU3" localSheetId="3" hidden="1">#REF!</definedName>
    <definedName name="BExZRAYSYOXAM1PBW1EF6YAZ9RU3" localSheetId="7" hidden="1">#REF!</definedName>
    <definedName name="BExZRAYSYOXAM1PBW1EF6YAZ9RU3" localSheetId="12" hidden="1">#REF!</definedName>
    <definedName name="BExZRAYSYOXAM1PBW1EF6YAZ9RU3" localSheetId="13" hidden="1">#REF!</definedName>
    <definedName name="BExZRAYSYOXAM1PBW1EF6YAZ9RU3" localSheetId="1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11" hidden="1">#REF!</definedName>
    <definedName name="BExZRGD1603X5ACFALUUDKCD7X48" localSheetId="17" hidden="1">#REF!</definedName>
    <definedName name="BExZRGD1603X5ACFALUUDKCD7X48" localSheetId="3" hidden="1">#REF!</definedName>
    <definedName name="BExZRGD1603X5ACFALUUDKCD7X48" localSheetId="7" hidden="1">#REF!</definedName>
    <definedName name="BExZRGD1603X5ACFALUUDKCD7X48" localSheetId="12" hidden="1">#REF!</definedName>
    <definedName name="BExZRGD1603X5ACFALUUDKCD7X48" localSheetId="13" hidden="1">#REF!</definedName>
    <definedName name="BExZRGD1603X5ACFALUUDKCD7X48" localSheetId="1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11" hidden="1">#REF!</definedName>
    <definedName name="BExZRMSYHFOP8FFWKKUSBHU85J81" localSheetId="17" hidden="1">#REF!</definedName>
    <definedName name="BExZRMSYHFOP8FFWKKUSBHU85J81" localSheetId="3" hidden="1">#REF!</definedName>
    <definedName name="BExZRMSYHFOP8FFWKKUSBHU85J81" localSheetId="7" hidden="1">#REF!</definedName>
    <definedName name="BExZRMSYHFOP8FFWKKUSBHU85J81" localSheetId="12" hidden="1">#REF!</definedName>
    <definedName name="BExZRMSYHFOP8FFWKKUSBHU85J81" localSheetId="13" hidden="1">#REF!</definedName>
    <definedName name="BExZRMSYHFOP8FFWKKUSBHU85J81" localSheetId="1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11" hidden="1">#REF!</definedName>
    <definedName name="BExZRP1X6UVLN1UOLHH5VF4STP1O" localSheetId="17" hidden="1">#REF!</definedName>
    <definedName name="BExZRP1X6UVLN1UOLHH5VF4STP1O" localSheetId="3" hidden="1">#REF!</definedName>
    <definedName name="BExZRP1X6UVLN1UOLHH5VF4STP1O" localSheetId="7" hidden="1">#REF!</definedName>
    <definedName name="BExZRP1X6UVLN1UOLHH5VF4STP1O" localSheetId="12" hidden="1">#REF!</definedName>
    <definedName name="BExZRP1X6UVLN1UOLHH5VF4STP1O" localSheetId="13" hidden="1">#REF!</definedName>
    <definedName name="BExZRP1X6UVLN1UOLHH5VF4STP1O" localSheetId="1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11" hidden="1">#REF!</definedName>
    <definedName name="BExZRQ930U6OCYNV00CH5I0Q4LPE" localSheetId="17" hidden="1">#REF!</definedName>
    <definedName name="BExZRQ930U6OCYNV00CH5I0Q4LPE" localSheetId="3" hidden="1">#REF!</definedName>
    <definedName name="BExZRQ930U6OCYNV00CH5I0Q4LPE" localSheetId="7" hidden="1">#REF!</definedName>
    <definedName name="BExZRQ930U6OCYNV00CH5I0Q4LPE" localSheetId="12" hidden="1">#REF!</definedName>
    <definedName name="BExZRQ930U6OCYNV00CH5I0Q4LPE" localSheetId="13" hidden="1">#REF!</definedName>
    <definedName name="BExZRQ930U6OCYNV00CH5I0Q4LPE" localSheetId="1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11" hidden="1">#REF!</definedName>
    <definedName name="BExZRQP7JLKS45QOGATXS7MK5GUZ" localSheetId="17" hidden="1">#REF!</definedName>
    <definedName name="BExZRQP7JLKS45QOGATXS7MK5GUZ" localSheetId="3" hidden="1">#REF!</definedName>
    <definedName name="BExZRQP7JLKS45QOGATXS7MK5GUZ" localSheetId="7" hidden="1">#REF!</definedName>
    <definedName name="BExZRQP7JLKS45QOGATXS7MK5GUZ" localSheetId="12" hidden="1">#REF!</definedName>
    <definedName name="BExZRQP7JLKS45QOGATXS7MK5GUZ" localSheetId="13" hidden="1">#REF!</definedName>
    <definedName name="BExZRQP7JLKS45QOGATXS7MK5GUZ" localSheetId="1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11" hidden="1">#REF!</definedName>
    <definedName name="BExZRW8W514W8OZ72YBONYJ64GXF" localSheetId="17" hidden="1">#REF!</definedName>
    <definedName name="BExZRW8W514W8OZ72YBONYJ64GXF" localSheetId="3" hidden="1">#REF!</definedName>
    <definedName name="BExZRW8W514W8OZ72YBONYJ64GXF" localSheetId="7" hidden="1">#REF!</definedName>
    <definedName name="BExZRW8W514W8OZ72YBONYJ64GXF" localSheetId="12" hidden="1">#REF!</definedName>
    <definedName name="BExZRW8W514W8OZ72YBONYJ64GXF" localSheetId="13" hidden="1">#REF!</definedName>
    <definedName name="BExZRW8W514W8OZ72YBONYJ64GXF" localSheetId="1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11" hidden="1">#REF!</definedName>
    <definedName name="BExZRWJP2BUVFJPO8U8ATQEP0LZU" localSheetId="17" hidden="1">#REF!</definedName>
    <definedName name="BExZRWJP2BUVFJPO8U8ATQEP0LZU" localSheetId="3" hidden="1">#REF!</definedName>
    <definedName name="BExZRWJP2BUVFJPO8U8ATQEP0LZU" localSheetId="7" hidden="1">#REF!</definedName>
    <definedName name="BExZRWJP2BUVFJPO8U8ATQEP0LZU" localSheetId="12" hidden="1">#REF!</definedName>
    <definedName name="BExZRWJP2BUVFJPO8U8ATQEP0LZU" localSheetId="13" hidden="1">#REF!</definedName>
    <definedName name="BExZRWJP2BUVFJPO8U8ATQEP0LZU" localSheetId="1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11" hidden="1">#REF!</definedName>
    <definedName name="BExZSI9USDLZAN8LI8M4YYQL24GZ" localSheetId="17" hidden="1">#REF!</definedName>
    <definedName name="BExZSI9USDLZAN8LI8M4YYQL24GZ" localSheetId="3" hidden="1">#REF!</definedName>
    <definedName name="BExZSI9USDLZAN8LI8M4YYQL24GZ" localSheetId="7" hidden="1">#REF!</definedName>
    <definedName name="BExZSI9USDLZAN8LI8M4YYQL24GZ" localSheetId="12" hidden="1">#REF!</definedName>
    <definedName name="BExZSI9USDLZAN8LI8M4YYQL24GZ" localSheetId="13" hidden="1">#REF!</definedName>
    <definedName name="BExZSI9USDLZAN8LI8M4YYQL24GZ" localSheetId="1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11" hidden="1">#REF!</definedName>
    <definedName name="BExZSLKO175YAM0RMMZH1FPXL4V2" localSheetId="17" hidden="1">#REF!</definedName>
    <definedName name="BExZSLKO175YAM0RMMZH1FPXL4V2" localSheetId="3" hidden="1">#REF!</definedName>
    <definedName name="BExZSLKO175YAM0RMMZH1FPXL4V2" localSheetId="7" hidden="1">#REF!</definedName>
    <definedName name="BExZSLKO175YAM0RMMZH1FPXL4V2" localSheetId="12" hidden="1">#REF!</definedName>
    <definedName name="BExZSLKO175YAM0RMMZH1FPXL4V2" localSheetId="13" hidden="1">#REF!</definedName>
    <definedName name="BExZSLKO175YAM0RMMZH1FPXL4V2" localSheetId="1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11" hidden="1">#REF!</definedName>
    <definedName name="BExZSS0LA2JY4ZLJ1Z5YCMLJJZCH" localSheetId="17" hidden="1">#REF!</definedName>
    <definedName name="BExZSS0LA2JY4ZLJ1Z5YCMLJJZCH" localSheetId="3" hidden="1">#REF!</definedName>
    <definedName name="BExZSS0LA2JY4ZLJ1Z5YCMLJJZCH" localSheetId="7" hidden="1">#REF!</definedName>
    <definedName name="BExZSS0LA2JY4ZLJ1Z5YCMLJJZCH" localSheetId="12" hidden="1">#REF!</definedName>
    <definedName name="BExZSS0LA2JY4ZLJ1Z5YCMLJJZCH" localSheetId="13" hidden="1">#REF!</definedName>
    <definedName name="BExZSS0LA2JY4ZLJ1Z5YCMLJJZCH" localSheetId="1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11" hidden="1">#REF!</definedName>
    <definedName name="BExZSTNUWCRNCL22SMKXKFSLCJ0O" localSheetId="17" hidden="1">#REF!</definedName>
    <definedName name="BExZSTNUWCRNCL22SMKXKFSLCJ0O" localSheetId="3" hidden="1">#REF!</definedName>
    <definedName name="BExZSTNUWCRNCL22SMKXKFSLCJ0O" localSheetId="7" hidden="1">#REF!</definedName>
    <definedName name="BExZSTNUWCRNCL22SMKXKFSLCJ0O" localSheetId="12" hidden="1">#REF!</definedName>
    <definedName name="BExZSTNUWCRNCL22SMKXKFSLCJ0O" localSheetId="13" hidden="1">#REF!</definedName>
    <definedName name="BExZSTNUWCRNCL22SMKXKFSLCJ0O" localSheetId="1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11" hidden="1">#REF!</definedName>
    <definedName name="BExZSYRA4NR7K6RLC3I81QSG5SQR" localSheetId="17" hidden="1">#REF!</definedName>
    <definedName name="BExZSYRA4NR7K6RLC3I81QSG5SQR" localSheetId="3" hidden="1">#REF!</definedName>
    <definedName name="BExZSYRA4NR7K6RLC3I81QSG5SQR" localSheetId="7" hidden="1">#REF!</definedName>
    <definedName name="BExZSYRA4NR7K6RLC3I81QSG5SQR" localSheetId="1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11" hidden="1">#REF!</definedName>
    <definedName name="BExZT6JSZ8CBS0SB3T07N3LMAX7M" localSheetId="17" hidden="1">#REF!</definedName>
    <definedName name="BExZT6JSZ8CBS0SB3T07N3LMAX7M" localSheetId="3" hidden="1">#REF!</definedName>
    <definedName name="BExZT6JSZ8CBS0SB3T07N3LMAX7M" localSheetId="7" hidden="1">#REF!</definedName>
    <definedName name="BExZT6JSZ8CBS0SB3T07N3LMAX7M" localSheetId="12" hidden="1">#REF!</definedName>
    <definedName name="BExZT6JSZ8CBS0SB3T07N3LMAX7M" localSheetId="13" hidden="1">#REF!</definedName>
    <definedName name="BExZT6JSZ8CBS0SB3T07N3LMAX7M" localSheetId="1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11" hidden="1">#REF!</definedName>
    <definedName name="BExZTAQV2QVSZY5Y3VCCWUBSBW9P" localSheetId="17" hidden="1">#REF!</definedName>
    <definedName name="BExZTAQV2QVSZY5Y3VCCWUBSBW9P" localSheetId="3" hidden="1">#REF!</definedName>
    <definedName name="BExZTAQV2QVSZY5Y3VCCWUBSBW9P" localSheetId="7" hidden="1">#REF!</definedName>
    <definedName name="BExZTAQV2QVSZY5Y3VCCWUBSBW9P" localSheetId="12" hidden="1">#REF!</definedName>
    <definedName name="BExZTAQV2QVSZY5Y3VCCWUBSBW9P" localSheetId="13" hidden="1">#REF!</definedName>
    <definedName name="BExZTAQV2QVSZY5Y3VCCWUBSBW9P" localSheetId="1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11" hidden="1">#REF!</definedName>
    <definedName name="BExZTHSI2FX56PWRSNX9H5EWTZFO" localSheetId="17" hidden="1">#REF!</definedName>
    <definedName name="BExZTHSI2FX56PWRSNX9H5EWTZFO" localSheetId="3" hidden="1">#REF!</definedName>
    <definedName name="BExZTHSI2FX56PWRSNX9H5EWTZFO" localSheetId="7" hidden="1">#REF!</definedName>
    <definedName name="BExZTHSI2FX56PWRSNX9H5EWTZFO" localSheetId="12" hidden="1">#REF!</definedName>
    <definedName name="BExZTHSI2FX56PWRSNX9H5EWTZFO" localSheetId="13" hidden="1">#REF!</definedName>
    <definedName name="BExZTHSI2FX56PWRSNX9H5EWTZFO" localSheetId="1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11" hidden="1">#REF!</definedName>
    <definedName name="BExZTJL3HVBFY139H6CJHEQCT1EL" localSheetId="17" hidden="1">#REF!</definedName>
    <definedName name="BExZTJL3HVBFY139H6CJHEQCT1EL" localSheetId="3" hidden="1">#REF!</definedName>
    <definedName name="BExZTJL3HVBFY139H6CJHEQCT1EL" localSheetId="7" hidden="1">#REF!</definedName>
    <definedName name="BExZTJL3HVBFY139H6CJHEQCT1EL" localSheetId="12" hidden="1">#REF!</definedName>
    <definedName name="BExZTJL3HVBFY139H6CJHEQCT1EL" localSheetId="13" hidden="1">#REF!</definedName>
    <definedName name="BExZTJL3HVBFY139H6CJHEQCT1EL" localSheetId="1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11" hidden="1">#REF!</definedName>
    <definedName name="BExZTLOL8OPABZI453E0KVNA1GJS" localSheetId="17" hidden="1">#REF!</definedName>
    <definedName name="BExZTLOL8OPABZI453E0KVNA1GJS" localSheetId="3" hidden="1">#REF!</definedName>
    <definedName name="BExZTLOL8OPABZI453E0KVNA1GJS" localSheetId="7" hidden="1">#REF!</definedName>
    <definedName name="BExZTLOL8OPABZI453E0KVNA1GJS" localSheetId="12" hidden="1">#REF!</definedName>
    <definedName name="BExZTLOL8OPABZI453E0KVNA1GJS" localSheetId="13" hidden="1">#REF!</definedName>
    <definedName name="BExZTLOL8OPABZI453E0KVNA1GJS" localSheetId="1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11" hidden="1">#REF!</definedName>
    <definedName name="BExZTOTZ9F2ZI18DZM8GW39VDF1N" localSheetId="17" hidden="1">#REF!</definedName>
    <definedName name="BExZTOTZ9F2ZI18DZM8GW39VDF1N" localSheetId="3" hidden="1">#REF!</definedName>
    <definedName name="BExZTOTZ9F2ZI18DZM8GW39VDF1N" localSheetId="7" hidden="1">#REF!</definedName>
    <definedName name="BExZTOTZ9F2ZI18DZM8GW39VDF1N" localSheetId="12" hidden="1">#REF!</definedName>
    <definedName name="BExZTOTZ9F2ZI18DZM8GW39VDF1N" localSheetId="13" hidden="1">#REF!</definedName>
    <definedName name="BExZTOTZ9F2ZI18DZM8GW39VDF1N" localSheetId="1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11" hidden="1">#REF!</definedName>
    <definedName name="BExZTT6J3X0TOX0ZY6YPLUVMCW9X" localSheetId="17" hidden="1">#REF!</definedName>
    <definedName name="BExZTT6J3X0TOX0ZY6YPLUVMCW9X" localSheetId="3" hidden="1">#REF!</definedName>
    <definedName name="BExZTT6J3X0TOX0ZY6YPLUVMCW9X" localSheetId="7" hidden="1">#REF!</definedName>
    <definedName name="BExZTT6J3X0TOX0ZY6YPLUVMCW9X" localSheetId="12" hidden="1">#REF!</definedName>
    <definedName name="BExZTT6J3X0TOX0ZY6YPLUVMCW9X" localSheetId="13" hidden="1">#REF!</definedName>
    <definedName name="BExZTT6J3X0TOX0ZY6YPLUVMCW9X" localSheetId="1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11" hidden="1">#REF!</definedName>
    <definedName name="BExZTW6ECBRA0BBITWBQ8R93RMCL" localSheetId="17" hidden="1">#REF!</definedName>
    <definedName name="BExZTW6ECBRA0BBITWBQ8R93RMCL" localSheetId="3" hidden="1">#REF!</definedName>
    <definedName name="BExZTW6ECBRA0BBITWBQ8R93RMCL" localSheetId="7" hidden="1">#REF!</definedName>
    <definedName name="BExZTW6ECBRA0BBITWBQ8R93RMCL" localSheetId="12" hidden="1">#REF!</definedName>
    <definedName name="BExZTW6ECBRA0BBITWBQ8R93RMCL" localSheetId="13" hidden="1">#REF!</definedName>
    <definedName name="BExZTW6ECBRA0BBITWBQ8R93RMCL" localSheetId="1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11" hidden="1">#REF!</definedName>
    <definedName name="BExZU2BHYAOKSCBM3C5014ZF6IXS" localSheetId="17" hidden="1">#REF!</definedName>
    <definedName name="BExZU2BHYAOKSCBM3C5014ZF6IXS" localSheetId="3" hidden="1">#REF!</definedName>
    <definedName name="BExZU2BHYAOKSCBM3C5014ZF6IXS" localSheetId="7" hidden="1">#REF!</definedName>
    <definedName name="BExZU2BHYAOKSCBM3C5014ZF6IXS" localSheetId="12" hidden="1">#REF!</definedName>
    <definedName name="BExZU2BHYAOKSCBM3C5014ZF6IXS" localSheetId="13" hidden="1">#REF!</definedName>
    <definedName name="BExZU2BHYAOKSCBM3C5014ZF6IXS" localSheetId="1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11" hidden="1">#REF!</definedName>
    <definedName name="BExZU2RMJTXOCS0ROPMYPE6WTD87" localSheetId="17" hidden="1">#REF!</definedName>
    <definedName name="BExZU2RMJTXOCS0ROPMYPE6WTD87" localSheetId="3" hidden="1">#REF!</definedName>
    <definedName name="BExZU2RMJTXOCS0ROPMYPE6WTD87" localSheetId="7" hidden="1">#REF!</definedName>
    <definedName name="BExZU2RMJTXOCS0ROPMYPE6WTD87" localSheetId="12" hidden="1">#REF!</definedName>
    <definedName name="BExZU2RMJTXOCS0ROPMYPE6WTD87" localSheetId="13" hidden="1">#REF!</definedName>
    <definedName name="BExZU2RMJTXOCS0ROPMYPE6WTD87" localSheetId="1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11" hidden="1">#REF!</definedName>
    <definedName name="BExZUBRAHA9DNEGONEZEB2TDVFC2" localSheetId="17" hidden="1">#REF!</definedName>
    <definedName name="BExZUBRAHA9DNEGONEZEB2TDVFC2" localSheetId="3" hidden="1">#REF!</definedName>
    <definedName name="BExZUBRAHA9DNEGONEZEB2TDVFC2" localSheetId="7" hidden="1">#REF!</definedName>
    <definedName name="BExZUBRAHA9DNEGONEZEB2TDVFC2" localSheetId="12" hidden="1">#REF!</definedName>
    <definedName name="BExZUBRAHA9DNEGONEZEB2TDVFC2" localSheetId="13" hidden="1">#REF!</definedName>
    <definedName name="BExZUBRAHA9DNEGONEZEB2TDVFC2" localSheetId="1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11" hidden="1">#REF!</definedName>
    <definedName name="BExZUF7G8FENTJKH9R1XUWXM6CWD" localSheetId="17" hidden="1">#REF!</definedName>
    <definedName name="BExZUF7G8FENTJKH9R1XUWXM6CWD" localSheetId="3" hidden="1">#REF!</definedName>
    <definedName name="BExZUF7G8FENTJKH9R1XUWXM6CWD" localSheetId="7" hidden="1">#REF!</definedName>
    <definedName name="BExZUF7G8FENTJKH9R1XUWXM6CWD" localSheetId="12" hidden="1">#REF!</definedName>
    <definedName name="BExZUF7G8FENTJKH9R1XUWXM6CWD" localSheetId="13" hidden="1">#REF!</definedName>
    <definedName name="BExZUF7G8FENTJKH9R1XUWXM6CWD" localSheetId="1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11" hidden="1">#REF!</definedName>
    <definedName name="BExZUNARUJBIZ08VCAV3GEVBIR3D" localSheetId="17" hidden="1">#REF!</definedName>
    <definedName name="BExZUNARUJBIZ08VCAV3GEVBIR3D" localSheetId="3" hidden="1">#REF!</definedName>
    <definedName name="BExZUNARUJBIZ08VCAV3GEVBIR3D" localSheetId="7" hidden="1">#REF!</definedName>
    <definedName name="BExZUNARUJBIZ08VCAV3GEVBIR3D" localSheetId="12" hidden="1">#REF!</definedName>
    <definedName name="BExZUNARUJBIZ08VCAV3GEVBIR3D" localSheetId="13" hidden="1">#REF!</definedName>
    <definedName name="BExZUNARUJBIZ08VCAV3GEVBIR3D" localSheetId="1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11" hidden="1">#REF!</definedName>
    <definedName name="BExZUSZT5496UMBP4LFSLTR1GVEW" localSheetId="17" hidden="1">#REF!</definedName>
    <definedName name="BExZUSZT5496UMBP4LFSLTR1GVEW" localSheetId="3" hidden="1">#REF!</definedName>
    <definedName name="BExZUSZT5496UMBP4LFSLTR1GVEW" localSheetId="7" hidden="1">#REF!</definedName>
    <definedName name="BExZUSZT5496UMBP4LFSLTR1GVEW" localSheetId="12" hidden="1">#REF!</definedName>
    <definedName name="BExZUSZT5496UMBP4LFSLTR1GVEW" localSheetId="13" hidden="1">#REF!</definedName>
    <definedName name="BExZUSZT5496UMBP4LFSLTR1GVEW" localSheetId="1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11" hidden="1">#REF!</definedName>
    <definedName name="BExZUT54340I38GVCV79EL116WR0" localSheetId="17" hidden="1">#REF!</definedName>
    <definedName name="BExZUT54340I38GVCV79EL116WR0" localSheetId="3" hidden="1">#REF!</definedName>
    <definedName name="BExZUT54340I38GVCV79EL116WR0" localSheetId="7" hidden="1">#REF!</definedName>
    <definedName name="BExZUT54340I38GVCV79EL116WR0" localSheetId="12" hidden="1">#REF!</definedName>
    <definedName name="BExZUT54340I38GVCV79EL116WR0" localSheetId="13" hidden="1">#REF!</definedName>
    <definedName name="BExZUT54340I38GVCV79EL116WR0" localSheetId="1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11" hidden="1">#REF!</definedName>
    <definedName name="BExZUXC66MK2SXPXCLD8ZSU0BMTY" localSheetId="17" hidden="1">#REF!</definedName>
    <definedName name="BExZUXC66MK2SXPXCLD8ZSU0BMTY" localSheetId="3" hidden="1">#REF!</definedName>
    <definedName name="BExZUXC66MK2SXPXCLD8ZSU0BMTY" localSheetId="7" hidden="1">#REF!</definedName>
    <definedName name="BExZUXC66MK2SXPXCLD8ZSU0BMTY" localSheetId="12" hidden="1">#REF!</definedName>
    <definedName name="BExZUXC66MK2SXPXCLD8ZSU0BMTY" localSheetId="13" hidden="1">#REF!</definedName>
    <definedName name="BExZUXC66MK2SXPXCLD8ZSU0BMTY" localSheetId="1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11" hidden="1">#REF!</definedName>
    <definedName name="BExZUYDULCX65H9OZ9JHPBNKF3MI" localSheetId="17" hidden="1">#REF!</definedName>
    <definedName name="BExZUYDULCX65H9OZ9JHPBNKF3MI" localSheetId="3" hidden="1">#REF!</definedName>
    <definedName name="BExZUYDULCX65H9OZ9JHPBNKF3MI" localSheetId="7" hidden="1">#REF!</definedName>
    <definedName name="BExZUYDULCX65H9OZ9JHPBNKF3MI" localSheetId="12" hidden="1">#REF!</definedName>
    <definedName name="BExZUYDULCX65H9OZ9JHPBNKF3MI" localSheetId="13" hidden="1">#REF!</definedName>
    <definedName name="BExZUYDULCX65H9OZ9JHPBNKF3MI" localSheetId="1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11" hidden="1">#REF!</definedName>
    <definedName name="BExZV2QD5ZDK3AGDRULLA7JB46C3" localSheetId="17" hidden="1">#REF!</definedName>
    <definedName name="BExZV2QD5ZDK3AGDRULLA7JB46C3" localSheetId="3" hidden="1">#REF!</definedName>
    <definedName name="BExZV2QD5ZDK3AGDRULLA7JB46C3" localSheetId="7" hidden="1">#REF!</definedName>
    <definedName name="BExZV2QD5ZDK3AGDRULLA7JB46C3" localSheetId="12" hidden="1">#REF!</definedName>
    <definedName name="BExZV2QD5ZDK3AGDRULLA7JB46C3" localSheetId="13" hidden="1">#REF!</definedName>
    <definedName name="BExZV2QD5ZDK3AGDRULLA7JB46C3" localSheetId="1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11" hidden="1">#REF!</definedName>
    <definedName name="BExZVBQ29OM0V8XAL3HL0JIM0MMU" localSheetId="17" hidden="1">#REF!</definedName>
    <definedName name="BExZVBQ29OM0V8XAL3HL0JIM0MMU" localSheetId="3" hidden="1">#REF!</definedName>
    <definedName name="BExZVBQ29OM0V8XAL3HL0JIM0MMU" localSheetId="7" hidden="1">#REF!</definedName>
    <definedName name="BExZVBQ29OM0V8XAL3HL0JIM0MMU" localSheetId="12" hidden="1">#REF!</definedName>
    <definedName name="BExZVBQ29OM0V8XAL3HL0JIM0MMU" localSheetId="13" hidden="1">#REF!</definedName>
    <definedName name="BExZVBQ29OM0V8XAL3HL0JIM0MMU" localSheetId="1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11" hidden="1">#REF!</definedName>
    <definedName name="BExZVKV2XCPCINW1KP8Q1FI6KDNG" localSheetId="17" hidden="1">#REF!</definedName>
    <definedName name="BExZVKV2XCPCINW1KP8Q1FI6KDNG" localSheetId="3" hidden="1">#REF!</definedName>
    <definedName name="BExZVKV2XCPCINW1KP8Q1FI6KDNG" localSheetId="7" hidden="1">#REF!</definedName>
    <definedName name="BExZVKV2XCPCINW1KP8Q1FI6KDNG" localSheetId="12" hidden="1">#REF!</definedName>
    <definedName name="BExZVKV2XCPCINW1KP8Q1FI6KDNG" localSheetId="13" hidden="1">#REF!</definedName>
    <definedName name="BExZVKV2XCPCINW1KP8Q1FI6KDNG" localSheetId="1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11" hidden="1">#REF!</definedName>
    <definedName name="BExZVLM4T9ORS4ZWHME46U4Q103C" localSheetId="17" hidden="1">#REF!</definedName>
    <definedName name="BExZVLM4T9ORS4ZWHME46U4Q103C" localSheetId="3" hidden="1">#REF!</definedName>
    <definedName name="BExZVLM4T9ORS4ZWHME46U4Q103C" localSheetId="7" hidden="1">#REF!</definedName>
    <definedName name="BExZVLM4T9ORS4ZWHME46U4Q103C" localSheetId="12" hidden="1">#REF!</definedName>
    <definedName name="BExZVLM4T9ORS4ZWHME46U4Q103C" localSheetId="13" hidden="1">#REF!</definedName>
    <definedName name="BExZVLM4T9ORS4ZWHME46U4Q103C" localSheetId="1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11" hidden="1">#REF!</definedName>
    <definedName name="BExZVM7OZWPPRH5YQW50EYMMIW1A" localSheetId="17" hidden="1">#REF!</definedName>
    <definedName name="BExZVM7OZWPPRH5YQW50EYMMIW1A" localSheetId="3" hidden="1">#REF!</definedName>
    <definedName name="BExZVM7OZWPPRH5YQW50EYMMIW1A" localSheetId="7" hidden="1">#REF!</definedName>
    <definedName name="BExZVM7OZWPPRH5YQW50EYMMIW1A" localSheetId="12" hidden="1">#REF!</definedName>
    <definedName name="BExZVM7OZWPPRH5YQW50EYMMIW1A" localSheetId="13" hidden="1">#REF!</definedName>
    <definedName name="BExZVM7OZWPPRH5YQW50EYMMIW1A" localSheetId="1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11" hidden="1">#REF!</definedName>
    <definedName name="BExZVMYK7BAH6AGIAEXBE1NXDZ5Z" localSheetId="17" hidden="1">#REF!</definedName>
    <definedName name="BExZVMYK7BAH6AGIAEXBE1NXDZ5Z" localSheetId="3" hidden="1">#REF!</definedName>
    <definedName name="BExZVMYK7BAH6AGIAEXBE1NXDZ5Z" localSheetId="7" hidden="1">#REF!</definedName>
    <definedName name="BExZVMYK7BAH6AGIAEXBE1NXDZ5Z" localSheetId="12" hidden="1">#REF!</definedName>
    <definedName name="BExZVMYK7BAH6AGIAEXBE1NXDZ5Z" localSheetId="13" hidden="1">#REF!</definedName>
    <definedName name="BExZVMYK7BAH6AGIAEXBE1NXDZ5Z" localSheetId="1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11" hidden="1">#REF!</definedName>
    <definedName name="BExZVPYGX2C5OSHMZ6F0KBKZ6B1S" localSheetId="17" hidden="1">#REF!</definedName>
    <definedName name="BExZVPYGX2C5OSHMZ6F0KBKZ6B1S" localSheetId="3" hidden="1">#REF!</definedName>
    <definedName name="BExZVPYGX2C5OSHMZ6F0KBKZ6B1S" localSheetId="7" hidden="1">#REF!</definedName>
    <definedName name="BExZVPYGX2C5OSHMZ6F0KBKZ6B1S" localSheetId="12" hidden="1">#REF!</definedName>
    <definedName name="BExZVPYGX2C5OSHMZ6F0KBKZ6B1S" localSheetId="13" hidden="1">#REF!</definedName>
    <definedName name="BExZVPYGX2C5OSHMZ6F0KBKZ6B1S" localSheetId="1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11" hidden="1">#REF!</definedName>
    <definedName name="BExZW3LHTS7PFBNTYM95N8J5AFYQ" localSheetId="17" hidden="1">#REF!</definedName>
    <definedName name="BExZW3LHTS7PFBNTYM95N8J5AFYQ" localSheetId="3" hidden="1">#REF!</definedName>
    <definedName name="BExZW3LHTS7PFBNTYM95N8J5AFYQ" localSheetId="7" hidden="1">#REF!</definedName>
    <definedName name="BExZW3LHTS7PFBNTYM95N8J5AFYQ" localSheetId="12" hidden="1">#REF!</definedName>
    <definedName name="BExZW3LHTS7PFBNTYM95N8J5AFYQ" localSheetId="13" hidden="1">#REF!</definedName>
    <definedName name="BExZW3LHTS7PFBNTYM95N8J5AFYQ" localSheetId="1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11" hidden="1">#REF!</definedName>
    <definedName name="BExZW472V5ADKCFHIKAJ6D4R8MU4" localSheetId="17" hidden="1">#REF!</definedName>
    <definedName name="BExZW472V5ADKCFHIKAJ6D4R8MU4" localSheetId="3" hidden="1">#REF!</definedName>
    <definedName name="BExZW472V5ADKCFHIKAJ6D4R8MU4" localSheetId="7" hidden="1">#REF!</definedName>
    <definedName name="BExZW472V5ADKCFHIKAJ6D4R8MU4" localSheetId="12" hidden="1">#REF!</definedName>
    <definedName name="BExZW472V5ADKCFHIKAJ6D4R8MU4" localSheetId="13" hidden="1">#REF!</definedName>
    <definedName name="BExZW472V5ADKCFHIKAJ6D4R8MU4" localSheetId="1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11" hidden="1">#REF!</definedName>
    <definedName name="BExZW5UARC8W9AQNLJX2I5WQWS5F" localSheetId="17" hidden="1">#REF!</definedName>
    <definedName name="BExZW5UARC8W9AQNLJX2I5WQWS5F" localSheetId="3" hidden="1">#REF!</definedName>
    <definedName name="BExZW5UARC8W9AQNLJX2I5WQWS5F" localSheetId="7" hidden="1">#REF!</definedName>
    <definedName name="BExZW5UARC8W9AQNLJX2I5WQWS5F" localSheetId="12" hidden="1">#REF!</definedName>
    <definedName name="BExZW5UARC8W9AQNLJX2I5WQWS5F" localSheetId="13" hidden="1">#REF!</definedName>
    <definedName name="BExZW5UARC8W9AQNLJX2I5WQWS5F" localSheetId="1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11" hidden="1">#REF!</definedName>
    <definedName name="BExZW7HRGN6A9YS41KI2B2UUMJ7X" localSheetId="17" hidden="1">#REF!</definedName>
    <definedName name="BExZW7HRGN6A9YS41KI2B2UUMJ7X" localSheetId="3" hidden="1">#REF!</definedName>
    <definedName name="BExZW7HRGN6A9YS41KI2B2UUMJ7X" localSheetId="7" hidden="1">#REF!</definedName>
    <definedName name="BExZW7HRGN6A9YS41KI2B2UUMJ7X" localSheetId="12" hidden="1">#REF!</definedName>
    <definedName name="BExZW7HRGN6A9YS41KI2B2UUMJ7X" localSheetId="13" hidden="1">#REF!</definedName>
    <definedName name="BExZW7HRGN6A9YS41KI2B2UUMJ7X" localSheetId="1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11" hidden="1">#REF!</definedName>
    <definedName name="BExZW8ZPNV43UXGOT98FDNIBQHZY" localSheetId="17" hidden="1">#REF!</definedName>
    <definedName name="BExZW8ZPNV43UXGOT98FDNIBQHZY" localSheetId="3" hidden="1">#REF!</definedName>
    <definedName name="BExZW8ZPNV43UXGOT98FDNIBQHZY" localSheetId="7" hidden="1">#REF!</definedName>
    <definedName name="BExZW8ZPNV43UXGOT98FDNIBQHZY" localSheetId="12" hidden="1">#REF!</definedName>
    <definedName name="BExZW8ZPNV43UXGOT98FDNIBQHZY" localSheetId="13" hidden="1">#REF!</definedName>
    <definedName name="BExZW8ZPNV43UXGOT98FDNIBQHZY" localSheetId="1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11" hidden="1">#REF!</definedName>
    <definedName name="BExZWKZ5N3RDXU8MZ8HQVYYD8O0F" localSheetId="17" hidden="1">#REF!</definedName>
    <definedName name="BExZWKZ5N3RDXU8MZ8HQVYYD8O0F" localSheetId="3" hidden="1">#REF!</definedName>
    <definedName name="BExZWKZ5N3RDXU8MZ8HQVYYD8O0F" localSheetId="7" hidden="1">#REF!</definedName>
    <definedName name="BExZWKZ5N3RDXU8MZ8HQVYYD8O0F" localSheetId="12" hidden="1">#REF!</definedName>
    <definedName name="BExZWKZ5N3RDXU8MZ8HQVYYD8O0F" localSheetId="13" hidden="1">#REF!</definedName>
    <definedName name="BExZWKZ5N3RDXU8MZ8HQVYYD8O0F" localSheetId="1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11" hidden="1">#REF!</definedName>
    <definedName name="BExZWMBRUCPO6F4QT5FNX8JRFL7V" localSheetId="17" hidden="1">#REF!</definedName>
    <definedName name="BExZWMBRUCPO6F4QT5FNX8JRFL7V" localSheetId="3" hidden="1">#REF!</definedName>
    <definedName name="BExZWMBRUCPO6F4QT5FNX8JRFL7V" localSheetId="7" hidden="1">#REF!</definedName>
    <definedName name="BExZWMBRUCPO6F4QT5FNX8JRFL7V" localSheetId="12" hidden="1">#REF!</definedName>
    <definedName name="BExZWMBRUCPO6F4QT5FNX8JRFL7V" localSheetId="13" hidden="1">#REF!</definedName>
    <definedName name="BExZWMBRUCPO6F4QT5FNX8JRFL7V" localSheetId="1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11" hidden="1">#REF!</definedName>
    <definedName name="BExZWQO5171HT1OZ6D6JZBHEW4JG" localSheetId="17" hidden="1">#REF!</definedName>
    <definedName name="BExZWQO5171HT1OZ6D6JZBHEW4JG" localSheetId="3" hidden="1">#REF!</definedName>
    <definedName name="BExZWQO5171HT1OZ6D6JZBHEW4JG" localSheetId="7" hidden="1">#REF!</definedName>
    <definedName name="BExZWQO5171HT1OZ6D6JZBHEW4JG" localSheetId="12" hidden="1">#REF!</definedName>
    <definedName name="BExZWQO5171HT1OZ6D6JZBHEW4JG" localSheetId="13" hidden="1">#REF!</definedName>
    <definedName name="BExZWQO5171HT1OZ6D6JZBHEW4JG" localSheetId="1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11" hidden="1">#REF!</definedName>
    <definedName name="BExZWSMC9T48W74GFGQCIUJ8ZPP3" localSheetId="17" hidden="1">#REF!</definedName>
    <definedName name="BExZWSMC9T48W74GFGQCIUJ8ZPP3" localSheetId="3" hidden="1">#REF!</definedName>
    <definedName name="BExZWSMC9T48W74GFGQCIUJ8ZPP3" localSheetId="7" hidden="1">#REF!</definedName>
    <definedName name="BExZWSMC9T48W74GFGQCIUJ8ZPP3" localSheetId="12" hidden="1">#REF!</definedName>
    <definedName name="BExZWSMC9T48W74GFGQCIUJ8ZPP3" localSheetId="13" hidden="1">#REF!</definedName>
    <definedName name="BExZWSMC9T48W74GFGQCIUJ8ZPP3" localSheetId="1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11" hidden="1">#REF!</definedName>
    <definedName name="BExZWUF2V4HY3HI8JN9ZVPRWK1H3" localSheetId="17" hidden="1">#REF!</definedName>
    <definedName name="BExZWUF2V4HY3HI8JN9ZVPRWK1H3" localSheetId="3" hidden="1">#REF!</definedName>
    <definedName name="BExZWUF2V4HY3HI8JN9ZVPRWK1H3" localSheetId="7" hidden="1">#REF!</definedName>
    <definedName name="BExZWUF2V4HY3HI8JN9ZVPRWK1H3" localSheetId="12" hidden="1">#REF!</definedName>
    <definedName name="BExZWUF2V4HY3HI8JN9ZVPRWK1H3" localSheetId="13" hidden="1">#REF!</definedName>
    <definedName name="BExZWUF2V4HY3HI8JN9ZVPRWK1H3" localSheetId="1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11" hidden="1">#REF!</definedName>
    <definedName name="BExZWX45URTK9KYDJHEXL1OTZ833" localSheetId="17" hidden="1">#REF!</definedName>
    <definedName name="BExZWX45URTK9KYDJHEXL1OTZ833" localSheetId="3" hidden="1">#REF!</definedName>
    <definedName name="BExZWX45URTK9KYDJHEXL1OTZ833" localSheetId="7" hidden="1">#REF!</definedName>
    <definedName name="BExZWX45URTK9KYDJHEXL1OTZ833" localSheetId="12" hidden="1">#REF!</definedName>
    <definedName name="BExZWX45URTK9KYDJHEXL1OTZ833" localSheetId="13" hidden="1">#REF!</definedName>
    <definedName name="BExZWX45URTK9KYDJHEXL1OTZ833" localSheetId="1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11" hidden="1">#REF!</definedName>
    <definedName name="BExZX0EWQEZO86WDAD9A4EAEZ012" localSheetId="17" hidden="1">#REF!</definedName>
    <definedName name="BExZX0EWQEZO86WDAD9A4EAEZ012" localSheetId="3" hidden="1">#REF!</definedName>
    <definedName name="BExZX0EWQEZO86WDAD9A4EAEZ012" localSheetId="7" hidden="1">#REF!</definedName>
    <definedName name="BExZX0EWQEZO86WDAD9A4EAEZ012" localSheetId="12" hidden="1">#REF!</definedName>
    <definedName name="BExZX0EWQEZO86WDAD9A4EAEZ012" localSheetId="13" hidden="1">#REF!</definedName>
    <definedName name="BExZX0EWQEZO86WDAD9A4EAEZ012" localSheetId="1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11" hidden="1">#REF!</definedName>
    <definedName name="BExZX2T6ZT2DZLYSDJJBPVIT5OK2" localSheetId="17" hidden="1">#REF!</definedName>
    <definedName name="BExZX2T6ZT2DZLYSDJJBPVIT5OK2" localSheetId="3" hidden="1">#REF!</definedName>
    <definedName name="BExZX2T6ZT2DZLYSDJJBPVIT5OK2" localSheetId="7" hidden="1">#REF!</definedName>
    <definedName name="BExZX2T6ZT2DZLYSDJJBPVIT5OK2" localSheetId="12" hidden="1">#REF!</definedName>
    <definedName name="BExZX2T6ZT2DZLYSDJJBPVIT5OK2" localSheetId="13" hidden="1">#REF!</definedName>
    <definedName name="BExZX2T6ZT2DZLYSDJJBPVIT5OK2" localSheetId="1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11" hidden="1">#REF!</definedName>
    <definedName name="BExZXOJDELULNLEH7WG0OYJT0NJ4" localSheetId="17" hidden="1">#REF!</definedName>
    <definedName name="BExZXOJDELULNLEH7WG0OYJT0NJ4" localSheetId="3" hidden="1">#REF!</definedName>
    <definedName name="BExZXOJDELULNLEH7WG0OYJT0NJ4" localSheetId="7" hidden="1">#REF!</definedName>
    <definedName name="BExZXOJDELULNLEH7WG0OYJT0NJ4" localSheetId="12" hidden="1">#REF!</definedName>
    <definedName name="BExZXOJDELULNLEH7WG0OYJT0NJ4" localSheetId="13" hidden="1">#REF!</definedName>
    <definedName name="BExZXOJDELULNLEH7WG0OYJT0NJ4" localSheetId="1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11" hidden="1">#REF!</definedName>
    <definedName name="BExZXOOTRNUK8LGEAZ8ZCFW9KXQ1" localSheetId="17" hidden="1">#REF!</definedName>
    <definedName name="BExZXOOTRNUK8LGEAZ8ZCFW9KXQ1" localSheetId="3" hidden="1">#REF!</definedName>
    <definedName name="BExZXOOTRNUK8LGEAZ8ZCFW9KXQ1" localSheetId="7" hidden="1">#REF!</definedName>
    <definedName name="BExZXOOTRNUK8LGEAZ8ZCFW9KXQ1" localSheetId="12" hidden="1">#REF!</definedName>
    <definedName name="BExZXOOTRNUK8LGEAZ8ZCFW9KXQ1" localSheetId="13" hidden="1">#REF!</definedName>
    <definedName name="BExZXOOTRNUK8LGEAZ8ZCFW9KXQ1" localSheetId="1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11" hidden="1">#REF!</definedName>
    <definedName name="BExZXT6JOXNKEDU23DKL8XZAJZIH" localSheetId="17" hidden="1">#REF!</definedName>
    <definedName name="BExZXT6JOXNKEDU23DKL8XZAJZIH" localSheetId="3" hidden="1">#REF!</definedName>
    <definedName name="BExZXT6JOXNKEDU23DKL8XZAJZIH" localSheetId="7" hidden="1">#REF!</definedName>
    <definedName name="BExZXT6JOXNKEDU23DKL8XZAJZIH" localSheetId="12" hidden="1">#REF!</definedName>
    <definedName name="BExZXT6JOXNKEDU23DKL8XZAJZIH" localSheetId="13" hidden="1">#REF!</definedName>
    <definedName name="BExZXT6JOXNKEDU23DKL8XZAJZIH" localSheetId="1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11" hidden="1">#REF!</definedName>
    <definedName name="BExZXUTYW1HWEEZ1LIX4OQWC7HL1" localSheetId="17" hidden="1">#REF!</definedName>
    <definedName name="BExZXUTYW1HWEEZ1LIX4OQWC7HL1" localSheetId="3" hidden="1">#REF!</definedName>
    <definedName name="BExZXUTYW1HWEEZ1LIX4OQWC7HL1" localSheetId="7" hidden="1">#REF!</definedName>
    <definedName name="BExZXUTYW1HWEEZ1LIX4OQWC7HL1" localSheetId="12" hidden="1">#REF!</definedName>
    <definedName name="BExZXUTYW1HWEEZ1LIX4OQWC7HL1" localSheetId="13" hidden="1">#REF!</definedName>
    <definedName name="BExZXUTYW1HWEEZ1LIX4OQWC7HL1" localSheetId="1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11" hidden="1">#REF!</definedName>
    <definedName name="BExZXY4NKQL9QD76YMQJ15U1C2G8" localSheetId="17" hidden="1">#REF!</definedName>
    <definedName name="BExZXY4NKQL9QD76YMQJ15U1C2G8" localSheetId="3" hidden="1">#REF!</definedName>
    <definedName name="BExZXY4NKQL9QD76YMQJ15U1C2G8" localSheetId="7" hidden="1">#REF!</definedName>
    <definedName name="BExZXY4NKQL9QD76YMQJ15U1C2G8" localSheetId="12" hidden="1">#REF!</definedName>
    <definedName name="BExZXY4NKQL9QD76YMQJ15U1C2G8" localSheetId="13" hidden="1">#REF!</definedName>
    <definedName name="BExZXY4NKQL9QD76YMQJ15U1C2G8" localSheetId="1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11" hidden="1">#REF!</definedName>
    <definedName name="BExZXYQ7U5G08FQGUIGYT14QCBOF" localSheetId="17" hidden="1">#REF!</definedName>
    <definedName name="BExZXYQ7U5G08FQGUIGYT14QCBOF" localSheetId="3" hidden="1">#REF!</definedName>
    <definedName name="BExZXYQ7U5G08FQGUIGYT14QCBOF" localSheetId="7" hidden="1">#REF!</definedName>
    <definedName name="BExZXYQ7U5G08FQGUIGYT14QCBOF" localSheetId="12" hidden="1">#REF!</definedName>
    <definedName name="BExZXYQ7U5G08FQGUIGYT14QCBOF" localSheetId="13" hidden="1">#REF!</definedName>
    <definedName name="BExZXYQ7U5G08FQGUIGYT14QCBOF" localSheetId="1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11" hidden="1">#REF!</definedName>
    <definedName name="BExZY02V77YJBMODJSWZOYCMPS5X" localSheetId="17" hidden="1">#REF!</definedName>
    <definedName name="BExZY02V77YJBMODJSWZOYCMPS5X" localSheetId="3" hidden="1">#REF!</definedName>
    <definedName name="BExZY02V77YJBMODJSWZOYCMPS5X" localSheetId="7" hidden="1">#REF!</definedName>
    <definedName name="BExZY02V77YJBMODJSWZOYCMPS5X" localSheetId="12" hidden="1">#REF!</definedName>
    <definedName name="BExZY02V77YJBMODJSWZOYCMPS5X" localSheetId="13" hidden="1">#REF!</definedName>
    <definedName name="BExZY02V77YJBMODJSWZOYCMPS5X" localSheetId="1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11" hidden="1">#REF!</definedName>
    <definedName name="BExZY3DEOYNIHRV56IY5LJXZK8RU" localSheetId="17" hidden="1">#REF!</definedName>
    <definedName name="BExZY3DEOYNIHRV56IY5LJXZK8RU" localSheetId="3" hidden="1">#REF!</definedName>
    <definedName name="BExZY3DEOYNIHRV56IY5LJXZK8RU" localSheetId="7" hidden="1">#REF!</definedName>
    <definedName name="BExZY3DEOYNIHRV56IY5LJXZK8RU" localSheetId="12" hidden="1">#REF!</definedName>
    <definedName name="BExZY3DEOYNIHRV56IY5LJXZK8RU" localSheetId="13" hidden="1">#REF!</definedName>
    <definedName name="BExZY3DEOYNIHRV56IY5LJXZK8RU" localSheetId="1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11" hidden="1">#REF!</definedName>
    <definedName name="BExZY49QRZIR6CA41LFA9LM6EULU" localSheetId="17" hidden="1">#REF!</definedName>
    <definedName name="BExZY49QRZIR6CA41LFA9LM6EULU" localSheetId="3" hidden="1">#REF!</definedName>
    <definedName name="BExZY49QRZIR6CA41LFA9LM6EULU" localSheetId="7" hidden="1">#REF!</definedName>
    <definedName name="BExZY49QRZIR6CA41LFA9LM6EULU" localSheetId="12" hidden="1">#REF!</definedName>
    <definedName name="BExZY49QRZIR6CA41LFA9LM6EULU" localSheetId="13" hidden="1">#REF!</definedName>
    <definedName name="BExZY49QRZIR6CA41LFA9LM6EULU" localSheetId="1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11" hidden="1">#REF!</definedName>
    <definedName name="BExZYTG2G7W27YATTETFDDCZ0C4U" localSheetId="17" hidden="1">#REF!</definedName>
    <definedName name="BExZYTG2G7W27YATTETFDDCZ0C4U" localSheetId="3" hidden="1">#REF!</definedName>
    <definedName name="BExZYTG2G7W27YATTETFDDCZ0C4U" localSheetId="7" hidden="1">#REF!</definedName>
    <definedName name="BExZYTG2G7W27YATTETFDDCZ0C4U" localSheetId="12" hidden="1">#REF!</definedName>
    <definedName name="BExZYTG2G7W27YATTETFDDCZ0C4U" localSheetId="13" hidden="1">#REF!</definedName>
    <definedName name="BExZYTG2G7W27YATTETFDDCZ0C4U" localSheetId="1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11" hidden="1">#REF!</definedName>
    <definedName name="BExZYYOZMC36ROQDWLR5Z17WKHCR" localSheetId="17" hidden="1">#REF!</definedName>
    <definedName name="BExZYYOZMC36ROQDWLR5Z17WKHCR" localSheetId="3" hidden="1">#REF!</definedName>
    <definedName name="BExZYYOZMC36ROQDWLR5Z17WKHCR" localSheetId="7" hidden="1">#REF!</definedName>
    <definedName name="BExZYYOZMC36ROQDWLR5Z17WKHCR" localSheetId="12" hidden="1">#REF!</definedName>
    <definedName name="BExZYYOZMC36ROQDWLR5Z17WKHCR" localSheetId="13" hidden="1">#REF!</definedName>
    <definedName name="BExZYYOZMC36ROQDWLR5Z17WKHCR" localSheetId="1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11" hidden="1">#REF!</definedName>
    <definedName name="BExZZ2FQA9A8C7CJKMEFQ9VPSLCE" localSheetId="17" hidden="1">#REF!</definedName>
    <definedName name="BExZZ2FQA9A8C7CJKMEFQ9VPSLCE" localSheetId="3" hidden="1">#REF!</definedName>
    <definedName name="BExZZ2FQA9A8C7CJKMEFQ9VPSLCE" localSheetId="7" hidden="1">#REF!</definedName>
    <definedName name="BExZZ2FQA9A8C7CJKMEFQ9VPSLCE" localSheetId="12" hidden="1">#REF!</definedName>
    <definedName name="BExZZ2FQA9A8C7CJKMEFQ9VPSLCE" localSheetId="13" hidden="1">#REF!</definedName>
    <definedName name="BExZZ2FQA9A8C7CJKMEFQ9VPSLCE" localSheetId="1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11" hidden="1">#REF!</definedName>
    <definedName name="BExZZ7ZGXIMA3OVYAWY3YQSK64LF" localSheetId="17" hidden="1">#REF!</definedName>
    <definedName name="BExZZ7ZGXIMA3OVYAWY3YQSK64LF" localSheetId="3" hidden="1">#REF!</definedName>
    <definedName name="BExZZ7ZGXIMA3OVYAWY3YQSK64LF" localSheetId="7" hidden="1">#REF!</definedName>
    <definedName name="BExZZ7ZGXIMA3OVYAWY3YQSK64LF" localSheetId="12" hidden="1">#REF!</definedName>
    <definedName name="BExZZ7ZGXIMA3OVYAWY3YQSK64LF" localSheetId="13" hidden="1">#REF!</definedName>
    <definedName name="BExZZ7ZGXIMA3OVYAWY3YQSK64LF" localSheetId="1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11" hidden="1">#REF!</definedName>
    <definedName name="BExZZ8FKEIFG203MU6SEJ69MINCD" localSheetId="17" hidden="1">#REF!</definedName>
    <definedName name="BExZZ8FKEIFG203MU6SEJ69MINCD" localSheetId="3" hidden="1">#REF!</definedName>
    <definedName name="BExZZ8FKEIFG203MU6SEJ69MINCD" localSheetId="7" hidden="1">#REF!</definedName>
    <definedName name="BExZZ8FKEIFG203MU6SEJ69MINCD" localSheetId="12" hidden="1">#REF!</definedName>
    <definedName name="BExZZ8FKEIFG203MU6SEJ69MINCD" localSheetId="13" hidden="1">#REF!</definedName>
    <definedName name="BExZZ8FKEIFG203MU6SEJ69MINCD" localSheetId="1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11" hidden="1">#REF!</definedName>
    <definedName name="BExZZCHAVHW8C2H649KRGVQ0WVRT" localSheetId="17" hidden="1">#REF!</definedName>
    <definedName name="BExZZCHAVHW8C2H649KRGVQ0WVRT" localSheetId="3" hidden="1">#REF!</definedName>
    <definedName name="BExZZCHAVHW8C2H649KRGVQ0WVRT" localSheetId="7" hidden="1">#REF!</definedName>
    <definedName name="BExZZCHAVHW8C2H649KRGVQ0WVRT" localSheetId="12" hidden="1">#REF!</definedName>
    <definedName name="BExZZCHAVHW8C2H649KRGVQ0WVRT" localSheetId="13" hidden="1">#REF!</definedName>
    <definedName name="BExZZCHAVHW8C2H649KRGVQ0WVRT" localSheetId="1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11" hidden="1">#REF!</definedName>
    <definedName name="BExZZTK54OTLF2YB68BHGOS27GEN" localSheetId="17" hidden="1">#REF!</definedName>
    <definedName name="BExZZTK54OTLF2YB68BHGOS27GEN" localSheetId="3" hidden="1">#REF!</definedName>
    <definedName name="BExZZTK54OTLF2YB68BHGOS27GEN" localSheetId="7" hidden="1">#REF!</definedName>
    <definedName name="BExZZTK54OTLF2YB68BHGOS27GEN" localSheetId="12" hidden="1">#REF!</definedName>
    <definedName name="BExZZTK54OTLF2YB68BHGOS27GEN" localSheetId="13" hidden="1">#REF!</definedName>
    <definedName name="BExZZTK54OTLF2YB68BHGOS27GEN" localSheetId="1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11" hidden="1">#REF!</definedName>
    <definedName name="BExZZXB3JQQG4SIZS4MRU6NNW7HI" localSheetId="17" hidden="1">#REF!</definedName>
    <definedName name="BExZZXB3JQQG4SIZS4MRU6NNW7HI" localSheetId="3" hidden="1">#REF!</definedName>
    <definedName name="BExZZXB3JQQG4SIZS4MRU6NNW7HI" localSheetId="7" hidden="1">#REF!</definedName>
    <definedName name="BExZZXB3JQQG4SIZS4MRU6NNW7HI" localSheetId="12" hidden="1">#REF!</definedName>
    <definedName name="BExZZXB3JQQG4SIZS4MRU6NNW7HI" localSheetId="13" hidden="1">#REF!</definedName>
    <definedName name="BExZZXB3JQQG4SIZS4MRU6NNW7HI" localSheetId="1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11" hidden="1">#REF!</definedName>
    <definedName name="BExZZZEMIIFKMLLV4DJKX5TB9R5V" localSheetId="17" hidden="1">#REF!</definedName>
    <definedName name="BExZZZEMIIFKMLLV4DJKX5TB9R5V" localSheetId="3" hidden="1">#REF!</definedName>
    <definedName name="BExZZZEMIIFKMLLV4DJKX5TB9R5V" localSheetId="7" hidden="1">#REF!</definedName>
    <definedName name="BExZZZEMIIFKMLLV4DJKX5TB9R5V" localSheetId="12" hidden="1">#REF!</definedName>
    <definedName name="BExZZZEMIIFKMLLV4DJKX5TB9R5V" localSheetId="13" hidden="1">#REF!</definedName>
    <definedName name="BExZZZEMIIFKMLLV4DJKX5TB9R5V" localSheetId="1" hidden="1">#REF!</definedName>
    <definedName name="BExZZZEMIIFKMLLV4DJKX5TB9R5V" localSheetId="0" hidden="1">#REF!</definedName>
    <definedName name="BExZZZEMIIFKMLLV4DJKX5TB9R5V" hidden="1">#REF!</definedName>
    <definedName name="BOOK_LIFE" localSheetId="18">'[50]Lvl FCR'!$G$10</definedName>
    <definedName name="BOOK_LIFE">'[51]Lvl FCR'!$G$10</definedName>
    <definedName name="BOOKADJ" localSheetId="5">#REF!</definedName>
    <definedName name="BOOKADJ" localSheetId="11">#REF!</definedName>
    <definedName name="BOOKADJ" localSheetId="18">#REF!</definedName>
    <definedName name="BOOKADJ" localSheetId="17">#REF!</definedName>
    <definedName name="BOOKADJ" localSheetId="3">#REF!</definedName>
    <definedName name="BOOKADJ" localSheetId="7">#REF!</definedName>
    <definedName name="BOOKADJ" localSheetId="1">#REF!</definedName>
    <definedName name="BOOKADJ" localSheetId="0">#REF!</definedName>
    <definedName name="BOOKADJ">#REF!</definedName>
    <definedName name="BottomRight" localSheetId="11">#REF!</definedName>
    <definedName name="BottomRight" localSheetId="17">#REF!</definedName>
    <definedName name="BottomRight" localSheetId="3">#REF!</definedName>
    <definedName name="BottomRight" localSheetId="7">#REF!</definedName>
    <definedName name="BottomRight" localSheetId="1">#REF!</definedName>
    <definedName name="BottomRight" localSheetId="0">#REF!</definedName>
    <definedName name="BottomRight">#REF!</definedName>
    <definedName name="bpatoggle" localSheetId="11">#REF!</definedName>
    <definedName name="bpatoggle" localSheetId="17">#REF!</definedName>
    <definedName name="bpatoggle" localSheetId="3">#REF!</definedName>
    <definedName name="bpatoggle" localSheetId="7">#REF!</definedName>
    <definedName name="bpatoggle" localSheetId="1">#REF!</definedName>
    <definedName name="bpatoggle" localSheetId="0">#REF!</definedName>
    <definedName name="bpatoggle">#REF!</definedName>
    <definedName name="BPAX" localSheetId="18">[25]EXTERNAL!$A$121:$IV$123</definedName>
    <definedName name="BPAX">[10]EXTERNAL!$A$121:$IV$123</definedName>
    <definedName name="BRI" localSheetId="5">#REF!</definedName>
    <definedName name="BRI" localSheetId="11">#REF!</definedName>
    <definedName name="BRI" localSheetId="17">#REF!</definedName>
    <definedName name="BRI" localSheetId="3">#REF!</definedName>
    <definedName name="BRI" localSheetId="7">#REF!</definedName>
    <definedName name="BRI" localSheetId="1">#REF!</definedName>
    <definedName name="BRI" localSheetId="0">#REF!</definedName>
    <definedName name="BRI">#REF!</definedName>
    <definedName name="BS_Accounts" localSheetId="11">#REF!</definedName>
    <definedName name="BS_Accounts" localSheetId="17">#REF!</definedName>
    <definedName name="BS_Accounts" localSheetId="3">#REF!</definedName>
    <definedName name="BS_Accounts" localSheetId="7">#REF!</definedName>
    <definedName name="BS_Accounts" localSheetId="1">#REF!</definedName>
    <definedName name="BS_Accounts" localSheetId="0">#REF!</definedName>
    <definedName name="BS_Accounts">#REF!</definedName>
    <definedName name="Bum" localSheetId="11" hidden="1">#REF!</definedName>
    <definedName name="Bum" localSheetId="18" hidden="1">#REF!</definedName>
    <definedName name="Bum" localSheetId="17" hidden="1">#REF!</definedName>
    <definedName name="Bum" localSheetId="3" hidden="1">#REF!</definedName>
    <definedName name="Bum" localSheetId="7" hidden="1">#REF!</definedName>
    <definedName name="Bum" localSheetId="1" hidden="1">#REF!</definedName>
    <definedName name="Bum" localSheetId="0" hidden="1">#REF!</definedName>
    <definedName name="Bum" hidden="1">#REF!</definedName>
    <definedName name="Button_1">"TradeSummary_Ken_Finicle_List"</definedName>
    <definedName name="C_" localSheetId="5">'[2]Sched 46'!#REF!</definedName>
    <definedName name="C_" localSheetId="11">'[2]Sched 46'!#REF!</definedName>
    <definedName name="C_" localSheetId="17">'[2]Sched 46'!#REF!</definedName>
    <definedName name="C_" localSheetId="3">'[2]Sched 46'!#REF!</definedName>
    <definedName name="C_" localSheetId="7">'[2]Sched 46'!#REF!</definedName>
    <definedName name="C_" localSheetId="1">'[2]Sched 46'!#REF!</definedName>
    <definedName name="C_" localSheetId="0">'[2]Sched 46'!#REF!</definedName>
    <definedName name="C_">'[2]Sched 46'!#REF!</definedName>
    <definedName name="CAE.T" localSheetId="18">[25]INTERNAL!$A$34:$IV$36</definedName>
    <definedName name="CAE.T">[10]INTERNAL!$A$34:$IV$36</definedName>
    <definedName name="CAES1.T" localSheetId="18">[25]INTERNAL!$A$37:$IV$39</definedName>
    <definedName name="CAES1.T">[10]INTERNAL!$A$37:$IV$39</definedName>
    <definedName name="cap">[52]Readings!$B$2</definedName>
    <definedName name="Capacity" localSheetId="5">#REF!</definedName>
    <definedName name="Capacity" localSheetId="11">#REF!</definedName>
    <definedName name="Capacity" localSheetId="17">#REF!</definedName>
    <definedName name="Capacity" localSheetId="3">#REF!</definedName>
    <definedName name="Capacity" localSheetId="7">#REF!</definedName>
    <definedName name="Capacity" localSheetId="1">#REF!</definedName>
    <definedName name="Capacity" localSheetId="0">#REF!</definedName>
    <definedName name="Capacity">#REF!</definedName>
    <definedName name="capfact" localSheetId="11">#REF!</definedName>
    <definedName name="capfact" localSheetId="17">#REF!</definedName>
    <definedName name="capfact" localSheetId="3">#REF!</definedName>
    <definedName name="capfact" localSheetId="7">#REF!</definedName>
    <definedName name="capfact" localSheetId="1">#REF!</definedName>
    <definedName name="capfact" localSheetId="0">#REF!</definedName>
    <definedName name="capfact">#REF!</definedName>
    <definedName name="Capital_Inflation">'[41]Assumptions (Input)'!$B$11</definedName>
    <definedName name="CASE" localSheetId="18">[53]INPUTS!$C$8</definedName>
    <definedName name="CASE">[54]INPUTS!$C$8</definedName>
    <definedName name="Case_Name" localSheetId="5">'[55]KJB-6,13 Cmn Adj'!$B$8</definedName>
    <definedName name="Case_Name">'[56]KJB-6,13 Cmn Adj'!$B$8</definedName>
    <definedName name="CaseDescription" localSheetId="18">'[37]Dispatch Cases'!$C$11</definedName>
    <definedName name="CaseDescription">'[38]Dispatch Cases'!$C$11</definedName>
    <definedName name="CBWorkbookPriority">-2060790043</definedName>
    <definedName name="CCGT_HeatRate" localSheetId="18">[37]Assumptions!$H$23</definedName>
    <definedName name="CCGT_HeatRate">[38]Assumptions!$H$23</definedName>
    <definedName name="CCGTPrice" localSheetId="18">[37]Assumptions!$H$22</definedName>
    <definedName name="CCGTPrice">[38]Assumptions!$H$22</definedName>
    <definedName name="cep_test" localSheetId="5">'[57]External Allocators'!#REF!</definedName>
    <definedName name="cep_test" localSheetId="11">'[57]External Allocators'!#REF!</definedName>
    <definedName name="cep_test" localSheetId="17">'[57]External Allocators'!#REF!</definedName>
    <definedName name="cep_test" localSheetId="3">'[57]External Allocators'!#REF!</definedName>
    <definedName name="cep_test" localSheetId="7">'[57]External Allocators'!#REF!</definedName>
    <definedName name="cep_test" localSheetId="1">'[57]External Allocators'!#REF!</definedName>
    <definedName name="cep_test" localSheetId="0">'[57]External Allocators'!#REF!</definedName>
    <definedName name="cep_test">'[57]External Allocators'!#REF!</definedName>
    <definedName name="cerarvm" localSheetId="5">#REF!</definedName>
    <definedName name="cerarvm" localSheetId="11">#REF!</definedName>
    <definedName name="cerarvm" localSheetId="17">#REF!</definedName>
    <definedName name="cerarvm" localSheetId="3">#REF!</definedName>
    <definedName name="cerarvm" localSheetId="7">#REF!</definedName>
    <definedName name="cerarvm" localSheetId="1">#REF!</definedName>
    <definedName name="cerarvm" localSheetId="0">#REF!</definedName>
    <definedName name="cerarvm">#REF!</definedName>
    <definedName name="Check" localSheetId="11">#REF!</definedName>
    <definedName name="Check" localSheetId="18">#REF!</definedName>
    <definedName name="Check" localSheetId="17">#REF!</definedName>
    <definedName name="Check" localSheetId="3">#REF!</definedName>
    <definedName name="Check" localSheetId="7">#REF!</definedName>
    <definedName name="Check" localSheetId="1">#REF!</definedName>
    <definedName name="Check" localSheetId="0">#REF!</definedName>
    <definedName name="Check">#REF!</definedName>
    <definedName name="CL_RT" localSheetId="11">#REF!</definedName>
    <definedName name="CL_RT" localSheetId="17">#REF!</definedName>
    <definedName name="CL_RT" localSheetId="3">#REF!</definedName>
    <definedName name="CL_RT" localSheetId="7">#REF!</definedName>
    <definedName name="CL_RT" localSheetId="1">#REF!</definedName>
    <definedName name="CL_RT" localSheetId="0">#REF!</definedName>
    <definedName name="CL_RT">#REF!</definedName>
    <definedName name="CL_RT2">'[58]Transp Data'!$A$6:$C$81</definedName>
    <definedName name="Classification" localSheetId="11">'[59]Unbundled Costs'!#REF!</definedName>
    <definedName name="Classification" localSheetId="18">'[33]Func Study'!$AB$251</definedName>
    <definedName name="Classification" localSheetId="17">'[59]Unbundled Costs'!#REF!</definedName>
    <definedName name="Classification" localSheetId="3">'[59]Unbundled Costs'!#REF!</definedName>
    <definedName name="Classification" localSheetId="7">'[59]Unbundled Costs'!#REF!</definedName>
    <definedName name="Classification" localSheetId="1">'[59]Unbundled Costs'!#REF!</definedName>
    <definedName name="Classification" localSheetId="0">'[59]Unbundled Costs'!#REF!</definedName>
    <definedName name="Classification">'[59]Unbundled Costs'!#REF!</definedName>
    <definedName name="clawback" localSheetId="5">#REF!</definedName>
    <definedName name="clawback" localSheetId="11">#REF!</definedName>
    <definedName name="clawback" localSheetId="17">#REF!</definedName>
    <definedName name="clawback" localSheetId="3">#REF!</definedName>
    <definedName name="clawback" localSheetId="7">#REF!</definedName>
    <definedName name="clawback" localSheetId="1">#REF!</definedName>
    <definedName name="clawback" localSheetId="0">#REF!</definedName>
    <definedName name="clawback">#REF!</definedName>
    <definedName name="close" localSheetId="11">#REF!</definedName>
    <definedName name="close" localSheetId="17">#REF!</definedName>
    <definedName name="close" localSheetId="3">#REF!</definedName>
    <definedName name="close" localSheetId="7">#REF!</definedName>
    <definedName name="close" localSheetId="1">#REF!</definedName>
    <definedName name="close" localSheetId="0">#REF!</definedName>
    <definedName name="close">#REF!</definedName>
    <definedName name="Close_Date">'[41]Capital Projects(Input)'!$D$7:$D$53</definedName>
    <definedName name="cod" localSheetId="5">#REF!</definedName>
    <definedName name="cod" localSheetId="11">#REF!</definedName>
    <definedName name="cod" localSheetId="17">#REF!</definedName>
    <definedName name="cod" localSheetId="3">#REF!</definedName>
    <definedName name="cod" localSheetId="7">#REF!</definedName>
    <definedName name="cod" localSheetId="1">#REF!</definedName>
    <definedName name="cod" localSheetId="0">#REF!</definedName>
    <definedName name="cod">#REF!</definedName>
    <definedName name="COLHOUSE" localSheetId="5">[24]model!#REF!</definedName>
    <definedName name="COLHOUSE" localSheetId="11">[24]model!#REF!</definedName>
    <definedName name="COLHOUSE" localSheetId="17">[24]model!#REF!</definedName>
    <definedName name="COLHOUSE" localSheetId="3">[24]model!#REF!</definedName>
    <definedName name="COLHOUSE" localSheetId="7">[24]model!#REF!</definedName>
    <definedName name="COLHOUSE" localSheetId="1">[24]model!#REF!</definedName>
    <definedName name="COLHOUSE" localSheetId="0">[24]model!#REF!</definedName>
    <definedName name="COLHOUSE">[24]model!#REF!</definedName>
    <definedName name="COLXFER" localSheetId="5">[24]model!#REF!</definedName>
    <definedName name="COLXFER" localSheetId="11">[24]model!#REF!</definedName>
    <definedName name="COLXFER" localSheetId="17">[24]model!#REF!</definedName>
    <definedName name="COLXFER" localSheetId="3">[24]model!#REF!</definedName>
    <definedName name="COLXFER" localSheetId="7">[24]model!#REF!</definedName>
    <definedName name="COLXFER" localSheetId="1">[24]model!#REF!</definedName>
    <definedName name="COLXFER" localSheetId="0">[24]model!#REF!</definedName>
    <definedName name="COLXFER">[24]model!#REF!</definedName>
    <definedName name="COMADJ" localSheetId="5">#REF!</definedName>
    <definedName name="COMADJ" localSheetId="11">#REF!</definedName>
    <definedName name="COMADJ" localSheetId="18">#REF!</definedName>
    <definedName name="COMADJ" localSheetId="17">#REF!</definedName>
    <definedName name="COMADJ" localSheetId="3">#REF!</definedName>
    <definedName name="COMADJ" localSheetId="7">#REF!</definedName>
    <definedName name="COMADJ" localSheetId="1">#REF!</definedName>
    <definedName name="COMADJ" localSheetId="0">#REF!</definedName>
    <definedName name="COMADJ">#REF!</definedName>
    <definedName name="CombWC_LineItem" localSheetId="11">#REF!</definedName>
    <definedName name="CombWC_LineItem" localSheetId="17">#REF!</definedName>
    <definedName name="CombWC_LineItem" localSheetId="3">#REF!</definedName>
    <definedName name="CombWC_LineItem" localSheetId="7">#REF!</definedName>
    <definedName name="CombWC_LineItem" localSheetId="1">#REF!</definedName>
    <definedName name="CombWC_LineItem" localSheetId="0">#REF!</definedName>
    <definedName name="CombWC_LineItem">#REF!</definedName>
    <definedName name="COMMON_ADMIN_ALLOCATED" localSheetId="11">#REF!</definedName>
    <definedName name="COMMON_ADMIN_ALLOCATED" localSheetId="17">#REF!</definedName>
    <definedName name="COMMON_ADMIN_ALLOCATED" localSheetId="3">#REF!</definedName>
    <definedName name="COMMON_ADMIN_ALLOCATED" localSheetId="7">#REF!</definedName>
    <definedName name="COMMON_ADMIN_ALLOCATED" localSheetId="1">#REF!</definedName>
    <definedName name="COMMON_ADMIN_ALLOCATED" localSheetId="0">#REF!</definedName>
    <definedName name="COMMON_ADMIN_ALLOCATED">#REF!</definedName>
    <definedName name="COMP" localSheetId="11">#REF!</definedName>
    <definedName name="COMP" localSheetId="18">#REF!</definedName>
    <definedName name="COMP" localSheetId="17">#REF!</definedName>
    <definedName name="COMP" localSheetId="3">#REF!</definedName>
    <definedName name="COMP" localSheetId="7">#REF!</definedName>
    <definedName name="COMP" localSheetId="1">#REF!</definedName>
    <definedName name="COMP" localSheetId="0">#REF!</definedName>
    <definedName name="COMP">#REF!</definedName>
    <definedName name="COMPACTUAL" localSheetId="11">#REF!</definedName>
    <definedName name="COMPACTUAL" localSheetId="18">#REF!</definedName>
    <definedName name="COMPACTUAL" localSheetId="17">#REF!</definedName>
    <definedName name="COMPACTUAL" localSheetId="3">#REF!</definedName>
    <definedName name="COMPACTUAL" localSheetId="7">#REF!</definedName>
    <definedName name="COMPACTUAL" localSheetId="1">#REF!</definedName>
    <definedName name="COMPACTUAL" localSheetId="0">#REF!</definedName>
    <definedName name="COMPACTUAL">#REF!</definedName>
    <definedName name="COMPINSR" localSheetId="11">#REF!</definedName>
    <definedName name="COMPINSR" localSheetId="17">#REF!</definedName>
    <definedName name="COMPINSR" localSheetId="3">#REF!</definedName>
    <definedName name="COMPINSR" localSheetId="7">#REF!</definedName>
    <definedName name="COMPINSR" localSheetId="1">#REF!</definedName>
    <definedName name="COMPINSR" localSheetId="0">#REF!</definedName>
    <definedName name="COMPINSR">#REF!</definedName>
    <definedName name="COMPT" localSheetId="11">#REF!</definedName>
    <definedName name="COMPT" localSheetId="17">#REF!</definedName>
    <definedName name="COMPT" localSheetId="3">#REF!</definedName>
    <definedName name="COMPT" localSheetId="7">#REF!</definedName>
    <definedName name="COMPT" localSheetId="1">#REF!</definedName>
    <definedName name="COMPT" localSheetId="0">#REF!</definedName>
    <definedName name="COMPT">#REF!</definedName>
    <definedName name="COMPWEATHER" localSheetId="11">#REF!</definedName>
    <definedName name="COMPWEATHER" localSheetId="17">#REF!</definedName>
    <definedName name="COMPWEATHER" localSheetId="3">#REF!</definedName>
    <definedName name="COMPWEATHER" localSheetId="7">#REF!</definedName>
    <definedName name="COMPWEATHER" localSheetId="1">#REF!</definedName>
    <definedName name="COMPWEATHER" localSheetId="0">#REF!</definedName>
    <definedName name="COMPWEATHER">#REF!</definedName>
    <definedName name="CONSERV" localSheetId="11">#REF!</definedName>
    <definedName name="CONSERV" localSheetId="17">#REF!</definedName>
    <definedName name="CONSERV" localSheetId="3">#REF!</definedName>
    <definedName name="CONSERV" localSheetId="7">#REF!</definedName>
    <definedName name="CONSERV" localSheetId="1">#REF!</definedName>
    <definedName name="CONSERV" localSheetId="0">#REF!</definedName>
    <definedName name="CONSERV">#REF!</definedName>
    <definedName name="constructcont" localSheetId="11">#REF!</definedName>
    <definedName name="constructcont" localSheetId="17">#REF!</definedName>
    <definedName name="constructcont" localSheetId="3">#REF!</definedName>
    <definedName name="constructcont" localSheetId="7">#REF!</definedName>
    <definedName name="constructcont" localSheetId="1">#REF!</definedName>
    <definedName name="constructcont" localSheetId="0">#REF!</definedName>
    <definedName name="constructcont">#REF!</definedName>
    <definedName name="Construction_OH" localSheetId="18">'[60]Virtual 49 Back-Up'!$E$54</definedName>
    <definedName name="Construction_OH">'[61]Virtual 49 Back-Up'!$E$54</definedName>
    <definedName name="Consv_Rdr_Rt" localSheetId="5">[62]Sch_120!#REF!</definedName>
    <definedName name="Consv_Rdr_Rt" localSheetId="11">[62]Sch_120!#REF!</definedName>
    <definedName name="Consv_Rdr_Rt" localSheetId="17">[62]Sch_120!#REF!</definedName>
    <definedName name="Consv_Rdr_Rt" localSheetId="3">[62]Sch_120!#REF!</definedName>
    <definedName name="Consv_Rdr_Rt" localSheetId="7">[62]Sch_120!#REF!</definedName>
    <definedName name="Consv_Rdr_Rt" localSheetId="1">[62]Sch_120!#REF!</definedName>
    <definedName name="Consv_Rdr_Rt" localSheetId="0">[62]Sch_120!#REF!</definedName>
    <definedName name="Consv_Rdr_Rt">[62]Sch_120!#REF!</definedName>
    <definedName name="cont" localSheetId="5">[30]Sheet2!#REF!</definedName>
    <definedName name="cont" localSheetId="11">[30]Sheet2!#REF!</definedName>
    <definedName name="cont" localSheetId="17">[30]Sheet2!#REF!</definedName>
    <definedName name="cont" localSheetId="3">[30]Sheet2!#REF!</definedName>
    <definedName name="cont" localSheetId="7">[30]Sheet2!#REF!</definedName>
    <definedName name="cont" localSheetId="1">[30]Sheet2!#REF!</definedName>
    <definedName name="cont" localSheetId="0">[30]Sheet2!#REF!</definedName>
    <definedName name="cont">[30]Sheet2!#REF!</definedName>
    <definedName name="ContractDate" localSheetId="11">'[63]Dispatch Cases'!#REF!</definedName>
    <definedName name="ContractDate" localSheetId="17">'[63]Dispatch Cases'!#REF!</definedName>
    <definedName name="ContractDate" localSheetId="3">'[63]Dispatch Cases'!#REF!</definedName>
    <definedName name="ContractDate" localSheetId="7">'[63]Dispatch Cases'!#REF!</definedName>
    <definedName name="ContractDate" localSheetId="1">'[63]Dispatch Cases'!#REF!</definedName>
    <definedName name="ContractDate" localSheetId="0">'[63]Dispatch Cases'!#REF!</definedName>
    <definedName name="ContractDate">'[63]Dispatch Cases'!#REF!</definedName>
    <definedName name="Conv_Factor" localSheetId="11">[62]Sch_120!#REF!</definedName>
    <definedName name="Conv_Factor" localSheetId="17">[62]Sch_120!#REF!</definedName>
    <definedName name="Conv_Factor" localSheetId="3">[62]Sch_120!#REF!</definedName>
    <definedName name="Conv_Factor" localSheetId="7">[62]Sch_120!#REF!</definedName>
    <definedName name="Conv_Factor" localSheetId="1">[62]Sch_120!#REF!</definedName>
    <definedName name="Conv_Factor" localSheetId="0">[62]Sch_120!#REF!</definedName>
    <definedName name="Conv_Factor">[62]Sch_120!#REF!</definedName>
    <definedName name="ConversionFactor" localSheetId="18">[37]Assumptions!$I$65</definedName>
    <definedName name="ConversionFactor">[38]Assumptions!$I$65</definedName>
    <definedName name="CONVFACT" localSheetId="11">[24]model!#REF!</definedName>
    <definedName name="CONVFACT" localSheetId="17">[24]model!#REF!</definedName>
    <definedName name="CONVFACT" localSheetId="3">[24]model!#REF!</definedName>
    <definedName name="CONVFACT" localSheetId="7">[24]model!#REF!</definedName>
    <definedName name="CONVFACT" localSheetId="1">[24]model!#REF!</definedName>
    <definedName name="CONVFACT" localSheetId="0">[24]model!#REF!</definedName>
    <definedName name="CONVFACT">[24]model!#REF!</definedName>
    <definedName name="COSFacVal">[33]Inputs!$R$5</definedName>
    <definedName name="costofequit" localSheetId="5">#REF!</definedName>
    <definedName name="costofequit" localSheetId="11">#REF!</definedName>
    <definedName name="costofequit" localSheetId="17">#REF!</definedName>
    <definedName name="costofequit" localSheetId="3">#REF!</definedName>
    <definedName name="costofequit" localSheetId="7">#REF!</definedName>
    <definedName name="costofequit" localSheetId="1">#REF!</definedName>
    <definedName name="costofequit" localSheetId="0">#REF!</definedName>
    <definedName name="costofequit">#REF!</definedName>
    <definedName name="CPI" localSheetId="11">#REF!</definedName>
    <definedName name="CPI" localSheetId="17">#REF!</definedName>
    <definedName name="CPI" localSheetId="3">#REF!</definedName>
    <definedName name="CPI" localSheetId="7">#REF!</definedName>
    <definedName name="CPI" localSheetId="1">#REF!</definedName>
    <definedName name="CPI" localSheetId="0">#REF!</definedName>
    <definedName name="CPI">#REF!</definedName>
    <definedName name="cspe_wkly_vect_input" localSheetId="11">#REF!</definedName>
    <definedName name="cspe_wkly_vect_input" localSheetId="17">#REF!</definedName>
    <definedName name="cspe_wkly_vect_input" localSheetId="3">#REF!</definedName>
    <definedName name="cspe_wkly_vect_input" localSheetId="7">#REF!</definedName>
    <definedName name="cspe_wkly_vect_input" localSheetId="1">#REF!</definedName>
    <definedName name="cspe_wkly_vect_input" localSheetId="0">#REF!</definedName>
    <definedName name="cspe_wkly_vect_input">#REF!</definedName>
    <definedName name="CurrQtr">'[64]Inc Stmt'!$AJ$222</definedName>
    <definedName name="CUS" localSheetId="18">[25]CLASSIFIERS!$A$6:$IV$6</definedName>
    <definedName name="CUS">[10]CLASSIFIERS!$A$6:$IV$6</definedName>
    <definedName name="cust" localSheetId="5">#REF!</definedName>
    <definedName name="cust" localSheetId="11">#REF!</definedName>
    <definedName name="cust" localSheetId="17">#REF!</definedName>
    <definedName name="cust" localSheetId="3">#REF!</definedName>
    <definedName name="cust" localSheetId="7">#REF!</definedName>
    <definedName name="cust" localSheetId="1">#REF!</definedName>
    <definedName name="cust" localSheetId="0">#REF!</definedName>
    <definedName name="cust">#REF!</definedName>
    <definedName name="CUST_1" localSheetId="18">[25]EXTERNAL!$A$22:$IV$24</definedName>
    <definedName name="CUST_1">[10]EXTERNAL!$A$22:$IV$24</definedName>
    <definedName name="CUST_4" localSheetId="18">[25]EXTERNAL!$A$25:$IV$27</definedName>
    <definedName name="CUST_4">[10]EXTERNAL!$A$25:$IV$27</definedName>
    <definedName name="CUST_5" localSheetId="18">[25]EXTERNAL!$A$28:$IV$30</definedName>
    <definedName name="CUST_5">[10]EXTERNAL!$A$28:$IV$30</definedName>
    <definedName name="CUST_6" localSheetId="18">[25]EXTERNAL!$A$31:$IV$33</definedName>
    <definedName name="CUST_6">[10]EXTERNAL!$A$31:$IV$33</definedName>
    <definedName name="CUSTDEP" localSheetId="5">#REF!</definedName>
    <definedName name="CUSTDEP" localSheetId="11">#REF!</definedName>
    <definedName name="CUSTDEP" localSheetId="17">#REF!</definedName>
    <definedName name="CUSTDEP" localSheetId="3">#REF!</definedName>
    <definedName name="CUSTDEP" localSheetId="7">#REF!</definedName>
    <definedName name="CUSTDEP" localSheetId="1">#REF!</definedName>
    <definedName name="CUSTDEP" localSheetId="0">#REF!</definedName>
    <definedName name="CUSTDEP">#REF!</definedName>
    <definedName name="D108.05.T" localSheetId="18">[25]INTERNAL!$A$22:$IV$24</definedName>
    <definedName name="D108.05.T">[10]INTERNAL!$A$22:$IV$24</definedName>
    <definedName name="D108.10.T" localSheetId="18">[25]INTERNAL!$A$25:$IV$27</definedName>
    <definedName name="D108.10.T">[10]INTERNAL!$A$25:$IV$27</definedName>
    <definedName name="D361.T" localSheetId="18">[25]INTERNAL!$A$4:$IV$6</definedName>
    <definedName name="D361.T">[10]INTERNAL!$A$4:$IV$6</definedName>
    <definedName name="D362.T" localSheetId="18">[25]INTERNAL!$A$7:$IV$9</definedName>
    <definedName name="D362.T">[10]INTERNAL!$A$7:$IV$9</definedName>
    <definedName name="D364.T" localSheetId="18">[25]INTERNAL!$A$10:$IV$12</definedName>
    <definedName name="D364.T">[10]INTERNAL!$A$10:$IV$12</definedName>
    <definedName name="D366.T" localSheetId="18">[25]INTERNAL!$A$13:$IV$15</definedName>
    <definedName name="D366.T">[10]INTERNAL!$A$13:$IV$15</definedName>
    <definedName name="D368.T" localSheetId="18">[25]INTERNAL!$A$16:$IV$18</definedName>
    <definedName name="D368.T">[10]INTERNAL!$A$16:$IV$18</definedName>
    <definedName name="D370.T" localSheetId="18">[25]INTERNAL!$A$19:$IV$21</definedName>
    <definedName name="D370.T">[10]INTERNAL!$A$19:$IV$21</definedName>
    <definedName name="D372.T" localSheetId="18">[25]INTERNAL!$A$28:$IV$30</definedName>
    <definedName name="D372.T">[10]INTERNAL!$A$28:$IV$30</definedName>
    <definedName name="Data" localSheetId="5">#REF!</definedName>
    <definedName name="Data" localSheetId="11">#REF!</definedName>
    <definedName name="Data" localSheetId="18">'[65]Mix Variance'!$B$1:$N$31</definedName>
    <definedName name="Data" localSheetId="17">#REF!</definedName>
    <definedName name="Data" localSheetId="3">#REF!</definedName>
    <definedName name="Data" localSheetId="7">#REF!</definedName>
    <definedName name="Data" localSheetId="1">#REF!</definedName>
    <definedName name="Data" localSheetId="0">#REF!</definedName>
    <definedName name="Data">#REF!</definedName>
    <definedName name="Data.Avg">'[64]Avg Amts'!$A$5:$BP$34</definedName>
    <definedName name="Data.Qtrs.Avg">'[64]Avg Amts'!$A$5:$IV$5</definedName>
    <definedName name="DATA1" localSheetId="5">#REF!</definedName>
    <definedName name="DATA1" localSheetId="11">#REF!</definedName>
    <definedName name="data1" localSheetId="18">'[66]Mix Variance'!$O$5:$T$25</definedName>
    <definedName name="DATA1" localSheetId="17">#REF!</definedName>
    <definedName name="DATA1" localSheetId="3">#REF!</definedName>
    <definedName name="DATA1" localSheetId="7">#REF!</definedName>
    <definedName name="DATA1" localSheetId="1">#REF!</definedName>
    <definedName name="DATA1" localSheetId="0">#REF!</definedName>
    <definedName name="DATA1">#REF!</definedName>
    <definedName name="DATA2" localSheetId="11">#REF!</definedName>
    <definedName name="DATA2" localSheetId="17">#REF!</definedName>
    <definedName name="DATA2" localSheetId="3">#REF!</definedName>
    <definedName name="DATA2" localSheetId="7">#REF!</definedName>
    <definedName name="DATA2" localSheetId="1">#REF!</definedName>
    <definedName name="DATA2" localSheetId="0">#REF!</definedName>
    <definedName name="DATA2">#REF!</definedName>
    <definedName name="DATA3" localSheetId="11">#REF!</definedName>
    <definedName name="DATA3" localSheetId="17">#REF!</definedName>
    <definedName name="DATA3" localSheetId="3">#REF!</definedName>
    <definedName name="DATA3" localSheetId="7">#REF!</definedName>
    <definedName name="DATA3" localSheetId="1">#REF!</definedName>
    <definedName name="DATA3" localSheetId="0">#REF!</definedName>
    <definedName name="DATA3">#REF!</definedName>
    <definedName name="DATA4" localSheetId="11">#REF!</definedName>
    <definedName name="DATA4" localSheetId="17">#REF!</definedName>
    <definedName name="DATA4" localSheetId="3">#REF!</definedName>
    <definedName name="DATA4" localSheetId="7">#REF!</definedName>
    <definedName name="DATA4" localSheetId="1">#REF!</definedName>
    <definedName name="DATA4" localSheetId="0">#REF!</definedName>
    <definedName name="DATA4">#REF!</definedName>
    <definedName name="DATA5" localSheetId="11">#REF!</definedName>
    <definedName name="DATA5" localSheetId="17">#REF!</definedName>
    <definedName name="DATA5" localSheetId="3">#REF!</definedName>
    <definedName name="DATA5" localSheetId="7">#REF!</definedName>
    <definedName name="DATA5" localSheetId="1">#REF!</definedName>
    <definedName name="DATA5" localSheetId="0">#REF!</definedName>
    <definedName name="DATA5">#REF!</definedName>
    <definedName name="DATA6" localSheetId="11">#REF!</definedName>
    <definedName name="DATA6" localSheetId="17">#REF!</definedName>
    <definedName name="DATA6" localSheetId="3">#REF!</definedName>
    <definedName name="DATA6" localSheetId="7">#REF!</definedName>
    <definedName name="DATA6" localSheetId="1">#REF!</definedName>
    <definedName name="DATA6" localSheetId="0">#REF!</definedName>
    <definedName name="DATA6">#REF!</definedName>
    <definedName name="_xlnm.Database" localSheetId="11">[67]Invoice!#REF!</definedName>
    <definedName name="_xlnm.Database" localSheetId="18">[67]Invoice!#REF!</definedName>
    <definedName name="_xlnm.Database" localSheetId="17">[67]Invoice!#REF!</definedName>
    <definedName name="_xlnm.Database" localSheetId="3">[67]Invoice!#REF!</definedName>
    <definedName name="_xlnm.Database" localSheetId="7">[67]Invoice!#REF!</definedName>
    <definedName name="_xlnm.Database" localSheetId="1">[67]Invoice!#REF!</definedName>
    <definedName name="_xlnm.Database" localSheetId="0">[67]Invoice!#REF!</definedName>
    <definedName name="_xlnm.Database">[67]Invoice!#REF!</definedName>
    <definedName name="DATE" localSheetId="11">[68]Jan!#REF!</definedName>
    <definedName name="DATE" localSheetId="18">[68]Jan!#REF!</definedName>
    <definedName name="DATE" localSheetId="17">[68]Jan!#REF!</definedName>
    <definedName name="DATE" localSheetId="3">[68]Jan!#REF!</definedName>
    <definedName name="DATE" localSheetId="7">[68]Jan!#REF!</definedName>
    <definedName name="DATE" localSheetId="1">[68]Jan!#REF!</definedName>
    <definedName name="DATE" localSheetId="0">[68]Jan!#REF!</definedName>
    <definedName name="DATE">[68]Jan!#REF!</definedName>
    <definedName name="daveisroyescal" localSheetId="5">#REF!</definedName>
    <definedName name="daveisroyescal" localSheetId="11">#REF!</definedName>
    <definedName name="daveisroyescal" localSheetId="17">#REF!</definedName>
    <definedName name="daveisroyescal" localSheetId="3">#REF!</definedName>
    <definedName name="daveisroyescal" localSheetId="7">#REF!</definedName>
    <definedName name="daveisroyescal" localSheetId="1">#REF!</definedName>
    <definedName name="daveisroyescal" localSheetId="0">#REF!</definedName>
    <definedName name="daveisroyescal">#REF!</definedName>
    <definedName name="daviesroyprice" localSheetId="11">#REF!</definedName>
    <definedName name="daviesroyprice" localSheetId="17">#REF!</definedName>
    <definedName name="daviesroyprice" localSheetId="3">#REF!</definedName>
    <definedName name="daviesroyprice" localSheetId="7">#REF!</definedName>
    <definedName name="daviesroyprice" localSheetId="1">#REF!</definedName>
    <definedName name="daviesroyprice" localSheetId="0">#REF!</definedName>
    <definedName name="daviesroyprice">#REF!</definedName>
    <definedName name="dc_461" localSheetId="5">'[2]Sched 46'!#REF!</definedName>
    <definedName name="dc_461" localSheetId="11">'[2]Sched 46'!#REF!</definedName>
    <definedName name="dc_461" localSheetId="17">'[2]Sched 46'!#REF!</definedName>
    <definedName name="dc_461" localSheetId="3">'[2]Sched 46'!#REF!</definedName>
    <definedName name="dc_461" localSheetId="7">'[2]Sched 46'!#REF!</definedName>
    <definedName name="dc_461" localSheetId="1">'[2]Sched 46'!#REF!</definedName>
    <definedName name="dc_461" localSheetId="0">'[2]Sched 46'!#REF!</definedName>
    <definedName name="dc_461">'[2]Sched 46'!#REF!</definedName>
    <definedName name="dc_462" localSheetId="5">'[2]Sched 46'!#REF!</definedName>
    <definedName name="dc_462" localSheetId="11">'[2]Sched 46'!#REF!</definedName>
    <definedName name="dc_462" localSheetId="17">'[2]Sched 46'!#REF!</definedName>
    <definedName name="dc_462" localSheetId="3">'[2]Sched 46'!#REF!</definedName>
    <definedName name="dc_462" localSheetId="7">'[2]Sched 46'!#REF!</definedName>
    <definedName name="dc_462" localSheetId="1">'[2]Sched 46'!#REF!</definedName>
    <definedName name="dc_462" localSheetId="0">'[2]Sched 46'!#REF!</definedName>
    <definedName name="dc_462">'[2]Sched 46'!#REF!</definedName>
    <definedName name="dc_49" localSheetId="11">'[2]Sched 46'!#REF!</definedName>
    <definedName name="dc_49" localSheetId="17">'[2]Sched 46'!#REF!</definedName>
    <definedName name="dc_49" localSheetId="3">'[2]Sched 46'!#REF!</definedName>
    <definedName name="dc_49" localSheetId="7">'[2]Sched 46'!#REF!</definedName>
    <definedName name="dc_49" localSheetId="1">'[2]Sched 46'!#REF!</definedName>
    <definedName name="dc_49" localSheetId="0">'[2]Sched 46'!#REF!</definedName>
    <definedName name="dc_49">'[2]Sched 46'!#REF!</definedName>
    <definedName name="dc_491" localSheetId="11">'[2]Sched 46'!#REF!</definedName>
    <definedName name="dc_491" localSheetId="17">'[2]Sched 46'!#REF!</definedName>
    <definedName name="dc_491" localSheetId="3">'[2]Sched 46'!#REF!</definedName>
    <definedName name="dc_491" localSheetId="7">'[2]Sched 46'!#REF!</definedName>
    <definedName name="dc_491" localSheetId="1">'[2]Sched 46'!#REF!</definedName>
    <definedName name="dc_491" localSheetId="0">'[2]Sched 46'!#REF!</definedName>
    <definedName name="dc_491">'[2]Sched 46'!#REF!</definedName>
    <definedName name="dc_492" localSheetId="11">'[2]Sched 46'!#REF!</definedName>
    <definedName name="dc_492" localSheetId="17">'[2]Sched 46'!#REF!</definedName>
    <definedName name="dc_492" localSheetId="3">'[2]Sched 46'!#REF!</definedName>
    <definedName name="dc_492" localSheetId="7">'[2]Sched 46'!#REF!</definedName>
    <definedName name="dc_492" localSheetId="1">'[2]Sched 46'!#REF!</definedName>
    <definedName name="dc_492" localSheetId="0">'[2]Sched 46'!#REF!</definedName>
    <definedName name="dc_492">'[2]Sched 46'!#REF!</definedName>
    <definedName name="debtforce" localSheetId="5">#REF!</definedName>
    <definedName name="debtforce" localSheetId="11">#REF!</definedName>
    <definedName name="debtforce" localSheetId="17">#REF!</definedName>
    <definedName name="debtforce" localSheetId="3">#REF!</definedName>
    <definedName name="debtforce" localSheetId="7">#REF!</definedName>
    <definedName name="debtforce" localSheetId="1">#REF!</definedName>
    <definedName name="debtforce" localSheetId="0">#REF!</definedName>
    <definedName name="debtforce">#REF!</definedName>
    <definedName name="DebtPerc" localSheetId="18">[37]Assumptions!$I$58</definedName>
    <definedName name="DebtPerc">[38]Assumptions!$I$58</definedName>
    <definedName name="DEC" localSheetId="11">[42]Backup!#REF!</definedName>
    <definedName name="DEC" localSheetId="18">[42]Backup!#REF!</definedName>
    <definedName name="DEC" localSheetId="17">[42]Backup!#REF!</definedName>
    <definedName name="DEC" localSheetId="3">[42]Backup!#REF!</definedName>
    <definedName name="DEC" localSheetId="7">[42]Backup!#REF!</definedName>
    <definedName name="DEC" localSheetId="1">[42]Backup!#REF!</definedName>
    <definedName name="DEC" localSheetId="0">[42]Backup!#REF!</definedName>
    <definedName name="DEC">[42]Backup!#REF!</definedName>
    <definedName name="Dec02AMA" localSheetId="5">[69]BS!#REF!</definedName>
    <definedName name="Dec02AMA" localSheetId="11">[69]BS!#REF!</definedName>
    <definedName name="Dec02AMA" localSheetId="17">[69]BS!#REF!</definedName>
    <definedName name="Dec02AMA" localSheetId="3">[69]BS!#REF!</definedName>
    <definedName name="Dec02AMA" localSheetId="7">[69]BS!#REF!</definedName>
    <definedName name="Dec02AMA" localSheetId="1">[69]BS!#REF!</definedName>
    <definedName name="Dec02AMA" localSheetId="0">[69]BS!#REF!</definedName>
    <definedName name="Dec02AMA">[69]BS!#REF!</definedName>
    <definedName name="Dec03AMA">[8]BS!$AJ$7:$AJ$3582</definedName>
    <definedName name="Dec04AMA">[4]BS!$AO$7:$AO$3582</definedName>
    <definedName name="Dec05AMA" localSheetId="5">#REF!</definedName>
    <definedName name="Dec05AMA" localSheetId="11">#REF!</definedName>
    <definedName name="Dec05AMA" localSheetId="17">#REF!</definedName>
    <definedName name="Dec05AMA" localSheetId="3">#REF!</definedName>
    <definedName name="Dec05AMA" localSheetId="7">#REF!</definedName>
    <definedName name="Dec05AMA" localSheetId="1">#REF!</definedName>
    <definedName name="Dec05AMA" localSheetId="0">#REF!</definedName>
    <definedName name="Dec05AMA">#REF!</definedName>
    <definedName name="Dec08AMA">[6]BS!$AJ$7:$AJ$1726</definedName>
    <definedName name="Dec09AMA">[6]BS!$AV$7:$AV$1726</definedName>
    <definedName name="Dec16AMA">[19]BS!$AD$8:$AD$2553</definedName>
    <definedName name="Dec17AMA">[19]BS!$AP$8:$AP$2554</definedName>
    <definedName name="DECT" localSheetId="11">#REF!</definedName>
    <definedName name="DECT" localSheetId="18">#REF!</definedName>
    <definedName name="DECT" localSheetId="17">#REF!</definedName>
    <definedName name="DECT" localSheetId="3">#REF!</definedName>
    <definedName name="DECT" localSheetId="7">#REF!</definedName>
    <definedName name="DECT" localSheetId="1">#REF!</definedName>
    <definedName name="DECT" localSheetId="0">#REF!</definedName>
    <definedName name="DECT">#REF!</definedName>
    <definedName name="Degree_Days" localSheetId="11">#REF!</definedName>
    <definedName name="Degree_Days" localSheetId="17">#REF!</definedName>
    <definedName name="Degree_Days" localSheetId="3">#REF!</definedName>
    <definedName name="Degree_Days" localSheetId="7">#REF!</definedName>
    <definedName name="Degree_Days" localSheetId="1">#REF!</definedName>
    <definedName name="Degree_Days" localSheetId="0">#REF!</definedName>
    <definedName name="Degree_Days">#REF!</definedName>
    <definedName name="DELETE01" localSheetId="5" hidden="1">{#N/A,#N/A,FALSE,"Coversheet";#N/A,#N/A,FALSE,"QA"}</definedName>
    <definedName name="DELETE01" localSheetId="18" hidden="1">{#N/A,#N/A,FALSE,"Coversheet";#N/A,#N/A,FALSE,"QA"}</definedName>
    <definedName name="DELETE01" localSheetId="12" hidden="1">{#N/A,#N/A,FALSE,"Coversheet";#N/A,#N/A,FALSE,"QA"}</definedName>
    <definedName name="DELETE01" localSheetId="13" hidden="1">{#N/A,#N/A,FALSE,"Coversheet";#N/A,#N/A,FALSE,"QA"}</definedName>
    <definedName name="DELETE01" hidden="1">{#N/A,#N/A,FALSE,"Coversheet";#N/A,#N/A,FALSE,"QA"}</definedName>
    <definedName name="DELETE02" localSheetId="5" hidden="1">{#N/A,#N/A,FALSE,"Schedule F";#N/A,#N/A,FALSE,"Schedule G"}</definedName>
    <definedName name="DELETE02" localSheetId="18" hidden="1">{#N/A,#N/A,FALSE,"Schedule F";#N/A,#N/A,FALSE,"Schedule G"}</definedName>
    <definedName name="DELETE02" localSheetId="12" hidden="1">{#N/A,#N/A,FALSE,"Schedule F";#N/A,#N/A,FALSE,"Schedule G"}</definedName>
    <definedName name="DELETE02" localSheetId="13" hidden="1">{#N/A,#N/A,FALSE,"Schedule F";#N/A,#N/A,FALSE,"Schedule G"}</definedName>
    <definedName name="DELETE02" hidden="1">{#N/A,#N/A,FALSE,"Schedule F";#N/A,#N/A,FALSE,"Schedule G"}</definedName>
    <definedName name="Delete06" localSheetId="5" hidden="1">{#N/A,#N/A,FALSE,"Coversheet";#N/A,#N/A,FALSE,"QA"}</definedName>
    <definedName name="Delete06" localSheetId="18" hidden="1">{#N/A,#N/A,FALSE,"Coversheet";#N/A,#N/A,FALSE,"QA"}</definedName>
    <definedName name="Delete06" localSheetId="12" hidden="1">{#N/A,#N/A,FALSE,"Coversheet";#N/A,#N/A,FALSE,"QA"}</definedName>
    <definedName name="Delete06" localSheetId="13" hidden="1">{#N/A,#N/A,FALSE,"Coversheet";#N/A,#N/A,FALSE,"QA"}</definedName>
    <definedName name="Delete06" hidden="1">{#N/A,#N/A,FALSE,"Coversheet";#N/A,#N/A,FALSE,"QA"}</definedName>
    <definedName name="Delete09" localSheetId="5" hidden="1">{#N/A,#N/A,FALSE,"Coversheet";#N/A,#N/A,FALSE,"QA"}</definedName>
    <definedName name="Delete09" localSheetId="18" hidden="1">{#N/A,#N/A,FALSE,"Coversheet";#N/A,#N/A,FALSE,"QA"}</definedName>
    <definedName name="Delete09" localSheetId="12" hidden="1">{#N/A,#N/A,FALSE,"Coversheet";#N/A,#N/A,FALSE,"QA"}</definedName>
    <definedName name="Delete09" localSheetId="13" hidden="1">{#N/A,#N/A,FALSE,"Coversheet";#N/A,#N/A,FALSE,"QA"}</definedName>
    <definedName name="Delete09" hidden="1">{#N/A,#N/A,FALSE,"Coversheet";#N/A,#N/A,FALSE,"QA"}</definedName>
    <definedName name="Delete1" localSheetId="5" hidden="1">{#N/A,#N/A,FALSE,"Coversheet";#N/A,#N/A,FALSE,"QA"}</definedName>
    <definedName name="Delete1" localSheetId="18" hidden="1">{#N/A,#N/A,FALSE,"Coversheet";#N/A,#N/A,FALSE,"QA"}</definedName>
    <definedName name="Delete1" localSheetId="12" hidden="1">{#N/A,#N/A,FALSE,"Coversheet";#N/A,#N/A,FALSE,"QA"}</definedName>
    <definedName name="Delete1" localSheetId="13" hidden="1">{#N/A,#N/A,FALSE,"Coversheet";#N/A,#N/A,FALSE,"QA"}</definedName>
    <definedName name="Delete1" hidden="1">{#N/A,#N/A,FALSE,"Coversheet";#N/A,#N/A,FALSE,"QA"}</definedName>
    <definedName name="Delete10" localSheetId="5" hidden="1">{#N/A,#N/A,FALSE,"Schedule F";#N/A,#N/A,FALSE,"Schedule G"}</definedName>
    <definedName name="Delete10" localSheetId="18" hidden="1">{#N/A,#N/A,FALSE,"Schedule F";#N/A,#N/A,FALSE,"Schedule G"}</definedName>
    <definedName name="Delete10" localSheetId="12" hidden="1">{#N/A,#N/A,FALSE,"Schedule F";#N/A,#N/A,FALSE,"Schedule G"}</definedName>
    <definedName name="Delete10" localSheetId="13" hidden="1">{#N/A,#N/A,FALSE,"Schedule F";#N/A,#N/A,FALSE,"Schedule G"}</definedName>
    <definedName name="Delete10" hidden="1">{#N/A,#N/A,FALSE,"Schedule F";#N/A,#N/A,FALSE,"Schedule G"}</definedName>
    <definedName name="Delete21" localSheetId="5" hidden="1">{#N/A,#N/A,FALSE,"Coversheet";#N/A,#N/A,FALSE,"QA"}</definedName>
    <definedName name="Delete21" localSheetId="18" hidden="1">{#N/A,#N/A,FALSE,"Coversheet";#N/A,#N/A,FALSE,"QA"}</definedName>
    <definedName name="Delete21" localSheetId="12" hidden="1">{#N/A,#N/A,FALSE,"Coversheet";#N/A,#N/A,FALSE,"QA"}</definedName>
    <definedName name="Delete21" localSheetId="13" hidden="1">{#N/A,#N/A,FALSE,"Coversheet";#N/A,#N/A,FALSE,"QA"}</definedName>
    <definedName name="Delete21" hidden="1">{#N/A,#N/A,FALSE,"Coversheet";#N/A,#N/A,FALSE,"QA"}</definedName>
    <definedName name="DEM" localSheetId="18">[25]CLASSIFIERS!$A$4:$IV$4</definedName>
    <definedName name="DEM">[10]CLASSIFIERS!$A$4:$IV$4</definedName>
    <definedName name="DEM_1" localSheetId="18">[25]EXTERNAL!$A$7:$IV$9</definedName>
    <definedName name="DEM_1">[10]EXTERNAL!$A$7:$IV$9</definedName>
    <definedName name="DEM_12CP" localSheetId="18">[25]EXTERNAL!$A$118:$IV$120</definedName>
    <definedName name="DEM_12CP">[10]EXTERNAL!$A$118:$IV$120</definedName>
    <definedName name="DEM_12NCP_P" localSheetId="18">[25]EXTERNAL!$A$187:$IV$189</definedName>
    <definedName name="DEM_12NCP_P">[10]EXTERNAL!$A$187:$IV$189</definedName>
    <definedName name="DEM_12NCP_S" localSheetId="18">[25]EXTERNAL!$A$190:$IV$192</definedName>
    <definedName name="DEM_12NCP_S">[10]EXTERNAL!$A$190:$IV$192</definedName>
    <definedName name="DEM_12NCP1" localSheetId="18">[25]EXTERNAL!$A$139:$IV$141</definedName>
    <definedName name="DEM_12NCP1">[10]EXTERNAL!$A$139:$IV$141</definedName>
    <definedName name="DEM_12NCP2" localSheetId="18">[25]EXTERNAL!$A$130:$IV$132</definedName>
    <definedName name="DEM_12NCP2">[10]EXTERNAL!$A$130:$IV$132</definedName>
    <definedName name="DEM_1A" localSheetId="18">[25]EXTERNAL!$A$115:$IV$117</definedName>
    <definedName name="DEM_1A">[10]EXTERNAL!$A$115:$IV$117</definedName>
    <definedName name="DEM_2A" localSheetId="18">[25]EXTERNAL!$A$148:$IV$150</definedName>
    <definedName name="DEM_2A">[10]EXTERNAL!$A$148:$IV$150</definedName>
    <definedName name="DEM_3A" localSheetId="18">[25]EXTERNAL!$A$199:$IV$201</definedName>
    <definedName name="DEM_3A">[10]EXTERNAL!$A$199:$IV$201</definedName>
    <definedName name="DEM_3B" localSheetId="18">[25]EXTERNAL!$A$196:$IV$198</definedName>
    <definedName name="DEM_3B">[10]EXTERNAL!$A$196:$IV$198</definedName>
    <definedName name="DEMAND" localSheetId="5">'[2]Sched 46'!#REF!</definedName>
    <definedName name="DEMAND" localSheetId="11">'[2]Sched 46'!#REF!</definedName>
    <definedName name="Demand" localSheetId="18">[32]Inputs!$D$8</definedName>
    <definedName name="DEMAND" localSheetId="17">'[2]Sched 46'!#REF!</definedName>
    <definedName name="DEMAND" localSheetId="3">'[2]Sched 46'!#REF!</definedName>
    <definedName name="DEMAND" localSheetId="7">'[2]Sched 46'!#REF!</definedName>
    <definedName name="DEMAND" localSheetId="1">'[2]Sched 46'!#REF!</definedName>
    <definedName name="DEMAND" localSheetId="0">'[2]Sched 46'!#REF!</definedName>
    <definedName name="DEMAND">'[2]Sched 46'!#REF!</definedName>
    <definedName name="Demand2">[70]Inputs!$D$11</definedName>
    <definedName name="Demands" localSheetId="5">#REF!</definedName>
    <definedName name="Demands" localSheetId="11">#REF!</definedName>
    <definedName name="Demands" localSheetId="17">#REF!</definedName>
    <definedName name="Demands" localSheetId="3">#REF!</definedName>
    <definedName name="Demands" localSheetId="7">#REF!</definedName>
    <definedName name="Demands" localSheetId="1">#REF!</definedName>
    <definedName name="Demands" localSheetId="0">#REF!</definedName>
    <definedName name="Demands">#REF!</definedName>
    <definedName name="DEPRECIATION" localSheetId="11">#REF!</definedName>
    <definedName name="DEPRECIATION" localSheetId="17">#REF!</definedName>
    <definedName name="DEPRECIATION" localSheetId="3">#REF!</definedName>
    <definedName name="DEPRECIATION" localSheetId="7">#REF!</definedName>
    <definedName name="DEPRECIATION" localSheetId="1">#REF!</definedName>
    <definedName name="DEPRECIATION" localSheetId="0">#REF!</definedName>
    <definedName name="DEPRECIATION">#REF!</definedName>
    <definedName name="DES1.T" localSheetId="18">[25]INTERNAL!$A$40:$IV$42</definedName>
    <definedName name="DES1.T">[10]INTERNAL!$A$40:$IV$42</definedName>
    <definedName name="DES2.T" localSheetId="18">[25]INTERNAL!$A$43:$IV$45</definedName>
    <definedName name="DES2.T">[10]INTERNAL!$A$43:$IV$45</definedName>
    <definedName name="devfee" localSheetId="5">#REF!</definedName>
    <definedName name="devfee" localSheetId="11">#REF!</definedName>
    <definedName name="devfee" localSheetId="17">#REF!</definedName>
    <definedName name="devfee" localSheetId="3">#REF!</definedName>
    <definedName name="devfee" localSheetId="7">#REF!</definedName>
    <definedName name="devfee" localSheetId="1">#REF!</definedName>
    <definedName name="devfee" localSheetId="0">#REF!</definedName>
    <definedName name="devfee">#REF!</definedName>
    <definedName name="DF_HeatRate" localSheetId="18">[37]Assumptions!$L$23</definedName>
    <definedName name="DF_HeatRate">[38]Assumptions!$L$23</definedName>
    <definedName name="DFIT" localSheetId="5" hidden="1">{#N/A,#N/A,FALSE,"Coversheet";#N/A,#N/A,FALSE,"QA"}</definedName>
    <definedName name="DFIT" localSheetId="18" hidden="1">{#N/A,#N/A,FALSE,"Coversheet";#N/A,#N/A,FALSE,"QA"}</definedName>
    <definedName name="DFIT" localSheetId="12" hidden="1">{#N/A,#N/A,FALSE,"Coversheet";#N/A,#N/A,FALSE,"QA"}</definedName>
    <definedName name="DFIT" localSheetId="13" hidden="1">{#N/A,#N/A,FALSE,"Coversheet";#N/A,#N/A,FALSE,"QA"}</definedName>
    <definedName name="DFIT" hidden="1">{#N/A,#N/A,FALSE,"Coversheet";#N/A,#N/A,FALSE,"QA"}</definedName>
    <definedName name="DIR_40" localSheetId="18">[25]EXTERNAL!$A$193:$IV$195</definedName>
    <definedName name="DIR_40">[10]EXTERNAL!$A$193:$IV$195</definedName>
    <definedName name="DIR_449" localSheetId="18">[25]EXTERNAL!$A$127:$IV$129</definedName>
    <definedName name="DIR_449">[10]EXTERNAL!$A$127:$IV$129</definedName>
    <definedName name="DIR_449_ENERGY" localSheetId="18">[25]EXTERNAL!$A$160:$IV$162</definedName>
    <definedName name="DIR_449_ENERGY">[10]EXTERNAL!$A$160:$IV$162</definedName>
    <definedName name="DIR_449_HV" localSheetId="18">[25]EXTERNAL!$A$157:$IV$159</definedName>
    <definedName name="DIR_449_HV">[10]EXTERNAL!$A$157:$IV$159</definedName>
    <definedName name="DIR_449_OATT" localSheetId="18">[25]EXTERNAL!$A$166:$IV$168</definedName>
    <definedName name="DIR_449_OATT">[10]EXTERNAL!$A$166:$IV$168</definedName>
    <definedName name="DIR_RESALE" localSheetId="18">[25]EXTERNAL!$A$124:$IV$126</definedName>
    <definedName name="DIR_RESALE">[10]EXTERNAL!$A$124:$IV$126</definedName>
    <definedName name="DIR_RESALE_LARGE" localSheetId="18">[25]EXTERNAL!$A$154:$IV$156</definedName>
    <definedName name="DIR_RESALE_LARGE">[10]EXTERNAL!$A$154:$IV$156</definedName>
    <definedName name="DIR_RESALE_SMALL" localSheetId="18">[25]EXTERNAL!$A$151:$IV$153</definedName>
    <definedName name="DIR_RESALE_SMALL">[10]EXTERNAL!$A$151:$IV$153</definedName>
    <definedName name="DIR108.09" localSheetId="18">[25]EXTERNAL!$A$106:$IV$108</definedName>
    <definedName name="DIR108.09">[10]EXTERNAL!$A$106:$IV$108</definedName>
    <definedName name="DIR235.00" localSheetId="18">[25]EXTERNAL!$A$85:$IV$87</definedName>
    <definedName name="DIR235.00">[10]EXTERNAL!$A$85:$IV$87</definedName>
    <definedName name="DIR360.01" localSheetId="18">[25]EXTERNAL!$A$37:$IV$39</definedName>
    <definedName name="DIR360.01">[10]EXTERNAL!$A$37:$IV$39</definedName>
    <definedName name="DIR361.01" localSheetId="18">[25]EXTERNAL!$A$40:$IV$42</definedName>
    <definedName name="DIR361.01">[10]EXTERNAL!$A$40:$IV$42</definedName>
    <definedName name="DIR362.01" localSheetId="18">[25]EXTERNAL!$A$43:$IV$45</definedName>
    <definedName name="DIR362.01">[10]EXTERNAL!$A$43:$IV$45</definedName>
    <definedName name="DIR364.01" localSheetId="18">[25]EXTERNAL!$A$46:$IV$48</definedName>
    <definedName name="DIR364.01">[10]EXTERNAL!$A$46:$IV$48</definedName>
    <definedName name="DIR366.01" localSheetId="18">[25]EXTERNAL!$A$49:$IV$51</definedName>
    <definedName name="DIR366.01">[10]EXTERNAL!$A$49:$IV$51</definedName>
    <definedName name="DIR368.03" localSheetId="18">[25]EXTERNAL!$A$55:$IV$57</definedName>
    <definedName name="DIR368.03">[10]EXTERNAL!$A$55:$IV$57</definedName>
    <definedName name="DIR368.03C" localSheetId="18">[25]EXTERNAL!$A$52:$IV$54</definedName>
    <definedName name="DIR368.03C">[10]EXTERNAL!$A$52:$IV$54</definedName>
    <definedName name="DIR372.00" localSheetId="18">[25]EXTERNAL!$A$58:$IV$60</definedName>
    <definedName name="DIR372.00">[10]EXTERNAL!$A$58:$IV$60</definedName>
    <definedName name="DIR373.00" localSheetId="18">[25]EXTERNAL!$A$61:$IV$63</definedName>
    <definedName name="DIR373.00">[10]EXTERNAL!$A$61:$IV$63</definedName>
    <definedName name="DIR450.01" localSheetId="18">[25]EXTERNAL!$A$10:$IV$12</definedName>
    <definedName name="DIR450.01">[10]EXTERNAL!$A$10:$IV$12</definedName>
    <definedName name="DIR450.02" localSheetId="18">[25]EXTERNAL!$A$184:$IV$186</definedName>
    <definedName name="DIR450.02">[10]EXTERNAL!$A$184:$IV$186</definedName>
    <definedName name="DIR451.02" localSheetId="18">[25]EXTERNAL!$A$70:$IV$72</definedName>
    <definedName name="DIR451.02">[10]EXTERNAL!$A$70:$IV$72</definedName>
    <definedName name="DIR451.03" localSheetId="18">[25]EXTERNAL!$A$136:$IV$138</definedName>
    <definedName name="DIR451.03">[10]EXTERNAL!$A$136:$IV$138</definedName>
    <definedName name="DIR451.05" localSheetId="18">[25]EXTERNAL!$A$76:$IV$78</definedName>
    <definedName name="DIR451.05">[10]EXTERNAL!$A$76:$IV$78</definedName>
    <definedName name="DIR451.06" localSheetId="18">[25]EXTERNAL!$A$109:$IV$111</definedName>
    <definedName name="DIR451.06">[10]EXTERNAL!$A$109:$IV$111</definedName>
    <definedName name="DIR451.07" localSheetId="18">[25]EXTERNAL!$A$133:$IV$135</definedName>
    <definedName name="DIR451.07">[10]EXTERNAL!$A$133:$IV$135</definedName>
    <definedName name="DIR454.04" localSheetId="18">[25]EXTERNAL!$A$73:$IV$75</definedName>
    <definedName name="DIR454.04">[10]EXTERNAL!$A$73:$IV$75</definedName>
    <definedName name="DIR556.01" localSheetId="18">[25]EXTERNAL!$A$175:$IV$177</definedName>
    <definedName name="DIR556.01">[10]EXTERNAL!$A$175:$IV$177</definedName>
    <definedName name="DIR565.02" localSheetId="18">[25]EXTERNAL!$A$178:$IV$180</definedName>
    <definedName name="DIR565.02">[10]EXTERNAL!$A$178:$IV$180</definedName>
    <definedName name="DIR908.01" localSheetId="18">[25]EXTERNAL!$A$172:$IV$174</definedName>
    <definedName name="DIR908.01">[10]EXTERNAL!$A$172:$IV$174</definedName>
    <definedName name="DIR920.01" localSheetId="18">[25]EXTERNAL!$A$181:$IV$183</definedName>
    <definedName name="DIR920.01">[10]EXTERNAL!$A$181:$IV$183</definedName>
    <definedName name="Dis">'[33]Func Study'!$AB$250</definedName>
    <definedName name="Disc" localSheetId="5">'[63]Debt Amortization'!#REF!</definedName>
    <definedName name="Disc" localSheetId="11">'[63]Debt Amortization'!#REF!</definedName>
    <definedName name="Disc" localSheetId="17">'[63]Debt Amortization'!#REF!</definedName>
    <definedName name="Disc" localSheetId="3">'[63]Debt Amortization'!#REF!</definedName>
    <definedName name="Disc" localSheetId="7">'[63]Debt Amortization'!#REF!</definedName>
    <definedName name="Disc" localSheetId="1">'[63]Debt Amortization'!#REF!</definedName>
    <definedName name="Disc" localSheetId="0">'[63]Debt Amortization'!#REF!</definedName>
    <definedName name="Disc">'[63]Debt Amortization'!#REF!</definedName>
    <definedName name="Discount_for_Revenue_Reqmt">'[71]Assumptions of Purchase'!$B$45</definedName>
    <definedName name="DisFac">'[33]Func Dist Factor Table'!$A$11:$G$25</definedName>
    <definedName name="Dist_factor" localSheetId="5">#REF!</definedName>
    <definedName name="Dist_factor" localSheetId="11">#REF!</definedName>
    <definedName name="Dist_factor" localSheetId="18">#REF!</definedName>
    <definedName name="Dist_factor" localSheetId="17">#REF!</definedName>
    <definedName name="Dist_factor" localSheetId="3">#REF!</definedName>
    <definedName name="Dist_factor" localSheetId="7">#REF!</definedName>
    <definedName name="Dist_factor" localSheetId="1">#REF!</definedName>
    <definedName name="Dist_factor" localSheetId="0">#REF!</definedName>
    <definedName name="Dist_factor">#REF!</definedName>
    <definedName name="DistPeakMethod" localSheetId="5">[35]Inputs!#REF!</definedName>
    <definedName name="DistPeakMethod" localSheetId="11">[35]Inputs!#REF!</definedName>
    <definedName name="DistPeakMethod" localSheetId="18">[35]Inputs!#REF!</definedName>
    <definedName name="DistPeakMethod" localSheetId="17">[35]Inputs!#REF!</definedName>
    <definedName name="DistPeakMethod" localSheetId="3">[35]Inputs!#REF!</definedName>
    <definedName name="DistPeakMethod" localSheetId="7">[35]Inputs!#REF!</definedName>
    <definedName name="DistPeakMethod" localSheetId="1">[35]Inputs!#REF!</definedName>
    <definedName name="DistPeakMethod" localSheetId="0">[35]Inputs!#REF!</definedName>
    <definedName name="DistPeakMethod">[35]Inputs!#REF!</definedName>
    <definedName name="DOCKET" localSheetId="5">#REF!</definedName>
    <definedName name="DOCKET" localSheetId="11">#REF!</definedName>
    <definedName name="DOCKET" localSheetId="17">#REF!</definedName>
    <definedName name="DOCKET" localSheetId="3">#REF!</definedName>
    <definedName name="DOCKET" localSheetId="7">#REF!</definedName>
    <definedName name="DOCKET" localSheetId="1">#REF!</definedName>
    <definedName name="DOCKET" localSheetId="0">#REF!</definedName>
    <definedName name="DOCKET">#REF!</definedName>
    <definedName name="DocketNumber" localSheetId="18">'[72]JHS-19'!$AR$2</definedName>
    <definedName name="DocketNumber">'[73]JHS-19'!$AR$2</definedName>
    <definedName name="DP.T" localSheetId="18">[25]INTERNAL!$A$46:$IV$48</definedName>
    <definedName name="DP.T">[10]INTERNAL!$A$46:$IV$48</definedName>
    <definedName name="DUDE" localSheetId="5" hidden="1">#REF!</definedName>
    <definedName name="DUDE" localSheetId="11" hidden="1">#REF!</definedName>
    <definedName name="DUDE" localSheetId="18" hidden="1">#REF!</definedName>
    <definedName name="DUDE" localSheetId="17" hidden="1">#REF!</definedName>
    <definedName name="DUDE" localSheetId="3" hidden="1">#REF!</definedName>
    <definedName name="DUDE" localSheetId="7" hidden="1">#REF!</definedName>
    <definedName name="DUDE" localSheetId="1" hidden="1">#REF!</definedName>
    <definedName name="DUDE" localSheetId="0" hidden="1">#REF!</definedName>
    <definedName name="DUDE" hidden="1">#REF!</definedName>
    <definedName name="DurPTC" localSheetId="11">#REF!</definedName>
    <definedName name="DurPTC" localSheetId="17">#REF!</definedName>
    <definedName name="DurPTC" localSheetId="3">#REF!</definedName>
    <definedName name="DurPTC" localSheetId="7">#REF!</definedName>
    <definedName name="DurPTC" localSheetId="1">#REF!</definedName>
    <definedName name="DurPTC" localSheetId="0">#REF!</definedName>
    <definedName name="DurPTC">#REF!</definedName>
    <definedName name="EBFIT.T" localSheetId="18">[25]INTERNAL!$A$88:$IV$90</definedName>
    <definedName name="EBFIT.T">[10]INTERNAL!$A$88:$IV$90</definedName>
    <definedName name="ec_46s1" localSheetId="5">'[2]Sched 46'!#REF!</definedName>
    <definedName name="ec_46s1" localSheetId="11">'[2]Sched 46'!#REF!</definedName>
    <definedName name="ec_46s1" localSheetId="17">'[2]Sched 46'!#REF!</definedName>
    <definedName name="ec_46s1" localSheetId="3">'[2]Sched 46'!#REF!</definedName>
    <definedName name="ec_46s1" localSheetId="7">'[2]Sched 46'!#REF!</definedName>
    <definedName name="ec_46s1" localSheetId="1">'[2]Sched 46'!#REF!</definedName>
    <definedName name="ec_46s1" localSheetId="0">'[2]Sched 46'!#REF!</definedName>
    <definedName name="ec_46s1">'[2]Sched 46'!#REF!</definedName>
    <definedName name="ec_46s2" localSheetId="5">'[2]Sched 46'!#REF!</definedName>
    <definedName name="ec_46s2" localSheetId="11">'[2]Sched 46'!#REF!</definedName>
    <definedName name="ec_46s2" localSheetId="17">'[2]Sched 46'!#REF!</definedName>
    <definedName name="ec_46s2" localSheetId="3">'[2]Sched 46'!#REF!</definedName>
    <definedName name="ec_46s2" localSheetId="7">'[2]Sched 46'!#REF!</definedName>
    <definedName name="ec_46s2" localSheetId="1">'[2]Sched 46'!#REF!</definedName>
    <definedName name="ec_46s2" localSheetId="0">'[2]Sched 46'!#REF!</definedName>
    <definedName name="ec_46s2">'[2]Sched 46'!#REF!</definedName>
    <definedName name="ec_46w1" localSheetId="11">'[2]Sched 46'!#REF!</definedName>
    <definedName name="ec_46w1" localSheetId="17">'[2]Sched 46'!#REF!</definedName>
    <definedName name="ec_46w1" localSheetId="3">'[2]Sched 46'!#REF!</definedName>
    <definedName name="ec_46w1" localSheetId="7">'[2]Sched 46'!#REF!</definedName>
    <definedName name="ec_46w1" localSheetId="1">'[2]Sched 46'!#REF!</definedName>
    <definedName name="ec_46w1" localSheetId="0">'[2]Sched 46'!#REF!</definedName>
    <definedName name="ec_46w1">'[2]Sched 46'!#REF!</definedName>
    <definedName name="ec_46w2" localSheetId="11">'[2]Sched 46'!#REF!</definedName>
    <definedName name="ec_46w2" localSheetId="17">'[2]Sched 46'!#REF!</definedName>
    <definedName name="ec_46w2" localSheetId="3">'[2]Sched 46'!#REF!</definedName>
    <definedName name="ec_46w2" localSheetId="7">'[2]Sched 46'!#REF!</definedName>
    <definedName name="ec_46w2" localSheetId="1">'[2]Sched 46'!#REF!</definedName>
    <definedName name="ec_46w2" localSheetId="0">'[2]Sched 46'!#REF!</definedName>
    <definedName name="ec_46w2">'[2]Sched 46'!#REF!</definedName>
    <definedName name="ec_49s1" localSheetId="11">'[2]Sched 46'!#REF!</definedName>
    <definedName name="ec_49s1" localSheetId="17">'[2]Sched 46'!#REF!</definedName>
    <definedName name="ec_49s1" localSheetId="3">'[2]Sched 46'!#REF!</definedName>
    <definedName name="ec_49s1" localSheetId="7">'[2]Sched 46'!#REF!</definedName>
    <definedName name="ec_49s1" localSheetId="1">'[2]Sched 46'!#REF!</definedName>
    <definedName name="ec_49s1" localSheetId="0">'[2]Sched 46'!#REF!</definedName>
    <definedName name="ec_49s1">'[2]Sched 46'!#REF!</definedName>
    <definedName name="ec_49s2" localSheetId="11">'[2]Sched 46'!#REF!</definedName>
    <definedName name="ec_49s2" localSheetId="17">'[2]Sched 46'!#REF!</definedName>
    <definedName name="ec_49s2" localSheetId="3">'[2]Sched 46'!#REF!</definedName>
    <definedName name="ec_49s2" localSheetId="7">'[2]Sched 46'!#REF!</definedName>
    <definedName name="ec_49s2" localSheetId="1">'[2]Sched 46'!#REF!</definedName>
    <definedName name="ec_49s2" localSheetId="0">'[2]Sched 46'!#REF!</definedName>
    <definedName name="ec_49s2">'[2]Sched 46'!#REF!</definedName>
    <definedName name="ec_49w1" localSheetId="11">'[2]Sched 46'!#REF!</definedName>
    <definedName name="ec_49w1" localSheetId="17">'[2]Sched 46'!#REF!</definedName>
    <definedName name="ec_49w1" localSheetId="3">'[2]Sched 46'!#REF!</definedName>
    <definedName name="ec_49w1" localSheetId="7">'[2]Sched 46'!#REF!</definedName>
    <definedName name="ec_49w1" localSheetId="1">'[2]Sched 46'!#REF!</definedName>
    <definedName name="ec_49w1" localSheetId="0">'[2]Sched 46'!#REF!</definedName>
    <definedName name="ec_49w1">'[2]Sched 46'!#REF!</definedName>
    <definedName name="ec_49w2" localSheetId="11">'[2]Sched 46'!#REF!</definedName>
    <definedName name="ec_49w2" localSheetId="17">'[2]Sched 46'!#REF!</definedName>
    <definedName name="ec_49w2" localSheetId="3">'[2]Sched 46'!#REF!</definedName>
    <definedName name="ec_49w2" localSheetId="7">'[2]Sched 46'!#REF!</definedName>
    <definedName name="ec_49w2" localSheetId="1">'[2]Sched 46'!#REF!</definedName>
    <definedName name="ec_49w2" localSheetId="0">'[2]Sched 46'!#REF!</definedName>
    <definedName name="ec_49w2">'[2]Sched 46'!#REF!</definedName>
    <definedName name="ee" localSheetId="5" hidden="1">{#N/A,#N/A,FALSE,"Month ";#N/A,#N/A,FALSE,"YTD";#N/A,#N/A,FALSE,"12 mo ended"}</definedName>
    <definedName name="ee" localSheetId="18" hidden="1">{#N/A,#N/A,FALSE,"Month ";#N/A,#N/A,FALSE,"YTD";#N/A,#N/A,FALSE,"12 mo ended"}</definedName>
    <definedName name="ee" localSheetId="12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8">[25]INPUTS!$F$31</definedName>
    <definedName name="EffTax">[10]INPUTS!$F$31</definedName>
    <definedName name="Electp1" localSheetId="5">#REF!</definedName>
    <definedName name="Electp1" localSheetId="11">#REF!</definedName>
    <definedName name="Electp1" localSheetId="17">#REF!</definedName>
    <definedName name="Electp1" localSheetId="3">#REF!</definedName>
    <definedName name="Electp1" localSheetId="7">#REF!</definedName>
    <definedName name="Electp1" localSheetId="1">#REF!</definedName>
    <definedName name="Electp1" localSheetId="0">#REF!</definedName>
    <definedName name="Electp1">#REF!</definedName>
    <definedName name="Electp2" localSheetId="11">#REF!</definedName>
    <definedName name="Electp2" localSheetId="17">#REF!</definedName>
    <definedName name="Electp2" localSheetId="3">#REF!</definedName>
    <definedName name="Electp2" localSheetId="7">#REF!</definedName>
    <definedName name="Electp2" localSheetId="1">#REF!</definedName>
    <definedName name="Electp2" localSheetId="0">#REF!</definedName>
    <definedName name="Electp2">#REF!</definedName>
    <definedName name="Electric_Prices" localSheetId="18">'[74]Monthly Price Summary'!$B$4:$E$27</definedName>
    <definedName name="Electric_Prices">'[75]Monthly Price Summary'!$B$4:$E$27</definedName>
    <definedName name="ElecWC_LineItems" localSheetId="18">[26]BS!$AO$7:$AO$3420</definedName>
    <definedName name="ElecWC_LineItems">[27]BS!$AO$7:$AO$3420</definedName>
    <definedName name="ElRBLine" localSheetId="18">[26]BS!$AP$7:$AP$3141</definedName>
    <definedName name="ElRBLine">[27]BS!$AP$7:$AP$3141</definedName>
    <definedName name="EMPLBENE" localSheetId="5">#REF!</definedName>
    <definedName name="EMPLBENE" localSheetId="11">#REF!</definedName>
    <definedName name="EMPLBENE" localSheetId="17">#REF!</definedName>
    <definedName name="EMPLBENE" localSheetId="3">#REF!</definedName>
    <definedName name="EMPLBENE" localSheetId="7">#REF!</definedName>
    <definedName name="EMPLBENE" localSheetId="1">#REF!</definedName>
    <definedName name="EMPLBENE" localSheetId="0">#REF!</definedName>
    <definedName name="EMPLBENE">#REF!</definedName>
    <definedName name="EndDate" localSheetId="18">[37]Assumptions!$C$11</definedName>
    <definedName name="EndDate">[38]Assumptions!$C$11</definedName>
    <definedName name="endptcyr" localSheetId="5">#REF!</definedName>
    <definedName name="endptcyr" localSheetId="11">#REF!</definedName>
    <definedName name="endptcyr" localSheetId="17">#REF!</definedName>
    <definedName name="endptcyr" localSheetId="3">#REF!</definedName>
    <definedName name="endptcyr" localSheetId="7">#REF!</definedName>
    <definedName name="endptcyr" localSheetId="1">#REF!</definedName>
    <definedName name="endptcyr" localSheetId="0">#REF!</definedName>
    <definedName name="endptcyr">#REF!</definedName>
    <definedName name="energy" localSheetId="5">'[2]Sched 46'!#REF!</definedName>
    <definedName name="energy" localSheetId="11">'[2]Sched 46'!#REF!</definedName>
    <definedName name="energy" localSheetId="18">[52]Readings!$B$3</definedName>
    <definedName name="energy" localSheetId="17">'[2]Sched 46'!#REF!</definedName>
    <definedName name="energy" localSheetId="3">'[2]Sched 46'!#REF!</definedName>
    <definedName name="energy" localSheetId="7">'[2]Sched 46'!#REF!</definedName>
    <definedName name="energy" localSheetId="1">'[2]Sched 46'!#REF!</definedName>
    <definedName name="energy" localSheetId="0">'[2]Sched 46'!#REF!</definedName>
    <definedName name="energy">'[2]Sched 46'!#REF!</definedName>
    <definedName name="ENERGY_1" localSheetId="18">[25]EXTERNAL!$A$4:$IV$6</definedName>
    <definedName name="ENERGY_1">[10]EXTERNAL!$A$4:$IV$6</definedName>
    <definedName name="ENERGY_2" localSheetId="18">[25]EXTERNAL!$A$145:$IV$147</definedName>
    <definedName name="ENERGY_2">[10]EXTERNAL!$A$145:$IV$147</definedName>
    <definedName name="Engy">[32]Inputs!$D$9</definedName>
    <definedName name="Engy2">[70]Inputs!$D$12</definedName>
    <definedName name="enxco2005" localSheetId="5">#REF!</definedName>
    <definedName name="enxco2005" localSheetId="11">#REF!</definedName>
    <definedName name="enxco2005" localSheetId="17">#REF!</definedName>
    <definedName name="enxco2005" localSheetId="3">#REF!</definedName>
    <definedName name="enxco2005" localSheetId="7">#REF!</definedName>
    <definedName name="enxco2005" localSheetId="1">#REF!</definedName>
    <definedName name="enxco2005" localSheetId="0">#REF!</definedName>
    <definedName name="enxco2005">#REF!</definedName>
    <definedName name="enxcoescal" localSheetId="11">#REF!</definedName>
    <definedName name="enxcoescal" localSheetId="17">#REF!</definedName>
    <definedName name="enxcoescal" localSheetId="3">#REF!</definedName>
    <definedName name="enxcoescal" localSheetId="7">#REF!</definedName>
    <definedName name="enxcoescal" localSheetId="1">#REF!</definedName>
    <definedName name="enxcoescal" localSheetId="0">#REF!</definedName>
    <definedName name="enxcoescal">#REF!</definedName>
    <definedName name="enxcoownperc" localSheetId="11">#REF!</definedName>
    <definedName name="enxcoownperc" localSheetId="17">#REF!</definedName>
    <definedName name="enxcoownperc" localSheetId="3">#REF!</definedName>
    <definedName name="enxcoownperc" localSheetId="7">#REF!</definedName>
    <definedName name="enxcoownperc" localSheetId="1">#REF!</definedName>
    <definedName name="enxcoownperc" localSheetId="0">#REF!</definedName>
    <definedName name="enxcoownperc">#REF!</definedName>
    <definedName name="epcfee" localSheetId="11">#REF!</definedName>
    <definedName name="epcfee" localSheetId="17">#REF!</definedName>
    <definedName name="epcfee" localSheetId="3">#REF!</definedName>
    <definedName name="epcfee" localSheetId="7">#REF!</definedName>
    <definedName name="epcfee" localSheetId="1">#REF!</definedName>
    <definedName name="epcfee" localSheetId="0">#REF!</definedName>
    <definedName name="epcfee">#REF!</definedName>
    <definedName name="EPIS.T" localSheetId="18">[25]INTERNAL!$A$49:$IV$51</definedName>
    <definedName name="EPIS.T">[10]INTERNAL!$A$49:$IV$51</definedName>
    <definedName name="equitperc" localSheetId="5">#REF!</definedName>
    <definedName name="equitperc" localSheetId="11">#REF!</definedName>
    <definedName name="equitperc" localSheetId="17">#REF!</definedName>
    <definedName name="equitperc" localSheetId="3">#REF!</definedName>
    <definedName name="equitperc" localSheetId="7">#REF!</definedName>
    <definedName name="equitperc" localSheetId="1">#REF!</definedName>
    <definedName name="equitperc" localSheetId="0">#REF!</definedName>
    <definedName name="equitperc">#REF!</definedName>
    <definedName name="error" localSheetId="5" hidden="1">{#N/A,#N/A,FALSE,"Coversheet";#N/A,#N/A,FALSE,"QA"}</definedName>
    <definedName name="error" localSheetId="18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5" hidden="1">{#N/A,#N/A,FALSE,"Summ";#N/A,#N/A,FALSE,"General"}</definedName>
    <definedName name="Estimate" localSheetId="18" hidden="1">{#N/A,#N/A,FALSE,"Summ";#N/A,#N/A,FALSE,"General"}</definedName>
    <definedName name="Estimate" hidden="1">{#N/A,#N/A,FALSE,"Summ";#N/A,#N/A,FALSE,"General"}</definedName>
    <definedName name="estrateRES" localSheetId="5">#REF!</definedName>
    <definedName name="estrateRES" localSheetId="11">#REF!</definedName>
    <definedName name="estrateRES" localSheetId="17">#REF!</definedName>
    <definedName name="estrateRES" localSheetId="3">#REF!</definedName>
    <definedName name="estrateRES" localSheetId="7">#REF!</definedName>
    <definedName name="estrateRES" localSheetId="1">#REF!</definedName>
    <definedName name="estrateRES" localSheetId="0">#REF!</definedName>
    <definedName name="estrateRES">#REF!</definedName>
    <definedName name="ex" localSheetId="5" hidden="1">{#N/A,#N/A,FALSE,"Summ";#N/A,#N/A,FALSE,"General"}</definedName>
    <definedName name="ex" localSheetId="18" hidden="1">{#N/A,#N/A,FALSE,"Summ";#N/A,#N/A,FALSE,"General"}</definedName>
    <definedName name="ex" hidden="1">{#N/A,#N/A,FALSE,"Summ";#N/A,#N/A,FALSE,"General"}</definedName>
    <definedName name="Exhibit_No.______MJS_4" localSheetId="5">'[22]MJS-4'!$O$3</definedName>
    <definedName name="Exhibit_No.______MJS_4">'[23]MJS-4'!$O$3</definedName>
    <definedName name="Exhibit_No.______MJS_5" localSheetId="5">'[22]MJS-5'!$E$3</definedName>
    <definedName name="Exhibit_No.______MJS_5">'[23]MJS-5'!$E$3</definedName>
    <definedName name="Exhibit_No.______MJS_6" localSheetId="5">'[22]MJS-6'!$F$3</definedName>
    <definedName name="Exhibit_No.______MJS_6">'[23]MJS-6'!$F$3</definedName>
    <definedName name="Expected_Life" localSheetId="5">#REF!</definedName>
    <definedName name="Expected_Life" localSheetId="11">#REF!</definedName>
    <definedName name="Expected_Life" localSheetId="17">#REF!</definedName>
    <definedName name="Expected_Life" localSheetId="3">#REF!</definedName>
    <definedName name="Expected_Life" localSheetId="7">#REF!</definedName>
    <definedName name="Expected_Life" localSheetId="1">#REF!</definedName>
    <definedName name="Expected_Life" localSheetId="0">#REF!</definedName>
    <definedName name="Expected_Life">#REF!</definedName>
    <definedName name="F" localSheetId="11" hidden="1">#REF!</definedName>
    <definedName name="F" localSheetId="18" hidden="1">#REF!</definedName>
    <definedName name="F" localSheetId="17" hidden="1">#REF!</definedName>
    <definedName name="F" localSheetId="3" hidden="1">#REF!</definedName>
    <definedName name="F" localSheetId="7" hidden="1">#REF!</definedName>
    <definedName name="F" localSheetId="1" hidden="1">#REF!</definedName>
    <definedName name="F" localSheetId="0" hidden="1">#REF!</definedName>
    <definedName name="F" hidden="1">#REF!</definedName>
    <definedName name="f101top" localSheetId="11">#REF!</definedName>
    <definedName name="f101top" localSheetId="18">#REF!</definedName>
    <definedName name="f101top" localSheetId="17">#REF!</definedName>
    <definedName name="f101top" localSheetId="3">#REF!</definedName>
    <definedName name="f101top" localSheetId="7">#REF!</definedName>
    <definedName name="f101top" localSheetId="1">#REF!</definedName>
    <definedName name="f101top" localSheetId="0">#REF!</definedName>
    <definedName name="f101top">#REF!</definedName>
    <definedName name="f104top" localSheetId="11">#REF!</definedName>
    <definedName name="f104top" localSheetId="18">#REF!</definedName>
    <definedName name="f104top" localSheetId="17">#REF!</definedName>
    <definedName name="f104top" localSheetId="3">#REF!</definedName>
    <definedName name="f104top" localSheetId="7">#REF!</definedName>
    <definedName name="f104top" localSheetId="1">#REF!</definedName>
    <definedName name="f104top" localSheetId="0">#REF!</definedName>
    <definedName name="f104top">#REF!</definedName>
    <definedName name="f138top" localSheetId="11">#REF!</definedName>
    <definedName name="f138top" localSheetId="17">#REF!</definedName>
    <definedName name="f138top" localSheetId="3">#REF!</definedName>
    <definedName name="f138top" localSheetId="7">#REF!</definedName>
    <definedName name="f138top" localSheetId="1">#REF!</definedName>
    <definedName name="f138top" localSheetId="0">#REF!</definedName>
    <definedName name="f138top">#REF!</definedName>
    <definedName name="f140top" localSheetId="11">#REF!</definedName>
    <definedName name="f140top" localSheetId="17">#REF!</definedName>
    <definedName name="f140top" localSheetId="3">#REF!</definedName>
    <definedName name="f140top" localSheetId="7">#REF!</definedName>
    <definedName name="f140top" localSheetId="1">#REF!</definedName>
    <definedName name="f140top" localSheetId="0">#REF!</definedName>
    <definedName name="f140top">#REF!</definedName>
    <definedName name="Factorck">'[33]COS Factor Table'!$O$15:$O$113</definedName>
    <definedName name="FACTORS" localSheetId="5">#REF!</definedName>
    <definedName name="FACTORS" localSheetId="11">#REF!</definedName>
    <definedName name="FACTORS" localSheetId="17">#REF!</definedName>
    <definedName name="FACTORS" localSheetId="3">#REF!</definedName>
    <definedName name="FACTORS" localSheetId="7">#REF!</definedName>
    <definedName name="FACTORS" localSheetId="1">#REF!</definedName>
    <definedName name="FACTORS" localSheetId="0">#REF!</definedName>
    <definedName name="FACTORS">#REF!</definedName>
    <definedName name="FactorType">[36]Variables!$AK$2:$AL$12</definedName>
    <definedName name="FACTP" localSheetId="5">#REF!</definedName>
    <definedName name="FACTP" localSheetId="11">#REF!</definedName>
    <definedName name="FACTP" localSheetId="18">#REF!</definedName>
    <definedName name="FACTP" localSheetId="17">#REF!</definedName>
    <definedName name="FACTP" localSheetId="3">#REF!</definedName>
    <definedName name="FACTP" localSheetId="7">#REF!</definedName>
    <definedName name="FACTP" localSheetId="1">#REF!</definedName>
    <definedName name="FACTP" localSheetId="0">#REF!</definedName>
    <definedName name="FACTP">#REF!</definedName>
    <definedName name="FactSum">'[33]COS Factor Table'!$A$14:$O$113</definedName>
    <definedName name="FCR" localSheetId="18">'[60]Virtual 49 Back-Up'!$B$20</definedName>
    <definedName name="FCR">'[61]Virtual 49 Back-Up'!$B$20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5" hidden="1">{#N/A,#N/A,FALSE,"Month ";#N/A,#N/A,FALSE,"YTD";#N/A,#N/A,FALSE,"12 mo ended"}</definedName>
    <definedName name="fdsafdasfdsa" localSheetId="18" hidden="1">{#N/A,#N/A,FALSE,"Month ";#N/A,#N/A,FALSE,"YTD";#N/A,#N/A,FALSE,"12 mo ended"}</definedName>
    <definedName name="fdsafdasfdsa" localSheetId="12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11">[42]Backup!#REF!</definedName>
    <definedName name="FEB" localSheetId="17">[42]Backup!#REF!</definedName>
    <definedName name="FEB" localSheetId="3">[42]Backup!#REF!</definedName>
    <definedName name="FEB" localSheetId="7">[42]Backup!#REF!</definedName>
    <definedName name="FEB" localSheetId="1">[42]Backup!#REF!</definedName>
    <definedName name="FEB" localSheetId="0">[42]Backup!#REF!</definedName>
    <definedName name="FEB">[42]Backup!#REF!</definedName>
    <definedName name="Feb03AMA" localSheetId="11">'[43]BS C&amp;L'!#REF!</definedName>
    <definedName name="Feb03AMA" localSheetId="17">'[43]BS C&amp;L'!#REF!</definedName>
    <definedName name="Feb03AMA" localSheetId="3">'[43]BS C&amp;L'!#REF!</definedName>
    <definedName name="Feb03AMA" localSheetId="7">'[43]BS C&amp;L'!#REF!</definedName>
    <definedName name="Feb03AMA" localSheetId="1">'[43]BS C&amp;L'!#REF!</definedName>
    <definedName name="Feb03AMA" localSheetId="0">'[43]BS C&amp;L'!#REF!</definedName>
    <definedName name="Feb03AMA">'[43]BS C&amp;L'!#REF!</definedName>
    <definedName name="Feb04AMA">[4]BS!$AE$7:$AE$3582</definedName>
    <definedName name="Feb05AMA" localSheetId="5">#REF!</definedName>
    <definedName name="Feb05AMA" localSheetId="11">#REF!</definedName>
    <definedName name="Feb05AMA" localSheetId="17">#REF!</definedName>
    <definedName name="Feb05AMA" localSheetId="3">#REF!</definedName>
    <definedName name="Feb05AMA" localSheetId="7">#REF!</definedName>
    <definedName name="Feb05AMA" localSheetId="1">#REF!</definedName>
    <definedName name="Feb05AMA" localSheetId="0">#REF!</definedName>
    <definedName name="Feb05AMA">#REF!</definedName>
    <definedName name="Feb09AMA">[6]BS!$AL$7:$AL$1725</definedName>
    <definedName name="Feb10AMA">[6]BS!$AX$7:$AX$1726</definedName>
    <definedName name="Feb17AMA">[19]BS!$AF$8:$AF$2552</definedName>
    <definedName name="FEBT" localSheetId="11">#REF!</definedName>
    <definedName name="FEBT" localSheetId="18">#REF!</definedName>
    <definedName name="FEBT" localSheetId="17">#REF!</definedName>
    <definedName name="FEBT" localSheetId="3">#REF!</definedName>
    <definedName name="FEBT" localSheetId="7">#REF!</definedName>
    <definedName name="FEBT" localSheetId="1">#REF!</definedName>
    <definedName name="FEBT" localSheetId="0">#REF!</definedName>
    <definedName name="FEBT">#REF!</definedName>
    <definedName name="Fed_Cap_Tax" localSheetId="18">[76]Inputs!$E$112</definedName>
    <definedName name="Fed_Cap_Tax">[77]Inputs!$E$112</definedName>
    <definedName name="FEDERAL_INCOME_TAX" localSheetId="5">#REF!</definedName>
    <definedName name="FEDERAL_INCOME_TAX" localSheetId="11">#REF!</definedName>
    <definedName name="FEDERAL_INCOME_TAX" localSheetId="17">#REF!</definedName>
    <definedName name="FEDERAL_INCOME_TAX" localSheetId="3">#REF!</definedName>
    <definedName name="FEDERAL_INCOME_TAX" localSheetId="7">#REF!</definedName>
    <definedName name="FEDERAL_INCOME_TAX" localSheetId="1">#REF!</definedName>
    <definedName name="FEDERAL_INCOME_TAX" localSheetId="0">#REF!</definedName>
    <definedName name="FEDERAL_INCOME_TAX">#REF!</definedName>
    <definedName name="FedTaxRate" localSheetId="18">[37]Assumptions!$C$33</definedName>
    <definedName name="FedTaxRate">[38]Assumptions!$C$33</definedName>
    <definedName name="FERC_Lookup">'[78]Map Table'!$E$2:$F$58</definedName>
    <definedName name="FERCRATE" localSheetId="5">#REF!</definedName>
    <definedName name="FERCRATE" localSheetId="11">#REF!</definedName>
    <definedName name="FERCRATE" localSheetId="17">#REF!</definedName>
    <definedName name="FERCRATE" localSheetId="3">#REF!</definedName>
    <definedName name="FERCRATE" localSheetId="7">#REF!</definedName>
    <definedName name="FERCRATE" localSheetId="1">#REF!</definedName>
    <definedName name="FERCRATE" localSheetId="0">#REF!</definedName>
    <definedName name="FERCRATE">#REF!</definedName>
    <definedName name="FF" localSheetId="11">#REF!</definedName>
    <definedName name="FF" localSheetId="17">#REF!</definedName>
    <definedName name="FF" localSheetId="3">#REF!</definedName>
    <definedName name="FF" localSheetId="7">#REF!</definedName>
    <definedName name="FF" localSheetId="1">#REF!</definedName>
    <definedName name="FF" localSheetId="0">#REF!</definedName>
    <definedName name="FF">#REF!</definedName>
    <definedName name="ffff" localSheetId="5" hidden="1">{#N/A,#N/A,FALSE,"Coversheet";#N/A,#N/A,FALSE,"QA"}</definedName>
    <definedName name="ffff" localSheetId="18" hidden="1">{#N/A,#N/A,FALSE,"Coversheet";#N/A,#N/A,FALSE,"QA"}</definedName>
    <definedName name="ffff" hidden="1">{#N/A,#N/A,FALSE,"Coversheet";#N/A,#N/A,FALSE,"QA"}</definedName>
    <definedName name="fffgf" localSheetId="5" hidden="1">{#N/A,#N/A,FALSE,"Coversheet";#N/A,#N/A,FALSE,"QA"}</definedName>
    <definedName name="fffgf" localSheetId="18" hidden="1">{#N/A,#N/A,FALSE,"Coversheet";#N/A,#N/A,FALSE,"QA"}</definedName>
    <definedName name="fffgf" hidden="1">{#N/A,#N/A,FALSE,"Coversheet";#N/A,#N/A,FALSE,"QA"}</definedName>
    <definedName name="FIELDCHRG" localSheetId="11">[24]model!#REF!</definedName>
    <definedName name="FIELDCHRG" localSheetId="17">[24]model!#REF!</definedName>
    <definedName name="FIELDCHRG" localSheetId="3">[24]model!#REF!</definedName>
    <definedName name="FIELDCHRG" localSheetId="7">[24]model!#REF!</definedName>
    <definedName name="FIELDCHRG" localSheetId="1">[24]model!#REF!</definedName>
    <definedName name="FIELDCHRG" localSheetId="0">[24]model!#REF!</definedName>
    <definedName name="FIELDCHRG">[24]model!#REF!</definedName>
    <definedName name="Final" localSheetId="5">#REF!</definedName>
    <definedName name="Final" localSheetId="11">#REF!</definedName>
    <definedName name="Final" localSheetId="17">#REF!</definedName>
    <definedName name="Final" localSheetId="3">#REF!</definedName>
    <definedName name="Final" localSheetId="7">#REF!</definedName>
    <definedName name="Final" localSheetId="1">#REF!</definedName>
    <definedName name="Final" localSheetId="0">#REF!</definedName>
    <definedName name="Final">#REF!</definedName>
    <definedName name="firstptcyr" localSheetId="11">#REF!</definedName>
    <definedName name="firstptcyr" localSheetId="17">#REF!</definedName>
    <definedName name="firstptcyr" localSheetId="3">#REF!</definedName>
    <definedName name="firstptcyr" localSheetId="7">#REF!</definedName>
    <definedName name="firstptcyr" localSheetId="1">#REF!</definedName>
    <definedName name="firstptcyr" localSheetId="0">#REF!</definedName>
    <definedName name="firstptcyr">#REF!</definedName>
    <definedName name="firstyearmonths" localSheetId="11">#REF!</definedName>
    <definedName name="firstyearmonths" localSheetId="17">#REF!</definedName>
    <definedName name="firstyearmonths" localSheetId="3">#REF!</definedName>
    <definedName name="firstyearmonths" localSheetId="7">#REF!</definedName>
    <definedName name="firstyearmonths" localSheetId="1">#REF!</definedName>
    <definedName name="firstyearmonths" localSheetId="0">#REF!</definedName>
    <definedName name="firstyearmonths">#REF!</definedName>
    <definedName name="FIT" localSheetId="5">#REF!</definedName>
    <definedName name="FIT" localSheetId="11">#REF!</definedName>
    <definedName name="FIT" localSheetId="18">'[79]ROR &amp; CONV FACTOR'!$J$20</definedName>
    <definedName name="FIT" localSheetId="17">#REF!</definedName>
    <definedName name="FIT" localSheetId="3">#REF!</definedName>
    <definedName name="FIT" localSheetId="7">#REF!</definedName>
    <definedName name="FIT" localSheetId="1">#REF!</definedName>
    <definedName name="FIT" localSheetId="0">#REF!</definedName>
    <definedName name="FIT">#REF!</definedName>
    <definedName name="FIT_Tax_Rate">'[41]Assumptions (Input)'!$B$5</definedName>
    <definedName name="fixedtrans" localSheetId="5">#REF!</definedName>
    <definedName name="fixedtrans" localSheetId="11">#REF!</definedName>
    <definedName name="fixedtrans" localSheetId="17">#REF!</definedName>
    <definedName name="fixedtrans" localSheetId="3">#REF!</definedName>
    <definedName name="fixedtrans" localSheetId="7">#REF!</definedName>
    <definedName name="fixedtrans" localSheetId="1">#REF!</definedName>
    <definedName name="fixedtrans" localSheetId="0">#REF!</definedName>
    <definedName name="fixedtrans">#REF!</definedName>
    <definedName name="fpldebt" localSheetId="11">#REF!</definedName>
    <definedName name="fpldebt" localSheetId="17">#REF!</definedName>
    <definedName name="fpldebt" localSheetId="3">#REF!</definedName>
    <definedName name="fpldebt" localSheetId="7">#REF!</definedName>
    <definedName name="fpldebt" localSheetId="1">#REF!</definedName>
    <definedName name="fpldebt" localSheetId="0">#REF!</definedName>
    <definedName name="fpldebt">#REF!</definedName>
    <definedName name="FPLequit" localSheetId="11">#REF!</definedName>
    <definedName name="FPLequit" localSheetId="17">#REF!</definedName>
    <definedName name="FPLequit" localSheetId="3">#REF!</definedName>
    <definedName name="FPLequit" localSheetId="7">#REF!</definedName>
    <definedName name="FPLequit" localSheetId="1">#REF!</definedName>
    <definedName name="FPLequit" localSheetId="0">#REF!</definedName>
    <definedName name="FPLequit">#REF!</definedName>
    <definedName name="FranchiseTax">[40]Variables!$D$26</definedName>
    <definedName name="FTAX" localSheetId="18">[25]INPUTS!$F$30</definedName>
    <definedName name="FTAX">[10]INPUTS!$F$30</definedName>
    <definedName name="Fuel" localSheetId="5">#REF!</definedName>
    <definedName name="Fuel" localSheetId="11">#REF!</definedName>
    <definedName name="Fuel" localSheetId="17">#REF!</definedName>
    <definedName name="Fuel" localSheetId="3">#REF!</definedName>
    <definedName name="Fuel" localSheetId="7">#REF!</definedName>
    <definedName name="Fuel" localSheetId="1">#REF!</definedName>
    <definedName name="Fuel" localSheetId="0">#REF!</definedName>
    <definedName name="Fuel">#REF!</definedName>
    <definedName name="Func">'[33]Func Factor Table'!$A$10:$H$77</definedName>
    <definedName name="Func_Ftrs" localSheetId="5">#REF!</definedName>
    <definedName name="Func_Ftrs" localSheetId="11">#REF!</definedName>
    <definedName name="Func_Ftrs" localSheetId="18">#REF!</definedName>
    <definedName name="Func_Ftrs" localSheetId="17">#REF!</definedName>
    <definedName name="Func_Ftrs" localSheetId="3">#REF!</definedName>
    <definedName name="Func_Ftrs" localSheetId="7">#REF!</definedName>
    <definedName name="Func_Ftrs" localSheetId="1">#REF!</definedName>
    <definedName name="Func_Ftrs" localSheetId="0">#REF!</definedName>
    <definedName name="Func_Ftrs">#REF!</definedName>
    <definedName name="Func_GTD_Percents" localSheetId="11">#REF!</definedName>
    <definedName name="Func_GTD_Percents" localSheetId="18">#REF!</definedName>
    <definedName name="Func_GTD_Percents" localSheetId="17">#REF!</definedName>
    <definedName name="Func_GTD_Percents" localSheetId="3">#REF!</definedName>
    <definedName name="Func_GTD_Percents" localSheetId="7">#REF!</definedName>
    <definedName name="Func_GTD_Percents" localSheetId="1">#REF!</definedName>
    <definedName name="Func_GTD_Percents" localSheetId="0">#REF!</definedName>
    <definedName name="Func_GTD_Percents">#REF!</definedName>
    <definedName name="Func_MC" localSheetId="11">#REF!</definedName>
    <definedName name="Func_MC" localSheetId="18">#REF!</definedName>
    <definedName name="Func_MC" localSheetId="17">#REF!</definedName>
    <definedName name="Func_MC" localSheetId="3">#REF!</definedName>
    <definedName name="Func_MC" localSheetId="7">#REF!</definedName>
    <definedName name="Func_MC" localSheetId="1">#REF!</definedName>
    <definedName name="Func_MC" localSheetId="0">#REF!</definedName>
    <definedName name="Func_MC">#REF!</definedName>
    <definedName name="Func_Percents" localSheetId="11">#REF!</definedName>
    <definedName name="Func_Percents" localSheetId="17">#REF!</definedName>
    <definedName name="Func_Percents" localSheetId="3">#REF!</definedName>
    <definedName name="Func_Percents" localSheetId="7">#REF!</definedName>
    <definedName name="Func_Percents" localSheetId="1">#REF!</definedName>
    <definedName name="Func_Percents" localSheetId="0">#REF!</definedName>
    <definedName name="Func_Percents">#REF!</definedName>
    <definedName name="Func_Rev_Req1" localSheetId="11">#REF!</definedName>
    <definedName name="Func_Rev_Req1" localSheetId="17">#REF!</definedName>
    <definedName name="Func_Rev_Req1" localSheetId="3">#REF!</definedName>
    <definedName name="Func_Rev_Req1" localSheetId="7">#REF!</definedName>
    <definedName name="Func_Rev_Req1" localSheetId="1">#REF!</definedName>
    <definedName name="Func_Rev_Req1" localSheetId="0">#REF!</definedName>
    <definedName name="Func_Rev_Req1">#REF!</definedName>
    <definedName name="Func_Rev_Req2" localSheetId="11">#REF!</definedName>
    <definedName name="Func_Rev_Req2" localSheetId="17">#REF!</definedName>
    <definedName name="Func_Rev_Req2" localSheetId="3">#REF!</definedName>
    <definedName name="Func_Rev_Req2" localSheetId="7">#REF!</definedName>
    <definedName name="Func_Rev_Req2" localSheetId="1">#REF!</definedName>
    <definedName name="Func_Rev_Req2" localSheetId="0">#REF!</definedName>
    <definedName name="Func_Rev_Req2">#REF!</definedName>
    <definedName name="Func_Revenue" localSheetId="11">#REF!</definedName>
    <definedName name="Func_Revenue" localSheetId="17">#REF!</definedName>
    <definedName name="Func_Revenue" localSheetId="3">#REF!</definedName>
    <definedName name="Func_Revenue" localSheetId="7">#REF!</definedName>
    <definedName name="Func_Revenue" localSheetId="1">#REF!</definedName>
    <definedName name="Func_Revenue" localSheetId="0">#REF!</definedName>
    <definedName name="Func_Revenue">#REF!</definedName>
    <definedName name="Function">'[33]Func Study'!$AB$250</definedName>
    <definedName name="GasRBLine">[4]BS!$AS$7:$AS$3631</definedName>
    <definedName name="GasWC_LineItem">[4]BS!$AR$7:$AR$3631</definedName>
    <definedName name="GDPIP" localSheetId="5">#REF!</definedName>
    <definedName name="GDPIP" localSheetId="11">#REF!</definedName>
    <definedName name="GDPIP" localSheetId="17">#REF!</definedName>
    <definedName name="GDPIP" localSheetId="3">#REF!</definedName>
    <definedName name="GDPIP" localSheetId="7">#REF!</definedName>
    <definedName name="GDPIP" localSheetId="1">#REF!</definedName>
    <definedName name="GDPIP" localSheetId="0">#REF!</definedName>
    <definedName name="GDPIP">#REF!</definedName>
    <definedName name="GeoDate" localSheetId="5">'[63]Dispatch Cases'!#REF!</definedName>
    <definedName name="GeoDate" localSheetId="11">'[63]Dispatch Cases'!#REF!</definedName>
    <definedName name="GeoDate" localSheetId="17">'[63]Dispatch Cases'!#REF!</definedName>
    <definedName name="GeoDate" localSheetId="3">'[63]Dispatch Cases'!#REF!</definedName>
    <definedName name="GeoDate" localSheetId="7">'[63]Dispatch Cases'!#REF!</definedName>
    <definedName name="GeoDate" localSheetId="1">'[63]Dispatch Cases'!#REF!</definedName>
    <definedName name="GeoDate" localSheetId="0">'[63]Dispatch Cases'!#REF!</definedName>
    <definedName name="GeoDate">'[63]Dispatch Cases'!#REF!</definedName>
    <definedName name="GP.T" localSheetId="18">[25]INTERNAL!$A$52:$IV$54</definedName>
    <definedName name="GP.T">[10]INTERNAL!$A$52:$IV$54</definedName>
    <definedName name="gpdip" localSheetId="5">#REF!</definedName>
    <definedName name="gpdip" localSheetId="11">#REF!</definedName>
    <definedName name="gpdip" localSheetId="17">#REF!</definedName>
    <definedName name="gpdip" localSheetId="3">#REF!</definedName>
    <definedName name="gpdip" localSheetId="7">#REF!</definedName>
    <definedName name="gpdip" localSheetId="1">#REF!</definedName>
    <definedName name="gpdip" localSheetId="0">#REF!</definedName>
    <definedName name="gpdip">#REF!</definedName>
    <definedName name="graph" localSheetId="11">#REF!</definedName>
    <definedName name="graph" localSheetId="17">#REF!</definedName>
    <definedName name="graph" localSheetId="3">#REF!</definedName>
    <definedName name="graph" localSheetId="7">#REF!</definedName>
    <definedName name="graph" localSheetId="1">#REF!</definedName>
    <definedName name="graph" localSheetId="0">#REF!</definedName>
    <definedName name="graph">#REF!</definedName>
    <definedName name="GREATER10MW" localSheetId="11">#REF!</definedName>
    <definedName name="GREATER10MW" localSheetId="18">#REF!</definedName>
    <definedName name="GREATER10MW" localSheetId="17">#REF!</definedName>
    <definedName name="GREATER10MW" localSheetId="3">#REF!</definedName>
    <definedName name="GREATER10MW" localSheetId="7">#REF!</definedName>
    <definedName name="GREATER10MW" localSheetId="1">#REF!</definedName>
    <definedName name="GREATER10MW" localSheetId="0">#REF!</definedName>
    <definedName name="GREATER10MW">#REF!</definedName>
    <definedName name="GTD_Percents" localSheetId="11">#REF!</definedName>
    <definedName name="GTD_Percents" localSheetId="18">#REF!</definedName>
    <definedName name="GTD_Percents" localSheetId="17">#REF!</definedName>
    <definedName name="GTD_Percents" localSheetId="3">#REF!</definedName>
    <definedName name="GTD_Percents" localSheetId="7">#REF!</definedName>
    <definedName name="GTD_Percents" localSheetId="1">#REF!</definedName>
    <definedName name="GTD_Percents" localSheetId="0">#REF!</definedName>
    <definedName name="GTD_Percents">#REF!</definedName>
    <definedName name="HEIGHT" localSheetId="11">#REF!</definedName>
    <definedName name="HEIGHT" localSheetId="18">#REF!</definedName>
    <definedName name="HEIGHT" localSheetId="17">#REF!</definedName>
    <definedName name="HEIGHT" localSheetId="3">#REF!</definedName>
    <definedName name="HEIGHT" localSheetId="7">#REF!</definedName>
    <definedName name="HEIGHT" localSheetId="1">#REF!</definedName>
    <definedName name="HEIGHT" localSheetId="0">#REF!</definedName>
    <definedName name="HEIGHT">#REF!</definedName>
    <definedName name="helllo" localSheetId="5" hidden="1">{#N/A,#N/A,FALSE,"Pg 6b CustCount_Gas";#N/A,#N/A,FALSE,"QA";#N/A,#N/A,FALSE,"Report";#N/A,#N/A,FALSE,"forecast"}</definedName>
    <definedName name="helllo" localSheetId="1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5" hidden="1">{#N/A,#N/A,FALSE,"Coversheet";#N/A,#N/A,FALSE,"QA"}</definedName>
    <definedName name="HELP" localSheetId="18" hidden="1">{#N/A,#N/A,FALSE,"Coversheet";#N/A,#N/A,FALSE,"QA"}</definedName>
    <definedName name="HELP" hidden="1">{#N/A,#N/A,FALSE,"Coversheet";#N/A,#N/A,FALSE,"QA"}</definedName>
    <definedName name="howToChange" localSheetId="5">#REF!</definedName>
    <definedName name="howToChange" localSheetId="11">#REF!</definedName>
    <definedName name="howToChange" localSheetId="17">#REF!</definedName>
    <definedName name="howToChange" localSheetId="3">#REF!</definedName>
    <definedName name="howToChange" localSheetId="7">#REF!</definedName>
    <definedName name="howToChange" localSheetId="1">#REF!</definedName>
    <definedName name="howToChange" localSheetId="0">#REF!</definedName>
    <definedName name="howToChange">#REF!</definedName>
    <definedName name="howToCheck" localSheetId="11">#REF!</definedName>
    <definedName name="howToCheck" localSheetId="17">#REF!</definedName>
    <definedName name="howToCheck" localSheetId="3">#REF!</definedName>
    <definedName name="howToCheck" localSheetId="7">#REF!</definedName>
    <definedName name="howToCheck" localSheetId="1">#REF!</definedName>
    <definedName name="howToCheck" localSheetId="0">#REF!</definedName>
    <definedName name="howToCheck">#REF!</definedName>
    <definedName name="HRAccumDep" localSheetId="5">'[80]JHS-10 Adjstmts'!#REF!</definedName>
    <definedName name="HRAccumDep" localSheetId="11">'[80]JHS-10 Adjstmts'!#REF!</definedName>
    <definedName name="HRAccumDep" localSheetId="17">'[80]JHS-10 Adjstmts'!#REF!</definedName>
    <definedName name="HRAccumDep" localSheetId="3">'[80]JHS-10 Adjstmts'!#REF!</definedName>
    <definedName name="HRAccumDep" localSheetId="7">'[80]JHS-10 Adjstmts'!#REF!</definedName>
    <definedName name="HRAccumDep" localSheetId="1">'[80]JHS-10 Adjstmts'!#REF!</definedName>
    <definedName name="HRAccumDep" localSheetId="0">'[80]JHS-10 Adjstmts'!#REF!</definedName>
    <definedName name="HRAccumDep">'[80]JHS-10 Adjstmts'!#REF!</definedName>
    <definedName name="HRDepExp" localSheetId="5">'[80]JHS-10 Adjstmts'!#REF!</definedName>
    <definedName name="HRDepExp" localSheetId="11">'[80]JHS-10 Adjstmts'!#REF!</definedName>
    <definedName name="HRDepExp" localSheetId="17">'[80]JHS-10 Adjstmts'!#REF!</definedName>
    <definedName name="HRDepExp" localSheetId="3">'[80]JHS-10 Adjstmts'!#REF!</definedName>
    <definedName name="HRDepExp" localSheetId="7">'[80]JHS-10 Adjstmts'!#REF!</definedName>
    <definedName name="HRDepExp" localSheetId="1">'[80]JHS-10 Adjstmts'!#REF!</definedName>
    <definedName name="HRDepExp" localSheetId="0">'[80]JHS-10 Adjstmts'!#REF!</definedName>
    <definedName name="HRDepExp">'[80]JHS-10 Adjstmts'!#REF!</definedName>
    <definedName name="HRDFIT" localSheetId="11">'[80]JHS-10 Adjstmts'!#REF!</definedName>
    <definedName name="HRDFIT" localSheetId="17">'[80]JHS-10 Adjstmts'!#REF!</definedName>
    <definedName name="HRDFIT" localSheetId="3">'[80]JHS-10 Adjstmts'!#REF!</definedName>
    <definedName name="HRDFIT" localSheetId="7">'[80]JHS-10 Adjstmts'!#REF!</definedName>
    <definedName name="HRDFIT" localSheetId="1">'[80]JHS-10 Adjstmts'!#REF!</definedName>
    <definedName name="HRDFIT" localSheetId="0">'[80]JHS-10 Adjstmts'!#REF!</definedName>
    <definedName name="HRDFIT">'[80]JHS-10 Adjstmts'!#REF!</definedName>
    <definedName name="HRGrossPlant" localSheetId="11">'[80]JHS-10 Adjstmts'!#REF!</definedName>
    <definedName name="HRGrossPlant" localSheetId="17">'[80]JHS-10 Adjstmts'!#REF!</definedName>
    <definedName name="HRGrossPlant" localSheetId="3">'[80]JHS-10 Adjstmts'!#REF!</definedName>
    <definedName name="HRGrossPlant" localSheetId="7">'[80]JHS-10 Adjstmts'!#REF!</definedName>
    <definedName name="HRGrossPlant" localSheetId="1">'[80]JHS-10 Adjstmts'!#REF!</definedName>
    <definedName name="HRGrossPlant" localSheetId="0">'[80]JHS-10 Adjstmts'!#REF!</definedName>
    <definedName name="HRGrossPlant">'[80]JHS-10 Adjstmts'!#REF!</definedName>
    <definedName name="HRPrdctnOM" localSheetId="11">'[80]JHS-10 Adjstmts'!#REF!</definedName>
    <definedName name="HRPrdctnOM" localSheetId="17">'[80]JHS-10 Adjstmts'!#REF!</definedName>
    <definedName name="HRPrdctnOM" localSheetId="3">'[80]JHS-10 Adjstmts'!#REF!</definedName>
    <definedName name="HRPrdctnOM" localSheetId="7">'[80]JHS-10 Adjstmts'!#REF!</definedName>
    <definedName name="HRPrdctnOM" localSheetId="1">'[80]JHS-10 Adjstmts'!#REF!</definedName>
    <definedName name="HRPrdctnOM" localSheetId="0">'[80]JHS-10 Adjstmts'!#REF!</definedName>
    <definedName name="HRPrdctnOM">'[80]JHS-10 Adjstmts'!#REF!</definedName>
    <definedName name="HRPropIns" localSheetId="11">'[80]JHS-10 Adjstmts'!#REF!</definedName>
    <definedName name="HRPropIns" localSheetId="17">'[80]JHS-10 Adjstmts'!#REF!</definedName>
    <definedName name="HRPropIns" localSheetId="3">'[80]JHS-10 Adjstmts'!#REF!</definedName>
    <definedName name="HRPropIns" localSheetId="7">'[80]JHS-10 Adjstmts'!#REF!</definedName>
    <definedName name="HRPropIns" localSheetId="1">'[80]JHS-10 Adjstmts'!#REF!</definedName>
    <definedName name="HRPropIns" localSheetId="0">'[80]JHS-10 Adjstmts'!#REF!</definedName>
    <definedName name="HRPropIns">'[80]JHS-10 Adjstmts'!#REF!</definedName>
    <definedName name="HRPropTax" localSheetId="11">'[80]JHS-10 Adjstmts'!#REF!</definedName>
    <definedName name="HRPropTax" localSheetId="17">'[80]JHS-10 Adjstmts'!#REF!</definedName>
    <definedName name="HRPropTax" localSheetId="3">'[80]JHS-10 Adjstmts'!#REF!</definedName>
    <definedName name="HRPropTax" localSheetId="7">'[80]JHS-10 Adjstmts'!#REF!</definedName>
    <definedName name="HRPropTax" localSheetId="1">'[80]JHS-10 Adjstmts'!#REF!</definedName>
    <definedName name="HRPropTax" localSheetId="0">'[80]JHS-10 Adjstmts'!#REF!</definedName>
    <definedName name="HRPropTax">'[80]JHS-10 Adjstmts'!#REF!</definedName>
    <definedName name="HRPwrCsts" localSheetId="11">'[80]JHS-10 Adjstmts'!#REF!</definedName>
    <definedName name="HRPwrCsts" localSheetId="17">'[80]JHS-10 Adjstmts'!#REF!</definedName>
    <definedName name="HRPwrCsts" localSheetId="3">'[80]JHS-10 Adjstmts'!#REF!</definedName>
    <definedName name="HRPwrCsts" localSheetId="7">'[80]JHS-10 Adjstmts'!#REF!</definedName>
    <definedName name="HRPwrCsts" localSheetId="1">'[80]JHS-10 Adjstmts'!#REF!</definedName>
    <definedName name="HRPwrCsts" localSheetId="0">'[80]JHS-10 Adjstmts'!#REF!</definedName>
    <definedName name="HRPwrCsts">'[80]JHS-10 Adjstmts'!#REF!</definedName>
    <definedName name="HTML_CodePage">1252</definedName>
    <definedName name="HTML_Control" localSheetId="5">{"'Sheet1'!$A$1:$J$121"}</definedName>
    <definedName name="HTML_Control" localSheetId="18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5">#REF!</definedName>
    <definedName name="HydroCap" localSheetId="11">#REF!</definedName>
    <definedName name="HydroCap" localSheetId="17">#REF!</definedName>
    <definedName name="HydroCap" localSheetId="3">#REF!</definedName>
    <definedName name="HydroCap" localSheetId="7">#REF!</definedName>
    <definedName name="HydroCap" localSheetId="1">#REF!</definedName>
    <definedName name="HydroCap" localSheetId="0">#REF!</definedName>
    <definedName name="HydroCap">#REF!</definedName>
    <definedName name="HydroGen" localSheetId="5">[63]Dispatch!#REF!</definedName>
    <definedName name="HydroGen" localSheetId="11">[63]Dispatch!#REF!</definedName>
    <definedName name="HydroGen" localSheetId="17">[63]Dispatch!#REF!</definedName>
    <definedName name="HydroGen" localSheetId="3">[63]Dispatch!#REF!</definedName>
    <definedName name="HydroGen" localSheetId="7">[63]Dispatch!#REF!</definedName>
    <definedName name="HydroGen" localSheetId="1">[63]Dispatch!#REF!</definedName>
    <definedName name="HydroGen" localSheetId="0">[63]Dispatch!#REF!</definedName>
    <definedName name="HydroGen">[63]Dispatch!#REF!</definedName>
    <definedName name="IBFIT.T" localSheetId="18">[25]INTERNAL!$A$85:$IV$87</definedName>
    <definedName name="IBFIT.T">[10]INTERNAL!$A$85:$IV$87</definedName>
    <definedName name="ID_0303_RVN_data" localSheetId="5">#REF!</definedName>
    <definedName name="ID_0303_RVN_data" localSheetId="11">#REF!</definedName>
    <definedName name="ID_0303_RVN_data" localSheetId="18">#REF!</definedName>
    <definedName name="ID_0303_RVN_data" localSheetId="17">#REF!</definedName>
    <definedName name="ID_0303_RVN_data" localSheetId="3">#REF!</definedName>
    <definedName name="ID_0303_RVN_data" localSheetId="7">#REF!</definedName>
    <definedName name="ID_0303_RVN_data" localSheetId="1">#REF!</definedName>
    <definedName name="ID_0303_RVN_data" localSheetId="0">#REF!</definedName>
    <definedName name="ID_0303_RVN_data">#REF!</definedName>
    <definedName name="IDcontractsRVN" localSheetId="11">#REF!</definedName>
    <definedName name="IDcontractsRVN" localSheetId="18">#REF!</definedName>
    <definedName name="IDcontractsRVN" localSheetId="17">#REF!</definedName>
    <definedName name="IDcontractsRVN" localSheetId="3">#REF!</definedName>
    <definedName name="IDcontractsRVN" localSheetId="7">#REF!</definedName>
    <definedName name="IDcontractsRVN" localSheetId="1">#REF!</definedName>
    <definedName name="IDcontractsRVN" localSheetId="0">#REF!</definedName>
    <definedName name="IDcontractsRVN">#REF!</definedName>
    <definedName name="IDCRATE" localSheetId="11">#REF!</definedName>
    <definedName name="IDCRATE" localSheetId="17">#REF!</definedName>
    <definedName name="IDCRATE" localSheetId="3">#REF!</definedName>
    <definedName name="IDCRATE" localSheetId="7">#REF!</definedName>
    <definedName name="IDCRATE" localSheetId="1">#REF!</definedName>
    <definedName name="IDCRATE" localSheetId="0">#REF!</definedName>
    <definedName name="IDCRATE">#REF!</definedName>
    <definedName name="inact" localSheetId="11">#REF!</definedName>
    <definedName name="inact" localSheetId="17">#REF!</definedName>
    <definedName name="inact" localSheetId="3">#REF!</definedName>
    <definedName name="inact" localSheetId="7">#REF!</definedName>
    <definedName name="inact" localSheetId="1">#REF!</definedName>
    <definedName name="inact" localSheetId="0">#REF!</definedName>
    <definedName name="inact">#REF!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5">#REF!</definedName>
    <definedName name="INCSTMNT" localSheetId="11">#REF!</definedName>
    <definedName name="INCSTMNT" localSheetId="17">#REF!</definedName>
    <definedName name="INCSTMNT" localSheetId="3">#REF!</definedName>
    <definedName name="INCSTMNT" localSheetId="7">#REF!</definedName>
    <definedName name="INCSTMNT" localSheetId="1">#REF!</definedName>
    <definedName name="INCSTMNT" localSheetId="0">#REF!</definedName>
    <definedName name="INCSTMNT">#REF!</definedName>
    <definedName name="INCSTMT" localSheetId="11">#REF!</definedName>
    <definedName name="INCSTMT" localSheetId="17">#REF!</definedName>
    <definedName name="INCSTMT" localSheetId="3">#REF!</definedName>
    <definedName name="INCSTMT" localSheetId="7">#REF!</definedName>
    <definedName name="INCSTMT" localSheetId="1">#REF!</definedName>
    <definedName name="INCSTMT" localSheetId="0">#REF!</definedName>
    <definedName name="INCSTMT">#REF!</definedName>
    <definedName name="inctaxrate">0.4</definedName>
    <definedName name="INDADJ" localSheetId="11">#REF!</definedName>
    <definedName name="INDADJ" localSheetId="18">#REF!</definedName>
    <definedName name="INDADJ" localSheetId="17">#REF!</definedName>
    <definedName name="INDADJ" localSheetId="3">#REF!</definedName>
    <definedName name="INDADJ" localSheetId="7">#REF!</definedName>
    <definedName name="INDADJ" localSheetId="1">#REF!</definedName>
    <definedName name="INDADJ" localSheetId="0">#REF!</definedName>
    <definedName name="INDADJ">#REF!</definedName>
    <definedName name="inflat" localSheetId="11">#REF!</definedName>
    <definedName name="inflat" localSheetId="17">#REF!</definedName>
    <definedName name="inflat" localSheetId="3">#REF!</definedName>
    <definedName name="inflat" localSheetId="7">#REF!</definedName>
    <definedName name="inflat" localSheetId="1">#REF!</definedName>
    <definedName name="inflat" localSheetId="0">#REF!</definedName>
    <definedName name="inflat">#REF!</definedName>
    <definedName name="inflatCERA" localSheetId="11">#REF!</definedName>
    <definedName name="inflatCERA" localSheetId="17">#REF!</definedName>
    <definedName name="inflatCERA" localSheetId="3">#REF!</definedName>
    <definedName name="inflatCERA" localSheetId="7">#REF!</definedName>
    <definedName name="inflatCERA" localSheetId="1">#REF!</definedName>
    <definedName name="inflatCERA" localSheetId="0">#REF!</definedName>
    <definedName name="inflatCERA">#REF!</definedName>
    <definedName name="InfoPane" localSheetId="11">#REF!</definedName>
    <definedName name="InfoPane" localSheetId="17">#REF!</definedName>
    <definedName name="InfoPane" localSheetId="3">#REF!</definedName>
    <definedName name="InfoPane" localSheetId="7">#REF!</definedName>
    <definedName name="InfoPane" localSheetId="1">#REF!</definedName>
    <definedName name="InfoPane" localSheetId="0">#REF!</definedName>
    <definedName name="InfoPane">#REF!</definedName>
    <definedName name="InformationPane" localSheetId="11">#REF!</definedName>
    <definedName name="InformationPane" localSheetId="17">#REF!</definedName>
    <definedName name="InformationPane" localSheetId="3">#REF!</definedName>
    <definedName name="InformationPane" localSheetId="7">#REF!</definedName>
    <definedName name="InformationPane" localSheetId="1">#REF!</definedName>
    <definedName name="InformationPane" localSheetId="0">#REF!</definedName>
    <definedName name="InformationPane">#REF!</definedName>
    <definedName name="InfpPane" localSheetId="11">#REF!</definedName>
    <definedName name="InfpPane" localSheetId="17">#REF!</definedName>
    <definedName name="InfpPane" localSheetId="3">#REF!</definedName>
    <definedName name="InfpPane" localSheetId="7">#REF!</definedName>
    <definedName name="InfpPane" localSheetId="1">#REF!</definedName>
    <definedName name="InfpPane" localSheetId="0">#REF!</definedName>
    <definedName name="InfpPane">#REF!</definedName>
    <definedName name="INPUT" localSheetId="11">[81]Summary!#REF!</definedName>
    <definedName name="INPUT" localSheetId="18">[81]Summary!#REF!</definedName>
    <definedName name="INPUT" localSheetId="17">[81]Summary!#REF!</definedName>
    <definedName name="INPUT" localSheetId="3">[81]Summary!#REF!</definedName>
    <definedName name="INPUT" localSheetId="7">[81]Summary!#REF!</definedName>
    <definedName name="INPUT" localSheetId="1">[81]Summary!#REF!</definedName>
    <definedName name="INPUT" localSheetId="0">[81]Summary!#REF!</definedName>
    <definedName name="INPUT">[81]Summary!#REF!</definedName>
    <definedName name="Inputs" localSheetId="5">'[82]Daily Calc'!#REF!</definedName>
    <definedName name="Inputs" localSheetId="11">'[82]Daily Calc'!#REF!</definedName>
    <definedName name="Inputs" localSheetId="17">'[82]Daily Calc'!#REF!</definedName>
    <definedName name="Inputs" localSheetId="3">'[82]Daily Calc'!#REF!</definedName>
    <definedName name="Inputs" localSheetId="7">'[82]Daily Calc'!#REF!</definedName>
    <definedName name="Inputs" localSheetId="1">'[82]Daily Calc'!#REF!</definedName>
    <definedName name="Inputs" localSheetId="0">'[82]Daily Calc'!#REF!</definedName>
    <definedName name="Inputs">'[82]Daily Calc'!#REF!</definedName>
    <definedName name="Instructions" localSheetId="5">#REF!</definedName>
    <definedName name="Instructions" localSheetId="11">#REF!</definedName>
    <definedName name="Instructions" localSheetId="18">#REF!</definedName>
    <definedName name="Instructions" localSheetId="17">#REF!</definedName>
    <definedName name="Instructions" localSheetId="3">#REF!</definedName>
    <definedName name="Instructions" localSheetId="7">#REF!</definedName>
    <definedName name="Instructions" localSheetId="1">#REF!</definedName>
    <definedName name="Instructions" localSheetId="0">#REF!</definedName>
    <definedName name="Instructions">#REF!</definedName>
    <definedName name="Insurance_Rate">'[41]Assumptions (Input)'!$B$9</definedName>
    <definedName name="INTRESEXCH" localSheetId="18">[83]Sheet1!$AG$1</definedName>
    <definedName name="INTRESEXCH">[84]Sheet1!$AG$1</definedName>
    <definedName name="INVPLAN" localSheetId="5">#REF!</definedName>
    <definedName name="INVPLAN" localSheetId="11">#REF!</definedName>
    <definedName name="INVPLAN" localSheetId="17">#REF!</definedName>
    <definedName name="INVPLAN" localSheetId="3">#REF!</definedName>
    <definedName name="INVPLAN" localSheetId="7">#REF!</definedName>
    <definedName name="INVPLAN" localSheetId="1">#REF!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11">[42]Backup!#REF!</definedName>
    <definedName name="JAN" localSheetId="17">[42]Backup!#REF!</definedName>
    <definedName name="JAN" localSheetId="3">[42]Backup!#REF!</definedName>
    <definedName name="JAN" localSheetId="7">[42]Backup!#REF!</definedName>
    <definedName name="JAN" localSheetId="1">[42]Backup!#REF!</definedName>
    <definedName name="JAN" localSheetId="0">[42]Backup!#REF!</definedName>
    <definedName name="JAN">[42]Backup!#REF!</definedName>
    <definedName name="Jan03AMA" localSheetId="11">'[43]BS C&amp;L'!#REF!</definedName>
    <definedName name="Jan03AMA" localSheetId="17">'[43]BS C&amp;L'!#REF!</definedName>
    <definedName name="Jan03AMA" localSheetId="3">'[43]BS C&amp;L'!#REF!</definedName>
    <definedName name="Jan03AMA" localSheetId="7">'[43]BS C&amp;L'!#REF!</definedName>
    <definedName name="Jan03AMA" localSheetId="1">'[43]BS C&amp;L'!#REF!</definedName>
    <definedName name="Jan03AMA" localSheetId="0">'[43]BS C&amp;L'!#REF!</definedName>
    <definedName name="Jan03AMA">'[43]BS C&amp;L'!#REF!</definedName>
    <definedName name="Jan04AMA">[4]BS!$AD$7:$AD$3582</definedName>
    <definedName name="Jan05AMA" localSheetId="5">#REF!</definedName>
    <definedName name="Jan05AMA" localSheetId="11">#REF!</definedName>
    <definedName name="Jan05AMA" localSheetId="17">#REF!</definedName>
    <definedName name="Jan05AMA" localSheetId="3">#REF!</definedName>
    <definedName name="Jan05AMA" localSheetId="7">#REF!</definedName>
    <definedName name="Jan05AMA" localSheetId="1">#REF!</definedName>
    <definedName name="Jan05AMA" localSheetId="0">#REF!</definedName>
    <definedName name="Jan05AMA">#REF!</definedName>
    <definedName name="Jan06AMA" localSheetId="5">[9]BS!#REF!</definedName>
    <definedName name="Jan06AMA" localSheetId="11">[9]BS!#REF!</definedName>
    <definedName name="Jan06AMA" localSheetId="17">[9]BS!#REF!</definedName>
    <definedName name="Jan06AMA" localSheetId="3">[9]BS!#REF!</definedName>
    <definedName name="Jan06AMA" localSheetId="7">[9]BS!#REF!</definedName>
    <definedName name="Jan06AMA" localSheetId="1">[9]BS!#REF!</definedName>
    <definedName name="Jan06AMA" localSheetId="0">[9]BS!#REF!</definedName>
    <definedName name="Jan06AMA">[9]BS!#REF!</definedName>
    <definedName name="Jan09AMA">[6]BS!$AK$7:$AK$1743</definedName>
    <definedName name="Jan10AMA">[6]BS!$AW$7:$AW$1726</definedName>
    <definedName name="Jan17AMA">[19]BS!$AE$8:$AE$2551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11">#REF!</definedName>
    <definedName name="JANT" localSheetId="18">#REF!</definedName>
    <definedName name="JANT" localSheetId="17">#REF!</definedName>
    <definedName name="JANT" localSheetId="3">#REF!</definedName>
    <definedName name="JANT" localSheetId="7">#REF!</definedName>
    <definedName name="JANT" localSheetId="1">#REF!</definedName>
    <definedName name="JANT" localSheetId="0">#REF!</definedName>
    <definedName name="JANT">#REF!</definedName>
    <definedName name="jfkljsdkljiejgr" localSheetId="5" hidden="1">{#N/A,#N/A,FALSE,"Summ";#N/A,#N/A,FALSE,"General"}</definedName>
    <definedName name="jfkljsdkljiejgr" localSheetId="18" hidden="1">{#N/A,#N/A,FALSE,"Summ";#N/A,#N/A,FALSE,"General"}</definedName>
    <definedName name="jfkljsdkljiejgr" hidden="1">{#N/A,#N/A,FALSE,"Summ";#N/A,#N/A,FALSE,"General"}</definedName>
    <definedName name="jjj">[85]Inputs!$N$18</definedName>
    <definedName name="JP_Bal" localSheetId="5">[86]ACCOUNTS!$AG$31</definedName>
    <definedName name="JP_Bal">[87]ACCOUNTS!$AG$31</definedName>
    <definedName name="JUL" localSheetId="11">[42]Backup!#REF!</definedName>
    <definedName name="JUL" localSheetId="18">[42]Backup!#REF!</definedName>
    <definedName name="JUL" localSheetId="17">[42]Backup!#REF!</definedName>
    <definedName name="JUL" localSheetId="3">[42]Backup!#REF!</definedName>
    <definedName name="JUL" localSheetId="7">[42]Backup!#REF!</definedName>
    <definedName name="JUL" localSheetId="1">[42]Backup!#REF!</definedName>
    <definedName name="JUL" localSheetId="0">[42]Backup!#REF!</definedName>
    <definedName name="JUL">[42]Backup!#REF!</definedName>
    <definedName name="Jul03AMA" localSheetId="5">'[43]BS C&amp;L'!#REF!</definedName>
    <definedName name="Jul03AMA" localSheetId="11">'[43]BS C&amp;L'!#REF!</definedName>
    <definedName name="Jul03AMA" localSheetId="17">'[43]BS C&amp;L'!#REF!</definedName>
    <definedName name="Jul03AMA" localSheetId="3">'[43]BS C&amp;L'!#REF!</definedName>
    <definedName name="Jul03AMA" localSheetId="7">'[43]BS C&amp;L'!#REF!</definedName>
    <definedName name="Jul03AMA" localSheetId="1">'[43]BS C&amp;L'!#REF!</definedName>
    <definedName name="Jul03AMA" localSheetId="0">'[43]BS C&amp;L'!#REF!</definedName>
    <definedName name="Jul03AMA">'[43]BS C&amp;L'!#REF!</definedName>
    <definedName name="Jul04AMA">[4]BS!$AJ$7:$AJ$3582</definedName>
    <definedName name="Jul05AMA" localSheetId="5">#REF!</definedName>
    <definedName name="Jul05AMA" localSheetId="11">#REF!</definedName>
    <definedName name="Jul05AMA" localSheetId="17">#REF!</definedName>
    <definedName name="Jul05AMA" localSheetId="3">#REF!</definedName>
    <definedName name="Jul05AMA" localSheetId="7">#REF!</definedName>
    <definedName name="Jul05AMA" localSheetId="1">#REF!</definedName>
    <definedName name="Jul05AMA" localSheetId="0">#REF!</definedName>
    <definedName name="Jul05AMA">#REF!</definedName>
    <definedName name="Jul09AMA">[6]BS!$AQ$7:$AQ$1726</definedName>
    <definedName name="julcf" localSheetId="5">#REF!</definedName>
    <definedName name="julcf" localSheetId="11">#REF!</definedName>
    <definedName name="julcf" localSheetId="17">#REF!</definedName>
    <definedName name="julcf" localSheetId="3">#REF!</definedName>
    <definedName name="julcf" localSheetId="7">#REF!</definedName>
    <definedName name="julcf" localSheetId="1">#REF!</definedName>
    <definedName name="julcf" localSheetId="0">#REF!</definedName>
    <definedName name="julcf">#REF!</definedName>
    <definedName name="julcost" localSheetId="11">#REF!</definedName>
    <definedName name="julcost" localSheetId="17">#REF!</definedName>
    <definedName name="julcost" localSheetId="3">#REF!</definedName>
    <definedName name="julcost" localSheetId="7">#REF!</definedName>
    <definedName name="julcost" localSheetId="1">#REF!</definedName>
    <definedName name="julcost" localSheetId="0">#REF!</definedName>
    <definedName name="julcost">#REF!</definedName>
    <definedName name="JULT" localSheetId="11">#REF!</definedName>
    <definedName name="JULT" localSheetId="18">#REF!</definedName>
    <definedName name="JULT" localSheetId="17">#REF!</definedName>
    <definedName name="JULT" localSheetId="3">#REF!</definedName>
    <definedName name="JULT" localSheetId="7">#REF!</definedName>
    <definedName name="JULT" localSheetId="1">#REF!</definedName>
    <definedName name="JULT" localSheetId="0">#REF!</definedName>
    <definedName name="JULT">#REF!</definedName>
    <definedName name="July17AMA">[19]BS!$AK$8:$AK$2552</definedName>
    <definedName name="JUN" localSheetId="11">[42]Backup!#REF!</definedName>
    <definedName name="JUN" localSheetId="18">[42]Backup!#REF!</definedName>
    <definedName name="JUN" localSheetId="17">[42]Backup!#REF!</definedName>
    <definedName name="JUN" localSheetId="3">[42]Backup!#REF!</definedName>
    <definedName name="JUN" localSheetId="7">[42]Backup!#REF!</definedName>
    <definedName name="JUN" localSheetId="1">[42]Backup!#REF!</definedName>
    <definedName name="JUN" localSheetId="0">[42]Backup!#REF!</definedName>
    <definedName name="JUN">[42]Backup!#REF!</definedName>
    <definedName name="Jun03AMA" localSheetId="5">'[43]BS C&amp;L'!#REF!</definedName>
    <definedName name="Jun03AMA" localSheetId="11">'[43]BS C&amp;L'!#REF!</definedName>
    <definedName name="Jun03AMA" localSheetId="17">'[43]BS C&amp;L'!#REF!</definedName>
    <definedName name="Jun03AMA" localSheetId="3">'[43]BS C&amp;L'!#REF!</definedName>
    <definedName name="Jun03AMA" localSheetId="7">'[43]BS C&amp;L'!#REF!</definedName>
    <definedName name="Jun03AMA" localSheetId="1">'[43]BS C&amp;L'!#REF!</definedName>
    <definedName name="Jun03AMA" localSheetId="0">'[43]BS C&amp;L'!#REF!</definedName>
    <definedName name="Jun03AMA">'[43]BS C&amp;L'!#REF!</definedName>
    <definedName name="Jun04AMA">[4]BS!$AI$7:$AI$3582</definedName>
    <definedName name="Jun05AMA" localSheetId="5">#REF!</definedName>
    <definedName name="Jun05AMA" localSheetId="11">#REF!</definedName>
    <definedName name="Jun05AMA" localSheetId="17">#REF!</definedName>
    <definedName name="Jun05AMA" localSheetId="3">#REF!</definedName>
    <definedName name="Jun05AMA" localSheetId="7">#REF!</definedName>
    <definedName name="Jun05AMA" localSheetId="1">#REF!</definedName>
    <definedName name="Jun05AMA" localSheetId="0">#REF!</definedName>
    <definedName name="Jun05AMA">#REF!</definedName>
    <definedName name="Jun09AMA">[6]BS!$AP$7:$AP$1726</definedName>
    <definedName name="Jun10AMA">[6]BS!$BB$7:$BB$1726</definedName>
    <definedName name="Jun17AMA">[19]BS!$AJ$8:$AJ$2553</definedName>
    <definedName name="JUNT" localSheetId="11">#REF!</definedName>
    <definedName name="JUNT" localSheetId="18">#REF!</definedName>
    <definedName name="JUNT" localSheetId="17">#REF!</definedName>
    <definedName name="JUNT" localSheetId="3">#REF!</definedName>
    <definedName name="JUNT" localSheetId="7">#REF!</definedName>
    <definedName name="JUNT" localSheetId="1">#REF!</definedName>
    <definedName name="JUNT" localSheetId="0">#REF!</definedName>
    <definedName name="JUNT">#REF!</definedName>
    <definedName name="Jurisdiction">[36]Variables!$AK$15</definedName>
    <definedName name="JurisNumber">[36]Variables!$AL$15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>#REF!</definedName>
    <definedName name="k_7.01_Power_Costs_p2">#REF!</definedName>
    <definedName name="k_7.02_Montana">#REF!</definedName>
    <definedName name="k_7.03_Wild_Hors_Sol">#REF!</definedName>
    <definedName name="k_7.04_ASC_815">#REF!</definedName>
    <definedName name="k_7.05_storm">#REF!</definedName>
    <definedName name="k_7.06_Reg_Asset">#REF!</definedName>
    <definedName name="k_7.07_Glacier_Bat_St">#REF!</definedName>
    <definedName name="k_7.08_EIM">#REF!</definedName>
    <definedName name="k_7.09_GoldendaleCU">#REF!</definedName>
    <definedName name="k_7.10_MintFarm_CU">#REF!</definedName>
    <definedName name="k_7.11_White_River">#REF!</definedName>
    <definedName name="k_7.12_Hydro_Grants">#REF!</definedName>
    <definedName name="k_7.13_Productn_Adj">#REF!</definedName>
    <definedName name="k_A_1">#REF!</definedName>
    <definedName name="k_Docket_Number" localSheetId="5">'[55]KJB-12 Sum'!$AS$2</definedName>
    <definedName name="k_Docket_Number">'[56]KJB-12 Sum'!$AS$2</definedName>
    <definedName name="k_FITrate" localSheetId="5">'[55]KJB-3,11 Def'!$L$20</definedName>
    <definedName name="k_FITrate">'[56]KJB-3,11 Def'!$L$20</definedName>
    <definedName name="keep_Docket_Number">'[88]KJB-3 Sum'!$AQ$2</definedName>
    <definedName name="keep_FIT">'[88]KJB-7 Def'!$L$20</definedName>
    <definedName name="keep_KJB_3_Rate_Increase">'[88]KJB-7 Def'!$C$3</definedName>
    <definedName name="keep_KJB_4_Electric_Summary">'[88]KJB-3 Sum'!$AQ$3</definedName>
    <definedName name="keep_KJB_8_Common_Adjs">'[88]KJB-5 Cmn Adj'!$L$3</definedName>
    <definedName name="keep_KJB_9_Electric_Only">'[88]KJB-5 El Adj'!$E$3</definedName>
    <definedName name="keep_PSE">'[89]Gas Summary'!$I$5</definedName>
    <definedName name="keep_TESTYEAR">'[88]KJB-5 Cmn Adj'!$B$7</definedName>
    <definedName name="kp_DOCKET">'[89]Gas Detail Pages'!$A$9</definedName>
    <definedName name="Kwh_grc06_tye0905" localSheetId="5">#REF!</definedName>
    <definedName name="Kwh_grc06_tye0905" localSheetId="11">#REF!</definedName>
    <definedName name="Kwh_grc06_tye0905" localSheetId="17">#REF!</definedName>
    <definedName name="Kwh_grc06_tye0905" localSheetId="3">#REF!</definedName>
    <definedName name="Kwh_grc06_tye0905" localSheetId="7">#REF!</definedName>
    <definedName name="Kwh_grc06_tye0905" localSheetId="1">#REF!</definedName>
    <definedName name="Kwh_grc06_tye0905" localSheetId="0">#REF!</definedName>
    <definedName name="Kwh_grc06_tye0905">#REF!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11">#REF!</definedName>
    <definedName name="LABORMOD" localSheetId="18">#REF!</definedName>
    <definedName name="LABORMOD" localSheetId="17">#REF!</definedName>
    <definedName name="LABORMOD" localSheetId="3">#REF!</definedName>
    <definedName name="LABORMOD" localSheetId="7">#REF!</definedName>
    <definedName name="LABORMOD" localSheetId="1">#REF!</definedName>
    <definedName name="LABORMOD" localSheetId="0">#REF!</definedName>
    <definedName name="LABORMOD">#REF!</definedName>
    <definedName name="LABORROLL" localSheetId="11">#REF!</definedName>
    <definedName name="LABORROLL" localSheetId="18">#REF!</definedName>
    <definedName name="LABORROLL" localSheetId="17">#REF!</definedName>
    <definedName name="LABORROLL" localSheetId="3">#REF!</definedName>
    <definedName name="LABORROLL" localSheetId="7">#REF!</definedName>
    <definedName name="LABORROLL" localSheetId="1">#REF!</definedName>
    <definedName name="LABORROLL" localSheetId="0">#REF!</definedName>
    <definedName name="LABORROLL">#REF!</definedName>
    <definedName name="Last_Row" localSheetId="5">#N/A</definedName>
    <definedName name="Last_Row" localSheetId="11">#N/A</definedName>
    <definedName name="Last_Row" localSheetId="17">#N/A</definedName>
    <definedName name="Last_Row" localSheetId="3">#N/A</definedName>
    <definedName name="Last_Row" localSheetId="7">#N/A</definedName>
    <definedName name="Last_Row" localSheetId="1">#N/A</definedName>
    <definedName name="Last_Row" localSheetId="0">#N/A</definedName>
    <definedName name="Last_Row">IF([0]!Values_Entered,Header_Row+[0]!Number_of_Payments,Header_Row)</definedName>
    <definedName name="LATEPAY" localSheetId="18">[83]Sheet1!$E$3:$E$25</definedName>
    <definedName name="LATEPAY">[84]Sheet1!$E$3:$E$25</definedName>
    <definedName name="Lease_total" localSheetId="5">#REF!</definedName>
    <definedName name="Lease_total" localSheetId="11">#REF!</definedName>
    <definedName name="Lease_total" localSheetId="17">#REF!</definedName>
    <definedName name="Lease_total" localSheetId="3">#REF!</definedName>
    <definedName name="Lease_total" localSheetId="7">#REF!</definedName>
    <definedName name="Lease_total" localSheetId="1">#REF!</definedName>
    <definedName name="Lease_total" localSheetId="0">#REF!</definedName>
    <definedName name="Lease_total">#REF!</definedName>
    <definedName name="Levy_Rate">'[41]Assumptions (Input)'!$B$6</definedName>
    <definedName name="limcount">1</definedName>
    <definedName name="LINE.T" localSheetId="18">[25]INTERNAL!$A$55:$IV$57</definedName>
    <definedName name="LINE.T">[10]INTERNAL!$A$55:$IV$57</definedName>
    <definedName name="Line_10" localSheetId="5">#REF!</definedName>
    <definedName name="Line_10" localSheetId="11">#REF!</definedName>
    <definedName name="Line_10" localSheetId="17">#REF!</definedName>
    <definedName name="Line_10" localSheetId="3">#REF!</definedName>
    <definedName name="Line_10" localSheetId="7">#REF!</definedName>
    <definedName name="Line_10" localSheetId="1">#REF!</definedName>
    <definedName name="Line_10" localSheetId="0">#REF!</definedName>
    <definedName name="Line_10">#REF!</definedName>
    <definedName name="Line_11" localSheetId="11">#REF!</definedName>
    <definedName name="Line_11" localSheetId="17">#REF!</definedName>
    <definedName name="Line_11" localSheetId="3">#REF!</definedName>
    <definedName name="Line_11" localSheetId="7">#REF!</definedName>
    <definedName name="Line_11" localSheetId="1">#REF!</definedName>
    <definedName name="Line_11" localSheetId="0">#REF!</definedName>
    <definedName name="Line_11">#REF!</definedName>
    <definedName name="Line_12" localSheetId="11">#REF!</definedName>
    <definedName name="Line_12" localSheetId="17">#REF!</definedName>
    <definedName name="Line_12" localSheetId="3">#REF!</definedName>
    <definedName name="Line_12" localSheetId="7">#REF!</definedName>
    <definedName name="Line_12" localSheetId="1">#REF!</definedName>
    <definedName name="Line_12" localSheetId="0">#REF!</definedName>
    <definedName name="Line_12">#REF!</definedName>
    <definedName name="line_14" localSheetId="11">#REF!</definedName>
    <definedName name="line_14" localSheetId="17">#REF!</definedName>
    <definedName name="line_14" localSheetId="3">#REF!</definedName>
    <definedName name="line_14" localSheetId="7">#REF!</definedName>
    <definedName name="line_14" localSheetId="1">#REF!</definedName>
    <definedName name="line_14" localSheetId="0">#REF!</definedName>
    <definedName name="line_14">#REF!</definedName>
    <definedName name="Line_15" localSheetId="11">#REF!</definedName>
    <definedName name="Line_15" localSheetId="17">#REF!</definedName>
    <definedName name="Line_15" localSheetId="3">#REF!</definedName>
    <definedName name="Line_15" localSheetId="7">#REF!</definedName>
    <definedName name="Line_15" localSheetId="1">#REF!</definedName>
    <definedName name="Line_15" localSheetId="0">#REF!</definedName>
    <definedName name="Line_15">#REF!</definedName>
    <definedName name="Line_19" localSheetId="11">#REF!</definedName>
    <definedName name="Line_19" localSheetId="17">#REF!</definedName>
    <definedName name="Line_19" localSheetId="3">#REF!</definedName>
    <definedName name="Line_19" localSheetId="7">#REF!</definedName>
    <definedName name="Line_19" localSheetId="1">#REF!</definedName>
    <definedName name="Line_19" localSheetId="0">#REF!</definedName>
    <definedName name="Line_19">#REF!</definedName>
    <definedName name="Line_22" localSheetId="11">#REF!</definedName>
    <definedName name="Line_22" localSheetId="17">#REF!</definedName>
    <definedName name="Line_22" localSheetId="3">#REF!</definedName>
    <definedName name="Line_22" localSheetId="7">#REF!</definedName>
    <definedName name="Line_22" localSheetId="1">#REF!</definedName>
    <definedName name="Line_22" localSheetId="0">#REF!</definedName>
    <definedName name="Line_22">#REF!</definedName>
    <definedName name="Line_23" localSheetId="11">#REF!</definedName>
    <definedName name="Line_23" localSheetId="17">#REF!</definedName>
    <definedName name="Line_23" localSheetId="3">#REF!</definedName>
    <definedName name="Line_23" localSheetId="7">#REF!</definedName>
    <definedName name="Line_23" localSheetId="1">#REF!</definedName>
    <definedName name="Line_23" localSheetId="0">#REF!</definedName>
    <definedName name="Line_23">#REF!</definedName>
    <definedName name="Line_25" localSheetId="11">#REF!</definedName>
    <definedName name="Line_25" localSheetId="17">#REF!</definedName>
    <definedName name="Line_25" localSheetId="3">#REF!</definedName>
    <definedName name="Line_25" localSheetId="7">#REF!</definedName>
    <definedName name="Line_25" localSheetId="1">#REF!</definedName>
    <definedName name="Line_25" localSheetId="0">#REF!</definedName>
    <definedName name="Line_25">#REF!</definedName>
    <definedName name="Line_Ext_Credit" localSheetId="11">#REF!</definedName>
    <definedName name="Line_Ext_Credit" localSheetId="18">#REF!</definedName>
    <definedName name="Line_Ext_Credit" localSheetId="17">#REF!</definedName>
    <definedName name="Line_Ext_Credit" localSheetId="3">#REF!</definedName>
    <definedName name="Line_Ext_Credit" localSheetId="7">#REF!</definedName>
    <definedName name="Line_Ext_Credit" localSheetId="1">#REF!</definedName>
    <definedName name="Line_Ext_Credit" localSheetId="0">#REF!</definedName>
    <definedName name="Line_Ext_Credit">#REF!</definedName>
    <definedName name="Line_OH" localSheetId="11">#REF!</definedName>
    <definedName name="Line_OH" localSheetId="17">#REF!</definedName>
    <definedName name="Line_OH" localSheetId="3">#REF!</definedName>
    <definedName name="Line_OH" localSheetId="7">#REF!</definedName>
    <definedName name="Line_OH" localSheetId="1">#REF!</definedName>
    <definedName name="Line_OH" localSheetId="0">#REF!</definedName>
    <definedName name="Line_OH">#REF!</definedName>
    <definedName name="LinkCos">'[33]JAM Download'!$K$4</definedName>
    <definedName name="Load_Factor">[90]ACCOUNTS!$AG$167</definedName>
    <definedName name="LoadArray">'[91]Load Source Data'!$C$78:$X$89</definedName>
    <definedName name="LoadGrowthAdder" localSheetId="5">#REF!</definedName>
    <definedName name="LoadGrowthAdder" localSheetId="11">#REF!</definedName>
    <definedName name="LoadGrowthAdder" localSheetId="17">#REF!</definedName>
    <definedName name="LoadGrowthAdder" localSheetId="3">#REF!</definedName>
    <definedName name="LoadGrowthAdder" localSheetId="7">#REF!</definedName>
    <definedName name="LoadGrowthAdder" localSheetId="1">#REF!</definedName>
    <definedName name="LoadGrowthAdder" localSheetId="0">#REF!</definedName>
    <definedName name="LoadGrowthAdder">#REF!</definedName>
    <definedName name="LOG" localSheetId="5">[42]Backup!#REF!</definedName>
    <definedName name="LOG" localSheetId="11">[42]Backup!#REF!</definedName>
    <definedName name="LOG" localSheetId="18">[42]Backup!#REF!</definedName>
    <definedName name="LOG" localSheetId="17">[42]Backup!#REF!</definedName>
    <definedName name="LOG" localSheetId="3">[42]Backup!#REF!</definedName>
    <definedName name="LOG" localSheetId="7">[42]Backup!#REF!</definedName>
    <definedName name="LOG" localSheetId="1">[42]Backup!#REF!</definedName>
    <definedName name="LOG" localSheetId="0">[42]Backup!#REF!</definedName>
    <definedName name="LOG">[42]Backup!#REF!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5" hidden="1">{#N/A,#N/A,FALSE,"Coversheet";#N/A,#N/A,FALSE,"QA"}</definedName>
    <definedName name="lookup" localSheetId="18" hidden="1">{#N/A,#N/A,FALSE,"Coversheet";#N/A,#N/A,FALSE,"QA"}</definedName>
    <definedName name="lookup" hidden="1">{#N/A,#N/A,FALSE,"Coversheet";#N/A,#N/A,FALSE,"QA"}</definedName>
    <definedName name="LOSS" localSheetId="11">[42]Backup!#REF!</definedName>
    <definedName name="LOSS" localSheetId="17">[42]Backup!#REF!</definedName>
    <definedName name="LOSS" localSheetId="3">[42]Backup!#REF!</definedName>
    <definedName name="LOSS" localSheetId="7">[42]Backup!#REF!</definedName>
    <definedName name="LOSS" localSheetId="1">[42]Backup!#REF!</definedName>
    <definedName name="LOSS" localSheetId="0">[42]Backup!#REF!</definedName>
    <definedName name="LOSS">[42]Backup!#REF!</definedName>
    <definedName name="M" localSheetId="11">'[2]Sched 46'!#REF!</definedName>
    <definedName name="M" localSheetId="17">'[2]Sched 46'!#REF!</definedName>
    <definedName name="M" localSheetId="3">'[2]Sched 46'!#REF!</definedName>
    <definedName name="M" localSheetId="7">'[2]Sched 46'!#REF!</definedName>
    <definedName name="M" localSheetId="1">'[2]Sched 46'!#REF!</definedName>
    <definedName name="M" localSheetId="0">'[2]Sched 46'!#REF!</definedName>
    <definedName name="M">'[2]Sched 46'!#REF!</definedName>
    <definedName name="M9100F4" localSheetId="5">#REF!</definedName>
    <definedName name="M9100F4" localSheetId="11">#REF!</definedName>
    <definedName name="M9100F4" localSheetId="17">#REF!</definedName>
    <definedName name="M9100F4" localSheetId="3">#REF!</definedName>
    <definedName name="M9100F4" localSheetId="7">#REF!</definedName>
    <definedName name="M9100F4" localSheetId="1">#REF!</definedName>
    <definedName name="M9100F4" localSheetId="0">#REF!</definedName>
    <definedName name="M9100F4">#REF!</definedName>
    <definedName name="M9100F4_v4" localSheetId="18">[92]M9100F4!$A$1:$V$99</definedName>
    <definedName name="M9100F4_v4">[93]M9100F4!$A$1:$V$99</definedName>
    <definedName name="MACRS">'[41]MACRS RATES'!$A$3:$AT$10</definedName>
    <definedName name="MACTIT" localSheetId="5">#REF!</definedName>
    <definedName name="MACTIT" localSheetId="11">#REF!</definedName>
    <definedName name="MACTIT" localSheetId="18">#REF!</definedName>
    <definedName name="MACTIT" localSheetId="17">#REF!</definedName>
    <definedName name="MACTIT" localSheetId="3">#REF!</definedName>
    <definedName name="MACTIT" localSheetId="7">#REF!</definedName>
    <definedName name="MACTIT" localSheetId="1">#REF!</definedName>
    <definedName name="MACTIT" localSheetId="0">#REF!</definedName>
    <definedName name="MACTIT">#REF!</definedName>
    <definedName name="manutaxfit" localSheetId="11">#REF!</definedName>
    <definedName name="manutaxfit" localSheetId="17">#REF!</definedName>
    <definedName name="manutaxfit" localSheetId="3">#REF!</definedName>
    <definedName name="manutaxfit" localSheetId="7">#REF!</definedName>
    <definedName name="manutaxfit" localSheetId="1">#REF!</definedName>
    <definedName name="manutaxfit" localSheetId="0">#REF!</definedName>
    <definedName name="manutaxfit">#REF!</definedName>
    <definedName name="MAR" localSheetId="11">[42]Backup!#REF!</definedName>
    <definedName name="MAR" localSheetId="18">[42]Backup!#REF!</definedName>
    <definedName name="MAR" localSheetId="17">[42]Backup!#REF!</definedName>
    <definedName name="MAR" localSheetId="3">[42]Backup!#REF!</definedName>
    <definedName name="MAR" localSheetId="7">[42]Backup!#REF!</definedName>
    <definedName name="MAR" localSheetId="1">[42]Backup!#REF!</definedName>
    <definedName name="MAR" localSheetId="0">[42]Backup!#REF!</definedName>
    <definedName name="MAR">[42]Backup!#REF!</definedName>
    <definedName name="Mar03AMA" localSheetId="5">'[43]BS C&amp;L'!#REF!</definedName>
    <definedName name="Mar03AMA" localSheetId="11">'[43]BS C&amp;L'!#REF!</definedName>
    <definedName name="Mar03AMA" localSheetId="17">'[43]BS C&amp;L'!#REF!</definedName>
    <definedName name="Mar03AMA" localSheetId="3">'[43]BS C&amp;L'!#REF!</definedName>
    <definedName name="Mar03AMA" localSheetId="7">'[43]BS C&amp;L'!#REF!</definedName>
    <definedName name="Mar03AMA" localSheetId="1">'[43]BS C&amp;L'!#REF!</definedName>
    <definedName name="Mar03AMA" localSheetId="0">'[43]BS C&amp;L'!#REF!</definedName>
    <definedName name="Mar03AMA">'[43]BS C&amp;L'!#REF!</definedName>
    <definedName name="Mar04AMA">[4]BS!$AF$7:$AF$3582</definedName>
    <definedName name="Mar05AMA" localSheetId="5">#REF!</definedName>
    <definedName name="Mar05AMA" localSheetId="11">#REF!</definedName>
    <definedName name="Mar05AMA" localSheetId="17">#REF!</definedName>
    <definedName name="Mar05AMA" localSheetId="3">#REF!</definedName>
    <definedName name="Mar05AMA" localSheetId="7">#REF!</definedName>
    <definedName name="Mar05AMA" localSheetId="1">#REF!</definedName>
    <definedName name="Mar05AMA" localSheetId="0">#REF!</definedName>
    <definedName name="Mar05AMA">#REF!</definedName>
    <definedName name="MAR09AMA">[6]BS!$AM$7:$AM$1725</definedName>
    <definedName name="Mar10AMA">[6]BS!$AY$7:$AY$1726</definedName>
    <definedName name="Mar17AMA">[19]BS!$AG$8:$AG$2552</definedName>
    <definedName name="MART" localSheetId="11">#REF!</definedName>
    <definedName name="MART" localSheetId="18">#REF!</definedName>
    <definedName name="MART" localSheetId="17">#REF!</definedName>
    <definedName name="MART" localSheetId="3">#REF!</definedName>
    <definedName name="MART" localSheetId="7">#REF!</definedName>
    <definedName name="MART" localSheetId="1">#REF!</definedName>
    <definedName name="MART" localSheetId="0">#REF!</definedName>
    <definedName name="MART">#REF!</definedName>
    <definedName name="MAY" localSheetId="11">[42]Backup!#REF!</definedName>
    <definedName name="MAY" localSheetId="18">[42]Backup!#REF!</definedName>
    <definedName name="MAY" localSheetId="17">[42]Backup!#REF!</definedName>
    <definedName name="MAY" localSheetId="3">[42]Backup!#REF!</definedName>
    <definedName name="MAY" localSheetId="7">[42]Backup!#REF!</definedName>
    <definedName name="MAY" localSheetId="1">[42]Backup!#REF!</definedName>
    <definedName name="MAY" localSheetId="0">[42]Backup!#REF!</definedName>
    <definedName name="MAY">[42]Backup!#REF!</definedName>
    <definedName name="May03AMA" localSheetId="5">'[43]BS C&amp;L'!#REF!</definedName>
    <definedName name="May03AMA" localSheetId="11">'[43]BS C&amp;L'!#REF!</definedName>
    <definedName name="May03AMA" localSheetId="17">'[43]BS C&amp;L'!#REF!</definedName>
    <definedName name="May03AMA" localSheetId="3">'[43]BS C&amp;L'!#REF!</definedName>
    <definedName name="May03AMA" localSheetId="7">'[43]BS C&amp;L'!#REF!</definedName>
    <definedName name="May03AMA" localSheetId="1">'[43]BS C&amp;L'!#REF!</definedName>
    <definedName name="May03AMA" localSheetId="0">'[43]BS C&amp;L'!#REF!</definedName>
    <definedName name="May03AMA">'[43]BS C&amp;L'!#REF!</definedName>
    <definedName name="May04AMA">[4]BS!$AH$7:$AH$3582</definedName>
    <definedName name="May05AMA" localSheetId="5">#REF!</definedName>
    <definedName name="May05AMA" localSheetId="11">#REF!</definedName>
    <definedName name="May05AMA" localSheetId="17">#REF!</definedName>
    <definedName name="May05AMA" localSheetId="3">#REF!</definedName>
    <definedName name="May05AMA" localSheetId="7">#REF!</definedName>
    <definedName name="May05AMA" localSheetId="1">#REF!</definedName>
    <definedName name="May05AMA" localSheetId="0">#REF!</definedName>
    <definedName name="May05AMA">#REF!</definedName>
    <definedName name="MAY09AMA">[6]BS!$AO$7:$AO$1726</definedName>
    <definedName name="May10AMA">[6]BS!$BA$7:$BA$1726</definedName>
    <definedName name="May17AMA">[19]BS!$AI$8:$AI$2552</definedName>
    <definedName name="MAYT" localSheetId="11">#REF!</definedName>
    <definedName name="MAYT" localSheetId="18">#REF!</definedName>
    <definedName name="MAYT" localSheetId="17">#REF!</definedName>
    <definedName name="MAYT" localSheetId="3">#REF!</definedName>
    <definedName name="MAYT" localSheetId="7">#REF!</definedName>
    <definedName name="MAYT" localSheetId="1">#REF!</definedName>
    <definedName name="MAYT" localSheetId="0">#REF!</definedName>
    <definedName name="MAYT">#REF!</definedName>
    <definedName name="mcnarycost" localSheetId="11">#REF!</definedName>
    <definedName name="mcnarycost" localSheetId="17">#REF!</definedName>
    <definedName name="mcnarycost" localSheetId="3">#REF!</definedName>
    <definedName name="mcnarycost" localSheetId="7">#REF!</definedName>
    <definedName name="mcnarycost" localSheetId="1">#REF!</definedName>
    <definedName name="mcnarycost" localSheetId="0">#REF!</definedName>
    <definedName name="mcnarycost">#REF!</definedName>
    <definedName name="mcnarytoggle" localSheetId="11">#REF!</definedName>
    <definedName name="mcnarytoggle" localSheetId="17">#REF!</definedName>
    <definedName name="mcnarytoggle" localSheetId="3">#REF!</definedName>
    <definedName name="mcnarytoggle" localSheetId="7">#REF!</definedName>
    <definedName name="mcnarytoggle" localSheetId="1">#REF!</definedName>
    <definedName name="mcnarytoggle" localSheetId="0">#REF!</definedName>
    <definedName name="mcnarytoggle">#REF!</definedName>
    <definedName name="MCtoREV" localSheetId="11">#REF!</definedName>
    <definedName name="MCtoREV" localSheetId="18">#REF!</definedName>
    <definedName name="MCtoREV" localSheetId="17">#REF!</definedName>
    <definedName name="MCtoREV" localSheetId="3">#REF!</definedName>
    <definedName name="MCtoREV" localSheetId="7">#REF!</definedName>
    <definedName name="MCtoREV" localSheetId="1">#REF!</definedName>
    <definedName name="MCtoREV" localSheetId="0">#REF!</definedName>
    <definedName name="MCtoREV">#REF!</definedName>
    <definedName name="median_energy" localSheetId="11">#REF!</definedName>
    <definedName name="median_energy" localSheetId="17">#REF!</definedName>
    <definedName name="median_energy" localSheetId="3">#REF!</definedName>
    <definedName name="median_energy" localSheetId="7">#REF!</definedName>
    <definedName name="median_energy" localSheetId="1">#REF!</definedName>
    <definedName name="median_energy" localSheetId="0">#REF!</definedName>
    <definedName name="median_energy">#REF!</definedName>
    <definedName name="MEN" localSheetId="11">[1]Jan!#REF!</definedName>
    <definedName name="MEN" localSheetId="18">[1]Jan!#REF!</definedName>
    <definedName name="MEN" localSheetId="17">[1]Jan!#REF!</definedName>
    <definedName name="MEN" localSheetId="3">[1]Jan!#REF!</definedName>
    <definedName name="MEN" localSheetId="7">[1]Jan!#REF!</definedName>
    <definedName name="MEN" localSheetId="1">[1]Jan!#REF!</definedName>
    <definedName name="MEN" localSheetId="0">[1]Jan!#REF!</definedName>
    <definedName name="MEN">[1]Jan!#REF!</definedName>
    <definedName name="Menu_Begin" localSheetId="11">#REF!</definedName>
    <definedName name="Menu_Begin" localSheetId="18">#REF!</definedName>
    <definedName name="Menu_Begin" localSheetId="17">#REF!</definedName>
    <definedName name="Menu_Begin" localSheetId="3">#REF!</definedName>
    <definedName name="Menu_Begin" localSheetId="7">#REF!</definedName>
    <definedName name="Menu_Begin" localSheetId="1">#REF!</definedName>
    <definedName name="Menu_Begin" localSheetId="0">#REF!</definedName>
    <definedName name="Menu_Begin">#REF!</definedName>
    <definedName name="Menu_Caption" localSheetId="11">#REF!</definedName>
    <definedName name="Menu_Caption" localSheetId="18">#REF!</definedName>
    <definedName name="Menu_Caption" localSheetId="17">#REF!</definedName>
    <definedName name="Menu_Caption" localSheetId="3">#REF!</definedName>
    <definedName name="Menu_Caption" localSheetId="7">#REF!</definedName>
    <definedName name="Menu_Caption" localSheetId="1">#REF!</definedName>
    <definedName name="Menu_Caption" localSheetId="0">#REF!</definedName>
    <definedName name="Menu_Caption">#REF!</definedName>
    <definedName name="Menu_Large" localSheetId="11">#REF!</definedName>
    <definedName name="Menu_Large" localSheetId="18">#REF!</definedName>
    <definedName name="Menu_Large" localSheetId="17">#REF!</definedName>
    <definedName name="Menu_Large" localSheetId="3">#REF!</definedName>
    <definedName name="Menu_Large" localSheetId="7">#REF!</definedName>
    <definedName name="Menu_Large" localSheetId="1">#REF!</definedName>
    <definedName name="Menu_Large" localSheetId="0">#REF!</definedName>
    <definedName name="Menu_Large">#REF!</definedName>
    <definedName name="Menu_Name" localSheetId="11">#REF!</definedName>
    <definedName name="Menu_Name" localSheetId="17">#REF!</definedName>
    <definedName name="Menu_Name" localSheetId="3">#REF!</definedName>
    <definedName name="Menu_Name" localSheetId="7">#REF!</definedName>
    <definedName name="Menu_Name" localSheetId="1">#REF!</definedName>
    <definedName name="Menu_Name" localSheetId="0">#REF!</definedName>
    <definedName name="Menu_Name">#REF!</definedName>
    <definedName name="Menu_OnAction" localSheetId="11">#REF!</definedName>
    <definedName name="Menu_OnAction" localSheetId="17">#REF!</definedName>
    <definedName name="Menu_OnAction" localSheetId="3">#REF!</definedName>
    <definedName name="Menu_OnAction" localSheetId="7">#REF!</definedName>
    <definedName name="Menu_OnAction" localSheetId="1">#REF!</definedName>
    <definedName name="Menu_OnAction" localSheetId="0">#REF!</definedName>
    <definedName name="Menu_OnAction">#REF!</definedName>
    <definedName name="Menu_Parent" localSheetId="11">#REF!</definedName>
    <definedName name="Menu_Parent" localSheetId="17">#REF!</definedName>
    <definedName name="Menu_Parent" localSheetId="3">#REF!</definedName>
    <definedName name="Menu_Parent" localSheetId="7">#REF!</definedName>
    <definedName name="Menu_Parent" localSheetId="1">#REF!</definedName>
    <definedName name="Menu_Parent" localSheetId="0">#REF!</definedName>
    <definedName name="Menu_Parent">#REF!</definedName>
    <definedName name="Menu_Small" localSheetId="11">#REF!</definedName>
    <definedName name="Menu_Small" localSheetId="17">#REF!</definedName>
    <definedName name="Menu_Small" localSheetId="3">#REF!</definedName>
    <definedName name="Menu_Small" localSheetId="7">#REF!</definedName>
    <definedName name="Menu_Small" localSheetId="1">#REF!</definedName>
    <definedName name="Menu_Small" localSheetId="0">#REF!</definedName>
    <definedName name="Menu_Small">#REF!</definedName>
    <definedName name="menu1_Button5_Click" localSheetId="11">[94]!menu1_Button5_Click</definedName>
    <definedName name="menu1_Button5_Click" localSheetId="17">[94]!menu1_Button5_Click</definedName>
    <definedName name="menu1_Button5_Click" localSheetId="3">[94]!menu1_Button5_Click</definedName>
    <definedName name="menu1_Button5_Click" localSheetId="7">[94]!menu1_Button5_Click</definedName>
    <definedName name="menu1_Button5_Click" localSheetId="1">[94]!menu1_Button5_Click</definedName>
    <definedName name="menu1_Button5_Click" localSheetId="0">[94]!menu1_Button5_Click</definedName>
    <definedName name="menu1_Button5_Click">[94]!menu1_Button5_Click</definedName>
    <definedName name="menu1_Button6_Click" localSheetId="11">[94]!menu1_Button6_Click</definedName>
    <definedName name="menu1_Button6_Click" localSheetId="17">[94]!menu1_Button6_Click</definedName>
    <definedName name="menu1_Button6_Click" localSheetId="3">[94]!menu1_Button6_Click</definedName>
    <definedName name="menu1_Button6_Click" localSheetId="7">[94]!menu1_Button6_Click</definedName>
    <definedName name="menu1_Button6_Click" localSheetId="1">[94]!menu1_Button6_Click</definedName>
    <definedName name="menu1_Button6_Click" localSheetId="0">[94]!menu1_Button6_Click</definedName>
    <definedName name="menu1_Button6_Click">[94]!menu1_Button6_Click</definedName>
    <definedName name="MERGER_COST" localSheetId="18">[83]Sheet1!$AF$3:$AJ$28</definedName>
    <definedName name="MERGER_COST">[84]Sheet1!$AF$3:$AJ$28</definedName>
    <definedName name="MERGERCOSTS" localSheetId="5">[95]model!#REF!</definedName>
    <definedName name="MERGERCOSTS" localSheetId="11">[95]model!#REF!</definedName>
    <definedName name="MERGERCOSTS" localSheetId="17">[95]model!#REF!</definedName>
    <definedName name="MERGERCOSTS" localSheetId="3">[95]model!#REF!</definedName>
    <definedName name="MERGERCOSTS" localSheetId="7">[95]model!#REF!</definedName>
    <definedName name="MERGERCOSTS" localSheetId="1">[95]model!#REF!</definedName>
    <definedName name="MERGERCOSTS" localSheetId="0">[95]model!#REF!</definedName>
    <definedName name="MERGERCOSTS">[95]model!#REF!</definedName>
    <definedName name="METER" localSheetId="5">'[2]Sched 46'!#REF!</definedName>
    <definedName name="METER" localSheetId="11">'[2]Sched 46'!#REF!</definedName>
    <definedName name="METER" localSheetId="17">'[2]Sched 46'!#REF!</definedName>
    <definedName name="METER" localSheetId="3">'[2]Sched 46'!#REF!</definedName>
    <definedName name="METER" localSheetId="7">'[2]Sched 46'!#REF!</definedName>
    <definedName name="METER" localSheetId="1">'[2]Sched 46'!#REF!</definedName>
    <definedName name="METER" localSheetId="0">'[2]Sched 46'!#REF!</definedName>
    <definedName name="METER">'[2]Sched 46'!#REF!</definedName>
    <definedName name="Method">[32]Inputs!$C$6</definedName>
    <definedName name="Miller" localSheetId="5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5">#REF!</definedName>
    <definedName name="MISCELLANEOUS" localSheetId="11">#REF!</definedName>
    <definedName name="MISCELLANEOUS" localSheetId="17">#REF!</definedName>
    <definedName name="MISCELLANEOUS" localSheetId="3">#REF!</definedName>
    <definedName name="MISCELLANEOUS" localSheetId="7">#REF!</definedName>
    <definedName name="MISCELLANEOUS" localSheetId="1">#REF!</definedName>
    <definedName name="MISCELLANEOUS" localSheetId="0">#REF!</definedName>
    <definedName name="MISCELLANEOUS">#REF!</definedName>
    <definedName name="MONTH" localSheetId="5">[42]Backup!#REF!</definedName>
    <definedName name="MONTH" localSheetId="11">[42]Backup!#REF!</definedName>
    <definedName name="MONTH" localSheetId="18">[42]Backup!#REF!</definedName>
    <definedName name="MONTH" localSheetId="17">[42]Backup!#REF!</definedName>
    <definedName name="MONTH" localSheetId="3">[42]Backup!#REF!</definedName>
    <definedName name="MONTH" localSheetId="7">[42]Backup!#REF!</definedName>
    <definedName name="MONTH" localSheetId="1">[42]Backup!#REF!</definedName>
    <definedName name="MONTH" localSheetId="0">[42]Backup!#REF!</definedName>
    <definedName name="MONTH">[42]Backup!#REF!</definedName>
    <definedName name="monthlist">[96]Table!$R$2:$S$13</definedName>
    <definedName name="monthtotals">'[96]WA SBC'!$D$40:$O$40</definedName>
    <definedName name="MonTotalDispatch" localSheetId="5">[63]Dispatch!#REF!</definedName>
    <definedName name="MonTotalDispatch" localSheetId="11">[63]Dispatch!#REF!</definedName>
    <definedName name="MonTotalDispatch" localSheetId="17">[63]Dispatch!#REF!</definedName>
    <definedName name="MonTotalDispatch" localSheetId="3">[63]Dispatch!#REF!</definedName>
    <definedName name="MonTotalDispatch" localSheetId="7">[63]Dispatch!#REF!</definedName>
    <definedName name="MonTotalDispatch" localSheetId="1">[63]Dispatch!#REF!</definedName>
    <definedName name="MonTotalDispatch" localSheetId="0">[63]Dispatch!#REF!</definedName>
    <definedName name="MonTotalDispatch">[63]Dispatch!#REF!</definedName>
    <definedName name="MT" localSheetId="5">#REF!</definedName>
    <definedName name="MT" localSheetId="11">#REF!</definedName>
    <definedName name="MT" localSheetId="17">#REF!</definedName>
    <definedName name="MT" localSheetId="3">#REF!</definedName>
    <definedName name="MT" localSheetId="7">#REF!</definedName>
    <definedName name="MT" localSheetId="1">#REF!</definedName>
    <definedName name="MT" localSheetId="0">#REF!</definedName>
    <definedName name="MT">#REF!</definedName>
    <definedName name="MTD_Format" localSheetId="18">[97]Mthly!$B$11:$D$11,[97]Mthly!$B$31:$D$31</definedName>
    <definedName name="MTD_Format">[98]Mthly!$B$11:$D$11,[98]Mthly!$B$31:$D$31</definedName>
    <definedName name="MTKWH" localSheetId="5">#REF!</definedName>
    <definedName name="MTKWH" localSheetId="11">#REF!</definedName>
    <definedName name="MTKWH" localSheetId="18">#REF!</definedName>
    <definedName name="MTKWH" localSheetId="17">#REF!</definedName>
    <definedName name="MTKWH" localSheetId="3">#REF!</definedName>
    <definedName name="MTKWH" localSheetId="7">#REF!</definedName>
    <definedName name="MTKWH" localSheetId="1">#REF!</definedName>
    <definedName name="MTKWH" localSheetId="0">#REF!</definedName>
    <definedName name="MTKWH">#REF!</definedName>
    <definedName name="MTR_YR3">[99]Variables!$E$14</definedName>
    <definedName name="MTREV" localSheetId="5">#REF!</definedName>
    <definedName name="MTREV" localSheetId="11">#REF!</definedName>
    <definedName name="MTREV" localSheetId="18">#REF!</definedName>
    <definedName name="MTREV" localSheetId="17">#REF!</definedName>
    <definedName name="MTREV" localSheetId="3">#REF!</definedName>
    <definedName name="MTREV" localSheetId="7">#REF!</definedName>
    <definedName name="MTREV" localSheetId="1">#REF!</definedName>
    <definedName name="MTREV" localSheetId="0">#REF!</definedName>
    <definedName name="MTREV">#REF!</definedName>
    <definedName name="MULT" localSheetId="11">#REF!</definedName>
    <definedName name="MULT" localSheetId="18">#REF!</definedName>
    <definedName name="MULT" localSheetId="17">#REF!</definedName>
    <definedName name="MULT" localSheetId="3">#REF!</definedName>
    <definedName name="MULT" localSheetId="7">#REF!</definedName>
    <definedName name="MULT" localSheetId="1">#REF!</definedName>
    <definedName name="MULT" localSheetId="0">#REF!</definedName>
    <definedName name="MULT">#REF!</definedName>
    <definedName name="MustRunGen" localSheetId="5">[63]Dispatch!#REF!</definedName>
    <definedName name="MustRunGen" localSheetId="11">[63]Dispatch!#REF!</definedName>
    <definedName name="MustRunGen" localSheetId="17">[63]Dispatch!#REF!</definedName>
    <definedName name="MustRunGen" localSheetId="3">[63]Dispatch!#REF!</definedName>
    <definedName name="MustRunGen" localSheetId="7">[63]Dispatch!#REF!</definedName>
    <definedName name="MustRunGen" localSheetId="1">[63]Dispatch!#REF!</definedName>
    <definedName name="MustRunGen" localSheetId="0">[63]Dispatch!#REF!</definedName>
    <definedName name="MustRunGen">[63]Dispatch!#REF!</definedName>
    <definedName name="Mwh" localSheetId="5">#REF!</definedName>
    <definedName name="Mwh" localSheetId="11">#REF!</definedName>
    <definedName name="Mwh" localSheetId="17">#REF!</definedName>
    <definedName name="Mwh" localSheetId="3">#REF!</definedName>
    <definedName name="Mwh" localSheetId="7">#REF!</definedName>
    <definedName name="Mwh" localSheetId="1">#REF!</definedName>
    <definedName name="Mwh" localSheetId="0">#REF!</definedName>
    <definedName name="Mwh">#REF!</definedName>
    <definedName name="name" localSheetId="5">[14]DT_A_DOL93!#REF!</definedName>
    <definedName name="name" localSheetId="11">[14]DT_A_DOL93!#REF!</definedName>
    <definedName name="name" localSheetId="17">[14]DT_A_DOL93!#REF!</definedName>
    <definedName name="name" localSheetId="3">[14]DT_A_DOL93!#REF!</definedName>
    <definedName name="name" localSheetId="7">[14]DT_A_DOL93!#REF!</definedName>
    <definedName name="name" localSheetId="1">[14]DT_A_DOL93!#REF!</definedName>
    <definedName name="name" localSheetId="0">[14]DT_A_DOL93!#REF!</definedName>
    <definedName name="name">[14]DT_A_DOL93!#REF!</definedName>
    <definedName name="nameplate" localSheetId="5">#REF!</definedName>
    <definedName name="nameplate" localSheetId="11">#REF!</definedName>
    <definedName name="nameplate" localSheetId="17">#REF!</definedName>
    <definedName name="nameplate" localSheetId="3">#REF!</definedName>
    <definedName name="nameplate" localSheetId="7">#REF!</definedName>
    <definedName name="nameplate" localSheetId="1">#REF!</definedName>
    <definedName name="nameplate" localSheetId="0">#REF!</definedName>
    <definedName name="nameplate">#REF!</definedName>
    <definedName name="NavPane" localSheetId="11">#REF!</definedName>
    <definedName name="NavPane" localSheetId="17">#REF!</definedName>
    <definedName name="NavPane" localSheetId="3">#REF!</definedName>
    <definedName name="NavPane" localSheetId="7">#REF!</definedName>
    <definedName name="NavPane" localSheetId="1">#REF!</definedName>
    <definedName name="NavPane" localSheetId="0">#REF!</definedName>
    <definedName name="NavPane">#REF!</definedName>
    <definedName name="NCP_360" localSheetId="18">[25]EXTERNAL!$A$13:$IV$15</definedName>
    <definedName name="NCP_360">[10]EXTERNAL!$A$13:$IV$15</definedName>
    <definedName name="NCP_361" localSheetId="18">[25]EXTERNAL!$A$16:$IV$18</definedName>
    <definedName name="NCP_361">[10]EXTERNAL!$A$16:$IV$18</definedName>
    <definedName name="NCP_362" localSheetId="18">[25]EXTERNAL!$A$19:$IV$21</definedName>
    <definedName name="NCP_362">[10]EXTERNAL!$A$19:$IV$21</definedName>
    <definedName name="Net_to_Gross_Factor">[33]Inputs!$G$8</definedName>
    <definedName name="NetToGross">[40]Variables!$D$23</definedName>
    <definedName name="new" localSheetId="5" hidden="1">{#N/A,#N/A,FALSE,"Summ";#N/A,#N/A,FALSE,"General"}</definedName>
    <definedName name="new" localSheetId="18" hidden="1">{#N/A,#N/A,FALSE,"Summ";#N/A,#N/A,FALSE,"General"}</definedName>
    <definedName name="new" hidden="1">{#N/A,#N/A,FALSE,"Summ";#N/A,#N/A,FALSE,"General"}</definedName>
    <definedName name="NEWMO1" localSheetId="11">[1]Jan!#REF!</definedName>
    <definedName name="NEWMO1" localSheetId="17">[1]Jan!#REF!</definedName>
    <definedName name="NEWMO1" localSheetId="3">[1]Jan!#REF!</definedName>
    <definedName name="NEWMO1" localSheetId="7">[1]Jan!#REF!</definedName>
    <definedName name="NEWMO1" localSheetId="1">[1]Jan!#REF!</definedName>
    <definedName name="NEWMO1" localSheetId="0">[1]Jan!#REF!</definedName>
    <definedName name="NEWMO1">[1]Jan!#REF!</definedName>
    <definedName name="NEWMO2" localSheetId="11">[1]Jan!#REF!</definedName>
    <definedName name="NEWMO2" localSheetId="17">[1]Jan!#REF!</definedName>
    <definedName name="NEWMO2" localSheetId="3">[1]Jan!#REF!</definedName>
    <definedName name="NEWMO2" localSheetId="7">[1]Jan!#REF!</definedName>
    <definedName name="NEWMO2" localSheetId="1">[1]Jan!#REF!</definedName>
    <definedName name="NEWMO2" localSheetId="0">[1]Jan!#REF!</definedName>
    <definedName name="NEWMO2">[1]Jan!#REF!</definedName>
    <definedName name="NEWMONTH" localSheetId="11">[1]Jan!#REF!</definedName>
    <definedName name="NEWMONTH" localSheetId="17">[1]Jan!#REF!</definedName>
    <definedName name="NEWMONTH" localSheetId="3">[1]Jan!#REF!</definedName>
    <definedName name="NEWMONTH" localSheetId="7">[1]Jan!#REF!</definedName>
    <definedName name="NEWMONTH" localSheetId="1">[1]Jan!#REF!</definedName>
    <definedName name="NEWMONTH" localSheetId="0">[1]Jan!#REF!</definedName>
    <definedName name="NEWMONTH">[1]Jan!#REF!</definedName>
    <definedName name="newname" localSheetId="11">[14]DT_A_DOL93!#REF!</definedName>
    <definedName name="newname" localSheetId="17">[14]DT_A_DOL93!#REF!</definedName>
    <definedName name="newname" localSheetId="3">[14]DT_A_DOL93!#REF!</definedName>
    <definedName name="newname" localSheetId="7">[14]DT_A_DOL93!#REF!</definedName>
    <definedName name="newname" localSheetId="1">[14]DT_A_DOL93!#REF!</definedName>
    <definedName name="newname" localSheetId="0">[14]DT_A_DOL93!#REF!</definedName>
    <definedName name="newname">[14]DT_A_DOL93!#REF!</definedName>
    <definedName name="non_AURORA_lookup" localSheetId="5">#REF!</definedName>
    <definedName name="non_AURORA_lookup" localSheetId="11">#REF!</definedName>
    <definedName name="non_AURORA_lookup" localSheetId="17">#REF!</definedName>
    <definedName name="non_AURORA_lookup" localSheetId="3">#REF!</definedName>
    <definedName name="non_AURORA_lookup" localSheetId="7">#REF!</definedName>
    <definedName name="non_AURORA_lookup" localSheetId="1">#REF!</definedName>
    <definedName name="non_AURORA_lookup" localSheetId="0">#REF!</definedName>
    <definedName name="non_AURORA_lookup">#REF!</definedName>
    <definedName name="non_core_lookup" localSheetId="11">#REF!</definedName>
    <definedName name="non_core_lookup" localSheetId="17">#REF!</definedName>
    <definedName name="non_core_lookup" localSheetId="3">#REF!</definedName>
    <definedName name="non_core_lookup" localSheetId="7">#REF!</definedName>
    <definedName name="non_core_lookup" localSheetId="1">#REF!</definedName>
    <definedName name="non_core_lookup" localSheetId="0">#REF!</definedName>
    <definedName name="non_core_lookup">#REF!</definedName>
    <definedName name="nonrefundtrans" localSheetId="11">#REF!</definedName>
    <definedName name="nonrefundtrans" localSheetId="17">#REF!</definedName>
    <definedName name="nonrefundtrans" localSheetId="3">#REF!</definedName>
    <definedName name="nonrefundtrans" localSheetId="7">#REF!</definedName>
    <definedName name="nonrefundtrans" localSheetId="1">#REF!</definedName>
    <definedName name="nonrefundtrans" localSheetId="0">#REF!</definedName>
    <definedName name="nonrefundtrans">#REF!</definedName>
    <definedName name="NORMALIZE" localSheetId="11">#REF!</definedName>
    <definedName name="NORMALIZE" localSheetId="18">#REF!</definedName>
    <definedName name="NORMALIZE" localSheetId="17">#REF!</definedName>
    <definedName name="NORMALIZE" localSheetId="3">#REF!</definedName>
    <definedName name="NORMALIZE" localSheetId="7">#REF!</definedName>
    <definedName name="NORMALIZE" localSheetId="1">#REF!</definedName>
    <definedName name="NORMALIZE" localSheetId="0">#REF!</definedName>
    <definedName name="NORMALIZE">#REF!</definedName>
    <definedName name="NOV" localSheetId="11">[42]Backup!#REF!</definedName>
    <definedName name="NOV" localSheetId="18">[42]Backup!#REF!</definedName>
    <definedName name="NOV" localSheetId="17">[42]Backup!#REF!</definedName>
    <definedName name="NOV" localSheetId="3">[42]Backup!#REF!</definedName>
    <definedName name="NOV" localSheetId="7">[42]Backup!#REF!</definedName>
    <definedName name="NOV" localSheetId="1">[42]Backup!#REF!</definedName>
    <definedName name="NOV" localSheetId="0">[42]Backup!#REF!</definedName>
    <definedName name="NOV">[42]Backup!#REF!</definedName>
    <definedName name="Nov03AMA">[8]BS!$AI$7:$AI$3582</definedName>
    <definedName name="Nov04AMA">[4]BS!$AN$7:$AN$3582</definedName>
    <definedName name="Nov05AMA" localSheetId="5">#REF!</definedName>
    <definedName name="Nov05AMA" localSheetId="11">#REF!</definedName>
    <definedName name="Nov05AMA" localSheetId="17">#REF!</definedName>
    <definedName name="Nov05AMA" localSheetId="3">#REF!</definedName>
    <definedName name="Nov05AMA" localSheetId="7">#REF!</definedName>
    <definedName name="Nov05AMA" localSheetId="1">#REF!</definedName>
    <definedName name="Nov05AMA" localSheetId="0">#REF!</definedName>
    <definedName name="Nov05AMA">#REF!</definedName>
    <definedName name="Nov09AMA">[6]BS!$AU$7:$AU$1726</definedName>
    <definedName name="novcf" localSheetId="5">#REF!</definedName>
    <definedName name="novcf" localSheetId="11">#REF!</definedName>
    <definedName name="novcf" localSheetId="17">#REF!</definedName>
    <definedName name="novcf" localSheetId="3">#REF!</definedName>
    <definedName name="novcf" localSheetId="7">#REF!</definedName>
    <definedName name="novcf" localSheetId="1">#REF!</definedName>
    <definedName name="novcf" localSheetId="0">#REF!</definedName>
    <definedName name="novcf">#REF!</definedName>
    <definedName name="novcost" localSheetId="11">#REF!</definedName>
    <definedName name="novcost" localSheetId="17">#REF!</definedName>
    <definedName name="novcost" localSheetId="3">#REF!</definedName>
    <definedName name="novcost" localSheetId="7">#REF!</definedName>
    <definedName name="novcost" localSheetId="1">#REF!</definedName>
    <definedName name="novcost" localSheetId="0">#REF!</definedName>
    <definedName name="novcost">#REF!</definedName>
    <definedName name="NOVT" localSheetId="11">#REF!</definedName>
    <definedName name="NOVT" localSheetId="18">#REF!</definedName>
    <definedName name="NOVT" localSheetId="17">#REF!</definedName>
    <definedName name="NOVT" localSheetId="3">#REF!</definedName>
    <definedName name="NOVT" localSheetId="7">#REF!</definedName>
    <definedName name="NOVT" localSheetId="1">#REF!</definedName>
    <definedName name="NOVT" localSheetId="0">#REF!</definedName>
    <definedName name="NOVT">#REF!</definedName>
    <definedName name="NPC">[35]Inputs!$N$18</definedName>
    <definedName name="NRG" localSheetId="18">[25]CLASSIFIERS!$A$5:$IV$5</definedName>
    <definedName name="NRG">[10]CLASSIFIERS!$A$5:$IV$5</definedName>
    <definedName name="NUM" localSheetId="11">#REF!</definedName>
    <definedName name="NUM" localSheetId="18">#REF!</definedName>
    <definedName name="NUM" localSheetId="17">#REF!</definedName>
    <definedName name="NUM" localSheetId="3">#REF!</definedName>
    <definedName name="NUM" localSheetId="7">#REF!</definedName>
    <definedName name="NUM" localSheetId="1">#REF!</definedName>
    <definedName name="NUM" localSheetId="0">#REF!</definedName>
    <definedName name="NUM">#REF!</definedName>
    <definedName name="Number_of_Payments" localSheetId="5">MATCH(0.01,End_Bal,-1)+1</definedName>
    <definedName name="Number_of_Payments" localSheetId="11">MATCH(0.01,End_Bal,-1)+1</definedName>
    <definedName name="Number_of_Payments" localSheetId="18">MATCH(0.01,End_Bal,-1)+1</definedName>
    <definedName name="Number_of_Payments" localSheetId="17">MATCH(0.01,End_Bal,-1)+1</definedName>
    <definedName name="Number_of_Payments" localSheetId="3">MATCH(0.01,End_Bal,-1)+1</definedName>
    <definedName name="Number_of_Payments" localSheetId="7">MATCH(0.01,End_Bal,-1)+1</definedName>
    <definedName name="Number_of_Payments" localSheetId="1">MATCH(0.01,End_Bal,-1)+1</definedName>
    <definedName name="Number_of_Payments" localSheetId="0">MATCH(0.01,End_Bal,-1)+1</definedName>
    <definedName name="Number_of_Payments">MATCH(0.01,End_Bal,-1)+1</definedName>
    <definedName name="numturbines" localSheetId="5">#REF!</definedName>
    <definedName name="numturbines" localSheetId="11">#REF!</definedName>
    <definedName name="numturbines" localSheetId="17">#REF!</definedName>
    <definedName name="numturbines" localSheetId="3">#REF!</definedName>
    <definedName name="numturbines" localSheetId="7">#REF!</definedName>
    <definedName name="numturbines" localSheetId="1">#REF!</definedName>
    <definedName name="numturbines" localSheetId="0">#REF!</definedName>
    <definedName name="numturbines">#REF!</definedName>
    <definedName name="numturbptc" localSheetId="11">#REF!</definedName>
    <definedName name="numturbptc" localSheetId="17">#REF!</definedName>
    <definedName name="numturbptc" localSheetId="3">#REF!</definedName>
    <definedName name="numturbptc" localSheetId="7">#REF!</definedName>
    <definedName name="numturbptc" localSheetId="1">#REF!</definedName>
    <definedName name="numturbptc" localSheetId="0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5">[14]DT_A_AMW93!#REF!</definedName>
    <definedName name="NWSales_MWH" localSheetId="11">[14]DT_A_AMW93!#REF!</definedName>
    <definedName name="NWSales_MWH" localSheetId="17">[14]DT_A_AMW93!#REF!</definedName>
    <definedName name="NWSales_MWH" localSheetId="3">[14]DT_A_AMW93!#REF!</definedName>
    <definedName name="NWSales_MWH" localSheetId="7">[14]DT_A_AMW93!#REF!</definedName>
    <definedName name="NWSales_MWH" localSheetId="1">[14]DT_A_AMW93!#REF!</definedName>
    <definedName name="NWSales_MWH" localSheetId="0">[14]DT_A_AMW93!#REF!</definedName>
    <definedName name="NWSales_MWH">[14]DT_A_AMW93!#REF!</definedName>
    <definedName name="O_M_Input">'[41]MiscItems(Input)'!$B$5:$AO$8,'[41]MiscItems(Input)'!$B$13:$AO$13,'[41]MiscItems(Input)'!$B$15:$B$17,'[41]MiscItems(Input)'!$B$17:$AO$17,'[41]MiscItems(Input)'!$B$15:$AO$15</definedName>
    <definedName name="O_M_Rate" localSheetId="18">'[60]Virtual 49 Back-Up'!$B$21</definedName>
    <definedName name="O_M_Rate">'[61]Virtual 49 Back-Up'!$B$21</definedName>
    <definedName name="OBCLEASE" localSheetId="18">[83]Sheet1!$AF$4:$AI$23</definedName>
    <definedName name="OBCLEASE">[84]Sheet1!$AF$4:$AI$23</definedName>
    <definedName name="OCT" localSheetId="11">[42]Backup!#REF!</definedName>
    <definedName name="OCT" localSheetId="18">[42]Backup!#REF!</definedName>
    <definedName name="OCT" localSheetId="17">[42]Backup!#REF!</definedName>
    <definedName name="OCT" localSheetId="3">[42]Backup!#REF!</definedName>
    <definedName name="OCT" localSheetId="7">[42]Backup!#REF!</definedName>
    <definedName name="OCT" localSheetId="1">[42]Backup!#REF!</definedName>
    <definedName name="OCT" localSheetId="0">[42]Backup!#REF!</definedName>
    <definedName name="OCT">[42]Backup!#REF!</definedName>
    <definedName name="Oct03AMA">[8]BS!$AH$7:$AH$3582</definedName>
    <definedName name="Oct04AMA">[4]BS!$AM$7:$AM$3582</definedName>
    <definedName name="Oct05AMA" localSheetId="5">#REF!</definedName>
    <definedName name="Oct05AMA" localSheetId="11">#REF!</definedName>
    <definedName name="Oct05AMA" localSheetId="17">#REF!</definedName>
    <definedName name="Oct05AMA" localSheetId="3">#REF!</definedName>
    <definedName name="Oct05AMA" localSheetId="7">#REF!</definedName>
    <definedName name="Oct05AMA" localSheetId="1">#REF!</definedName>
    <definedName name="Oct05AMA" localSheetId="0">#REF!</definedName>
    <definedName name="Oct05AMA">#REF!</definedName>
    <definedName name="Oct09AMA">[6]BS!$AT$7:$AT$1726</definedName>
    <definedName name="Oct17AMA">[19]BS!$AN$8:$AN$2552</definedName>
    <definedName name="octcf" localSheetId="5">#REF!</definedName>
    <definedName name="octcf" localSheetId="11">#REF!</definedName>
    <definedName name="octcf" localSheetId="17">#REF!</definedName>
    <definedName name="octcf" localSheetId="3">#REF!</definedName>
    <definedName name="octcf" localSheetId="7">#REF!</definedName>
    <definedName name="octcf" localSheetId="1">#REF!</definedName>
    <definedName name="octcf" localSheetId="0">#REF!</definedName>
    <definedName name="octcf">#REF!</definedName>
    <definedName name="octcost" localSheetId="11">#REF!</definedName>
    <definedName name="octcost" localSheetId="17">#REF!</definedName>
    <definedName name="octcost" localSheetId="3">#REF!</definedName>
    <definedName name="octcost" localSheetId="7">#REF!</definedName>
    <definedName name="octcost" localSheetId="1">#REF!</definedName>
    <definedName name="octcost" localSheetId="0">#REF!</definedName>
    <definedName name="octcost">#REF!</definedName>
    <definedName name="OCTT" localSheetId="11">#REF!</definedName>
    <definedName name="OCTT" localSheetId="18">#REF!</definedName>
    <definedName name="OCTT" localSheetId="17">#REF!</definedName>
    <definedName name="OCTT" localSheetId="3">#REF!</definedName>
    <definedName name="OCTT" localSheetId="7">#REF!</definedName>
    <definedName name="OCTT" localSheetId="1">#REF!</definedName>
    <definedName name="OCTT" localSheetId="0">#REF!</definedName>
    <definedName name="OCTT">#REF!</definedName>
    <definedName name="OH" localSheetId="18">[25]CLASSIFIERS!$A$8:$IV$8</definedName>
    <definedName name="OH">[10]CLASSIFIERS!$A$8:$IV$8</definedName>
    <definedName name="OH_NCP" localSheetId="18">[25]EXTERNAL!$A$79:$IV$81</definedName>
    <definedName name="OH_NCP">[10]EXTERNAL!$A$79:$IV$81</definedName>
    <definedName name="OH_SVC" localSheetId="18">[25]EXTERNAL!$A$142:$IV$144</definedName>
    <definedName name="OH_SVC">[10]EXTERNAL!$A$142:$IV$144</definedName>
    <definedName name="OH_TFMR" localSheetId="18">[25]EXTERNAL!$A$97:$IV$99</definedName>
    <definedName name="OH_TFMR">[10]EXTERNAL!$A$97:$IV$99</definedName>
    <definedName name="OH_TFMRC" localSheetId="18">[25]EXTERNAL!$A$94:$IV$96</definedName>
    <definedName name="OH_TFMRC">[10]EXTERNAL!$A$94:$IV$96</definedName>
    <definedName name="OMtoggle" localSheetId="5">#REF!</definedName>
    <definedName name="OMtoggle" localSheetId="11">#REF!</definedName>
    <definedName name="OMtoggle" localSheetId="17">#REF!</definedName>
    <definedName name="OMtoggle" localSheetId="3">#REF!</definedName>
    <definedName name="OMtoggle" localSheetId="7">#REF!</definedName>
    <definedName name="OMtoggle" localSheetId="1">#REF!</definedName>
    <definedName name="OMtoggle" localSheetId="0">#REF!</definedName>
    <definedName name="OMtoggle">#REF!</definedName>
    <definedName name="ONE" localSheetId="5">[1]Jan!#REF!</definedName>
    <definedName name="ONE" localSheetId="11">[1]Jan!#REF!</definedName>
    <definedName name="ONE" localSheetId="18">[1]Jan!#REF!</definedName>
    <definedName name="ONE" localSheetId="17">[1]Jan!#REF!</definedName>
    <definedName name="ONE" localSheetId="3">[1]Jan!#REF!</definedName>
    <definedName name="ONE" localSheetId="7">[1]Jan!#REF!</definedName>
    <definedName name="ONE" localSheetId="1">[1]Jan!#REF!</definedName>
    <definedName name="ONE" localSheetId="0">[1]Jan!#REF!</definedName>
    <definedName name="ONE">[1]Jan!#REF!</definedName>
    <definedName name="OP_Mo_Year1" localSheetId="5">#REF!</definedName>
    <definedName name="OP_Mo_Year1" localSheetId="11">#REF!</definedName>
    <definedName name="OP_Mo_Year1" localSheetId="17">#REF!</definedName>
    <definedName name="OP_Mo_Year1" localSheetId="3">#REF!</definedName>
    <definedName name="OP_Mo_Year1" localSheetId="7">#REF!</definedName>
    <definedName name="OP_Mo_Year1" localSheetId="1">#REF!</definedName>
    <definedName name="OP_Mo_Year1" localSheetId="0">#REF!</definedName>
    <definedName name="OP_Mo_Year1">#REF!</definedName>
    <definedName name="OPCONT" localSheetId="11">#REF!</definedName>
    <definedName name="OPCONT" localSheetId="17">#REF!</definedName>
    <definedName name="OPCONT" localSheetId="3">#REF!</definedName>
    <definedName name="OPCONT" localSheetId="7">#REF!</definedName>
    <definedName name="OPCONT" localSheetId="1">#REF!</definedName>
    <definedName name="OPCONT" localSheetId="0">#REF!</definedName>
    <definedName name="OPCONT">#REF!</definedName>
    <definedName name="OPEXPPF" localSheetId="5">[100]model!#REF!</definedName>
    <definedName name="OPEXPPF" localSheetId="11">[100]model!#REF!</definedName>
    <definedName name="OPEXPPF" localSheetId="17">[100]model!#REF!</definedName>
    <definedName name="OPEXPPF" localSheetId="3">[100]model!#REF!</definedName>
    <definedName name="OPEXPPF" localSheetId="7">[100]model!#REF!</definedName>
    <definedName name="OPEXPPF" localSheetId="1">[100]model!#REF!</definedName>
    <definedName name="OPEXPPF" localSheetId="0">[100]model!#REF!</definedName>
    <definedName name="OPEXPPF">[100]model!#REF!</definedName>
    <definedName name="OPEXPRS" localSheetId="5">[24]model!#REF!</definedName>
    <definedName name="OPEXPRS" localSheetId="11">[24]model!#REF!</definedName>
    <definedName name="OPEXPRS" localSheetId="17">[24]model!#REF!</definedName>
    <definedName name="OPEXPRS" localSheetId="3">[24]model!#REF!</definedName>
    <definedName name="OPEXPRS" localSheetId="7">[24]model!#REF!</definedName>
    <definedName name="OPEXPRS" localSheetId="1">[24]model!#REF!</definedName>
    <definedName name="OPEXPRS" localSheetId="0">[24]model!#REF!</definedName>
    <definedName name="OPEXPRS">[24]model!#REF!</definedName>
    <definedName name="option">'[101]Dist Misc'!$F$120</definedName>
    <definedName name="OthRCF" localSheetId="18">[53]INPUTS!$F$41</definedName>
    <definedName name="OthRCF">[54]INPUTS!$F$41</definedName>
    <definedName name="OthUnc" localSheetId="18">[25]INPUTS!$F$36</definedName>
    <definedName name="OthUnc">[10]INPUTS!$F$36</definedName>
    <definedName name="outlookdata">'[102]pivoted data'!$D$3:$Q$90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5">#REF!</definedName>
    <definedName name="Page1" localSheetId="11">#REF!</definedName>
    <definedName name="Page1" localSheetId="18">#REF!</definedName>
    <definedName name="Page1" localSheetId="17">#REF!</definedName>
    <definedName name="Page1" localSheetId="3">#REF!</definedName>
    <definedName name="Page1" localSheetId="7">#REF!</definedName>
    <definedName name="Page1" localSheetId="1">#REF!</definedName>
    <definedName name="Page1" localSheetId="0">#REF!</definedName>
    <definedName name="Page1">#REF!</definedName>
    <definedName name="Page110" localSheetId="11">#REF!</definedName>
    <definedName name="Page110" localSheetId="18">#REF!</definedName>
    <definedName name="Page110" localSheetId="17">#REF!</definedName>
    <definedName name="Page110" localSheetId="3">#REF!</definedName>
    <definedName name="Page110" localSheetId="7">#REF!</definedName>
    <definedName name="Page110" localSheetId="1">#REF!</definedName>
    <definedName name="Page110" localSheetId="0">#REF!</definedName>
    <definedName name="Page110">#REF!</definedName>
    <definedName name="Page120" localSheetId="11">#REF!</definedName>
    <definedName name="Page120" localSheetId="18">#REF!</definedName>
    <definedName name="Page120" localSheetId="17">#REF!</definedName>
    <definedName name="Page120" localSheetId="3">#REF!</definedName>
    <definedName name="Page120" localSheetId="7">#REF!</definedName>
    <definedName name="Page120" localSheetId="1">#REF!</definedName>
    <definedName name="Page120" localSheetId="0">#REF!</definedName>
    <definedName name="Page120">#REF!</definedName>
    <definedName name="Page2" localSheetId="11">#REF!</definedName>
    <definedName name="Page2" localSheetId="17">#REF!</definedName>
    <definedName name="Page2" localSheetId="3">#REF!</definedName>
    <definedName name="Page2" localSheetId="7">#REF!</definedName>
    <definedName name="Page2" localSheetId="1">#REF!</definedName>
    <definedName name="Page2" localSheetId="0">#REF!</definedName>
    <definedName name="Page2">#REF!</definedName>
    <definedName name="PAGE3" localSheetId="11">#REF!</definedName>
    <definedName name="PAGE3" localSheetId="17">#REF!</definedName>
    <definedName name="PAGE3" localSheetId="3">#REF!</definedName>
    <definedName name="PAGE3" localSheetId="7">#REF!</definedName>
    <definedName name="PAGE3" localSheetId="1">#REF!</definedName>
    <definedName name="PAGE3" localSheetId="0">#REF!</definedName>
    <definedName name="PAGE3">#REF!</definedName>
    <definedName name="Page4" localSheetId="11">#REF!</definedName>
    <definedName name="Page4" localSheetId="17">#REF!</definedName>
    <definedName name="Page4" localSheetId="3">#REF!</definedName>
    <definedName name="Page4" localSheetId="7">#REF!</definedName>
    <definedName name="Page4" localSheetId="1">#REF!</definedName>
    <definedName name="Page4" localSheetId="0">#REF!</definedName>
    <definedName name="Page4">#REF!</definedName>
    <definedName name="Page5" localSheetId="11">#REF!</definedName>
    <definedName name="Page5" localSheetId="17">#REF!</definedName>
    <definedName name="Page5" localSheetId="3">#REF!</definedName>
    <definedName name="Page5" localSheetId="7">#REF!</definedName>
    <definedName name="Page5" localSheetId="1">#REF!</definedName>
    <definedName name="Page5" localSheetId="0">#REF!</definedName>
    <definedName name="Page5">#REF!</definedName>
    <definedName name="Page6" localSheetId="11">#REF!</definedName>
    <definedName name="Page6" localSheetId="17">#REF!</definedName>
    <definedName name="Page6" localSheetId="3">#REF!</definedName>
    <definedName name="Page6" localSheetId="7">#REF!</definedName>
    <definedName name="Page6" localSheetId="1">#REF!</definedName>
    <definedName name="Page6" localSheetId="0">#REF!</definedName>
    <definedName name="Page6">#REF!</definedName>
    <definedName name="Page62" localSheetId="11">[103]TransInvest!#REF!</definedName>
    <definedName name="Page62" localSheetId="18">[103]TransInvest!#REF!</definedName>
    <definedName name="Page62" localSheetId="17">[103]TransInvest!#REF!</definedName>
    <definedName name="Page62" localSheetId="3">[103]TransInvest!#REF!</definedName>
    <definedName name="Page62" localSheetId="7">[103]TransInvest!#REF!</definedName>
    <definedName name="Page62" localSheetId="1">[103]TransInvest!#REF!</definedName>
    <definedName name="Page62" localSheetId="0">[103]TransInvest!#REF!</definedName>
    <definedName name="Page62">[103]TransInvest!#REF!</definedName>
    <definedName name="page65" localSheetId="5">#REF!</definedName>
    <definedName name="page65" localSheetId="11">#REF!</definedName>
    <definedName name="page65" localSheetId="18">#REF!</definedName>
    <definedName name="page65" localSheetId="17">#REF!</definedName>
    <definedName name="page65" localSheetId="3">#REF!</definedName>
    <definedName name="page65" localSheetId="7">#REF!</definedName>
    <definedName name="page65" localSheetId="1">#REF!</definedName>
    <definedName name="page65" localSheetId="0">#REF!</definedName>
    <definedName name="page65">#REF!</definedName>
    <definedName name="page66" localSheetId="11">#REF!</definedName>
    <definedName name="page66" localSheetId="18">#REF!</definedName>
    <definedName name="page66" localSheetId="17">#REF!</definedName>
    <definedName name="page66" localSheetId="3">#REF!</definedName>
    <definedName name="page66" localSheetId="7">#REF!</definedName>
    <definedName name="page66" localSheetId="1">#REF!</definedName>
    <definedName name="page66" localSheetId="0">#REF!</definedName>
    <definedName name="page66">#REF!</definedName>
    <definedName name="page67" localSheetId="11">#REF!</definedName>
    <definedName name="page67" localSheetId="18">#REF!</definedName>
    <definedName name="page67" localSheetId="17">#REF!</definedName>
    <definedName name="page67" localSheetId="3">#REF!</definedName>
    <definedName name="page67" localSheetId="7">#REF!</definedName>
    <definedName name="page67" localSheetId="1">#REF!</definedName>
    <definedName name="page67" localSheetId="0">#REF!</definedName>
    <definedName name="page67">#REF!</definedName>
    <definedName name="page68" localSheetId="11">#REF!</definedName>
    <definedName name="page68" localSheetId="17">#REF!</definedName>
    <definedName name="page68" localSheetId="3">#REF!</definedName>
    <definedName name="page68" localSheetId="7">#REF!</definedName>
    <definedName name="page68" localSheetId="1">#REF!</definedName>
    <definedName name="page68" localSheetId="0">#REF!</definedName>
    <definedName name="page68">#REF!</definedName>
    <definedName name="page69" localSheetId="11">#REF!</definedName>
    <definedName name="page69" localSheetId="17">#REF!</definedName>
    <definedName name="page69" localSheetId="3">#REF!</definedName>
    <definedName name="page69" localSheetId="7">#REF!</definedName>
    <definedName name="page69" localSheetId="1">#REF!</definedName>
    <definedName name="page69" localSheetId="0">#REF!</definedName>
    <definedName name="page69">#REF!</definedName>
    <definedName name="Page7" localSheetId="11">#REF!</definedName>
    <definedName name="Page7" localSheetId="17">#REF!</definedName>
    <definedName name="Page7" localSheetId="3">#REF!</definedName>
    <definedName name="Page7" localSheetId="7">#REF!</definedName>
    <definedName name="Page7" localSheetId="1">#REF!</definedName>
    <definedName name="Page7" localSheetId="0">#REF!</definedName>
    <definedName name="Page7">#REF!</definedName>
    <definedName name="page8" localSheetId="11">#REF!</definedName>
    <definedName name="page8" localSheetId="17">#REF!</definedName>
    <definedName name="page8" localSheetId="3">#REF!</definedName>
    <definedName name="page8" localSheetId="7">#REF!</definedName>
    <definedName name="page8" localSheetId="1">#REF!</definedName>
    <definedName name="page8" localSheetId="0">#REF!</definedName>
    <definedName name="page8">#REF!</definedName>
    <definedName name="PALL" localSheetId="11">#REF!</definedName>
    <definedName name="PALL" localSheetId="17">#REF!</definedName>
    <definedName name="PALL" localSheetId="3">#REF!</definedName>
    <definedName name="PALL" localSheetId="7">#REF!</definedName>
    <definedName name="PALL" localSheetId="1">#REF!</definedName>
    <definedName name="PALL" localSheetId="0">#REF!</definedName>
    <definedName name="PALL">#REF!</definedName>
    <definedName name="parasitic" localSheetId="11">#REF!</definedName>
    <definedName name="parasitic" localSheetId="17">#REF!</definedName>
    <definedName name="parasitic" localSheetId="3">#REF!</definedName>
    <definedName name="parasitic" localSheetId="7">#REF!</definedName>
    <definedName name="parasitic" localSheetId="1">#REF!</definedName>
    <definedName name="parasitic" localSheetId="0">#REF!</definedName>
    <definedName name="parasitic">#REF!</definedName>
    <definedName name="parasiticprice" localSheetId="11">#REF!</definedName>
    <definedName name="parasiticprice" localSheetId="17">#REF!</definedName>
    <definedName name="parasiticprice" localSheetId="3">#REF!</definedName>
    <definedName name="parasiticprice" localSheetId="7">#REF!</definedName>
    <definedName name="parasiticprice" localSheetId="1">#REF!</definedName>
    <definedName name="parasiticprice" localSheetId="0">#REF!</definedName>
    <definedName name="parasiticprice">#REF!</definedName>
    <definedName name="PBLOCK" localSheetId="11">#REF!</definedName>
    <definedName name="PBLOCK" localSheetId="17">#REF!</definedName>
    <definedName name="PBLOCK" localSheetId="3">#REF!</definedName>
    <definedName name="PBLOCK" localSheetId="7">#REF!</definedName>
    <definedName name="PBLOCK" localSheetId="1">#REF!</definedName>
    <definedName name="PBLOCK" localSheetId="0">#REF!</definedName>
    <definedName name="PBLOCK">#REF!</definedName>
    <definedName name="PBLOCKWZ" localSheetId="11">#REF!</definedName>
    <definedName name="PBLOCKWZ" localSheetId="17">#REF!</definedName>
    <definedName name="PBLOCKWZ" localSheetId="3">#REF!</definedName>
    <definedName name="PBLOCKWZ" localSheetId="7">#REF!</definedName>
    <definedName name="PBLOCKWZ" localSheetId="1">#REF!</definedName>
    <definedName name="PBLOCKWZ" localSheetId="0">#REF!</definedName>
    <definedName name="PBLOCKWZ">#REF!</definedName>
    <definedName name="PCOMP" localSheetId="11">#REF!</definedName>
    <definedName name="PCOMP" localSheetId="17">#REF!</definedName>
    <definedName name="PCOMP" localSheetId="3">#REF!</definedName>
    <definedName name="PCOMP" localSheetId="7">#REF!</definedName>
    <definedName name="PCOMP" localSheetId="1">#REF!</definedName>
    <definedName name="PCOMP" localSheetId="0">#REF!</definedName>
    <definedName name="PCOMP">#REF!</definedName>
    <definedName name="PCOMPOSITES" localSheetId="11">#REF!</definedName>
    <definedName name="PCOMPOSITES" localSheetId="17">#REF!</definedName>
    <definedName name="PCOMPOSITES" localSheetId="3">#REF!</definedName>
    <definedName name="PCOMPOSITES" localSheetId="7">#REF!</definedName>
    <definedName name="PCOMPOSITES" localSheetId="1">#REF!</definedName>
    <definedName name="PCOMPOSITES" localSheetId="0">#REF!</definedName>
    <definedName name="PCOMPOSITES">#REF!</definedName>
    <definedName name="PCOMPWZ" localSheetId="11">#REF!</definedName>
    <definedName name="PCOMPWZ" localSheetId="17">#REF!</definedName>
    <definedName name="PCOMPWZ" localSheetId="3">#REF!</definedName>
    <definedName name="PCOMPWZ" localSheetId="7">#REF!</definedName>
    <definedName name="PCOMPWZ" localSheetId="1">#REF!</definedName>
    <definedName name="PCOMPWZ" localSheetId="0">#REF!</definedName>
    <definedName name="PCOMPWZ">#REF!</definedName>
    <definedName name="peak_new_table">'[104]2008 Extreme Peaks - 080403'!$E$5:$AD$8</definedName>
    <definedName name="peak_table">'[104]Peaks-F01'!$C$5:$E$243</definedName>
    <definedName name="PeakMethod">[32]Inputs!$T$5</definedName>
    <definedName name="PEBBLE" localSheetId="5">[24]model!#REF!</definedName>
    <definedName name="PEBBLE" localSheetId="11">[24]model!#REF!</definedName>
    <definedName name="PEBBLE" localSheetId="17">[24]model!#REF!</definedName>
    <definedName name="PEBBLE" localSheetId="3">[24]model!#REF!</definedName>
    <definedName name="PEBBLE" localSheetId="7">[24]model!#REF!</definedName>
    <definedName name="PEBBLE" localSheetId="1">[24]model!#REF!</definedName>
    <definedName name="PEBBLE" localSheetId="0">[24]model!#REF!</definedName>
    <definedName name="PEBBLE">[24]model!#REF!</definedName>
    <definedName name="percdebtcov" localSheetId="5">#REF!</definedName>
    <definedName name="percdebtcov" localSheetId="11">#REF!</definedName>
    <definedName name="percdebtcov" localSheetId="17">#REF!</definedName>
    <definedName name="percdebtcov" localSheetId="3">#REF!</definedName>
    <definedName name="percdebtcov" localSheetId="7">#REF!</definedName>
    <definedName name="percdebtcov" localSheetId="1">#REF!</definedName>
    <definedName name="percdebtcov" localSheetId="0">#REF!</definedName>
    <definedName name="percdebtcov">#REF!</definedName>
    <definedName name="Percent_debt" localSheetId="18">[76]Inputs!$E$129</definedName>
    <definedName name="Percent_debt">[77]Inputs!$E$129</definedName>
    <definedName name="PERCENTAGES_CALCULATED" localSheetId="5">#REF!</definedName>
    <definedName name="PERCENTAGES_CALCULATED" localSheetId="11">#REF!</definedName>
    <definedName name="PERCENTAGES_CALCULATED" localSheetId="17">#REF!</definedName>
    <definedName name="PERCENTAGES_CALCULATED" localSheetId="3">#REF!</definedName>
    <definedName name="PERCENTAGES_CALCULATED" localSheetId="7">#REF!</definedName>
    <definedName name="PERCENTAGES_CALCULATED" localSheetId="1">#REF!</definedName>
    <definedName name="PERCENTAGES_CALCULATED" localSheetId="0">#REF!</definedName>
    <definedName name="PERCENTAGES_CALCULATED">#REF!</definedName>
    <definedName name="percpersonal" localSheetId="11">#REF!</definedName>
    <definedName name="percpersonal" localSheetId="17">#REF!</definedName>
    <definedName name="percpersonal" localSheetId="3">#REF!</definedName>
    <definedName name="percpersonal" localSheetId="7">#REF!</definedName>
    <definedName name="percpersonal" localSheetId="1">#REF!</definedName>
    <definedName name="percpersonal" localSheetId="0">#REF!</definedName>
    <definedName name="percpersonal">#REF!</definedName>
    <definedName name="percreal" localSheetId="11">#REF!</definedName>
    <definedName name="percreal" localSheetId="17">#REF!</definedName>
    <definedName name="percreal" localSheetId="3">#REF!</definedName>
    <definedName name="percreal" localSheetId="7">#REF!</definedName>
    <definedName name="percreal" localSheetId="1">#REF!</definedName>
    <definedName name="percreal" localSheetId="0">#REF!</definedName>
    <definedName name="percreal">#REF!</definedName>
    <definedName name="personalproptaxadjust" localSheetId="11">#REF!</definedName>
    <definedName name="personalproptaxadjust" localSheetId="17">#REF!</definedName>
    <definedName name="personalproptaxadjust" localSheetId="3">#REF!</definedName>
    <definedName name="personalproptaxadjust" localSheetId="7">#REF!</definedName>
    <definedName name="personalproptaxadjust" localSheetId="1">#REF!</definedName>
    <definedName name="personalproptaxadjust" localSheetId="0">#REF!</definedName>
    <definedName name="personalproptaxadjust">#REF!</definedName>
    <definedName name="Plant_Input">'[41]Plant(Input)'!$B$7:$AP$9,'[41]Plant(Input)'!$B$11,'[41]Plant(Input)'!$B$15:$AP$15,'[41]Plant(Input)'!$B$18,'[41]Plant(Input)'!$B$20:$AP$20</definedName>
    <definedName name="PMAC" localSheetId="11">[42]Backup!#REF!</definedName>
    <definedName name="PMAC" localSheetId="18">[42]Backup!#REF!</definedName>
    <definedName name="PMAC" localSheetId="17">[42]Backup!#REF!</definedName>
    <definedName name="PMAC" localSheetId="3">[42]Backup!#REF!</definedName>
    <definedName name="PMAC" localSheetId="7">[42]Backup!#REF!</definedName>
    <definedName name="PMAC" localSheetId="1">[42]Backup!#REF!</definedName>
    <definedName name="PMAC" localSheetId="0">[42]Backup!#REF!</definedName>
    <definedName name="PMAC">[42]Backup!#REF!</definedName>
    <definedName name="postclawdev" localSheetId="5">#REF!</definedName>
    <definedName name="postclawdev" localSheetId="11">#REF!</definedName>
    <definedName name="postclawdev" localSheetId="17">#REF!</definedName>
    <definedName name="postclawdev" localSheetId="3">#REF!</definedName>
    <definedName name="postclawdev" localSheetId="7">#REF!</definedName>
    <definedName name="postclawdev" localSheetId="1">#REF!</definedName>
    <definedName name="postclawdev" localSheetId="0">#REF!</definedName>
    <definedName name="postclawdev">#REF!</definedName>
    <definedName name="postclawdevshar" localSheetId="11">#REF!</definedName>
    <definedName name="postclawdevshar" localSheetId="17">#REF!</definedName>
    <definedName name="postclawdevshar" localSheetId="3">#REF!</definedName>
    <definedName name="postclawdevshar" localSheetId="7">#REF!</definedName>
    <definedName name="postclawdevshar" localSheetId="1">#REF!</definedName>
    <definedName name="postclawdevshar" localSheetId="0">#REF!</definedName>
    <definedName name="postclawdevshar">#REF!</definedName>
    <definedName name="postclawtaxshar" localSheetId="11">#REF!</definedName>
    <definedName name="postclawtaxshar" localSheetId="17">#REF!</definedName>
    <definedName name="postclawtaxshar" localSheetId="3">#REF!</definedName>
    <definedName name="postclawtaxshar" localSheetId="7">#REF!</definedName>
    <definedName name="postclawtaxshar" localSheetId="1">#REF!</definedName>
    <definedName name="postclawtaxshar" localSheetId="0">#REF!</definedName>
    <definedName name="postclawtaxshar">#REF!</definedName>
    <definedName name="postclawtaxshare" localSheetId="11">#REF!</definedName>
    <definedName name="postclawtaxshare" localSheetId="17">#REF!</definedName>
    <definedName name="postclawtaxshare" localSheetId="3">#REF!</definedName>
    <definedName name="postclawtaxshare" localSheetId="7">#REF!</definedName>
    <definedName name="postclawtaxshare" localSheetId="1">#REF!</definedName>
    <definedName name="postclawtaxshare" localSheetId="0">#REF!</definedName>
    <definedName name="postclawtaxshare">#REF!</definedName>
    <definedName name="postpreftaxshar" localSheetId="11">#REF!</definedName>
    <definedName name="postpreftaxshar" localSheetId="17">#REF!</definedName>
    <definedName name="postpreftaxshar" localSheetId="3">#REF!</definedName>
    <definedName name="postpreftaxshar" localSheetId="7">#REF!</definedName>
    <definedName name="postpreftaxshar" localSheetId="1">#REF!</definedName>
    <definedName name="postpreftaxshar" localSheetId="0">#REF!</definedName>
    <definedName name="postpreftaxshar">#REF!</definedName>
    <definedName name="POWER.T" localSheetId="18">[25]INTERNAL!$A$58:$IV$60</definedName>
    <definedName name="POWER.T">[10]INTERNAL!$A$58:$IV$60</definedName>
    <definedName name="PP.T" localSheetId="18">[25]INTERNAL!$A$61:$IV$63</definedName>
    <definedName name="PP.T">[10]INTERNAL!$A$61:$IV$63</definedName>
    <definedName name="ppl_wkly_vect_input" localSheetId="5">#REF!</definedName>
    <definedName name="ppl_wkly_vect_input" localSheetId="11">#REF!</definedName>
    <definedName name="ppl_wkly_vect_input" localSheetId="17">#REF!</definedName>
    <definedName name="ppl_wkly_vect_input" localSheetId="3">#REF!</definedName>
    <definedName name="ppl_wkly_vect_input" localSheetId="7">#REF!</definedName>
    <definedName name="ppl_wkly_vect_input" localSheetId="1">#REF!</definedName>
    <definedName name="ppl_wkly_vect_input" localSheetId="0">#REF!</definedName>
    <definedName name="ppl_wkly_vect_input">#REF!</definedName>
    <definedName name="preferredreturn" localSheetId="11">#REF!</definedName>
    <definedName name="preferredreturn" localSheetId="17">#REF!</definedName>
    <definedName name="preferredreturn" localSheetId="3">#REF!</definedName>
    <definedName name="preferredreturn" localSheetId="7">#REF!</definedName>
    <definedName name="preferredreturn" localSheetId="1">#REF!</definedName>
    <definedName name="preferredreturn" localSheetId="0">#REF!</definedName>
    <definedName name="preferredreturn">#REF!</definedName>
    <definedName name="PRESENT" localSheetId="11">#REF!</definedName>
    <definedName name="PRESENT" localSheetId="18">#REF!</definedName>
    <definedName name="PRESENT" localSheetId="17">#REF!</definedName>
    <definedName name="PRESENT" localSheetId="3">#REF!</definedName>
    <definedName name="PRESENT" localSheetId="7">#REF!</definedName>
    <definedName name="PRESENT" localSheetId="1">#REF!</definedName>
    <definedName name="PRESENT" localSheetId="0">#REF!</definedName>
    <definedName name="PRESENT">#REF!</definedName>
    <definedName name="presentvaluedate" localSheetId="11">#REF!</definedName>
    <definedName name="presentvaluedate" localSheetId="17">#REF!</definedName>
    <definedName name="presentvaluedate" localSheetId="3">#REF!</definedName>
    <definedName name="presentvaluedate" localSheetId="7">#REF!</definedName>
    <definedName name="presentvaluedate" localSheetId="1">#REF!</definedName>
    <definedName name="presentvaluedate" localSheetId="0">#REF!</definedName>
    <definedName name="presentvaluedate">#REF!</definedName>
    <definedName name="pretaxdebt" localSheetId="11">#REF!</definedName>
    <definedName name="pretaxdebt" localSheetId="17">#REF!</definedName>
    <definedName name="pretaxdebt" localSheetId="3">#REF!</definedName>
    <definedName name="pretaxdebt" localSheetId="7">#REF!</definedName>
    <definedName name="pretaxdebt" localSheetId="1">#REF!</definedName>
    <definedName name="pretaxdebt" localSheetId="0">#REF!</definedName>
    <definedName name="pretaxdebt">#REF!</definedName>
    <definedName name="PreTaxDebtCost" localSheetId="18">[37]Assumptions!$I$56</definedName>
    <definedName name="PreTaxDebtCost">[38]Assumptions!$I$56</definedName>
    <definedName name="pretaxequit" localSheetId="5">#REF!</definedName>
    <definedName name="pretaxequit" localSheetId="11">#REF!</definedName>
    <definedName name="pretaxequit" localSheetId="17">#REF!</definedName>
    <definedName name="pretaxequit" localSheetId="3">#REF!</definedName>
    <definedName name="pretaxequit" localSheetId="7">#REF!</definedName>
    <definedName name="pretaxequit" localSheetId="1">#REF!</definedName>
    <definedName name="pretaxequit" localSheetId="0">#REF!</definedName>
    <definedName name="pretaxequit">#REF!</definedName>
    <definedName name="PreTaxWACC" localSheetId="18">[37]Assumptions!$I$62</definedName>
    <definedName name="PreTaxWACC">[38]Assumptions!$I$62</definedName>
    <definedName name="PRICCHNG" localSheetId="5">#REF!</definedName>
    <definedName name="PRICCHNG" localSheetId="11">#REF!</definedName>
    <definedName name="PRICCHNG" localSheetId="18">#REF!</definedName>
    <definedName name="PRICCHNG" localSheetId="17">#REF!</definedName>
    <definedName name="PRICCHNG" localSheetId="3">#REF!</definedName>
    <definedName name="PRICCHNG" localSheetId="7">#REF!</definedName>
    <definedName name="PRICCHNG" localSheetId="1">#REF!</definedName>
    <definedName name="PRICCHNG" localSheetId="0">#REF!</definedName>
    <definedName name="PRICCHNG">#REF!</definedName>
    <definedName name="PriceCaseTable" localSheetId="11">#REF!</definedName>
    <definedName name="PriceCaseTable" localSheetId="17">#REF!</definedName>
    <definedName name="PriceCaseTable" localSheetId="3">#REF!</definedName>
    <definedName name="PriceCaseTable" localSheetId="7">#REF!</definedName>
    <definedName name="PriceCaseTable" localSheetId="1">#REF!</definedName>
    <definedName name="PriceCaseTable" localSheetId="0">#REF!</definedName>
    <definedName name="PriceCaseTable">#REF!</definedName>
    <definedName name="Prices_Aurora" localSheetId="18">'[74]Monthly Price Summary'!$C$4:$H$63</definedName>
    <definedName name="Prices_Aurora">'[75]Monthly Price Summary'!$C$4:$H$63</definedName>
    <definedName name="PRINT" localSheetId="5">'[2]Sched 46'!#REF!</definedName>
    <definedName name="PRINT" localSheetId="11">'[2]Sched 46'!#REF!</definedName>
    <definedName name="PRINT" localSheetId="17">'[2]Sched 46'!#REF!</definedName>
    <definedName name="PRINT" localSheetId="3">'[2]Sched 46'!#REF!</definedName>
    <definedName name="PRINT" localSheetId="7">'[2]Sched 46'!#REF!</definedName>
    <definedName name="PRINT" localSheetId="1">'[2]Sched 46'!#REF!</definedName>
    <definedName name="PRINT" localSheetId="0">'[2]Sched 46'!#REF!</definedName>
    <definedName name="PRINT">'[2]Sched 46'!#REF!</definedName>
    <definedName name="PRINT_ADJUSTMENTS" localSheetId="5">'[105]2009 GRC Elec Prop Tax'!#REF!</definedName>
    <definedName name="PRINT_ADJUSTMENTS" localSheetId="11">'[105]2009 GRC Elec Prop Tax'!#REF!</definedName>
    <definedName name="PRINT_ADJUSTMENTS" localSheetId="17">'[105]2009 GRC Elec Prop Tax'!#REF!</definedName>
    <definedName name="PRINT_ADJUSTMENTS" localSheetId="3">'[105]2009 GRC Elec Prop Tax'!#REF!</definedName>
    <definedName name="PRINT_ADJUSTMENTS" localSheetId="7">'[105]2009 GRC Elec Prop Tax'!#REF!</definedName>
    <definedName name="PRINT_ADJUSTMENTS" localSheetId="1">'[105]2009 GRC Elec Prop Tax'!#REF!</definedName>
    <definedName name="PRINT_ADJUSTMENTS" localSheetId="0">'[105]2009 GRC Elec Prop Tax'!#REF!</definedName>
    <definedName name="PRINT_ADJUSTMENTS">'[105]2009 GRC Elec Prop Tax'!#REF!</definedName>
    <definedName name="_xlnm.Print_Area" localSheetId="5">'2020 Elec Rates'!$A$1:$L$44</definedName>
    <definedName name="_xlnm.Print_Area" localSheetId="18">'2020 PCORC Electric'!$A$1:$AB$34</definedName>
    <definedName name="_xlnm.Print_Area" localSheetId="9">'2020 Proposed Gas Rates'!$B$1:$K$52</definedName>
    <definedName name="_xlnm.Print_Area" localSheetId="16">'LIHEAP Credit'!$A$1:$I$55</definedName>
    <definedName name="Print_Area_Reset" localSheetId="18">OFFSET(Full_Print,0,0,[0]!Last_Row)</definedName>
    <definedName name="Print_Area_Reset">#N/A</definedName>
    <definedName name="Print_Area1" localSheetId="5">#REF!</definedName>
    <definedName name="Print_Area1" localSheetId="11">#REF!</definedName>
    <definedName name="Print_Area1" localSheetId="17">#REF!</definedName>
    <definedName name="Print_Area1" localSheetId="3">#REF!</definedName>
    <definedName name="Print_Area1" localSheetId="7">#REF!</definedName>
    <definedName name="Print_Area1" localSheetId="1">#REF!</definedName>
    <definedName name="Print_Area1" localSheetId="0">#REF!</definedName>
    <definedName name="Print_Area1">#REF!</definedName>
    <definedName name="_xlnm.Print_Titles" localSheetId="5">#REF!</definedName>
    <definedName name="_xlnm.Print_Titles" localSheetId="11">#REF!</definedName>
    <definedName name="_xlnm.Print_Titles" localSheetId="18">'2020 PCORC Electric'!$A:$B</definedName>
    <definedName name="_xlnm.Print_Titles" localSheetId="17">#REF!</definedName>
    <definedName name="_xlnm.Print_Titles" localSheetId="3">#REF!</definedName>
    <definedName name="_xlnm.Print_Titles" localSheetId="7">#REF!</definedName>
    <definedName name="_xlnm.Print_Titles" localSheetId="0">#REF!</definedName>
    <definedName name="_xlnm.Print_Titles">#REF!</definedName>
    <definedName name="Prior_Month" localSheetId="18">[46]Sch_120!$I$21</definedName>
    <definedName name="Prior_Month">[47]Sch_120!$I$21</definedName>
    <definedName name="PRO_FORMA" localSheetId="5">#REF!</definedName>
    <definedName name="PRO_FORMA" localSheetId="11">#REF!</definedName>
    <definedName name="PRO_FORMA" localSheetId="17">#REF!</definedName>
    <definedName name="PRO_FORMA" localSheetId="3">#REF!</definedName>
    <definedName name="PRO_FORMA" localSheetId="7">#REF!</definedName>
    <definedName name="PRO_FORMA" localSheetId="1">#REF!</definedName>
    <definedName name="PRO_FORMA" localSheetId="0">#REF!</definedName>
    <definedName name="PRO_FORMA">#REF!</definedName>
    <definedName name="PRODADJ" localSheetId="5">[24]model!#REF!</definedName>
    <definedName name="PRODADJ" localSheetId="11">[24]model!#REF!</definedName>
    <definedName name="PRODADJ" localSheetId="17">[24]model!#REF!</definedName>
    <definedName name="PRODADJ" localSheetId="3">[24]model!#REF!</definedName>
    <definedName name="PRODADJ" localSheetId="7">[24]model!#REF!</definedName>
    <definedName name="PRODADJ" localSheetId="1">[24]model!#REF!</definedName>
    <definedName name="PRODADJ" localSheetId="0">[24]model!#REF!</definedName>
    <definedName name="PRODADJ">[24]model!#REF!</definedName>
    <definedName name="Prodprop" localSheetId="5">#REF!</definedName>
    <definedName name="Prodprop" localSheetId="11">#REF!</definedName>
    <definedName name="Prodprop" localSheetId="17">#REF!</definedName>
    <definedName name="Prodprop" localSheetId="3">#REF!</definedName>
    <definedName name="Prodprop" localSheetId="7">#REF!</definedName>
    <definedName name="Prodprop" localSheetId="1">#REF!</definedName>
    <definedName name="Prodprop" localSheetId="0">#REF!</definedName>
    <definedName name="Prodprop">#REF!</definedName>
    <definedName name="Production_Factor" localSheetId="11">#REF!</definedName>
    <definedName name="Production_Factor" localSheetId="17">#REF!</definedName>
    <definedName name="Production_Factor" localSheetId="3">#REF!</definedName>
    <definedName name="Production_Factor" localSheetId="7">#REF!</definedName>
    <definedName name="Production_Factor" localSheetId="1">#REF!</definedName>
    <definedName name="Production_Factor" localSheetId="0">#REF!</definedName>
    <definedName name="Production_Factor">#REF!</definedName>
    <definedName name="PROFORMA" localSheetId="18">[25]EXTERNAL!$A$67:$IV$69</definedName>
    <definedName name="PROFORMA">[10]EXTERNAL!$A$67:$IV$69</definedName>
    <definedName name="PROFORMA_RETAIL" localSheetId="18">[25]EXTERNAL!$A$91:$IV$93</definedName>
    <definedName name="PROFORMA_RETAIL">[10]EXTERNAL!$A$91:$IV$93</definedName>
    <definedName name="PROFORMA_RETAIL_TAX" localSheetId="18">[25]EXTERNAL!$A$169:$IV$171</definedName>
    <definedName name="PROFORMA_RETAIL_TAX">[10]EXTERNAL!$A$169:$IV$171</definedName>
    <definedName name="ProformaPrint" localSheetId="5">[106]Bremerton!#REF!</definedName>
    <definedName name="ProformaPrint" localSheetId="11">[106]Bremerton!#REF!</definedName>
    <definedName name="ProformaPrint" localSheetId="17">[106]Bremerton!#REF!</definedName>
    <definedName name="ProformaPrint" localSheetId="3">[106]Bremerton!#REF!</definedName>
    <definedName name="ProformaPrint" localSheetId="7">[106]Bremerton!#REF!</definedName>
    <definedName name="ProformaPrint" localSheetId="1">[106]Bremerton!#REF!</definedName>
    <definedName name="ProformaPrint" localSheetId="0">[106]Bremerton!#REF!</definedName>
    <definedName name="ProformaPrint">[106]Bremerton!#REF!</definedName>
    <definedName name="Projects">[107]Sheet1!$A$1147:$B$1887</definedName>
    <definedName name="ProposedPrint" localSheetId="5">[106]Bremerton!#REF!</definedName>
    <definedName name="ProposedPrint" localSheetId="11">[106]Bremerton!#REF!</definedName>
    <definedName name="ProposedPrint" localSheetId="17">[106]Bremerton!#REF!</definedName>
    <definedName name="ProposedPrint" localSheetId="3">[106]Bremerton!#REF!</definedName>
    <definedName name="ProposedPrint" localSheetId="7">[106]Bremerton!#REF!</definedName>
    <definedName name="ProposedPrint" localSheetId="1">[106]Bremerton!#REF!</definedName>
    <definedName name="ProposedPrint" localSheetId="0">[106]Bremerton!#REF!</definedName>
    <definedName name="ProposedPrint">[106]Bremerton!#REF!</definedName>
    <definedName name="PROPSALES" localSheetId="5">[24]model!#REF!</definedName>
    <definedName name="PROPSALES" localSheetId="11">[24]model!#REF!</definedName>
    <definedName name="PROPSALES" localSheetId="17">[24]model!#REF!</definedName>
    <definedName name="PROPSALES" localSheetId="3">[24]model!#REF!</definedName>
    <definedName name="PROPSALES" localSheetId="7">[24]model!#REF!</definedName>
    <definedName name="PROPSALES" localSheetId="1">[24]model!#REF!</definedName>
    <definedName name="PROPSALES" localSheetId="0">[24]model!#REF!</definedName>
    <definedName name="PROPSALES">[24]model!#REF!</definedName>
    <definedName name="proptaxdiscfactor" localSheetId="5">#REF!</definedName>
    <definedName name="proptaxdiscfactor" localSheetId="11">#REF!</definedName>
    <definedName name="proptaxdiscfactor" localSheetId="17">#REF!</definedName>
    <definedName name="proptaxdiscfactor" localSheetId="3">#REF!</definedName>
    <definedName name="proptaxdiscfactor" localSheetId="7">#REF!</definedName>
    <definedName name="proptaxdiscfactor" localSheetId="1">#REF!</definedName>
    <definedName name="proptaxdiscfactor" localSheetId="0">#REF!</definedName>
    <definedName name="proptaxdiscfactor">#REF!</definedName>
    <definedName name="proptaxrate" localSheetId="11">#REF!</definedName>
    <definedName name="proptaxrate" localSheetId="17">#REF!</definedName>
    <definedName name="proptaxrate" localSheetId="3">#REF!</definedName>
    <definedName name="proptaxrate" localSheetId="7">#REF!</definedName>
    <definedName name="proptaxrate" localSheetId="1">#REF!</definedName>
    <definedName name="proptaxrate" localSheetId="0">#REF!</definedName>
    <definedName name="proptaxrate">#REF!</definedName>
    <definedName name="Prov_Cap_Tax" localSheetId="18">[76]Inputs!$E$111</definedName>
    <definedName name="Prov_Cap_Tax">[77]Inputs!$E$111</definedName>
    <definedName name="PSE">'[108]4.04'!$A$6</definedName>
    <definedName name="PSE_Pre_Tax_Equity_Rate">'[71]Assumptions of Purchase'!$B$42</definedName>
    <definedName name="PSEBPAshare" localSheetId="5">#REF!</definedName>
    <definedName name="PSEBPAshare" localSheetId="11">#REF!</definedName>
    <definedName name="PSEBPAshare" localSheetId="17">#REF!</definedName>
    <definedName name="PSEBPAshare" localSheetId="3">#REF!</definedName>
    <definedName name="PSEBPAshare" localSheetId="7">#REF!</definedName>
    <definedName name="PSEBPAshare" localSheetId="1">#REF!</definedName>
    <definedName name="PSEBPAshare" localSheetId="0">#REF!</definedName>
    <definedName name="PSEBPAshare">#REF!</definedName>
    <definedName name="pseownperc" localSheetId="11">#REF!</definedName>
    <definedName name="pseownperc" localSheetId="17">#REF!</definedName>
    <definedName name="pseownperc" localSheetId="3">#REF!</definedName>
    <definedName name="pseownperc" localSheetId="7">#REF!</definedName>
    <definedName name="pseownperc" localSheetId="1">#REF!</definedName>
    <definedName name="pseownperc" localSheetId="0">#REF!</definedName>
    <definedName name="pseownperc">#REF!</definedName>
    <definedName name="PSEWACC" localSheetId="11">#REF!</definedName>
    <definedName name="PSEWACC" localSheetId="17">#REF!</definedName>
    <definedName name="PSEWACC" localSheetId="3">#REF!</definedName>
    <definedName name="PSEWACC" localSheetId="7">#REF!</definedName>
    <definedName name="PSEWACC" localSheetId="1">#REF!</definedName>
    <definedName name="PSEWACC" localSheetId="0">#REF!</definedName>
    <definedName name="PSEWACC">#REF!</definedName>
    <definedName name="PSPL" localSheetId="11">#REF!</definedName>
    <definedName name="PSPL" localSheetId="17">#REF!</definedName>
    <definedName name="PSPL" localSheetId="3">#REF!</definedName>
    <definedName name="PSPL" localSheetId="7">#REF!</definedName>
    <definedName name="PSPL" localSheetId="1">#REF!</definedName>
    <definedName name="PSPL" localSheetId="0">#REF!</definedName>
    <definedName name="PSPL">#REF!</definedName>
    <definedName name="PTABLES" localSheetId="11">#REF!</definedName>
    <definedName name="PTABLES" localSheetId="18">#REF!</definedName>
    <definedName name="PTABLES" localSheetId="17">#REF!</definedName>
    <definedName name="PTABLES" localSheetId="3">#REF!</definedName>
    <definedName name="PTABLES" localSheetId="7">#REF!</definedName>
    <definedName name="PTABLES" localSheetId="1">#REF!</definedName>
    <definedName name="PTABLES" localSheetId="0">#REF!</definedName>
    <definedName name="PTABLES">#REF!</definedName>
    <definedName name="PTC" localSheetId="11">#REF!</definedName>
    <definedName name="PTC" localSheetId="17">#REF!</definedName>
    <definedName name="PTC" localSheetId="3">#REF!</definedName>
    <definedName name="PTC" localSheetId="7">#REF!</definedName>
    <definedName name="PTC" localSheetId="1">#REF!</definedName>
    <definedName name="PTC" localSheetId="0">#REF!</definedName>
    <definedName name="PTC">#REF!</definedName>
    <definedName name="ptceffective" localSheetId="11">#REF!</definedName>
    <definedName name="ptceffective" localSheetId="17">#REF!</definedName>
    <definedName name="ptceffective" localSheetId="3">#REF!</definedName>
    <definedName name="ptceffective" localSheetId="7">#REF!</definedName>
    <definedName name="ptceffective" localSheetId="1">#REF!</definedName>
    <definedName name="ptceffective" localSheetId="0">#REF!</definedName>
    <definedName name="ptceffective">#REF!</definedName>
    <definedName name="PTCescal" localSheetId="11">#REF!</definedName>
    <definedName name="PTCescal" localSheetId="17">#REF!</definedName>
    <definedName name="PTCescal" localSheetId="3">#REF!</definedName>
    <definedName name="PTCescal" localSheetId="7">#REF!</definedName>
    <definedName name="PTCescal" localSheetId="1">#REF!</definedName>
    <definedName name="PTCescal" localSheetId="0">#REF!</definedName>
    <definedName name="PTCescal">#REF!</definedName>
    <definedName name="ptcescalstart" localSheetId="11">#REF!</definedName>
    <definedName name="ptcescalstart" localSheetId="17">#REF!</definedName>
    <definedName name="ptcescalstart" localSheetId="3">#REF!</definedName>
    <definedName name="ptcescalstart" localSheetId="7">#REF!</definedName>
    <definedName name="ptcescalstart" localSheetId="1">#REF!</definedName>
    <definedName name="ptcescalstart" localSheetId="0">#REF!</definedName>
    <definedName name="ptcescalstart">#REF!</definedName>
    <definedName name="PTDGP.T" localSheetId="18">[25]INTERNAL!$A$64:$IV$66</definedName>
    <definedName name="PTDGP.T">[10]INTERNAL!$A$64:$IV$66</definedName>
    <definedName name="PTDMOD" localSheetId="5">#REF!</definedName>
    <definedName name="PTDMOD" localSheetId="11">#REF!</definedName>
    <definedName name="PTDMOD" localSheetId="18">#REF!</definedName>
    <definedName name="PTDMOD" localSheetId="17">#REF!</definedName>
    <definedName name="PTDMOD" localSheetId="3">#REF!</definedName>
    <definedName name="PTDMOD" localSheetId="7">#REF!</definedName>
    <definedName name="PTDMOD" localSheetId="1">#REF!</definedName>
    <definedName name="PTDMOD" localSheetId="0">#REF!</definedName>
    <definedName name="PTDMOD">#REF!</definedName>
    <definedName name="PTDP.T" localSheetId="18">[25]INTERNAL!$A$67:$IV$69</definedName>
    <definedName name="PTDP.T">[10]INTERNAL!$A$67:$IV$69</definedName>
    <definedName name="PTDROLL" localSheetId="5">#REF!</definedName>
    <definedName name="PTDROLL" localSheetId="11">#REF!</definedName>
    <definedName name="PTDROLL" localSheetId="18">#REF!</definedName>
    <definedName name="PTDROLL" localSheetId="17">#REF!</definedName>
    <definedName name="PTDROLL" localSheetId="3">#REF!</definedName>
    <definedName name="PTDROLL" localSheetId="7">#REF!</definedName>
    <definedName name="PTDROLL" localSheetId="1">#REF!</definedName>
    <definedName name="PTDROLL" localSheetId="0">#REF!</definedName>
    <definedName name="PTDROLL">#REF!</definedName>
    <definedName name="PTMOD" localSheetId="11">#REF!</definedName>
    <definedName name="PTMOD" localSheetId="18">#REF!</definedName>
    <definedName name="PTMOD" localSheetId="17">#REF!</definedName>
    <definedName name="PTMOD" localSheetId="3">#REF!</definedName>
    <definedName name="PTMOD" localSheetId="7">#REF!</definedName>
    <definedName name="PTMOD" localSheetId="1">#REF!</definedName>
    <definedName name="PTMOD" localSheetId="0">#REF!</definedName>
    <definedName name="PTMOD">#REF!</definedName>
    <definedName name="PTROLL" localSheetId="11">#REF!</definedName>
    <definedName name="PTROLL" localSheetId="18">#REF!</definedName>
    <definedName name="PTROLL" localSheetId="17">#REF!</definedName>
    <definedName name="PTROLL" localSheetId="3">#REF!</definedName>
    <definedName name="PTROLL" localSheetId="7">#REF!</definedName>
    <definedName name="PTROLL" localSheetId="1">#REF!</definedName>
    <definedName name="PTROLL" localSheetId="0">#REF!</definedName>
    <definedName name="PTROLL">#REF!</definedName>
    <definedName name="PWORKBACK" localSheetId="11">#REF!</definedName>
    <definedName name="PWORKBACK" localSheetId="17">#REF!</definedName>
    <definedName name="PWORKBACK" localSheetId="3">#REF!</definedName>
    <definedName name="PWORKBACK" localSheetId="7">#REF!</definedName>
    <definedName name="PWORKBACK" localSheetId="1">#REF!</definedName>
    <definedName name="PWORKBACK" localSheetId="0">#REF!</definedName>
    <definedName name="PWORKBACK">#REF!</definedName>
    <definedName name="PWRCSTPF" localSheetId="5">[24]model!#REF!</definedName>
    <definedName name="PWRCSTPF" localSheetId="11">[24]model!#REF!</definedName>
    <definedName name="PWRCSTPF" localSheetId="17">[24]model!#REF!</definedName>
    <definedName name="PWRCSTPF" localSheetId="3">[24]model!#REF!</definedName>
    <definedName name="PWRCSTPF" localSheetId="7">[24]model!#REF!</definedName>
    <definedName name="PWRCSTPF" localSheetId="1">[24]model!#REF!</definedName>
    <definedName name="PWRCSTPF" localSheetId="0">[24]model!#REF!</definedName>
    <definedName name="PWRCSTPF">[24]model!#REF!</definedName>
    <definedName name="PWRCSTRS" localSheetId="5">#REF!</definedName>
    <definedName name="PWRCSTRS" localSheetId="11">#REF!</definedName>
    <definedName name="PWRCSTRS" localSheetId="17">#REF!</definedName>
    <definedName name="PWRCSTRS" localSheetId="3">#REF!</definedName>
    <definedName name="PWRCSTRS" localSheetId="7">#REF!</definedName>
    <definedName name="PWRCSTRS" localSheetId="1">#REF!</definedName>
    <definedName name="PWRCSTRS" localSheetId="0">#REF!</definedName>
    <definedName name="PWRCSTRS">#REF!</definedName>
    <definedName name="PWRCSTWP" localSheetId="5">[100]model!#REF!</definedName>
    <definedName name="PWRCSTWP" localSheetId="11">[100]model!#REF!</definedName>
    <definedName name="PWRCSTWP" localSheetId="17">[100]model!#REF!</definedName>
    <definedName name="PWRCSTWP" localSheetId="3">[100]model!#REF!</definedName>
    <definedName name="PWRCSTWP" localSheetId="7">[100]model!#REF!</definedName>
    <definedName name="PWRCSTWP" localSheetId="1">[100]model!#REF!</definedName>
    <definedName name="PWRCSTWP" localSheetId="0">[100]model!#REF!</definedName>
    <definedName name="PWRCSTWP">[100]model!#REF!</definedName>
    <definedName name="PWRCSTWR" localSheetId="5">[24]model!#REF!</definedName>
    <definedName name="PWRCSTWR" localSheetId="11">[24]model!#REF!</definedName>
    <definedName name="PWRCSTWR" localSheetId="17">[24]model!#REF!</definedName>
    <definedName name="PWRCSTWR" localSheetId="3">[24]model!#REF!</definedName>
    <definedName name="PWRCSTWR" localSheetId="7">[24]model!#REF!</definedName>
    <definedName name="PWRCSTWR" localSheetId="1">[24]model!#REF!</definedName>
    <definedName name="PWRCSTWR" localSheetId="0">[24]model!#REF!</definedName>
    <definedName name="PWRCSTWR">[24]model!#REF!</definedName>
    <definedName name="PXPACC1_ALL_MERGE" localSheetId="5">#REF!</definedName>
    <definedName name="PXPACC1_ALL_MERGE" localSheetId="11">#REF!</definedName>
    <definedName name="PXPACC1_ALL_MERGE" localSheetId="17">#REF!</definedName>
    <definedName name="PXPACC1_ALL_MERGE" localSheetId="3">#REF!</definedName>
    <definedName name="PXPACC1_ALL_MERGE" localSheetId="7">#REF!</definedName>
    <definedName name="PXPACC1_ALL_MERGE" localSheetId="1">#REF!</definedName>
    <definedName name="PXPACC1_ALL_MERGE" localSheetId="0">#REF!</definedName>
    <definedName name="PXPACC1_ALL_MERGE">#REF!</definedName>
    <definedName name="q" localSheetId="5" hidden="1">{#N/A,#N/A,FALSE,"Coversheet";#N/A,#N/A,FALSE,"QA"}</definedName>
    <definedName name="q" localSheetId="18" hidden="1">{#N/A,#N/A,FALSE,"Coversheet";#N/A,#N/A,FALSE,"QA"}</definedName>
    <definedName name="q" hidden="1">{#N/A,#N/A,FALSE,"Coversheet";#N/A,#N/A,FALSE,"QA"}</definedName>
    <definedName name="QA" localSheetId="11">[109]IPOA2002!#REF!</definedName>
    <definedName name="QA" localSheetId="17">[109]IPOA2002!#REF!</definedName>
    <definedName name="QA" localSheetId="3">[109]IPOA2002!#REF!</definedName>
    <definedName name="QA" localSheetId="7">[109]IPOA2002!#REF!</definedName>
    <definedName name="QA" localSheetId="1">[109]IPOA2002!#REF!</definedName>
    <definedName name="QA" localSheetId="0">[109]IPOA2002!#REF!</definedName>
    <definedName name="QA">[109]IPOA2002!#REF!</definedName>
    <definedName name="qqq" localSheetId="5" hidden="1">{#N/A,#N/A,FALSE,"schA"}</definedName>
    <definedName name="qqq" localSheetId="18" hidden="1">{#N/A,#N/A,FALSE,"schA"}</definedName>
    <definedName name="qqq" hidden="1">{#N/A,#N/A,FALSE,"schA"}</definedName>
    <definedName name="QTD_Format">[110]QTD!$B$11:$D$11,[110]QTD!$B$35:$D$35</definedName>
    <definedName name="Query1" localSheetId="5">#REF!</definedName>
    <definedName name="Query1" localSheetId="11">#REF!</definedName>
    <definedName name="Query1" localSheetId="18">#REF!</definedName>
    <definedName name="Query1" localSheetId="17">#REF!</definedName>
    <definedName name="Query1" localSheetId="3">#REF!</definedName>
    <definedName name="Query1" localSheetId="7">#REF!</definedName>
    <definedName name="Query1" localSheetId="1">#REF!</definedName>
    <definedName name="Query1" localSheetId="0">#REF!</definedName>
    <definedName name="Query1">#REF!</definedName>
    <definedName name="RATE" localSheetId="11">#REF!</definedName>
    <definedName name="RATE" localSheetId="17">#REF!</definedName>
    <definedName name="RATE" localSheetId="3">#REF!</definedName>
    <definedName name="RATE" localSheetId="7">#REF!</definedName>
    <definedName name="RATE" localSheetId="1">#REF!</definedName>
    <definedName name="RATE" localSheetId="0">#REF!</definedName>
    <definedName name="RATE">#REF!</definedName>
    <definedName name="RATE2">'[58]Transp Data'!$A$8:$I$112</definedName>
    <definedName name="RATEBASE" localSheetId="5">#REF!</definedName>
    <definedName name="RATEBASE" localSheetId="11">#REF!</definedName>
    <definedName name="RATEBASE" localSheetId="17">#REF!</definedName>
    <definedName name="RATEBASE" localSheetId="3">#REF!</definedName>
    <definedName name="RATEBASE" localSheetId="7">#REF!</definedName>
    <definedName name="RATEBASE" localSheetId="1">#REF!</definedName>
    <definedName name="RATEBASE" localSheetId="0">#REF!</definedName>
    <definedName name="RATEBASE">#REF!</definedName>
    <definedName name="RATEBASE_U95" localSheetId="11">#REF!</definedName>
    <definedName name="RATEBASE_U95" localSheetId="17">#REF!</definedName>
    <definedName name="RATEBASE_U95" localSheetId="3">#REF!</definedName>
    <definedName name="RATEBASE_U95" localSheetId="7">#REF!</definedName>
    <definedName name="RATEBASE_U95" localSheetId="1">#REF!</definedName>
    <definedName name="RATEBASE_U95" localSheetId="0">#REF!</definedName>
    <definedName name="RATEBASE_U95">#REF!</definedName>
    <definedName name="RATECASE" localSheetId="5">[24]model!#REF!</definedName>
    <definedName name="RATECASE" localSheetId="11">[24]model!#REF!</definedName>
    <definedName name="RATECASE" localSheetId="17">[24]model!#REF!</definedName>
    <definedName name="RATECASE" localSheetId="3">[24]model!#REF!</definedName>
    <definedName name="RATECASE" localSheetId="7">[24]model!#REF!</definedName>
    <definedName name="RATECASE" localSheetId="1">[24]model!#REF!</definedName>
    <definedName name="RATECASE" localSheetId="0">[24]model!#REF!</definedName>
    <definedName name="RATECASE">[24]model!#REF!</definedName>
    <definedName name="Rates">[111]Codes!$A$1:$C$500</definedName>
    <definedName name="RB.T" localSheetId="18">[25]INTERNAL!$A$70:$IV$72</definedName>
    <definedName name="RB.T">[10]INTERNAL!$A$70:$IV$72</definedName>
    <definedName name="RC_ADJ" localSheetId="5">#REF!</definedName>
    <definedName name="RC_ADJ" localSheetId="11">#REF!</definedName>
    <definedName name="RC_ADJ" localSheetId="18">#REF!</definedName>
    <definedName name="RC_ADJ" localSheetId="17">#REF!</definedName>
    <definedName name="RC_ADJ" localSheetId="3">#REF!</definedName>
    <definedName name="RC_ADJ" localSheetId="7">#REF!</definedName>
    <definedName name="RC_ADJ" localSheetId="1">#REF!</definedName>
    <definedName name="RC_ADJ" localSheetId="0">#REF!</definedName>
    <definedName name="RC_ADJ">#REF!</definedName>
    <definedName name="RCF" localSheetId="5">[86]INPUTS!$F$48</definedName>
    <definedName name="RCF">[87]INPUTS!$F$48</definedName>
    <definedName name="RdSch_CY" localSheetId="5">'[112]INPUT TAB'!#REF!</definedName>
    <definedName name="RdSch_CY" localSheetId="11">'[112]INPUT TAB'!#REF!</definedName>
    <definedName name="RdSch_CY" localSheetId="17">'[112]INPUT TAB'!#REF!</definedName>
    <definedName name="RdSch_CY" localSheetId="3">'[112]INPUT TAB'!#REF!</definedName>
    <definedName name="RdSch_CY" localSheetId="7">'[112]INPUT TAB'!#REF!</definedName>
    <definedName name="RdSch_CY" localSheetId="1">'[112]INPUT TAB'!#REF!</definedName>
    <definedName name="RdSch_CY" localSheetId="0">'[112]INPUT TAB'!#REF!</definedName>
    <definedName name="RdSch_CY">'[112]INPUT TAB'!#REF!</definedName>
    <definedName name="RdSch_PY" localSheetId="5">'[112]INPUT TAB'!#REF!</definedName>
    <definedName name="RdSch_PY" localSheetId="11">'[112]INPUT TAB'!#REF!</definedName>
    <definedName name="RdSch_PY" localSheetId="17">'[112]INPUT TAB'!#REF!</definedName>
    <definedName name="RdSch_PY" localSheetId="3">'[112]INPUT TAB'!#REF!</definedName>
    <definedName name="RdSch_PY" localSheetId="7">'[112]INPUT TAB'!#REF!</definedName>
    <definedName name="RdSch_PY" localSheetId="1">'[112]INPUT TAB'!#REF!</definedName>
    <definedName name="RdSch_PY" localSheetId="0">'[112]INPUT TAB'!#REF!</definedName>
    <definedName name="RdSch_PY">'[112]INPUT TAB'!#REF!</definedName>
    <definedName name="RdSch_PY2" localSheetId="11">'[112]INPUT TAB'!#REF!</definedName>
    <definedName name="RdSch_PY2" localSheetId="17">'[112]INPUT TAB'!#REF!</definedName>
    <definedName name="RdSch_PY2" localSheetId="3">'[112]INPUT TAB'!#REF!</definedName>
    <definedName name="RdSch_PY2" localSheetId="7">'[112]INPUT TAB'!#REF!</definedName>
    <definedName name="RdSch_PY2" localSheetId="1">'[112]INPUT TAB'!#REF!</definedName>
    <definedName name="RdSch_PY2" localSheetId="0">'[112]INPUT TAB'!#REF!</definedName>
    <definedName name="RdSch_PY2">'[112]INPUT TAB'!#REF!</definedName>
    <definedName name="reaccrual" localSheetId="11">[30]Sheet2!#REF!</definedName>
    <definedName name="reaccrual" localSheetId="17">[30]Sheet2!#REF!</definedName>
    <definedName name="reaccrual" localSheetId="3">[30]Sheet2!#REF!</definedName>
    <definedName name="reaccrual" localSheetId="7">[30]Sheet2!#REF!</definedName>
    <definedName name="reaccrual" localSheetId="1">[30]Sheet2!#REF!</definedName>
    <definedName name="reaccrual" localSheetId="0">[30]Sheet2!#REF!</definedName>
    <definedName name="reaccrual">[30]Sheet2!#REF!</definedName>
    <definedName name="Realization" localSheetId="5">#REF!</definedName>
    <definedName name="Realization" localSheetId="11">#REF!</definedName>
    <definedName name="Realization" localSheetId="17">#REF!</definedName>
    <definedName name="Realization" localSheetId="3">#REF!</definedName>
    <definedName name="Realization" localSheetId="7">#REF!</definedName>
    <definedName name="Realization" localSheetId="1">#REF!</definedName>
    <definedName name="Realization" localSheetId="0">#REF!</definedName>
    <definedName name="Realization">#REF!</definedName>
    <definedName name="realproptaxadjust" localSheetId="11">#REF!</definedName>
    <definedName name="realproptaxadjust" localSheetId="17">#REF!</definedName>
    <definedName name="realproptaxadjust" localSheetId="3">#REF!</definedName>
    <definedName name="realproptaxadjust" localSheetId="7">#REF!</definedName>
    <definedName name="realproptaxadjust" localSheetId="1">#REF!</definedName>
    <definedName name="realproptaxadjust" localSheetId="0">#REF!</definedName>
    <definedName name="realproptaxadjust">#REF!</definedName>
    <definedName name="REC" localSheetId="11">#REF!</definedName>
    <definedName name="REC" localSheetId="17">#REF!</definedName>
    <definedName name="REC" localSheetId="3">#REF!</definedName>
    <definedName name="REC" localSheetId="7">#REF!</definedName>
    <definedName name="REC" localSheetId="1">#REF!</definedName>
    <definedName name="REC" localSheetId="0">#REF!</definedName>
    <definedName name="REC">#REF!</definedName>
    <definedName name="regasset" localSheetId="11">#REF!</definedName>
    <definedName name="regasset" localSheetId="17">#REF!</definedName>
    <definedName name="regasset" localSheetId="3">#REF!</definedName>
    <definedName name="regasset" localSheetId="7">#REF!</definedName>
    <definedName name="regasset" localSheetId="1">#REF!</definedName>
    <definedName name="regasset" localSheetId="0">#REF!</definedName>
    <definedName name="regasset">#REF!</definedName>
    <definedName name="Requlated_scenario">'[41]Assumptions (Input)'!$B$12</definedName>
    <definedName name="RESADJ" localSheetId="5">#REF!</definedName>
    <definedName name="RESADJ" localSheetId="11">#REF!</definedName>
    <definedName name="RESADJ" localSheetId="18">#REF!</definedName>
    <definedName name="RESADJ" localSheetId="17">#REF!</definedName>
    <definedName name="RESADJ" localSheetId="3">#REF!</definedName>
    <definedName name="RESADJ" localSheetId="7">#REF!</definedName>
    <definedName name="RESADJ" localSheetId="1">#REF!</definedName>
    <definedName name="RESADJ" localSheetId="0">#REF!</definedName>
    <definedName name="RESADJ">#REF!</definedName>
    <definedName name="resdebt" localSheetId="11">#REF!</definedName>
    <definedName name="resdebt" localSheetId="17">#REF!</definedName>
    <definedName name="resdebt" localSheetId="3">#REF!</definedName>
    <definedName name="resdebt" localSheetId="7">#REF!</definedName>
    <definedName name="resdebt" localSheetId="1">#REF!</definedName>
    <definedName name="resdebt" localSheetId="0">#REF!</definedName>
    <definedName name="resdebt">#REF!</definedName>
    <definedName name="resepcdevcost" localSheetId="11">#REF!</definedName>
    <definedName name="resepcdevcost" localSheetId="17">#REF!</definedName>
    <definedName name="resepcdevcost" localSheetId="3">#REF!</definedName>
    <definedName name="resepcdevcost" localSheetId="7">#REF!</definedName>
    <definedName name="resepcdevcost" localSheetId="1">#REF!</definedName>
    <definedName name="resepcdevcost" localSheetId="0">#REF!</definedName>
    <definedName name="resepcdevcost">#REF!</definedName>
    <definedName name="RESequit" localSheetId="11">#REF!</definedName>
    <definedName name="RESequit" localSheetId="17">#REF!</definedName>
    <definedName name="RESequit" localSheetId="3">#REF!</definedName>
    <definedName name="RESequit" localSheetId="7">#REF!</definedName>
    <definedName name="RESequit" localSheetId="1">#REF!</definedName>
    <definedName name="RESequit" localSheetId="0">#REF!</definedName>
    <definedName name="RESequit">#REF!</definedName>
    <definedName name="ResExchCrRate" localSheetId="18">[46]Sch_194!$M$31</definedName>
    <definedName name="ResExchCrRate">[47]Sch_194!$M$31</definedName>
    <definedName name="RESID" localSheetId="18">[25]EXTERNAL!$A$88:$IV$90</definedName>
    <definedName name="RESID">[10]EXTERNAL!$A$88:$IV$90</definedName>
    <definedName name="resource_lookup">'[113]#REF'!$B$3:$C$112</definedName>
    <definedName name="ResourceSupplier">[40]Variables!$D$28</definedName>
    <definedName name="ResRCF" localSheetId="18">[53]INPUTS!$F$39</definedName>
    <definedName name="ResRCF">[54]INPUTS!$F$39</definedName>
    <definedName name="RESTATING" localSheetId="5">#REF!</definedName>
    <definedName name="RESTATING" localSheetId="11">#REF!</definedName>
    <definedName name="RESTATING" localSheetId="17">#REF!</definedName>
    <definedName name="RESTATING" localSheetId="3">#REF!</definedName>
    <definedName name="RESTATING" localSheetId="7">#REF!</definedName>
    <definedName name="RESTATING" localSheetId="1">#REF!</definedName>
    <definedName name="RESTATING" localSheetId="0">#REF!</definedName>
    <definedName name="RESTATING">#REF!</definedName>
    <definedName name="Results" localSheetId="11">#REF!</definedName>
    <definedName name="Results" localSheetId="17">#REF!</definedName>
    <definedName name="Results" localSheetId="3">#REF!</definedName>
    <definedName name="Results" localSheetId="7">#REF!</definedName>
    <definedName name="Results" localSheetId="1">#REF!</definedName>
    <definedName name="Results" localSheetId="0">#REF!</definedName>
    <definedName name="Results">#REF!</definedName>
    <definedName name="ResUnc" localSheetId="18">[25]INPUTS!$F$34</definedName>
    <definedName name="ResUnc">[10]INPUTS!$F$34</definedName>
    <definedName name="retail_CC" localSheetId="5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5">#REF!</definedName>
    <definedName name="retain" localSheetId="11">#REF!</definedName>
    <definedName name="retain" localSheetId="17">#REF!</definedName>
    <definedName name="retain" localSheetId="3">#REF!</definedName>
    <definedName name="retain" localSheetId="7">#REF!</definedName>
    <definedName name="retain" localSheetId="1">#REF!</definedName>
    <definedName name="retain" localSheetId="0">#REF!</definedName>
    <definedName name="retain">#REF!</definedName>
    <definedName name="RETIREPLAN" localSheetId="5">[24]model!#REF!</definedName>
    <definedName name="RETIREPLAN" localSheetId="11">[24]model!#REF!</definedName>
    <definedName name="RETIREPLAN" localSheetId="17">[24]model!#REF!</definedName>
    <definedName name="RETIREPLAN" localSheetId="3">[24]model!#REF!</definedName>
    <definedName name="RETIREPLAN" localSheetId="7">[24]model!#REF!</definedName>
    <definedName name="RETIREPLAN" localSheetId="1">[24]model!#REF!</definedName>
    <definedName name="RETIREPLAN" localSheetId="0">[24]model!#REF!</definedName>
    <definedName name="RETIREPLAN">[24]model!#REF!</definedName>
    <definedName name="REV" localSheetId="5">#REF!</definedName>
    <definedName name="REV" localSheetId="11">#REF!</definedName>
    <definedName name="REV" localSheetId="17">#REF!</definedName>
    <definedName name="REV" localSheetId="3">#REF!</definedName>
    <definedName name="REV" localSheetId="7">#REF!</definedName>
    <definedName name="REV" localSheetId="1">#REF!</definedName>
    <definedName name="REV" localSheetId="0">#REF!</definedName>
    <definedName name="REV">#REF!</definedName>
    <definedName name="REV_SCHD" localSheetId="11">#REF!</definedName>
    <definedName name="REV_SCHD" localSheetId="18">#REF!</definedName>
    <definedName name="REV_SCHD" localSheetId="17">#REF!</definedName>
    <definedName name="REV_SCHD" localSheetId="3">#REF!</definedName>
    <definedName name="REV_SCHD" localSheetId="7">#REF!</definedName>
    <definedName name="REV_SCHD" localSheetId="1">#REF!</definedName>
    <definedName name="REV_SCHD" localSheetId="0">#REF!</definedName>
    <definedName name="REV_SCHD">#REF!</definedName>
    <definedName name="REVADJ" localSheetId="11">#REF!</definedName>
    <definedName name="REVADJ" localSheetId="17">#REF!</definedName>
    <definedName name="REVADJ" localSheetId="3">#REF!</definedName>
    <definedName name="REVADJ" localSheetId="7">#REF!</definedName>
    <definedName name="REVADJ" localSheetId="1">#REF!</definedName>
    <definedName name="REVADJ" localSheetId="0">#REF!</definedName>
    <definedName name="REVADJ">#REF!</definedName>
    <definedName name="RevClass">[111]Codes!$F$2:$G$10</definedName>
    <definedName name="Revenue" localSheetId="5">#REF!</definedName>
    <definedName name="Revenue" localSheetId="11">#REF!</definedName>
    <definedName name="Revenue" localSheetId="17">#REF!</definedName>
    <definedName name="Revenue" localSheetId="3">#REF!</definedName>
    <definedName name="Revenue" localSheetId="7">#REF!</definedName>
    <definedName name="Revenue" localSheetId="1">#REF!</definedName>
    <definedName name="Revenue" localSheetId="0">#REF!</definedName>
    <definedName name="Revenue">#REF!</definedName>
    <definedName name="Revenue_by_month_take_2" localSheetId="11">#REF!</definedName>
    <definedName name="Revenue_by_month_take_2" localSheetId="18">#REF!</definedName>
    <definedName name="Revenue_by_month_take_2" localSheetId="17">#REF!</definedName>
    <definedName name="Revenue_by_month_take_2" localSheetId="3">#REF!</definedName>
    <definedName name="Revenue_by_month_take_2" localSheetId="7">#REF!</definedName>
    <definedName name="Revenue_by_month_take_2" localSheetId="1">#REF!</definedName>
    <definedName name="Revenue_by_month_take_2" localSheetId="0">#REF!</definedName>
    <definedName name="Revenue_by_month_take_2">#REF!</definedName>
    <definedName name="revenue_flag">'[41]Assumptions (Input)'!$C$12</definedName>
    <definedName name="Revenue_Taxes">'[41]Assumptions (Input)'!$B$8</definedName>
    <definedName name="RevenueCheck" localSheetId="5">#REF!</definedName>
    <definedName name="RevenueCheck" localSheetId="11">#REF!</definedName>
    <definedName name="RevenueCheck" localSheetId="18">#REF!</definedName>
    <definedName name="RevenueCheck" localSheetId="17">#REF!</definedName>
    <definedName name="RevenueCheck" localSheetId="3">#REF!</definedName>
    <definedName name="RevenueCheck" localSheetId="7">#REF!</definedName>
    <definedName name="RevenueCheck" localSheetId="1">#REF!</definedName>
    <definedName name="RevenueCheck" localSheetId="0">#REF!</definedName>
    <definedName name="RevenueCheck">#REF!</definedName>
    <definedName name="REVFAC1.T" localSheetId="18">[25]INTERNAL!$A$73:$IV$75</definedName>
    <definedName name="REVFAC1.T">[10]INTERNAL!$A$73:$IV$75</definedName>
    <definedName name="REVREQ" localSheetId="5">#REF!</definedName>
    <definedName name="REVREQ" localSheetId="11">#REF!</definedName>
    <definedName name="REVREQ" localSheetId="17">#REF!</definedName>
    <definedName name="REVREQ" localSheetId="3">#REF!</definedName>
    <definedName name="REVREQ" localSheetId="7">#REF!</definedName>
    <definedName name="REVREQ" localSheetId="1">#REF!</definedName>
    <definedName name="REVREQ" localSheetId="0">#REF!</definedName>
    <definedName name="REVREQ">#REF!</definedName>
    <definedName name="RevReqSettle" localSheetId="11">#REF!</definedName>
    <definedName name="RevReqSettle" localSheetId="18">#REF!</definedName>
    <definedName name="RevReqSettle" localSheetId="17">#REF!</definedName>
    <definedName name="RevReqSettle" localSheetId="3">#REF!</definedName>
    <definedName name="RevReqSettle" localSheetId="7">#REF!</definedName>
    <definedName name="RevReqSettle" localSheetId="1">#REF!</definedName>
    <definedName name="RevReqSettle" localSheetId="0">#REF!</definedName>
    <definedName name="RevReqSettle">#REF!</definedName>
    <definedName name="REVVSTRS" localSheetId="11">#REF!</definedName>
    <definedName name="REVVSTRS" localSheetId="18">#REF!</definedName>
    <definedName name="REVVSTRS" localSheetId="17">#REF!</definedName>
    <definedName name="REVVSTRS" localSheetId="3">#REF!</definedName>
    <definedName name="REVVSTRS" localSheetId="7">#REF!</definedName>
    <definedName name="REVVSTRS" localSheetId="1">#REF!</definedName>
    <definedName name="REVVSTRS" localSheetId="0">#REF!</definedName>
    <definedName name="REVVSTRS">#REF!</definedName>
    <definedName name="RISFORM" localSheetId="11">#REF!</definedName>
    <definedName name="RISFORM" localSheetId="18">#REF!</definedName>
    <definedName name="RISFORM" localSheetId="17">#REF!</definedName>
    <definedName name="RISFORM" localSheetId="3">#REF!</definedName>
    <definedName name="RISFORM" localSheetId="7">#REF!</definedName>
    <definedName name="RISFORM" localSheetId="1">#REF!</definedName>
    <definedName name="RISFORM" localSheetId="0">#REF!</definedName>
    <definedName name="RISFORM">#REF!</definedName>
    <definedName name="ROD" localSheetId="18">[25]INPUTS!$F$25</definedName>
    <definedName name="ROD">[10]INPUTS!$F$25</definedName>
    <definedName name="ROE" localSheetId="11">[24]model!#REF!</definedName>
    <definedName name="ROE" localSheetId="17">[24]model!#REF!</definedName>
    <definedName name="ROE" localSheetId="3">[24]model!#REF!</definedName>
    <definedName name="ROE" localSheetId="7">[24]model!#REF!</definedName>
    <definedName name="ROE" localSheetId="1">[24]model!#REF!</definedName>
    <definedName name="ROE" localSheetId="0">[24]model!#REF!</definedName>
    <definedName name="ROE">[24]model!#REF!</definedName>
    <definedName name="ROR" localSheetId="18">[53]INPUTS!$F$24</definedName>
    <definedName name="ROR">[54]INPUTS!$F$24</definedName>
    <definedName name="royalty" localSheetId="5">#REF!</definedName>
    <definedName name="royalty" localSheetId="11">#REF!</definedName>
    <definedName name="royalty" localSheetId="17">#REF!</definedName>
    <definedName name="royalty" localSheetId="3">#REF!</definedName>
    <definedName name="royalty" localSheetId="7">#REF!</definedName>
    <definedName name="royalty" localSheetId="1">#REF!</definedName>
    <definedName name="royalty" localSheetId="0">#REF!</definedName>
    <definedName name="royalty">#REF!</definedName>
    <definedName name="royenergyprice" localSheetId="11">#REF!</definedName>
    <definedName name="royenergyprice" localSheetId="17">#REF!</definedName>
    <definedName name="royenergyprice" localSheetId="3">#REF!</definedName>
    <definedName name="royenergyprice" localSheetId="7">#REF!</definedName>
    <definedName name="royenergyprice" localSheetId="1">#REF!</definedName>
    <definedName name="royenergyprice" localSheetId="0">#REF!</definedName>
    <definedName name="royenergyprice">#REF!</definedName>
    <definedName name="royescal" localSheetId="11">#REF!</definedName>
    <definedName name="royescal" localSheetId="17">#REF!</definedName>
    <definedName name="royescal" localSheetId="3">#REF!</definedName>
    <definedName name="royescal" localSheetId="7">#REF!</definedName>
    <definedName name="royescal" localSheetId="1">#REF!</definedName>
    <definedName name="royescal" localSheetId="0">#REF!</definedName>
    <definedName name="royescal">#REF!</definedName>
    <definedName name="roysched1perc" localSheetId="11">#REF!</definedName>
    <definedName name="roysched1perc" localSheetId="17">#REF!</definedName>
    <definedName name="roysched1perc" localSheetId="3">#REF!</definedName>
    <definedName name="roysched1perc" localSheetId="7">#REF!</definedName>
    <definedName name="roysched1perc" localSheetId="1">#REF!</definedName>
    <definedName name="roysched1perc" localSheetId="0">#REF!</definedName>
    <definedName name="roysched1perc">#REF!</definedName>
    <definedName name="roysched2perc" localSheetId="11">#REF!</definedName>
    <definedName name="roysched2perc" localSheetId="17">#REF!</definedName>
    <definedName name="roysched2perc" localSheetId="3">#REF!</definedName>
    <definedName name="roysched2perc" localSheetId="7">#REF!</definedName>
    <definedName name="roysched2perc" localSheetId="1">#REF!</definedName>
    <definedName name="roysched2perc" localSheetId="0">#REF!</definedName>
    <definedName name="roysched2perc">#REF!</definedName>
    <definedName name="SALESRESALEP" localSheetId="5">[100]model!#REF!</definedName>
    <definedName name="SALESRESALEP" localSheetId="11">[100]model!#REF!</definedName>
    <definedName name="SALESRESALEP" localSheetId="17">[100]model!#REF!</definedName>
    <definedName name="SALESRESALEP" localSheetId="3">[100]model!#REF!</definedName>
    <definedName name="SALESRESALEP" localSheetId="7">[100]model!#REF!</definedName>
    <definedName name="SALESRESALEP" localSheetId="1">[100]model!#REF!</definedName>
    <definedName name="SALESRESALEP" localSheetId="0">[100]model!#REF!</definedName>
    <definedName name="SALESRESALEP">[100]model!#REF!</definedName>
    <definedName name="SALESRESALER" localSheetId="5">[100]model!#REF!</definedName>
    <definedName name="SALESRESALER" localSheetId="11">[100]model!#REF!</definedName>
    <definedName name="SALESRESALER" localSheetId="17">[100]model!#REF!</definedName>
    <definedName name="SALESRESALER" localSheetId="3">[100]model!#REF!</definedName>
    <definedName name="SALESRESALER" localSheetId="7">[100]model!#REF!</definedName>
    <definedName name="SALESRESALER" localSheetId="1">[100]model!#REF!</definedName>
    <definedName name="SALESRESALER" localSheetId="0">[100]model!#REF!</definedName>
    <definedName name="SALESRESALER">[100]model!#REF!</definedName>
    <definedName name="salestax" localSheetId="5">#REF!</definedName>
    <definedName name="salestax" localSheetId="11">#REF!</definedName>
    <definedName name="salestax" localSheetId="17">#REF!</definedName>
    <definedName name="salestax" localSheetId="3">#REF!</definedName>
    <definedName name="salestax" localSheetId="7">#REF!</definedName>
    <definedName name="salestax" localSheetId="1">#REF!</definedName>
    <definedName name="salestax" localSheetId="0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8">[53]INPUTS!$F$40</definedName>
    <definedName name="SBRCF">[54]INPUTS!$F$40</definedName>
    <definedName name="SbUnc" localSheetId="18">[25]INPUTS!$F$35</definedName>
    <definedName name="SbUnc">[10]INPUTS!$F$35</definedName>
    <definedName name="Sch194Rlfwd">'[114]Sch94 Rlfwd'!$B$11</definedName>
    <definedName name="SCH33CUSTS" localSheetId="5">#REF!</definedName>
    <definedName name="SCH33CUSTS" localSheetId="11">#REF!</definedName>
    <definedName name="SCH33CUSTS" localSheetId="18">#REF!</definedName>
    <definedName name="SCH33CUSTS" localSheetId="17">#REF!</definedName>
    <definedName name="SCH33CUSTS" localSheetId="3">#REF!</definedName>
    <definedName name="SCH33CUSTS" localSheetId="7">#REF!</definedName>
    <definedName name="SCH33CUSTS" localSheetId="1">#REF!</definedName>
    <definedName name="SCH33CUSTS" localSheetId="0">#REF!</definedName>
    <definedName name="SCH33CUSTS">#REF!</definedName>
    <definedName name="SCH48ADJ" localSheetId="11">#REF!</definedName>
    <definedName name="SCH48ADJ" localSheetId="18">#REF!</definedName>
    <definedName name="SCH48ADJ" localSheetId="17">#REF!</definedName>
    <definedName name="SCH48ADJ" localSheetId="3">#REF!</definedName>
    <definedName name="SCH48ADJ" localSheetId="7">#REF!</definedName>
    <definedName name="SCH48ADJ" localSheetId="1">#REF!</definedName>
    <definedName name="SCH48ADJ" localSheetId="0">#REF!</definedName>
    <definedName name="SCH48ADJ">#REF!</definedName>
    <definedName name="SCH98NOR" localSheetId="11">#REF!</definedName>
    <definedName name="SCH98NOR" localSheetId="18">#REF!</definedName>
    <definedName name="SCH98NOR" localSheetId="17">#REF!</definedName>
    <definedName name="SCH98NOR" localSheetId="3">#REF!</definedName>
    <definedName name="SCH98NOR" localSheetId="7">#REF!</definedName>
    <definedName name="SCH98NOR" localSheetId="1">#REF!</definedName>
    <definedName name="SCH98NOR" localSheetId="0">#REF!</definedName>
    <definedName name="SCH98NOR">#REF!</definedName>
    <definedName name="SCHED47" localSheetId="11">#REF!</definedName>
    <definedName name="SCHED47" localSheetId="17">#REF!</definedName>
    <definedName name="SCHED47" localSheetId="3">#REF!</definedName>
    <definedName name="SCHED47" localSheetId="7">#REF!</definedName>
    <definedName name="SCHED47" localSheetId="1">#REF!</definedName>
    <definedName name="SCHED47" localSheetId="0">#REF!</definedName>
    <definedName name="SCHED47">#REF!</definedName>
    <definedName name="schedtoggle" localSheetId="11">#REF!</definedName>
    <definedName name="schedtoggle" localSheetId="17">#REF!</definedName>
    <definedName name="schedtoggle" localSheetId="3">#REF!</definedName>
    <definedName name="schedtoggle" localSheetId="7">#REF!</definedName>
    <definedName name="schedtoggle" localSheetId="1">#REF!</definedName>
    <definedName name="schedtoggle" localSheetId="0">#REF!</definedName>
    <definedName name="schedtoggle">#REF!</definedName>
    <definedName name="Schedule">[35]Inputs!$N$14</definedName>
    <definedName name="sdlfhsdlhfkl" localSheetId="5" hidden="1">{#N/A,#N/A,FALSE,"Summ";#N/A,#N/A,FALSE,"General"}</definedName>
    <definedName name="sdlfhsdlhfkl" localSheetId="18" hidden="1">{#N/A,#N/A,FALSE,"Summ";#N/A,#N/A,FALSE,"General"}</definedName>
    <definedName name="sdlfhsdlhfkl" hidden="1">{#N/A,#N/A,FALSE,"Summ";#N/A,#N/A,FALSE,"General"}</definedName>
    <definedName name="se" localSheetId="11">#REF!</definedName>
    <definedName name="se" localSheetId="18">#REF!</definedName>
    <definedName name="se" localSheetId="17">#REF!</definedName>
    <definedName name="se" localSheetId="3">#REF!</definedName>
    <definedName name="se" localSheetId="7">#REF!</definedName>
    <definedName name="se" localSheetId="1">#REF!</definedName>
    <definedName name="se" localSheetId="0">#REF!</definedName>
    <definedName name="se">#REF!</definedName>
    <definedName name="SEATAC_TEMP" localSheetId="11">#REF!</definedName>
    <definedName name="SEATAC_TEMP" localSheetId="17">#REF!</definedName>
    <definedName name="SEATAC_TEMP" localSheetId="3">#REF!</definedName>
    <definedName name="SEATAC_TEMP" localSheetId="7">#REF!</definedName>
    <definedName name="SEATAC_TEMP" localSheetId="1">#REF!</definedName>
    <definedName name="SEATAC_TEMP" localSheetId="0">#REF!</definedName>
    <definedName name="SEATAC_TEMP">#REF!</definedName>
    <definedName name="SeatacPrint" localSheetId="5">[106]Bremerton!#REF!</definedName>
    <definedName name="SeatacPrint" localSheetId="11">[106]Bremerton!#REF!</definedName>
    <definedName name="SeatacPrint" localSheetId="17">[106]Bremerton!#REF!</definedName>
    <definedName name="SeatacPrint" localSheetId="3">[106]Bremerton!#REF!</definedName>
    <definedName name="SeatacPrint" localSheetId="7">[106]Bremerton!#REF!</definedName>
    <definedName name="SeatacPrint" localSheetId="1">[106]Bremerton!#REF!</definedName>
    <definedName name="SeatacPrint" localSheetId="0">[106]Bremerton!#REF!</definedName>
    <definedName name="SeatacPrint">[106]Bremerton!#REF!</definedName>
    <definedName name="SECOND" localSheetId="5">[1]Jan!#REF!</definedName>
    <definedName name="SECOND" localSheetId="11">[1]Jan!#REF!</definedName>
    <definedName name="SECOND" localSheetId="18">[1]Jan!#REF!</definedName>
    <definedName name="SECOND" localSheetId="17">[1]Jan!#REF!</definedName>
    <definedName name="SECOND" localSheetId="3">[1]Jan!#REF!</definedName>
    <definedName name="SECOND" localSheetId="7">[1]Jan!#REF!</definedName>
    <definedName name="SECOND" localSheetId="1">[1]Jan!#REF!</definedName>
    <definedName name="SECOND" localSheetId="0">[1]Jan!#REF!</definedName>
    <definedName name="SECOND">[1]Jan!#REF!</definedName>
    <definedName name="SecSSW_MWH" localSheetId="11">[14]DT_A_AMW93!#REF!</definedName>
    <definedName name="SecSSW_MWH" localSheetId="17">[14]DT_A_AMW93!#REF!</definedName>
    <definedName name="SecSSW_MWH" localSheetId="3">[14]DT_A_AMW93!#REF!</definedName>
    <definedName name="SecSSW_MWH" localSheetId="7">[14]DT_A_AMW93!#REF!</definedName>
    <definedName name="SecSSW_MWH" localSheetId="1">[14]DT_A_AMW93!#REF!</definedName>
    <definedName name="SecSSW_MWH" localSheetId="0">[14]DT_A_AMW93!#REF!</definedName>
    <definedName name="SecSSW_MWH">[14]DT_A_AMW93!#REF!</definedName>
    <definedName name="SEP" localSheetId="11">[42]Backup!#REF!</definedName>
    <definedName name="SEP" localSheetId="18">[42]Backup!#REF!</definedName>
    <definedName name="SEP" localSheetId="17">[42]Backup!#REF!</definedName>
    <definedName name="SEP" localSheetId="3">[42]Backup!#REF!</definedName>
    <definedName name="SEP" localSheetId="7">[42]Backup!#REF!</definedName>
    <definedName name="SEP" localSheetId="1">[42]Backup!#REF!</definedName>
    <definedName name="SEP" localSheetId="0">[42]Backup!#REF!</definedName>
    <definedName name="SEP">[42]Backup!#REF!</definedName>
    <definedName name="Sep03AMA" localSheetId="18">[26]BS!$AN$7:$AN$3420</definedName>
    <definedName name="Sep03AMA">[27]BS!$AN$7:$AN$3420</definedName>
    <definedName name="Sep04AMA">[4]BS!$AL$7:$AL$3582</definedName>
    <definedName name="Sep05AMA" localSheetId="5">#REF!</definedName>
    <definedName name="Sep05AMA" localSheetId="11">#REF!</definedName>
    <definedName name="Sep05AMA" localSheetId="17">#REF!</definedName>
    <definedName name="Sep05AMA" localSheetId="3">#REF!</definedName>
    <definedName name="Sep05AMA" localSheetId="7">#REF!</definedName>
    <definedName name="Sep05AMA" localSheetId="1">#REF!</definedName>
    <definedName name="Sep05AMA" localSheetId="0">#REF!</definedName>
    <definedName name="Sep05AMA">#REF!</definedName>
    <definedName name="Sep09AMA">[6]BS!$AS$7:$AS$1726</definedName>
    <definedName name="sepcf" localSheetId="5">#REF!</definedName>
    <definedName name="sepcf" localSheetId="11">#REF!</definedName>
    <definedName name="sepcf" localSheetId="17">#REF!</definedName>
    <definedName name="sepcf" localSheetId="3">#REF!</definedName>
    <definedName name="sepcf" localSheetId="7">#REF!</definedName>
    <definedName name="sepcf" localSheetId="1">#REF!</definedName>
    <definedName name="sepcf" localSheetId="0">#REF!</definedName>
    <definedName name="sepcf">#REF!</definedName>
    <definedName name="sepcost" localSheetId="11">#REF!</definedName>
    <definedName name="sepcost" localSheetId="17">#REF!</definedName>
    <definedName name="sepcost" localSheetId="3">#REF!</definedName>
    <definedName name="sepcost" localSheetId="7">#REF!</definedName>
    <definedName name="sepcost" localSheetId="1">#REF!</definedName>
    <definedName name="sepcost" localSheetId="0">#REF!</definedName>
    <definedName name="sepcost">#REF!</definedName>
    <definedName name="SEPT" localSheetId="11">#REF!</definedName>
    <definedName name="SEPT" localSheetId="18">#REF!</definedName>
    <definedName name="SEPT" localSheetId="17">#REF!</definedName>
    <definedName name="SEPT" localSheetId="3">#REF!</definedName>
    <definedName name="SEPT" localSheetId="7">#REF!</definedName>
    <definedName name="SEPT" localSheetId="1">#REF!</definedName>
    <definedName name="SEPT" localSheetId="0">#REF!</definedName>
    <definedName name="SEPT">#REF!</definedName>
    <definedName name="Sept17AMA">[19]BS!$AM$8:$AM$2552</definedName>
    <definedName name="SERVICES_3" localSheetId="11">#REF!</definedName>
    <definedName name="SERVICES_3" localSheetId="18">#REF!</definedName>
    <definedName name="SERVICES_3" localSheetId="17">#REF!</definedName>
    <definedName name="SERVICES_3" localSheetId="3">#REF!</definedName>
    <definedName name="SERVICES_3" localSheetId="7">#REF!</definedName>
    <definedName name="SERVICES_3" localSheetId="1">#REF!</definedName>
    <definedName name="SERVICES_3" localSheetId="0">#REF!</definedName>
    <definedName name="SERVICES_3">#REF!</definedName>
    <definedName name="seven" localSheetId="5" hidden="1">{#N/A,#N/A,FALSE,"CRPT";#N/A,#N/A,FALSE,"TREND";#N/A,#N/A,FALSE,"%Curve"}</definedName>
    <definedName name="seven" localSheetId="18" hidden="1">{#N/A,#N/A,FALSE,"CRPT";#N/A,#N/A,FALSE,"TREND";#N/A,#N/A,FALSE,"%Curve"}</definedName>
    <definedName name="seven" hidden="1">{#N/A,#N/A,FALSE,"CRPT";#N/A,#N/A,FALSE,"TREND";#N/A,#N/A,FALSE,"%Curve"}</definedName>
    <definedName name="sg" localSheetId="11">#REF!</definedName>
    <definedName name="sg" localSheetId="18">#REF!</definedName>
    <definedName name="sg" localSheetId="17">#REF!</definedName>
    <definedName name="sg" localSheetId="3">#REF!</definedName>
    <definedName name="sg" localSheetId="7">#REF!</definedName>
    <definedName name="sg" localSheetId="1">#REF!</definedName>
    <definedName name="sg" localSheetId="0">#REF!</definedName>
    <definedName name="sg">#REF!</definedName>
    <definedName name="six" localSheetId="5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11">[24]model!#REF!</definedName>
    <definedName name="SKAGIT" localSheetId="17">[24]model!#REF!</definedName>
    <definedName name="SKAGIT" localSheetId="3">[24]model!#REF!</definedName>
    <definedName name="SKAGIT" localSheetId="7">[24]model!#REF!</definedName>
    <definedName name="SKAGIT" localSheetId="1">[24]model!#REF!</definedName>
    <definedName name="SKAGIT" localSheetId="0">[24]model!#REF!</definedName>
    <definedName name="SKAGIT">[24]model!#REF!</definedName>
    <definedName name="SLFINSURANCE" localSheetId="5">#REF!</definedName>
    <definedName name="SLFINSURANCE" localSheetId="11">#REF!</definedName>
    <definedName name="SLFINSURANCE" localSheetId="17">#REF!</definedName>
    <definedName name="SLFINSURANCE" localSheetId="3">#REF!</definedName>
    <definedName name="SLFINSURANCE" localSheetId="7">#REF!</definedName>
    <definedName name="SLFINSURANCE" localSheetId="1">#REF!</definedName>
    <definedName name="SLFINSURANCE" localSheetId="0">#REF!</definedName>
    <definedName name="SLFINSURANCE">#REF!</definedName>
    <definedName name="SolarDate" localSheetId="5">'[63]Dispatch Cases'!#REF!</definedName>
    <definedName name="SolarDate" localSheetId="11">'[63]Dispatch Cases'!#REF!</definedName>
    <definedName name="SolarDate" localSheetId="17">'[63]Dispatch Cases'!#REF!</definedName>
    <definedName name="SolarDate" localSheetId="3">'[63]Dispatch Cases'!#REF!</definedName>
    <definedName name="SolarDate" localSheetId="7">'[63]Dispatch Cases'!#REF!</definedName>
    <definedName name="SolarDate" localSheetId="1">'[63]Dispatch Cases'!#REF!</definedName>
    <definedName name="SolarDate" localSheetId="0">'[63]Dispatch Cases'!#REF!</definedName>
    <definedName name="SolarDate">'[63]Dispatch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5">#REF!</definedName>
    <definedName name="SPREAD" localSheetId="11">#REF!</definedName>
    <definedName name="SPREAD" localSheetId="17">#REF!</definedName>
    <definedName name="SPREAD" localSheetId="3">#REF!</definedName>
    <definedName name="SPREAD" localSheetId="7">#REF!</definedName>
    <definedName name="SPREAD" localSheetId="1">#REF!</definedName>
    <definedName name="SPREAD" localSheetId="0">#REF!</definedName>
    <definedName name="SPREAD">#REF!</definedName>
    <definedName name="STAFFREDUC" localSheetId="5">[100]model!#REF!</definedName>
    <definedName name="STAFFREDUC" localSheetId="11">[100]model!#REF!</definedName>
    <definedName name="STAFFREDUC" localSheetId="17">[100]model!#REF!</definedName>
    <definedName name="STAFFREDUC" localSheetId="3">[100]model!#REF!</definedName>
    <definedName name="STAFFREDUC" localSheetId="7">[100]model!#REF!</definedName>
    <definedName name="STAFFREDUC" localSheetId="1">[100]model!#REF!</definedName>
    <definedName name="STAFFREDUC" localSheetId="0">[100]model!#REF!</definedName>
    <definedName name="STAFFREDUC">[100]model!#REF!</definedName>
    <definedName name="START" localSheetId="5">[1]Jan!#REF!</definedName>
    <definedName name="START" localSheetId="11">[1]Jan!#REF!</definedName>
    <definedName name="START" localSheetId="18">[1]Jan!#REF!</definedName>
    <definedName name="START" localSheetId="17">[1]Jan!#REF!</definedName>
    <definedName name="START" localSheetId="3">[1]Jan!#REF!</definedName>
    <definedName name="START" localSheetId="7">[1]Jan!#REF!</definedName>
    <definedName name="START" localSheetId="1">[1]Jan!#REF!</definedName>
    <definedName name="START" localSheetId="0">[1]Jan!#REF!</definedName>
    <definedName name="START">[1]Jan!#REF!</definedName>
    <definedName name="StartDate" localSheetId="18">[37]Assumptions!$C$9</definedName>
    <definedName name="StartDate">[38]Assumptions!$C$9</definedName>
    <definedName name="STATE_UTILITY_TAX" localSheetId="5">'[22]MJS-7'!$N$16</definedName>
    <definedName name="STATE_UTILITY_TAX">'[23]MJS-7'!$N$16</definedName>
    <definedName name="stationserv" localSheetId="5">#REF!</definedName>
    <definedName name="stationserv" localSheetId="11">#REF!</definedName>
    <definedName name="stationserv" localSheetId="17">#REF!</definedName>
    <definedName name="stationserv" localSheetId="3">#REF!</definedName>
    <definedName name="stationserv" localSheetId="7">#REF!</definedName>
    <definedName name="stationserv" localSheetId="1">#REF!</definedName>
    <definedName name="stationserv" localSheetId="0">#REF!</definedName>
    <definedName name="stationserv">#REF!</definedName>
    <definedName name="STAX" localSheetId="18">[25]INPUTS!$F$29</definedName>
    <definedName name="STAX">[10]INPUTS!$F$29</definedName>
    <definedName name="STORM" localSheetId="5">#REF!</definedName>
    <definedName name="STORM" localSheetId="11">#REF!</definedName>
    <definedName name="STORM" localSheetId="17">#REF!</definedName>
    <definedName name="STORM" localSheetId="3">#REF!</definedName>
    <definedName name="STORM" localSheetId="7">#REF!</definedName>
    <definedName name="STORM" localSheetId="1">#REF!</definedName>
    <definedName name="STORM" localSheetId="0">#REF!</definedName>
    <definedName name="STORM">#REF!</definedName>
    <definedName name="SUM_TAB1" localSheetId="11">#REF!</definedName>
    <definedName name="SUM_TAB1" localSheetId="18">#REF!</definedName>
    <definedName name="SUM_TAB1" localSheetId="17">#REF!</definedName>
    <definedName name="SUM_TAB1" localSheetId="3">#REF!</definedName>
    <definedName name="SUM_TAB1" localSheetId="7">#REF!</definedName>
    <definedName name="SUM_TAB1" localSheetId="1">#REF!</definedName>
    <definedName name="SUM_TAB1" localSheetId="0">#REF!</definedName>
    <definedName name="SUM_TAB1">#REF!</definedName>
    <definedName name="SUM_TAB2" localSheetId="11">#REF!</definedName>
    <definedName name="SUM_TAB2" localSheetId="18">#REF!</definedName>
    <definedName name="SUM_TAB2" localSheetId="17">#REF!</definedName>
    <definedName name="SUM_TAB2" localSheetId="3">#REF!</definedName>
    <definedName name="SUM_TAB2" localSheetId="7">#REF!</definedName>
    <definedName name="SUM_TAB2" localSheetId="1">#REF!</definedName>
    <definedName name="SUM_TAB2" localSheetId="0">#REF!</definedName>
    <definedName name="SUM_TAB2">#REF!</definedName>
    <definedName name="SUM_TAB3" localSheetId="11">#REF!</definedName>
    <definedName name="SUM_TAB3" localSheetId="18">#REF!</definedName>
    <definedName name="SUM_TAB3" localSheetId="17">#REF!</definedName>
    <definedName name="SUM_TAB3" localSheetId="3">#REF!</definedName>
    <definedName name="SUM_TAB3" localSheetId="7">#REF!</definedName>
    <definedName name="SUM_TAB3" localSheetId="1">#REF!</definedName>
    <definedName name="SUM_TAB3" localSheetId="0">#REF!</definedName>
    <definedName name="SUM_TAB3">#REF!</definedName>
    <definedName name="SUMMARY" localSheetId="11">#REF!</definedName>
    <definedName name="SUMMARY" localSheetId="17">#REF!</definedName>
    <definedName name="SUMMARY" localSheetId="3">#REF!</definedName>
    <definedName name="SUMMARY" localSheetId="7">#REF!</definedName>
    <definedName name="SUMMARY" localSheetId="1">#REF!</definedName>
    <definedName name="SUMMARY" localSheetId="0">#REF!</definedName>
    <definedName name="SUMMARY">#REF!</definedName>
    <definedName name="SummaryPrint" localSheetId="5">[106]Bremerton!#REF!</definedName>
    <definedName name="SummaryPrint" localSheetId="11">[106]Bremerton!#REF!</definedName>
    <definedName name="SummaryPrint" localSheetId="17">[106]Bremerton!#REF!</definedName>
    <definedName name="SummaryPrint" localSheetId="3">[106]Bremerton!#REF!</definedName>
    <definedName name="SummaryPrint" localSheetId="7">[106]Bremerton!#REF!</definedName>
    <definedName name="SummaryPrint" localSheetId="1">[106]Bremerton!#REF!</definedName>
    <definedName name="SummaryPrint" localSheetId="0">[106]Bremerton!#REF!</definedName>
    <definedName name="SummaryPrint">[106]Bremerton!#REF!</definedName>
    <definedName name="SUMMER" localSheetId="5">[106]Bremerton!#REF!</definedName>
    <definedName name="SUMMER" localSheetId="11">[106]Bremerton!#REF!</definedName>
    <definedName name="SUMMER" localSheetId="17">[106]Bremerton!#REF!</definedName>
    <definedName name="SUMMER" localSheetId="3">[106]Bremerton!#REF!</definedName>
    <definedName name="SUMMER" localSheetId="7">[106]Bremerton!#REF!</definedName>
    <definedName name="SUMMER" localSheetId="1">[106]Bremerton!#REF!</definedName>
    <definedName name="SUMMER" localSheetId="0">[106]Bremerton!#REF!</definedName>
    <definedName name="SUMMER">[106]Bremerton!#REF!</definedName>
    <definedName name="supentit_in_wkly_vect_input" localSheetId="5">#REF!</definedName>
    <definedName name="supentit_in_wkly_vect_input" localSheetId="11">#REF!</definedName>
    <definedName name="supentit_in_wkly_vect_input" localSheetId="17">#REF!</definedName>
    <definedName name="supentit_in_wkly_vect_input" localSheetId="3">#REF!</definedName>
    <definedName name="supentit_in_wkly_vect_input" localSheetId="7">#REF!</definedName>
    <definedName name="supentit_in_wkly_vect_input" localSheetId="1">#REF!</definedName>
    <definedName name="supentit_in_wkly_vect_input" localSheetId="0">#REF!</definedName>
    <definedName name="supentit_in_wkly_vect_input">#REF!</definedName>
    <definedName name="supentit_out_wkly_vect_input" localSheetId="11">#REF!</definedName>
    <definedName name="supentit_out_wkly_vect_input" localSheetId="17">#REF!</definedName>
    <definedName name="supentit_out_wkly_vect_input" localSheetId="3">#REF!</definedName>
    <definedName name="supentit_out_wkly_vect_input" localSheetId="7">#REF!</definedName>
    <definedName name="supentit_out_wkly_vect_input" localSheetId="1">#REF!</definedName>
    <definedName name="supentit_out_wkly_vect_input" localSheetId="0">#REF!</definedName>
    <definedName name="supentit_out_wkly_vect_input">#REF!</definedName>
    <definedName name="SW.T" localSheetId="18">[25]INTERNAL!$A$76:$IV$78</definedName>
    <definedName name="SW.T">[10]INTERNAL!$A$76:$IV$78</definedName>
    <definedName name="SWPTD.T" localSheetId="18">[25]INTERNAL!$A$79:$IV$81</definedName>
    <definedName name="SWPTD.T">[10]INTERNAL!$A$79:$IV$81</definedName>
    <definedName name="SWSales_MWH" localSheetId="5">[14]DT_A_AMW93!#REF!</definedName>
    <definedName name="SWSales_MWH" localSheetId="11">[14]DT_A_AMW93!#REF!</definedName>
    <definedName name="SWSales_MWH" localSheetId="17">[14]DT_A_AMW93!#REF!</definedName>
    <definedName name="SWSales_MWH" localSheetId="3">[14]DT_A_AMW93!#REF!</definedName>
    <definedName name="SWSales_MWH" localSheetId="7">[14]DT_A_AMW93!#REF!</definedName>
    <definedName name="SWSales_MWH" localSheetId="1">[14]DT_A_AMW93!#REF!</definedName>
    <definedName name="SWSales_MWH" localSheetId="0">[14]DT_A_AMW93!#REF!</definedName>
    <definedName name="SWSales_MWH">[14]DT_A_AMW93!#REF!</definedName>
    <definedName name="t" localSheetId="5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11">#REF!</definedName>
    <definedName name="TABLE_1" localSheetId="18">#REF!</definedName>
    <definedName name="TABLE_1" localSheetId="17">#REF!</definedName>
    <definedName name="TABLE_1" localSheetId="3">#REF!</definedName>
    <definedName name="TABLE_1" localSheetId="7">#REF!</definedName>
    <definedName name="TABLE_1" localSheetId="1">#REF!</definedName>
    <definedName name="TABLE_1" localSheetId="0">#REF!</definedName>
    <definedName name="TABLE_1">#REF!</definedName>
    <definedName name="TABLE_2" localSheetId="11">#REF!</definedName>
    <definedName name="TABLE_2" localSheetId="18">#REF!</definedName>
    <definedName name="TABLE_2" localSheetId="17">#REF!</definedName>
    <definedName name="TABLE_2" localSheetId="3">#REF!</definedName>
    <definedName name="TABLE_2" localSheetId="7">#REF!</definedName>
    <definedName name="TABLE_2" localSheetId="1">#REF!</definedName>
    <definedName name="TABLE_2" localSheetId="0">#REF!</definedName>
    <definedName name="TABLE_2">#REF!</definedName>
    <definedName name="TABLE_3" localSheetId="11">#REF!</definedName>
    <definedName name="TABLE_3" localSheetId="18">#REF!</definedName>
    <definedName name="TABLE_3" localSheetId="17">#REF!</definedName>
    <definedName name="TABLE_3" localSheetId="3">#REF!</definedName>
    <definedName name="TABLE_3" localSheetId="7">#REF!</definedName>
    <definedName name="TABLE_3" localSheetId="1">#REF!</definedName>
    <definedName name="TABLE_3" localSheetId="0">#REF!</definedName>
    <definedName name="TABLE_3">#REF!</definedName>
    <definedName name="TABLE_4" localSheetId="11">#REF!</definedName>
    <definedName name="TABLE_4" localSheetId="17">#REF!</definedName>
    <definedName name="TABLE_4" localSheetId="3">#REF!</definedName>
    <definedName name="TABLE_4" localSheetId="7">#REF!</definedName>
    <definedName name="TABLE_4" localSheetId="1">#REF!</definedName>
    <definedName name="TABLE_4" localSheetId="0">#REF!</definedName>
    <definedName name="TABLE_4">#REF!</definedName>
    <definedName name="TABLE_4_A" localSheetId="11">#REF!</definedName>
    <definedName name="TABLE_4_A" localSheetId="17">#REF!</definedName>
    <definedName name="TABLE_4_A" localSheetId="3">#REF!</definedName>
    <definedName name="TABLE_4_A" localSheetId="7">#REF!</definedName>
    <definedName name="TABLE_4_A" localSheetId="1">#REF!</definedName>
    <definedName name="TABLE_4_A" localSheetId="0">#REF!</definedName>
    <definedName name="TABLE_4_A">#REF!</definedName>
    <definedName name="TABLE_5" localSheetId="11">#REF!</definedName>
    <definedName name="TABLE_5" localSheetId="17">#REF!</definedName>
    <definedName name="TABLE_5" localSheetId="3">#REF!</definedName>
    <definedName name="TABLE_5" localSheetId="7">#REF!</definedName>
    <definedName name="TABLE_5" localSheetId="1">#REF!</definedName>
    <definedName name="TABLE_5" localSheetId="0">#REF!</definedName>
    <definedName name="TABLE_5">#REF!</definedName>
    <definedName name="TABLE_6" localSheetId="11">#REF!</definedName>
    <definedName name="TABLE_6" localSheetId="17">#REF!</definedName>
    <definedName name="TABLE_6" localSheetId="3">#REF!</definedName>
    <definedName name="TABLE_6" localSheetId="7">#REF!</definedName>
    <definedName name="TABLE_6" localSheetId="1">#REF!</definedName>
    <definedName name="TABLE_6" localSheetId="0">#REF!</definedName>
    <definedName name="TABLE_6">#REF!</definedName>
    <definedName name="TABLE_7" localSheetId="11">#REF!</definedName>
    <definedName name="TABLE_7" localSheetId="17">#REF!</definedName>
    <definedName name="TABLE_7" localSheetId="3">#REF!</definedName>
    <definedName name="TABLE_7" localSheetId="7">#REF!</definedName>
    <definedName name="TABLE_7" localSheetId="1">#REF!</definedName>
    <definedName name="TABLE_7" localSheetId="0">#REF!</definedName>
    <definedName name="TABLE_7">#REF!</definedName>
    <definedName name="TABLE1" localSheetId="11">#REF!</definedName>
    <definedName name="TABLE1" localSheetId="17">#REF!</definedName>
    <definedName name="TABLE1" localSheetId="3">#REF!</definedName>
    <definedName name="TABLE1" localSheetId="7">#REF!</definedName>
    <definedName name="TABLE1" localSheetId="1">#REF!</definedName>
    <definedName name="TABLE1" localSheetId="0">#REF!</definedName>
    <definedName name="TABLE1">#REF!</definedName>
    <definedName name="TABLE2" localSheetId="11">#REF!</definedName>
    <definedName name="TABLE2" localSheetId="17">#REF!</definedName>
    <definedName name="TABLE2" localSheetId="3">#REF!</definedName>
    <definedName name="TABLE2" localSheetId="7">#REF!</definedName>
    <definedName name="TABLE2" localSheetId="1">#REF!</definedName>
    <definedName name="TABLE2" localSheetId="0">#REF!</definedName>
    <definedName name="TABLE2">#REF!</definedName>
    <definedName name="TABLEA" localSheetId="11">#REF!</definedName>
    <definedName name="TABLEA" localSheetId="17">#REF!</definedName>
    <definedName name="TABLEA" localSheetId="3">#REF!</definedName>
    <definedName name="TABLEA" localSheetId="7">#REF!</definedName>
    <definedName name="TABLEA" localSheetId="1">#REF!</definedName>
    <definedName name="TABLEA" localSheetId="0">#REF!</definedName>
    <definedName name="TABLEA">#REF!</definedName>
    <definedName name="TableName">"Dummy"</definedName>
    <definedName name="TABLEONE" localSheetId="11">#REF!</definedName>
    <definedName name="TABLEONE" localSheetId="18">#REF!</definedName>
    <definedName name="TABLEONE" localSheetId="17">#REF!</definedName>
    <definedName name="TABLEONE" localSheetId="3">#REF!</definedName>
    <definedName name="TABLEONE" localSheetId="7">#REF!</definedName>
    <definedName name="TABLEONE" localSheetId="1">#REF!</definedName>
    <definedName name="TABLEONE" localSheetId="0">#REF!</definedName>
    <definedName name="TABLEONE">#REF!</definedName>
    <definedName name="TargetROR">[32]Inputs!$G$29</definedName>
    <definedName name="TAXCORPLIC" localSheetId="5">#REF!</definedName>
    <definedName name="TAXCORPLIC" localSheetId="11">#REF!</definedName>
    <definedName name="TAXCORPLIC" localSheetId="17">#REF!</definedName>
    <definedName name="TAXCORPLIC" localSheetId="3">#REF!</definedName>
    <definedName name="TAXCORPLIC" localSheetId="7">#REF!</definedName>
    <definedName name="TAXCORPLIC" localSheetId="1">#REF!</definedName>
    <definedName name="TAXCORPLIC" localSheetId="0">#REF!</definedName>
    <definedName name="TAXCORPLIC">#REF!</definedName>
    <definedName name="TAXENERGYP" localSheetId="5">[24]model!#REF!</definedName>
    <definedName name="TAXENERGYP" localSheetId="11">[24]model!#REF!</definedName>
    <definedName name="TAXENERGYP" localSheetId="17">[24]model!#REF!</definedName>
    <definedName name="TAXENERGYP" localSheetId="3">[24]model!#REF!</definedName>
    <definedName name="TAXENERGYP" localSheetId="7">[24]model!#REF!</definedName>
    <definedName name="TAXENERGYP" localSheetId="1">[24]model!#REF!</definedName>
    <definedName name="TAXENERGYP" localSheetId="0">[24]model!#REF!</definedName>
    <definedName name="TAXENERGYP">[24]model!#REF!</definedName>
    <definedName name="TAXENERGYR" localSheetId="5">[24]model!#REF!</definedName>
    <definedName name="TAXENERGYR" localSheetId="11">[24]model!#REF!</definedName>
    <definedName name="TAXENERGYR" localSheetId="17">[24]model!#REF!</definedName>
    <definedName name="TAXENERGYR" localSheetId="3">[24]model!#REF!</definedName>
    <definedName name="TAXENERGYR" localSheetId="7">[24]model!#REF!</definedName>
    <definedName name="TAXENERGYR" localSheetId="1">[24]model!#REF!</definedName>
    <definedName name="TAXENERGYR" localSheetId="0">[24]model!#REF!</definedName>
    <definedName name="TAXENERGYR">[24]model!#REF!</definedName>
    <definedName name="TAXEXCISE" localSheetId="5">#REF!</definedName>
    <definedName name="TAXEXCISE" localSheetId="11">#REF!</definedName>
    <definedName name="TAXEXCISE" localSheetId="17">#REF!</definedName>
    <definedName name="TAXEXCISE" localSheetId="3">#REF!</definedName>
    <definedName name="TAXEXCISE" localSheetId="7">#REF!</definedName>
    <definedName name="TAXEXCISE" localSheetId="1">#REF!</definedName>
    <definedName name="TAXEXCISE" localSheetId="0">#REF!</definedName>
    <definedName name="TAXEXCISE">#REF!</definedName>
    <definedName name="TAXFICA" localSheetId="5">[24]model!#REF!</definedName>
    <definedName name="TAXFICA" localSheetId="11">[24]model!#REF!</definedName>
    <definedName name="TAXFICA" localSheetId="17">[24]model!#REF!</definedName>
    <definedName name="TAXFICA" localSheetId="3">[24]model!#REF!</definedName>
    <definedName name="TAXFICA" localSheetId="7">[24]model!#REF!</definedName>
    <definedName name="TAXFICA" localSheetId="1">[24]model!#REF!</definedName>
    <definedName name="TAXFICA" localSheetId="0">[24]model!#REF!</definedName>
    <definedName name="TAXFICA">[24]model!#REF!</definedName>
    <definedName name="TAXFUT" localSheetId="5">[24]model!#REF!</definedName>
    <definedName name="TAXFUT" localSheetId="11">[24]model!#REF!</definedName>
    <definedName name="TAXFUT" localSheetId="17">[24]model!#REF!</definedName>
    <definedName name="TAXFUT" localSheetId="3">[24]model!#REF!</definedName>
    <definedName name="TAXFUT" localSheetId="7">[24]model!#REF!</definedName>
    <definedName name="TAXFUT" localSheetId="1">[24]model!#REF!</definedName>
    <definedName name="TAXFUT" localSheetId="0">[24]model!#REF!</definedName>
    <definedName name="TAXFUT">[24]model!#REF!</definedName>
    <definedName name="TAXINCOME" localSheetId="5">#REF!</definedName>
    <definedName name="TAXINCOME" localSheetId="11">#REF!</definedName>
    <definedName name="TAXINCOME" localSheetId="17">#REF!</definedName>
    <definedName name="TAXINCOME" localSheetId="3">#REF!</definedName>
    <definedName name="TAXINCOME" localSheetId="7">#REF!</definedName>
    <definedName name="TAXINCOME" localSheetId="1">#REF!</definedName>
    <definedName name="TAXINCOME" localSheetId="0">#REF!</definedName>
    <definedName name="TAXINCOME">#REF!</definedName>
    <definedName name="TAXMEDICARE" localSheetId="5">[24]model!#REF!</definedName>
    <definedName name="TAXMEDICARE" localSheetId="11">[24]model!#REF!</definedName>
    <definedName name="TAXMEDICARE" localSheetId="17">[24]model!#REF!</definedName>
    <definedName name="TAXMEDICARE" localSheetId="3">[24]model!#REF!</definedName>
    <definedName name="TAXMEDICARE" localSheetId="7">[24]model!#REF!</definedName>
    <definedName name="TAXMEDICARE" localSheetId="1">[24]model!#REF!</definedName>
    <definedName name="TAXMEDICARE" localSheetId="0">[24]model!#REF!</definedName>
    <definedName name="TAXMEDICARE">[24]model!#REF!</definedName>
    <definedName name="taxown" localSheetId="5">#REF!</definedName>
    <definedName name="taxown" localSheetId="11">#REF!</definedName>
    <definedName name="taxown" localSheetId="17">#REF!</definedName>
    <definedName name="taxown" localSheetId="3">#REF!</definedName>
    <definedName name="taxown" localSheetId="7">#REF!</definedName>
    <definedName name="taxown" localSheetId="1">#REF!</definedName>
    <definedName name="taxown" localSheetId="0">#REF!</definedName>
    <definedName name="taxown">#REF!</definedName>
    <definedName name="TAXPFINT" localSheetId="5">[24]model!#REF!</definedName>
    <definedName name="TAXPFINT" localSheetId="11">[24]model!#REF!</definedName>
    <definedName name="TAXPFINT" localSheetId="17">[24]model!#REF!</definedName>
    <definedName name="TAXPFINT" localSheetId="3">[24]model!#REF!</definedName>
    <definedName name="TAXPFINT" localSheetId="7">[24]model!#REF!</definedName>
    <definedName name="TAXPFINT" localSheetId="1">[24]model!#REF!</definedName>
    <definedName name="TAXPFINT" localSheetId="0">[24]model!#REF!</definedName>
    <definedName name="TAXPFINT">[24]model!#REF!</definedName>
    <definedName name="TAXPROPERTY" localSheetId="5">#REF!</definedName>
    <definedName name="TAXPROPERTY" localSheetId="11">#REF!</definedName>
    <definedName name="TAXPROPERTY" localSheetId="17">#REF!</definedName>
    <definedName name="TAXPROPERTY" localSheetId="3">#REF!</definedName>
    <definedName name="TAXPROPERTY" localSheetId="7">#REF!</definedName>
    <definedName name="TAXPROPERTY" localSheetId="1">#REF!</definedName>
    <definedName name="TAXPROPERTY" localSheetId="0">#REF!</definedName>
    <definedName name="TAXPROPERTY">#REF!</definedName>
    <definedName name="TAXSUT" localSheetId="5">[24]model!#REF!</definedName>
    <definedName name="TAXSUT" localSheetId="11">[24]model!#REF!</definedName>
    <definedName name="TAXSUT" localSheetId="17">[24]model!#REF!</definedName>
    <definedName name="TAXSUT" localSheetId="3">[24]model!#REF!</definedName>
    <definedName name="TAXSUT" localSheetId="7">[24]model!#REF!</definedName>
    <definedName name="TAXSUT" localSheetId="1">[24]model!#REF!</definedName>
    <definedName name="TAXSUT" localSheetId="0">[24]model!#REF!</definedName>
    <definedName name="TAXSUT">[24]model!#REF!</definedName>
    <definedName name="tbl_Master" localSheetId="5">#REF!</definedName>
    <definedName name="tbl_Master" localSheetId="11">#REF!</definedName>
    <definedName name="tbl_Master" localSheetId="17">#REF!</definedName>
    <definedName name="tbl_Master" localSheetId="3">#REF!</definedName>
    <definedName name="tbl_Master" localSheetId="7">#REF!</definedName>
    <definedName name="tbl_Master" localSheetId="1">#REF!</definedName>
    <definedName name="tbl_Master" localSheetId="0">#REF!</definedName>
    <definedName name="tbl_Master">#REF!</definedName>
    <definedName name="TDMOD" localSheetId="11">#REF!</definedName>
    <definedName name="TDMOD" localSheetId="18">#REF!</definedName>
    <definedName name="TDMOD" localSheetId="17">#REF!</definedName>
    <definedName name="TDMOD" localSheetId="3">#REF!</definedName>
    <definedName name="TDMOD" localSheetId="7">#REF!</definedName>
    <definedName name="TDMOD" localSheetId="1">#REF!</definedName>
    <definedName name="TDMOD" localSheetId="0">#REF!</definedName>
    <definedName name="TDMOD">#REF!</definedName>
    <definedName name="TDP.T" localSheetId="18">[25]INTERNAL!$A$82:$IV$84</definedName>
    <definedName name="TDP.T">[10]INTERNAL!$A$82:$IV$84</definedName>
    <definedName name="TDROLL" localSheetId="5">#REF!</definedName>
    <definedName name="TDROLL" localSheetId="11">#REF!</definedName>
    <definedName name="TDROLL" localSheetId="18">#REF!</definedName>
    <definedName name="TDROLL" localSheetId="17">#REF!</definedName>
    <definedName name="TDROLL" localSheetId="3">#REF!</definedName>
    <definedName name="TDROLL" localSheetId="7">#REF!</definedName>
    <definedName name="TDROLL" localSheetId="1">#REF!</definedName>
    <definedName name="TDROLL" localSheetId="0">#REF!</definedName>
    <definedName name="TDROLL">#REF!</definedName>
    <definedName name="tem" localSheetId="5" hidden="1">{#N/A,#N/A,FALSE,"Summ";#N/A,#N/A,FALSE,"General"}</definedName>
    <definedName name="tem" localSheetId="18" hidden="1">{#N/A,#N/A,FALSE,"Summ";#N/A,#N/A,FALSE,"General"}</definedName>
    <definedName name="tem" hidden="1">{#N/A,#N/A,FALSE,"Summ";#N/A,#N/A,FALSE,"General"}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8" hidden="1">{#N/A,#N/A,FALSE,"Summ";#N/A,#N/A,FALSE,"General"}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5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1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8">[83]Sheet1!$A$4:$E$40</definedName>
    <definedName name="TEMPADJ">[84]Sheet1!$A$4:$E$40</definedName>
    <definedName name="TenaskaShare" localSheetId="5">[63]Dispatch!#REF!</definedName>
    <definedName name="TenaskaShare" localSheetId="11">[63]Dispatch!#REF!</definedName>
    <definedName name="TenaskaShare" localSheetId="17">[63]Dispatch!#REF!</definedName>
    <definedName name="TenaskaShare" localSheetId="3">[63]Dispatch!#REF!</definedName>
    <definedName name="TenaskaShare" localSheetId="7">[63]Dispatch!#REF!</definedName>
    <definedName name="TenaskaShare" localSheetId="1">[63]Dispatch!#REF!</definedName>
    <definedName name="TenaskaShare" localSheetId="0">[63]Dispatch!#REF!</definedName>
    <definedName name="TenaskaShare">[63]Dispatch!#REF!</definedName>
    <definedName name="Test" localSheetId="5">#REF!</definedName>
    <definedName name="Test" localSheetId="11">#REF!</definedName>
    <definedName name="Test" localSheetId="18">#REF!</definedName>
    <definedName name="Test" localSheetId="17">#REF!</definedName>
    <definedName name="Test" localSheetId="3">#REF!</definedName>
    <definedName name="Test" localSheetId="7">#REF!</definedName>
    <definedName name="Test" localSheetId="1">#REF!</definedName>
    <definedName name="Test" localSheetId="0">#REF!</definedName>
    <definedName name="Test">#REF!</definedName>
    <definedName name="TEST0" localSheetId="11">#REF!</definedName>
    <definedName name="TEST0" localSheetId="17">#REF!</definedName>
    <definedName name="TEST0" localSheetId="3">#REF!</definedName>
    <definedName name="TEST0" localSheetId="7">#REF!</definedName>
    <definedName name="TEST0" localSheetId="1">#REF!</definedName>
    <definedName name="TEST0" localSheetId="0">#REF!</definedName>
    <definedName name="TEST0">#REF!</definedName>
    <definedName name="Test1" localSheetId="11">#REF!</definedName>
    <definedName name="Test1" localSheetId="18">#REF!</definedName>
    <definedName name="Test1" localSheetId="17">#REF!</definedName>
    <definedName name="Test1" localSheetId="3">#REF!</definedName>
    <definedName name="Test1" localSheetId="7">#REF!</definedName>
    <definedName name="Test1" localSheetId="1">#REF!</definedName>
    <definedName name="Test1" localSheetId="0">#REF!</definedName>
    <definedName name="Test1">#REF!</definedName>
    <definedName name="Test2" localSheetId="11">#REF!</definedName>
    <definedName name="Test2" localSheetId="18">#REF!</definedName>
    <definedName name="Test2" localSheetId="17">#REF!</definedName>
    <definedName name="Test2" localSheetId="3">#REF!</definedName>
    <definedName name="Test2" localSheetId="7">#REF!</definedName>
    <definedName name="Test2" localSheetId="1">#REF!</definedName>
    <definedName name="Test2" localSheetId="0">#REF!</definedName>
    <definedName name="Test2">#REF!</definedName>
    <definedName name="Test3" localSheetId="11">#REF!</definedName>
    <definedName name="Test3" localSheetId="17">#REF!</definedName>
    <definedName name="Test3" localSheetId="3">#REF!</definedName>
    <definedName name="Test3" localSheetId="7">#REF!</definedName>
    <definedName name="Test3" localSheetId="1">#REF!</definedName>
    <definedName name="Test3" localSheetId="0">#REF!</definedName>
    <definedName name="Test3">#REF!</definedName>
    <definedName name="Test4" localSheetId="11">#REF!</definedName>
    <definedName name="Test4" localSheetId="17">#REF!</definedName>
    <definedName name="Test4" localSheetId="3">#REF!</definedName>
    <definedName name="Test4" localSheetId="7">#REF!</definedName>
    <definedName name="Test4" localSheetId="1">#REF!</definedName>
    <definedName name="Test4" localSheetId="0">#REF!</definedName>
    <definedName name="Test4">#REF!</definedName>
    <definedName name="Test5" localSheetId="11">#REF!</definedName>
    <definedName name="Test5" localSheetId="17">#REF!</definedName>
    <definedName name="Test5" localSheetId="3">#REF!</definedName>
    <definedName name="Test5" localSheetId="7">#REF!</definedName>
    <definedName name="Test5" localSheetId="1">#REF!</definedName>
    <definedName name="Test5" localSheetId="0">#REF!</definedName>
    <definedName name="Test5">#REF!</definedName>
    <definedName name="TESTHKEY" localSheetId="11">#REF!</definedName>
    <definedName name="TESTHKEY" localSheetId="17">#REF!</definedName>
    <definedName name="TESTHKEY" localSheetId="3">#REF!</definedName>
    <definedName name="TESTHKEY" localSheetId="7">#REF!</definedName>
    <definedName name="TESTHKEY" localSheetId="1">#REF!</definedName>
    <definedName name="TESTHKEY" localSheetId="0">#REF!</definedName>
    <definedName name="TESTHKEY">#REF!</definedName>
    <definedName name="TESTKEYS" localSheetId="11">#REF!</definedName>
    <definedName name="TESTKEYS" localSheetId="17">#REF!</definedName>
    <definedName name="TESTKEYS" localSheetId="3">#REF!</definedName>
    <definedName name="TESTKEYS" localSheetId="7">#REF!</definedName>
    <definedName name="TESTKEYS" localSheetId="1">#REF!</definedName>
    <definedName name="TESTKEYS" localSheetId="0">#REF!</definedName>
    <definedName name="TESTKEYS">#REF!</definedName>
    <definedName name="TestPeriod">[33]Inputs!$C$5</definedName>
    <definedName name="TESTVKEY" localSheetId="5">#REF!</definedName>
    <definedName name="TESTVKEY" localSheetId="11">#REF!</definedName>
    <definedName name="TESTVKEY" localSheetId="17">#REF!</definedName>
    <definedName name="TESTVKEY" localSheetId="3">#REF!</definedName>
    <definedName name="TESTVKEY" localSheetId="7">#REF!</definedName>
    <definedName name="TESTVKEY" localSheetId="1">#REF!</definedName>
    <definedName name="TESTVKEY" localSheetId="0">#REF!</definedName>
    <definedName name="TESTVKEY">#REF!</definedName>
    <definedName name="TESTYEAR" localSheetId="5">#REF!</definedName>
    <definedName name="TESTYEAR" localSheetId="11">#REF!</definedName>
    <definedName name="TESTYEAR" localSheetId="18">'[115]JHS-6'!$A$7</definedName>
    <definedName name="TESTYEAR" localSheetId="17">#REF!</definedName>
    <definedName name="TESTYEAR" localSheetId="3">#REF!</definedName>
    <definedName name="TESTYEAR" localSheetId="7">#REF!</definedName>
    <definedName name="TESTYEAR" localSheetId="1">#REF!</definedName>
    <definedName name="TESTYEAR" localSheetId="0">#REF!</definedName>
    <definedName name="TESTYEAR">#REF!</definedName>
    <definedName name="TFR" localSheetId="18">[25]CLASSIFIERS!$A$11:$IV$11</definedName>
    <definedName name="TFR">[10]CLASSIFIERS!$A$11:$IV$11</definedName>
    <definedName name="Therm_upload" localSheetId="5">#REF!</definedName>
    <definedName name="Therm_upload" localSheetId="11">#REF!</definedName>
    <definedName name="Therm_upload" localSheetId="17">#REF!</definedName>
    <definedName name="Therm_upload" localSheetId="3">#REF!</definedName>
    <definedName name="Therm_upload" localSheetId="7">#REF!</definedName>
    <definedName name="Therm_upload" localSheetId="1">#REF!</definedName>
    <definedName name="Therm_upload" localSheetId="0">#REF!</definedName>
    <definedName name="Therm_upload">#REF!</definedName>
    <definedName name="ThermalBookLife" localSheetId="18">[37]Assumptions!$C$25</definedName>
    <definedName name="ThermalBookLife">[38]Assumptions!$C$25</definedName>
    <definedName name="therms" localSheetId="5">#REF!</definedName>
    <definedName name="therms" localSheetId="11">#REF!</definedName>
    <definedName name="therms" localSheetId="17">#REF!</definedName>
    <definedName name="therms" localSheetId="3">#REF!</definedName>
    <definedName name="therms" localSheetId="7">#REF!</definedName>
    <definedName name="therms" localSheetId="1">#REF!</definedName>
    <definedName name="therms" localSheetId="0">#REF!</definedName>
    <definedName name="therms">#REF!</definedName>
    <definedName name="thirdpartyIRR" localSheetId="11">#REF!</definedName>
    <definedName name="thirdpartyIRR" localSheetId="17">#REF!</definedName>
    <definedName name="thirdpartyIRR" localSheetId="3">#REF!</definedName>
    <definedName name="thirdpartyIRR" localSheetId="7">#REF!</definedName>
    <definedName name="thirdpartyIRR" localSheetId="1">#REF!</definedName>
    <definedName name="thirdpartyIRR" localSheetId="0">#REF!</definedName>
    <definedName name="thirdpartyIRR">#REF!</definedName>
    <definedName name="THM_ALL_YEARS" localSheetId="11">#REF!</definedName>
    <definedName name="THM_ALL_YEARS" localSheetId="17">#REF!</definedName>
    <definedName name="THM_ALL_YEARS" localSheetId="3">#REF!</definedName>
    <definedName name="THM_ALL_YEARS" localSheetId="7">#REF!</definedName>
    <definedName name="THM_ALL_YEARS" localSheetId="1">#REF!</definedName>
    <definedName name="THM_ALL_YEARS" localSheetId="0">#REF!</definedName>
    <definedName name="THM_ALL_YEARS">#REF!</definedName>
    <definedName name="Title" localSheetId="18">[37]Assumptions!$A$1</definedName>
    <definedName name="Title">[38]Assumptions!$A$1</definedName>
    <definedName name="today" localSheetId="5">#REF!</definedName>
    <definedName name="today" localSheetId="11">#REF!</definedName>
    <definedName name="today" localSheetId="17">#REF!</definedName>
    <definedName name="today" localSheetId="3">#REF!</definedName>
    <definedName name="today" localSheetId="7">#REF!</definedName>
    <definedName name="today" localSheetId="1">#REF!</definedName>
    <definedName name="today" localSheetId="0">#REF!</definedName>
    <definedName name="today">#REF!</definedName>
    <definedName name="TopLeft" localSheetId="11">#REF!</definedName>
    <definedName name="TopLeft" localSheetId="17">#REF!</definedName>
    <definedName name="TopLeft" localSheetId="3">#REF!</definedName>
    <definedName name="TopLeft" localSheetId="7">#REF!</definedName>
    <definedName name="TopLeft" localSheetId="1">#REF!</definedName>
    <definedName name="TopLeft" localSheetId="0">#REF!</definedName>
    <definedName name="TopLeft">#REF!</definedName>
    <definedName name="Total_Payment" localSheetId="5">Scheduled_Payment+Extra_Payment</definedName>
    <definedName name="Total_Payment" localSheetId="11">Scheduled_Payment+Extra_Payment</definedName>
    <definedName name="Total_Payment" localSheetId="18">Scheduled_Payment+Extra_Payment</definedName>
    <definedName name="Total_Payment" localSheetId="17">Scheduled_Payment+Extra_Payment</definedName>
    <definedName name="Total_Payment" localSheetId="3">Scheduled_Payment+Extra_Payment</definedName>
    <definedName name="Total_Payment" localSheetId="7">Scheduled_Payment+Extra_Payment</definedName>
    <definedName name="Total_Payment" localSheetId="1">Scheduled_Payment+Extra_Payment</definedName>
    <definedName name="Total_Payment" localSheetId="0">Scheduled_Payment+Extra_Payment</definedName>
    <definedName name="Total_Payment">Scheduled_Payment+Extra_Payment</definedName>
    <definedName name="totaldebt" localSheetId="5">#REF!</definedName>
    <definedName name="totaldebt" localSheetId="11">#REF!</definedName>
    <definedName name="totaldebt" localSheetId="17">#REF!</definedName>
    <definedName name="totaldebt" localSheetId="3">#REF!</definedName>
    <definedName name="totaldebt" localSheetId="7">#REF!</definedName>
    <definedName name="totaldebt" localSheetId="1">#REF!</definedName>
    <definedName name="totaldebt" localSheetId="0">#REF!</definedName>
    <definedName name="totaldebt">#REF!</definedName>
    <definedName name="totalequit" localSheetId="11">#REF!</definedName>
    <definedName name="totalequit" localSheetId="17">#REF!</definedName>
    <definedName name="totalequit" localSheetId="3">#REF!</definedName>
    <definedName name="totalequit" localSheetId="7">#REF!</definedName>
    <definedName name="totalequit" localSheetId="1">#REF!</definedName>
    <definedName name="totalequit" localSheetId="0">#REF!</definedName>
    <definedName name="totalequit">#REF!</definedName>
    <definedName name="TotalRateBase">'[33]G+T+D+R+M'!$H$58</definedName>
    <definedName name="TP.T" localSheetId="18">[25]INTERNAL!$A$91:$IV$93</definedName>
    <definedName name="TP.T">[10]INTERNAL!$A$91:$IV$93</definedName>
    <definedName name="tr" localSheetId="5" hidden="1">{#N/A,#N/A,FALSE,"CESTSUM";#N/A,#N/A,FALSE,"est sum A";#N/A,#N/A,FALSE,"est detail A"}</definedName>
    <definedName name="tr" localSheetId="1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11">[14]DT_A_DOL93!#REF!</definedName>
    <definedName name="TRADING_NET" localSheetId="17">[14]DT_A_DOL93!#REF!</definedName>
    <definedName name="TRADING_NET" localSheetId="3">[14]DT_A_DOL93!#REF!</definedName>
    <definedName name="TRADING_NET" localSheetId="7">[14]DT_A_DOL93!#REF!</definedName>
    <definedName name="TRADING_NET" localSheetId="1">[14]DT_A_DOL93!#REF!</definedName>
    <definedName name="TRADING_NET" localSheetId="0">[14]DT_A_DOL93!#REF!</definedName>
    <definedName name="TRADING_NET">[14]DT_A_DOL93!#REF!</definedName>
    <definedName name="tran_revenue" localSheetId="5">#REF!</definedName>
    <definedName name="tran_revenue" localSheetId="11">#REF!</definedName>
    <definedName name="tran_revenue" localSheetId="17">#REF!</definedName>
    <definedName name="tran_revenue" localSheetId="3">#REF!</definedName>
    <definedName name="tran_revenue" localSheetId="7">#REF!</definedName>
    <definedName name="tran_revenue" localSheetId="1">#REF!</definedName>
    <definedName name="tran_revenue" localSheetId="0">#REF!</definedName>
    <definedName name="tran_revenue">#REF!</definedName>
    <definedName name="trans_constraint_y_n" localSheetId="11">#REF!</definedName>
    <definedName name="trans_constraint_y_n" localSheetId="17">#REF!</definedName>
    <definedName name="trans_constraint_y_n" localSheetId="3">#REF!</definedName>
    <definedName name="trans_constraint_y_n" localSheetId="7">#REF!</definedName>
    <definedName name="trans_constraint_y_n" localSheetId="1">#REF!</definedName>
    <definedName name="trans_constraint_y_n" localSheetId="0">#REF!</definedName>
    <definedName name="trans_constraint_y_n">#REF!</definedName>
    <definedName name="transdb" localSheetId="5">#REF!</definedName>
    <definedName name="transdb" localSheetId="11">#REF!</definedName>
    <definedName name="transdb" localSheetId="18">'[116]Transp Unbilled'!$A$8:$E$174</definedName>
    <definedName name="transdb" localSheetId="17">#REF!</definedName>
    <definedName name="transdb" localSheetId="3">#REF!</definedName>
    <definedName name="transdb" localSheetId="7">#REF!</definedName>
    <definedName name="transdb" localSheetId="1">#REF!</definedName>
    <definedName name="transdb" localSheetId="0">#REF!</definedName>
    <definedName name="transdb">#REF!</definedName>
    <definedName name="Transfer" localSheetId="11" hidden="1">#REF!</definedName>
    <definedName name="Transfer" localSheetId="18" hidden="1">#REF!</definedName>
    <definedName name="Transfer" localSheetId="17" hidden="1">#REF!</definedName>
    <definedName name="Transfer" localSheetId="3" hidden="1">#REF!</definedName>
    <definedName name="Transfer" localSheetId="7" hidden="1">#REF!</definedName>
    <definedName name="Transfer" localSheetId="12" hidden="1">#REF!</definedName>
    <definedName name="Transfer" localSheetId="13" hidden="1">#REF!</definedName>
    <definedName name="Transfer" localSheetId="1" hidden="1">#REF!</definedName>
    <definedName name="Transfer" localSheetId="0" hidden="1">#REF!</definedName>
    <definedName name="Transfer" hidden="1">#REF!</definedName>
    <definedName name="Transfers" localSheetId="11" hidden="1">#REF!</definedName>
    <definedName name="Transfers" localSheetId="18" hidden="1">#REF!</definedName>
    <definedName name="Transfers" localSheetId="17" hidden="1">#REF!</definedName>
    <definedName name="Transfers" localSheetId="3" hidden="1">#REF!</definedName>
    <definedName name="Transfers" localSheetId="7" hidden="1">#REF!</definedName>
    <definedName name="Transfers" localSheetId="12" hidden="1">#REF!</definedName>
    <definedName name="Transfers" localSheetId="13" hidden="1">#REF!</definedName>
    <definedName name="Transfers" localSheetId="1" hidden="1">#REF!</definedName>
    <definedName name="Transfers" localSheetId="0" hidden="1">#REF!</definedName>
    <definedName name="Transfers" hidden="1">#REF!</definedName>
    <definedName name="TRANSM_2">[117]Transm2!$A$1:$M$461:'[117]10 Yr FC'!$M$47</definedName>
    <definedName name="turbinesize" localSheetId="5">#REF!</definedName>
    <definedName name="turbinesize" localSheetId="11">#REF!</definedName>
    <definedName name="turbinesize" localSheetId="17">#REF!</definedName>
    <definedName name="turbinesize" localSheetId="3">#REF!</definedName>
    <definedName name="turbinesize" localSheetId="7">#REF!</definedName>
    <definedName name="turbinesize" localSheetId="1">#REF!</definedName>
    <definedName name="turbinesize" localSheetId="0">#REF!</definedName>
    <definedName name="turbinesize">#REF!</definedName>
    <definedName name="twoyrswarranty" localSheetId="11">#REF!</definedName>
    <definedName name="twoyrswarranty" localSheetId="17">#REF!</definedName>
    <definedName name="twoyrswarranty" localSheetId="3">#REF!</definedName>
    <definedName name="twoyrswarranty" localSheetId="7">#REF!</definedName>
    <definedName name="twoyrswarranty" localSheetId="1">#REF!</definedName>
    <definedName name="twoyrswarranty" localSheetId="0">#REF!</definedName>
    <definedName name="twoyrswarranty">#REF!</definedName>
    <definedName name="u" localSheetId="5" hidden="1">{#N/A,#N/A,FALSE,"Summ";#N/A,#N/A,FALSE,"General"}</definedName>
    <definedName name="u" localSheetId="18" hidden="1">{#N/A,#N/A,FALSE,"Summ";#N/A,#N/A,FALSE,"General"}</definedName>
    <definedName name="u" hidden="1">{#N/A,#N/A,FALSE,"Summ";#N/A,#N/A,FALSE,"General"}</definedName>
    <definedName name="UAACT115S" localSheetId="11">'[35]Functional Study'!#REF!</definedName>
    <definedName name="UAACT115S" localSheetId="17">'[35]Functional Study'!#REF!</definedName>
    <definedName name="UAACT115S" localSheetId="3">'[35]Functional Study'!#REF!</definedName>
    <definedName name="UAACT115S" localSheetId="7">'[35]Functional Study'!#REF!</definedName>
    <definedName name="UAACT115S" localSheetId="1">'[35]Functional Study'!#REF!</definedName>
    <definedName name="UAACT115S" localSheetId="0">'[35]Functional Study'!#REF!</definedName>
    <definedName name="UAACT115S">'[35]Functional Study'!#REF!</definedName>
    <definedName name="UAcct103">'[33]Func Study'!$AB$1613</definedName>
    <definedName name="UAcct105Dnpg">'[33]Func Study'!$AB$2010</definedName>
    <definedName name="UAcct105S">'[33]Func Study'!$AB$2005</definedName>
    <definedName name="UAcct105Seu">'[33]Func Study'!$AB$2009</definedName>
    <definedName name="UAcct105Snppo">'[33]Func Study'!$AB$2008</definedName>
    <definedName name="UAcct105Snpps">'[33]Func Study'!$AB$2006</definedName>
    <definedName name="UAcct105Snpt">'[33]Func Study'!$AB$2007</definedName>
    <definedName name="UAcct1081390">'[33]Func Study'!$AB$2451</definedName>
    <definedName name="UAcct1081390Rcl">'[33]Func Study'!$AB$2450</definedName>
    <definedName name="UAcct1081399">'[33]Func Study'!$AB$2459</definedName>
    <definedName name="UAcct1081399Rcl">'[33]Func Study'!$AB$2458</definedName>
    <definedName name="UAcct108360">'[33]Func Study'!$AB$2355</definedName>
    <definedName name="UAcct108361">'[33]Func Study'!$AB$2359</definedName>
    <definedName name="UAcct108362">'[33]Func Study'!$AB$2363</definedName>
    <definedName name="UAcct108364">'[33]Func Study'!$AB$2367</definedName>
    <definedName name="UAcct108365">'[33]Func Study'!$AB$2371</definedName>
    <definedName name="UAcct108366">'[33]Func Study'!$AB$2375</definedName>
    <definedName name="UAcct108367">'[33]Func Study'!$AB$2379</definedName>
    <definedName name="UAcct108368">'[33]Func Study'!$AB$2383</definedName>
    <definedName name="UAcct108369">'[33]Func Study'!$AB$2387</definedName>
    <definedName name="UAcct108370">'[33]Func Study'!$AB$2391</definedName>
    <definedName name="UAcct108371">'[33]Func Study'!$AB$2395</definedName>
    <definedName name="UAcct108372">'[33]Func Study'!$AB$2399</definedName>
    <definedName name="UAcct108373">'[33]Func Study'!$AB$2403</definedName>
    <definedName name="UAcct108D">'[33]Func Study'!$AB$2415</definedName>
    <definedName name="UAcct108D00">'[33]Func Study'!$AB$2407</definedName>
    <definedName name="UAcct108Ds">'[33]Func Study'!$AB$2411</definedName>
    <definedName name="UAcct108Ep">'[33]Func Study'!$AB$2327</definedName>
    <definedName name="UAcct108Gpcn">'[33]Func Study'!$AB$2429</definedName>
    <definedName name="UAcct108Gps">'[33]Func Study'!$AB$2425</definedName>
    <definedName name="UAcct108Gpse">'[33]Func Study'!$AB$2431</definedName>
    <definedName name="UAcct108Gpsg">'[33]Func Study'!$AB$2428</definedName>
    <definedName name="UAcct108Gpsgp">'[33]Func Study'!$AB$2426</definedName>
    <definedName name="UAcct108Gpsgu">'[33]Func Study'!$AB$2427</definedName>
    <definedName name="UAcct108Gpso">'[33]Func Study'!$AB$2430</definedName>
    <definedName name="UACCT108GPSSGCH">'[33]Func Study'!$AB$2434</definedName>
    <definedName name="UACCT108GPSSGCT">'[33]Func Study'!$AB$2433</definedName>
    <definedName name="UAcct108Hp">'[33]Func Study'!$AB$2313</definedName>
    <definedName name="UAcct108Mp">'[33]Func Study'!$AB$2444</definedName>
    <definedName name="UAcct108Np">'[33]Func Study'!$AB$2305</definedName>
    <definedName name="UAcct108Op">'[33]Func Study'!$AB$2322</definedName>
    <definedName name="UACCT108OPSSCCT">'[33]Func Study'!$AB$2321</definedName>
    <definedName name="UAcct108Sp">'[33]Func Study'!$AB$2299</definedName>
    <definedName name="UACCT108SPSSGCH">'[33]Func Study'!$AB$2298</definedName>
    <definedName name="UAcct108Tp">'[33]Func Study'!$AB$2346</definedName>
    <definedName name="UAcct111Clg">'[33]Func Study'!$AB$2487</definedName>
    <definedName name="UAcct111Clgsou">'[33]Func Study'!$AB$2485</definedName>
    <definedName name="UAcct111Clh">'[33]Func Study'!$AB$2493</definedName>
    <definedName name="UAcct111Cls">'[33]Func Study'!$AB$2478</definedName>
    <definedName name="UAcct111Ipcn">'[33]Func Study'!$AB$2502</definedName>
    <definedName name="UAcct111Ips">'[33]Func Study'!$AB$2497</definedName>
    <definedName name="UAcct111Ipse">'[33]Func Study'!$AB$2500</definedName>
    <definedName name="UAcct111Ipsg">'[33]Func Study'!$AB$2501</definedName>
    <definedName name="UAcct111Ipsgp">'[33]Func Study'!$AB$2498</definedName>
    <definedName name="UAcct111Ipsgu">'[33]Func Study'!$AB$2499</definedName>
    <definedName name="UAcct111Ipso">'[33]Func Study'!$AB$2506</definedName>
    <definedName name="UACCT111IPSSGCH">'[33]Func Study'!$AB$2505</definedName>
    <definedName name="UACCT111IPSSGCT">'[33]Func Study'!$AB$2504</definedName>
    <definedName name="UAcct114">'[33]Func Study'!$AB$2017</definedName>
    <definedName name="UACCT115" localSheetId="11">'[35]Functional Study'!#REF!</definedName>
    <definedName name="UACCT115" localSheetId="18">'[35]Functional Study'!#REF!</definedName>
    <definedName name="UACCT115" localSheetId="17">'[35]Functional Study'!#REF!</definedName>
    <definedName name="UACCT115" localSheetId="3">'[35]Functional Study'!#REF!</definedName>
    <definedName name="UACCT115" localSheetId="7">'[35]Functional Study'!#REF!</definedName>
    <definedName name="UACCT115" localSheetId="1">'[35]Functional Study'!#REF!</definedName>
    <definedName name="UACCT115" localSheetId="0">'[35]Functional Study'!#REF!</definedName>
    <definedName name="UACCT115">'[35]Functional Study'!#REF!</definedName>
    <definedName name="UACCT115DGP" localSheetId="11">'[35]Functional Study'!#REF!</definedName>
    <definedName name="UACCT115DGP" localSheetId="18">'[35]Functional Study'!#REF!</definedName>
    <definedName name="UACCT115DGP" localSheetId="17">'[35]Functional Study'!#REF!</definedName>
    <definedName name="UACCT115DGP" localSheetId="3">'[35]Functional Study'!#REF!</definedName>
    <definedName name="UACCT115DGP" localSheetId="7">'[35]Functional Study'!#REF!</definedName>
    <definedName name="UACCT115DGP" localSheetId="1">'[35]Functional Study'!#REF!</definedName>
    <definedName name="UACCT115DGP" localSheetId="0">'[35]Functional Study'!#REF!</definedName>
    <definedName name="UACCT115DGP">'[35]Functional Study'!#REF!</definedName>
    <definedName name="UACCT115SG" localSheetId="11">'[35]Functional Study'!#REF!</definedName>
    <definedName name="UACCT115SG" localSheetId="18">'[35]Functional Study'!#REF!</definedName>
    <definedName name="UACCT115SG" localSheetId="17">'[35]Functional Study'!#REF!</definedName>
    <definedName name="UACCT115SG" localSheetId="3">'[35]Functional Study'!#REF!</definedName>
    <definedName name="UACCT115SG" localSheetId="7">'[35]Functional Study'!#REF!</definedName>
    <definedName name="UACCT115SG" localSheetId="1">'[35]Functional Study'!#REF!</definedName>
    <definedName name="UACCT115SG" localSheetId="0">'[35]Functional Study'!#REF!</definedName>
    <definedName name="UACCT115SG">'[35]Functional Study'!#REF!</definedName>
    <definedName name="UAcct120">'[33]Func Study'!$AB$2021</definedName>
    <definedName name="UAcct124">'[33]Func Study'!$AB$2026</definedName>
    <definedName name="UAcct141">'[33]Func Study'!$AB$2173</definedName>
    <definedName name="UAcct151">'[33]Func Study'!$AB$2049</definedName>
    <definedName name="Uacct151SSECT">'[33]Func Study'!$AB$2047</definedName>
    <definedName name="UAcct154">'[33]Func Study'!$AB$2083</definedName>
    <definedName name="Uacct154SSGCT">'[33]Func Study'!$AB$2080</definedName>
    <definedName name="UAcct163">'[33]Func Study'!$AB$2093</definedName>
    <definedName name="UAcct165">'[33]Func Study'!$AB$2108</definedName>
    <definedName name="UAcct165Gps">'[33]Func Study'!$AB$2104</definedName>
    <definedName name="UAcct182">'[33]Func Study'!$AB$2033</definedName>
    <definedName name="UAcct18222">'[33]Func Study'!$AB$2163</definedName>
    <definedName name="UAcct182M">'[33]Func Study'!$AB$2118</definedName>
    <definedName name="UAcct182MSSGCH">'[33]Func Study'!$AB$2113</definedName>
    <definedName name="UAcct186">'[33]Func Study'!$AB$2041</definedName>
    <definedName name="UAcct1869">'[33]Func Study'!$AB$2168</definedName>
    <definedName name="UAcct186M">'[33]Func Study'!$AB$2129</definedName>
    <definedName name="UAcct190">'[33]Func Study'!$AB$2243</definedName>
    <definedName name="UAcct190Baddebt">'[33]Func Study'!$AB$2237</definedName>
    <definedName name="UAcct190Dop">'[33]Func Study'!$AB$2235</definedName>
    <definedName name="UAcct2281">'[33]Func Study'!$AB$2191</definedName>
    <definedName name="UAcct2282">'[33]Func Study'!$AB$2195</definedName>
    <definedName name="UAcct2283">'[33]Func Study'!$AB$2200</definedName>
    <definedName name="UACCT22841SG">'[33]Func Study'!$AB$2205</definedName>
    <definedName name="UAcct22842">'[33]Func Study'!$AB$2211</definedName>
    <definedName name="UAcct22842Trojd" localSheetId="11">'[32]Func Study'!#REF!</definedName>
    <definedName name="UAcct22842Trojd" localSheetId="18">'[32]Func Study'!#REF!</definedName>
    <definedName name="UAcct22842Trojd" localSheetId="17">'[32]Func Study'!#REF!</definedName>
    <definedName name="UAcct22842Trojd" localSheetId="3">'[32]Func Study'!#REF!</definedName>
    <definedName name="UAcct22842Trojd" localSheetId="7">'[32]Func Study'!#REF!</definedName>
    <definedName name="UAcct22842Trojd" localSheetId="1">'[32]Func Study'!#REF!</definedName>
    <definedName name="UAcct22842Trojd" localSheetId="0">'[32]Func Study'!#REF!</definedName>
    <definedName name="UAcct22842Trojd">'[32]Func Study'!#REF!</definedName>
    <definedName name="UAcct235">'[33]Func Study'!$AB$2187</definedName>
    <definedName name="UACCT235CN">'[33]Func Study'!$AB$2186</definedName>
    <definedName name="UAcct252">'[33]Func Study'!$AB$2219</definedName>
    <definedName name="UAcct25316">'[33]Func Study'!$AB$2057</definedName>
    <definedName name="UAcct25317">'[33]Func Study'!$AB$2061</definedName>
    <definedName name="UAcct25318">'[33]Func Study'!$AB$2098</definedName>
    <definedName name="UAcct25319">'[33]Func Study'!$AB$2065</definedName>
    <definedName name="uacct25398">'[33]Func Study'!$AB$2222</definedName>
    <definedName name="UAcct25399">'[33]Func Study'!$AB$2230</definedName>
    <definedName name="UACCT254SO">'[33]Func Study'!$AB$2202</definedName>
    <definedName name="UAcct255">'[33]Func Study'!$AB$2284</definedName>
    <definedName name="UAcct281">'[33]Func Study'!$AB$2249</definedName>
    <definedName name="UAcct282">'[33]Func Study'!$AB$2259</definedName>
    <definedName name="UAcct282Cn">'[33]Func Study'!$AB$2256</definedName>
    <definedName name="UAcct282So">'[33]Func Study'!$AB$2255</definedName>
    <definedName name="UAcct283">'[33]Func Study'!$AB$2271</definedName>
    <definedName name="UAcct283So">'[33]Func Study'!$AB$2265</definedName>
    <definedName name="UAcct301S">'[33]Func Study'!$AB$1964</definedName>
    <definedName name="UAcct301Sg">'[33]Func Study'!$AB$1966</definedName>
    <definedName name="UAcct301So">'[33]Func Study'!$AB$1965</definedName>
    <definedName name="UAcct302S">'[33]Func Study'!$AB$1969</definedName>
    <definedName name="UAcct302Sg">'[33]Func Study'!$AB$1970</definedName>
    <definedName name="UAcct302Sgp">'[33]Func Study'!$AB$1971</definedName>
    <definedName name="UAcct302Sgu">'[33]Func Study'!$AB$1972</definedName>
    <definedName name="UAcct303Cn">'[33]Func Study'!$AB$1980</definedName>
    <definedName name="UAcct303S">'[33]Func Study'!$AB$1976</definedName>
    <definedName name="UAcct303Se">'[33]Func Study'!$AB$1979</definedName>
    <definedName name="UAcct303Sg">'[33]Func Study'!$AB$1977</definedName>
    <definedName name="UAcct303Sgu">'[33]Func Study'!$AB$1981</definedName>
    <definedName name="UAcct303So">'[33]Func Study'!$AB$1978</definedName>
    <definedName name="UACCT303SSGCH">'[33]Func Study'!$AB$1983</definedName>
    <definedName name="UAcct310">'[33]Func Study'!$AB$1414</definedName>
    <definedName name="UAcct310JBG">'[33]Func Study'!$AB$1413</definedName>
    <definedName name="UAcct311">'[33]Func Study'!$AB$1421</definedName>
    <definedName name="UAcct311JBG">'[33]Func Study'!$AB$1420</definedName>
    <definedName name="UAcct312">'[33]Func Study'!$AB$1428</definedName>
    <definedName name="UAcct312JBG">'[33]Func Study'!$AB$1427</definedName>
    <definedName name="UAcct314">'[33]Func Study'!$AB$1435</definedName>
    <definedName name="UAcct314JBG">'[33]Func Study'!$AB$1434</definedName>
    <definedName name="UAcct315">'[33]Func Study'!$AB$1442</definedName>
    <definedName name="UAcct315JBG">'[33]Func Study'!$AB$1441</definedName>
    <definedName name="UAcct316">'[33]Func Study'!$AB$1450</definedName>
    <definedName name="UAcct316JBG">'[33]Func Study'!$AB$1449</definedName>
    <definedName name="UAcct320">'[33]Func Study'!$AB$1466</definedName>
    <definedName name="UAcct321">'[33]Func Study'!$AB$1471</definedName>
    <definedName name="UAcct322">'[33]Func Study'!$AB$1476</definedName>
    <definedName name="UAcct323">'[33]Func Study'!$AB$1481</definedName>
    <definedName name="UAcct324">'[33]Func Study'!$AB$1486</definedName>
    <definedName name="UAcct325">'[33]Func Study'!$AB$1491</definedName>
    <definedName name="UAcct33">'[33]Func Study'!$AB$295</definedName>
    <definedName name="UAcct330">'[33]Func Study'!$AB$1508</definedName>
    <definedName name="UAcct331">'[33]Func Study'!$AB$1513</definedName>
    <definedName name="UAcct332">'[33]Func Study'!$AB$1518</definedName>
    <definedName name="UAcct333">'[33]Func Study'!$AB$1523</definedName>
    <definedName name="UAcct334">'[33]Func Study'!$AB$1528</definedName>
    <definedName name="UAcct335">'[33]Func Study'!$AB$1533</definedName>
    <definedName name="UAcct336">'[33]Func Study'!$AB$1539</definedName>
    <definedName name="UAcct340Dgu">'[33]Func Study'!$AB$1564</definedName>
    <definedName name="UAcct340Sgu">'[33]Func Study'!$AB$1565</definedName>
    <definedName name="UAcct341Dgu">'[33]Func Study'!$AB$1569</definedName>
    <definedName name="UAcct341Sgu">'[33]Func Study'!$AB$1570</definedName>
    <definedName name="UAcct342Dgu">'[33]Func Study'!$AB$1574</definedName>
    <definedName name="UAcct342Sgu">'[33]Func Study'!$AB$1575</definedName>
    <definedName name="UAcct343">'[33]Func Study'!$AB$1584</definedName>
    <definedName name="UAcct344S">'[33]Func Study'!$AB$1587</definedName>
    <definedName name="UAcct344Sgp">'[33]Func Study'!$AB$1588</definedName>
    <definedName name="UAcct345Dgu">'[33]Func Study'!$AB$1594</definedName>
    <definedName name="UAcct345Sgu">'[33]Func Study'!$AB$1595</definedName>
    <definedName name="UAcct346">'[33]Func Study'!$AB$1601</definedName>
    <definedName name="UAcct350">'[33]Func Study'!$AB$1628</definedName>
    <definedName name="UAcct352">'[33]Func Study'!$AB$1635</definedName>
    <definedName name="UAcct353">'[33]Func Study'!$AB$1641</definedName>
    <definedName name="UAcct354">'[33]Func Study'!$AB$1647</definedName>
    <definedName name="UAcct355">'[33]Func Study'!$AB$1654</definedName>
    <definedName name="UAcct356">'[33]Func Study'!$AB$1660</definedName>
    <definedName name="UAcct357">'[33]Func Study'!$AB$1666</definedName>
    <definedName name="UAcct358">'[33]Func Study'!$AB$1672</definedName>
    <definedName name="UAcct359">'[33]Func Study'!$AB$1678</definedName>
    <definedName name="UAcct360">'[33]Func Study'!$AB$1698</definedName>
    <definedName name="UAcct361">'[33]Func Study'!$AB$1704</definedName>
    <definedName name="UAcct362">'[33]Func Study'!$AB$1710</definedName>
    <definedName name="UAcct368">'[33]Func Study'!$AB$1744</definedName>
    <definedName name="UAcct369">'[33]Func Study'!$AB$1751</definedName>
    <definedName name="UAcct370">'[33]Func Study'!$AB$1762</definedName>
    <definedName name="UAcct372A">'[33]Func Study'!$AB$1775</definedName>
    <definedName name="UAcct372Dp">'[33]Func Study'!$AB$1773</definedName>
    <definedName name="UAcct372Ds">'[33]Func Study'!$AB$1774</definedName>
    <definedName name="UAcct373">'[33]Func Study'!$AB$1782</definedName>
    <definedName name="UAcct389Cn">'[33]Func Study'!$AB$1800</definedName>
    <definedName name="UAcct389S">'[33]Func Study'!$AB$1799</definedName>
    <definedName name="UAcct389Sg">'[33]Func Study'!$AB$1802</definedName>
    <definedName name="UAcct389Sgu">'[33]Func Study'!$AB$1801</definedName>
    <definedName name="UAcct389So">'[33]Func Study'!$AB$1803</definedName>
    <definedName name="UAcct390Cn">'[33]Func Study'!$AB$1810</definedName>
    <definedName name="UAcct390JBG">'[33]Func Study'!$AB$1812</definedName>
    <definedName name="UAcct390L">'[33]Func Study'!$AB$1927</definedName>
    <definedName name="UACCT390LRCL">'[33]Func Study'!$AB$1929</definedName>
    <definedName name="UAcct390S">'[33]Func Study'!$AB$1807</definedName>
    <definedName name="UAcct390Sgp">'[33]Func Study'!$AB$1808</definedName>
    <definedName name="UAcct390Sgu">'[33]Func Study'!$AB$1809</definedName>
    <definedName name="UAcct390Sop">'[33]Func Study'!$AB$1811</definedName>
    <definedName name="UAcct390Sou">'[33]Func Study'!$AB$1813</definedName>
    <definedName name="UAcct391Cn">'[33]Func Study'!$AB$1820</definedName>
    <definedName name="UACCT391JBE">'[33]Func Study'!$AB$1825</definedName>
    <definedName name="UAcct391S">'[33]Func Study'!$AB$1817</definedName>
    <definedName name="UAcct391Sg">'[33]Func Study'!$AB$1821</definedName>
    <definedName name="UAcct391Sgp">'[33]Func Study'!$AB$1818</definedName>
    <definedName name="UAcct391Sgu">'[33]Func Study'!$AB$1819</definedName>
    <definedName name="UAcct391So">'[33]Func Study'!$AB$1823</definedName>
    <definedName name="UACCT391SSGCH">'[33]Func Study'!$AB$1824</definedName>
    <definedName name="UAcct392Cn">'[33]Func Study'!$AB$1832</definedName>
    <definedName name="UAcct392L">'[33]Func Study'!$AB$1935</definedName>
    <definedName name="UAcct392Lrcl">'[33]Func Study'!$AB$1937</definedName>
    <definedName name="UAcct392S">'[33]Func Study'!$AB$1829</definedName>
    <definedName name="UAcct392Se">'[33]Func Study'!$AB$1834</definedName>
    <definedName name="UAcct392Sg">'[33]Func Study'!$AB$1831</definedName>
    <definedName name="UAcct392Sgp">'[33]Func Study'!$AB$1835</definedName>
    <definedName name="UAcct392Sgu">'[33]Func Study'!$AB$1833</definedName>
    <definedName name="UAcct392So">'[33]Func Study'!$AB$1830</definedName>
    <definedName name="UACCT392SSGCH">'[33]Func Study'!$AB$1836</definedName>
    <definedName name="UAcct393S">'[33]Func Study'!$AB$1841</definedName>
    <definedName name="UAcct393Sg">'[33]Func Study'!$AB$1845</definedName>
    <definedName name="UAcct393Sgp">'[33]Func Study'!$AB$1842</definedName>
    <definedName name="UAcct393Sgu">'[33]Func Study'!$AB$1843</definedName>
    <definedName name="UAcct393So">'[33]Func Study'!$AB$1844</definedName>
    <definedName name="UACCT393SSGCT">'[33]Func Study'!$AB$1846</definedName>
    <definedName name="UAcct394S">'[33]Func Study'!$AB$1850</definedName>
    <definedName name="UAcct394Se">'[33]Func Study'!$AB$1854</definedName>
    <definedName name="UAcct394Sg">'[33]Func Study'!$AB$1855</definedName>
    <definedName name="UAcct394Sgp">'[33]Func Study'!$AB$1851</definedName>
    <definedName name="UAcct394Sgu">'[33]Func Study'!$AB$1852</definedName>
    <definedName name="UAcct394So">'[33]Func Study'!$AB$1853</definedName>
    <definedName name="UACCT394SSGCH">'[33]Func Study'!$AB$1856</definedName>
    <definedName name="UAcct395S">'[33]Func Study'!$AB$1861</definedName>
    <definedName name="UAcct395Se">'[33]Func Study'!$AB$1865</definedName>
    <definedName name="UAcct395Sg">'[33]Func Study'!$AB$1866</definedName>
    <definedName name="UAcct395Sgp">'[33]Func Study'!$AB$1862</definedName>
    <definedName name="UAcct395Sgu">'[33]Func Study'!$AB$1863</definedName>
    <definedName name="UAcct395So">'[33]Func Study'!$AB$1864</definedName>
    <definedName name="UACCT395SSGCH">'[33]Func Study'!$AB$1867</definedName>
    <definedName name="UAcct396S">'[33]Func Study'!$AB$1872</definedName>
    <definedName name="UAcct396Se">'[33]Func Study'!$AB$1877</definedName>
    <definedName name="UAcct396Sg">'[33]Func Study'!$AB$1874</definedName>
    <definedName name="UAcct396Sgp">'[33]Func Study'!$AB$1873</definedName>
    <definedName name="UAcct396Sgu">'[33]Func Study'!$AB$1876</definedName>
    <definedName name="UAcct396So">'[33]Func Study'!$AB$1875</definedName>
    <definedName name="UACCT396SSGCH">'[33]Func Study'!$AB$1879</definedName>
    <definedName name="UACCT396SSGCT">'[33]Func Study'!$AB$1878</definedName>
    <definedName name="UAcct397Cn">'[33]Func Study'!$AB$1890</definedName>
    <definedName name="UAcct397JBG">'[33]Func Study'!$AB$1893</definedName>
    <definedName name="UAcct397S">'[33]Func Study'!$AB$1886</definedName>
    <definedName name="UAcct397Se">'[33]Func Study'!$AB$1892</definedName>
    <definedName name="UAcct397Sg">'[33]Func Study'!$AB$1891</definedName>
    <definedName name="UAcct397Sgp">'[33]Func Study'!$AB$1887</definedName>
    <definedName name="UAcct397Sgu">'[33]Func Study'!$AB$1888</definedName>
    <definedName name="UAcct397So">'[33]Func Study'!$AB$1889</definedName>
    <definedName name="UAcct398Cn">'[33]Func Study'!$AB$1902</definedName>
    <definedName name="UAcct398S">'[33]Func Study'!$AB$1899</definedName>
    <definedName name="UAcct398Se">'[33]Func Study'!$AB$1904</definedName>
    <definedName name="UAcct398Sg">'[33]Func Study'!$AB$1905</definedName>
    <definedName name="UAcct398Sgp">'[33]Func Study'!$AB$1900</definedName>
    <definedName name="UAcct398Sgu">'[33]Func Study'!$AB$1901</definedName>
    <definedName name="UAcct398So">'[33]Func Study'!$AB$1903</definedName>
    <definedName name="UACCT398SSGCT">'[33]Func Study'!$AB$1906</definedName>
    <definedName name="UAcct399">'[33]Func Study'!$AB$1913</definedName>
    <definedName name="UAcct399G">'[33]Func Study'!$AB$1955</definedName>
    <definedName name="UAcct399L">'[33]Func Study'!$AB$1917</definedName>
    <definedName name="UAcct399Lrcl">'[33]Func Study'!$AB$1919</definedName>
    <definedName name="UAcct403360">'[33]Func Study'!$AB$1090</definedName>
    <definedName name="UAcct403361">'[33]Func Study'!$AB$1091</definedName>
    <definedName name="UAcct403362">'[33]Func Study'!$AB$1092</definedName>
    <definedName name="UAcct403364">'[33]Func Study'!$AB$1094</definedName>
    <definedName name="UAcct403365">'[33]Func Study'!$AB$1095</definedName>
    <definedName name="UAcct403366">'[33]Func Study'!$AB$1096</definedName>
    <definedName name="UAcct403367">'[33]Func Study'!$AB$1097</definedName>
    <definedName name="UAcct403368">'[33]Func Study'!$AB$1098</definedName>
    <definedName name="UAcct403369">'[33]Func Study'!$AB$1099</definedName>
    <definedName name="UAcct403370">'[33]Func Study'!$AB$1100</definedName>
    <definedName name="UAcct403371">'[33]Func Study'!$AB$1101</definedName>
    <definedName name="UAcct403372">'[33]Func Study'!$AB$1102</definedName>
    <definedName name="UAcct403373">'[33]Func Study'!$AB$1103</definedName>
    <definedName name="UAcct403Ep">'[33]Func Study'!$AB$1130</definedName>
    <definedName name="UAcct403Gpcn">'[33]Func Study'!$AB$1111</definedName>
    <definedName name="UAcct403GPDGP">'[33]Func Study'!$AB$1108</definedName>
    <definedName name="UAcct403GPDGU">'[33]Func Study'!$AB$1109</definedName>
    <definedName name="UAcct403GPJBG">'[33]Func Study'!$AB$1115</definedName>
    <definedName name="UAcct403Gps">'[33]Func Study'!$AB$1107</definedName>
    <definedName name="UAcct403Gpsg">'[33]Func Study'!$AB$1112</definedName>
    <definedName name="UAcct403Gpso">'[33]Func Study'!$AB$1113</definedName>
    <definedName name="UAcct403Gv0">'[33]Func Study'!$AB$1121</definedName>
    <definedName name="UAcct403Hp">'[33]Func Study'!$AB$1072</definedName>
    <definedName name="UACCT403JBE">'[33]Func Study'!$AB$1116</definedName>
    <definedName name="UAcct403Mp">'[33]Func Study'!$AB$1125</definedName>
    <definedName name="UAcct403Np">'[33]Func Study'!$AB$1065</definedName>
    <definedName name="UAcct403Op">'[33]Func Study'!$AB$1080</definedName>
    <definedName name="UAcct403OPCAGE">'[33]Func Study'!$AB$1078</definedName>
    <definedName name="UAcct403Sp">'[33]Func Study'!$AB$1061</definedName>
    <definedName name="UAcct403SPJBG">'[33]Func Study'!$AB$1058</definedName>
    <definedName name="UAcct403Tp">'[33]Func Study'!$AB$1087</definedName>
    <definedName name="UAcct404330">'[33]Func Study'!$AB$1177</definedName>
    <definedName name="UACCT404GP">'[33]Func Study'!$AB$1146</definedName>
    <definedName name="UACCT404GPCN">'[33]Func Study'!$AB$1143</definedName>
    <definedName name="UACCT404GPSO">'[33]Func Study'!$AB$1141</definedName>
    <definedName name="UAcct404Ipcn">'[33]Func Study'!$AB$1158</definedName>
    <definedName name="UAcct404IPJBG">'[33]Func Study'!$AB$1163</definedName>
    <definedName name="UAcct404Ips">'[33]Func Study'!$AB$1154</definedName>
    <definedName name="UAcct404Ipse">'[33]Func Study'!$AB$1155</definedName>
    <definedName name="UAcct404Ipsg">'[33]Func Study'!$AB$1156</definedName>
    <definedName name="UAcct404Ipsg1">'[33]Func Study'!$AB$1159</definedName>
    <definedName name="UAcct404Ipsg2">'[33]Func Study'!$AB$1160</definedName>
    <definedName name="UAcct404Ipso">'[33]Func Study'!$AB$1157</definedName>
    <definedName name="UAcct404M">'[33]Func Study'!$AB$1168</definedName>
    <definedName name="UACCT404OP">'[33]Func Study'!$AB$1172</definedName>
    <definedName name="UACCT404SP">'[33]Func Study'!$AB$1151</definedName>
    <definedName name="UAcct405">'[33]Func Study'!$AB$1185</definedName>
    <definedName name="UAcct406">'[33]Func Study'!$AB$1193</definedName>
    <definedName name="UAcct407">'[33]Func Study'!$AB$1202</definedName>
    <definedName name="UAcct408">'[33]Func Study'!$AB$1221</definedName>
    <definedName name="UAcct408S">'[33]Func Study'!$AB$1213</definedName>
    <definedName name="UAcct41010">'[33]Func Study'!$AB$1294</definedName>
    <definedName name="UAcct41011">'[33]Func Study'!$AB$1309</definedName>
    <definedName name="UACCT41020" localSheetId="11">'[34]Functional Study'!#REF!</definedName>
    <definedName name="UACCT41020" localSheetId="18">'[34]Functional Study'!#REF!</definedName>
    <definedName name="UACCT41020" localSheetId="17">'[34]Functional Study'!#REF!</definedName>
    <definedName name="UACCT41020" localSheetId="3">'[34]Functional Study'!#REF!</definedName>
    <definedName name="UACCT41020" localSheetId="7">'[34]Functional Study'!#REF!</definedName>
    <definedName name="UACCT41020" localSheetId="1">'[34]Functional Study'!#REF!</definedName>
    <definedName name="UACCT41020" localSheetId="0">'[34]Functional Study'!#REF!</definedName>
    <definedName name="UACCT41020">'[34]Functional Study'!#REF!</definedName>
    <definedName name="UACCT41020BADDEBT" localSheetId="11">'[34]Functional Study'!#REF!</definedName>
    <definedName name="UACCT41020BADDEBT" localSheetId="18">'[34]Functional Study'!#REF!</definedName>
    <definedName name="UACCT41020BADDEBT" localSheetId="17">'[34]Functional Study'!#REF!</definedName>
    <definedName name="UACCT41020BADDEBT" localSheetId="3">'[34]Functional Study'!#REF!</definedName>
    <definedName name="UACCT41020BADDEBT" localSheetId="7">'[34]Functional Study'!#REF!</definedName>
    <definedName name="UACCT41020BADDEBT" localSheetId="1">'[34]Functional Study'!#REF!</definedName>
    <definedName name="UACCT41020BADDEBT" localSheetId="0">'[34]Functional Study'!#REF!</definedName>
    <definedName name="UACCT41020BADDEBT">'[34]Functional Study'!#REF!</definedName>
    <definedName name="UACCT41020DITEXP" localSheetId="11">'[34]Functional Study'!#REF!</definedName>
    <definedName name="UACCT41020DITEXP" localSheetId="18">'[34]Functional Study'!#REF!</definedName>
    <definedName name="UACCT41020DITEXP" localSheetId="17">'[34]Functional Study'!#REF!</definedName>
    <definedName name="UACCT41020DITEXP" localSheetId="3">'[34]Functional Study'!#REF!</definedName>
    <definedName name="UACCT41020DITEXP" localSheetId="7">'[34]Functional Study'!#REF!</definedName>
    <definedName name="UACCT41020DITEXP" localSheetId="1">'[34]Functional Study'!#REF!</definedName>
    <definedName name="UACCT41020DITEXP" localSheetId="0">'[34]Functional Study'!#REF!</definedName>
    <definedName name="UACCT41020DITEXP">'[34]Functional Study'!#REF!</definedName>
    <definedName name="UACCT41020DNPU" localSheetId="11">'[34]Functional Study'!#REF!</definedName>
    <definedName name="UACCT41020DNPU" localSheetId="18">'[34]Functional Study'!#REF!</definedName>
    <definedName name="UACCT41020DNPU" localSheetId="17">'[34]Functional Study'!#REF!</definedName>
    <definedName name="UACCT41020DNPU" localSheetId="3">'[34]Functional Study'!#REF!</definedName>
    <definedName name="UACCT41020DNPU" localSheetId="7">'[34]Functional Study'!#REF!</definedName>
    <definedName name="UACCT41020DNPU" localSheetId="1">'[34]Functional Study'!#REF!</definedName>
    <definedName name="UACCT41020DNPU" localSheetId="0">'[34]Functional Study'!#REF!</definedName>
    <definedName name="UACCT41020DNPU">'[34]Functional Study'!#REF!</definedName>
    <definedName name="UACCT41020S" localSheetId="11">'[34]Functional Study'!#REF!</definedName>
    <definedName name="UACCT41020S" localSheetId="17">'[34]Functional Study'!#REF!</definedName>
    <definedName name="UACCT41020S" localSheetId="3">'[34]Functional Study'!#REF!</definedName>
    <definedName name="UACCT41020S" localSheetId="7">'[34]Functional Study'!#REF!</definedName>
    <definedName name="UACCT41020S" localSheetId="1">'[34]Functional Study'!#REF!</definedName>
    <definedName name="UACCT41020S" localSheetId="0">'[34]Functional Study'!#REF!</definedName>
    <definedName name="UACCT41020S">'[34]Functional Study'!#REF!</definedName>
    <definedName name="UACCT41020SE" localSheetId="11">'[34]Functional Study'!#REF!</definedName>
    <definedName name="UACCT41020SE" localSheetId="17">'[34]Functional Study'!#REF!</definedName>
    <definedName name="UACCT41020SE" localSheetId="3">'[34]Functional Study'!#REF!</definedName>
    <definedName name="UACCT41020SE" localSheetId="7">'[34]Functional Study'!#REF!</definedName>
    <definedName name="UACCT41020SE" localSheetId="1">'[34]Functional Study'!#REF!</definedName>
    <definedName name="UACCT41020SE" localSheetId="0">'[34]Functional Study'!#REF!</definedName>
    <definedName name="UACCT41020SE">'[34]Functional Study'!#REF!</definedName>
    <definedName name="UACCT41020SG" localSheetId="11">'[34]Functional Study'!#REF!</definedName>
    <definedName name="UACCT41020SG" localSheetId="17">'[34]Functional Study'!#REF!</definedName>
    <definedName name="UACCT41020SG" localSheetId="3">'[34]Functional Study'!#REF!</definedName>
    <definedName name="UACCT41020SG" localSheetId="7">'[34]Functional Study'!#REF!</definedName>
    <definedName name="UACCT41020SG" localSheetId="1">'[34]Functional Study'!#REF!</definedName>
    <definedName name="UACCT41020SG" localSheetId="0">'[34]Functional Study'!#REF!</definedName>
    <definedName name="UACCT41020SG">'[34]Functional Study'!#REF!</definedName>
    <definedName name="UACCT41020SGCT" localSheetId="11">'[34]Functional Study'!#REF!</definedName>
    <definedName name="UACCT41020SGCT" localSheetId="17">'[34]Functional Study'!#REF!</definedName>
    <definedName name="UACCT41020SGCT" localSheetId="3">'[34]Functional Study'!#REF!</definedName>
    <definedName name="UACCT41020SGCT" localSheetId="7">'[34]Functional Study'!#REF!</definedName>
    <definedName name="UACCT41020SGCT" localSheetId="1">'[34]Functional Study'!#REF!</definedName>
    <definedName name="UACCT41020SGCT" localSheetId="0">'[34]Functional Study'!#REF!</definedName>
    <definedName name="UACCT41020SGCT">'[34]Functional Study'!#REF!</definedName>
    <definedName name="UACCT41020SGPP" localSheetId="11">'[34]Functional Study'!#REF!</definedName>
    <definedName name="UACCT41020SGPP" localSheetId="17">'[34]Functional Study'!#REF!</definedName>
    <definedName name="UACCT41020SGPP" localSheetId="3">'[34]Functional Study'!#REF!</definedName>
    <definedName name="UACCT41020SGPP" localSheetId="7">'[34]Functional Study'!#REF!</definedName>
    <definedName name="UACCT41020SGPP" localSheetId="1">'[34]Functional Study'!#REF!</definedName>
    <definedName name="UACCT41020SGPP" localSheetId="0">'[34]Functional Study'!#REF!</definedName>
    <definedName name="UACCT41020SGPP">'[34]Functional Study'!#REF!</definedName>
    <definedName name="UACCT41020SO" localSheetId="11">'[34]Functional Study'!#REF!</definedName>
    <definedName name="UACCT41020SO" localSheetId="17">'[34]Functional Study'!#REF!</definedName>
    <definedName name="UACCT41020SO" localSheetId="3">'[34]Functional Study'!#REF!</definedName>
    <definedName name="UACCT41020SO" localSheetId="7">'[34]Functional Study'!#REF!</definedName>
    <definedName name="UACCT41020SO" localSheetId="1">'[34]Functional Study'!#REF!</definedName>
    <definedName name="UACCT41020SO" localSheetId="0">'[34]Functional Study'!#REF!</definedName>
    <definedName name="UACCT41020SO">'[34]Functional Study'!#REF!</definedName>
    <definedName name="UACCT41020TROJP" localSheetId="11">'[34]Functional Study'!#REF!</definedName>
    <definedName name="UACCT41020TROJP" localSheetId="17">'[34]Functional Study'!#REF!</definedName>
    <definedName name="UACCT41020TROJP" localSheetId="3">'[34]Functional Study'!#REF!</definedName>
    <definedName name="UACCT41020TROJP" localSheetId="7">'[34]Functional Study'!#REF!</definedName>
    <definedName name="UACCT41020TROJP" localSheetId="1">'[34]Functional Study'!#REF!</definedName>
    <definedName name="UACCT41020TROJP" localSheetId="0">'[34]Functional Study'!#REF!</definedName>
    <definedName name="UACCT41020TROJP">'[34]Functional Study'!#REF!</definedName>
    <definedName name="UACCT4102SNPD" localSheetId="11">'[34]Functional Study'!#REF!</definedName>
    <definedName name="UACCT4102SNPD" localSheetId="17">'[34]Functional Study'!#REF!</definedName>
    <definedName name="UACCT4102SNPD" localSheetId="3">'[34]Functional Study'!#REF!</definedName>
    <definedName name="UACCT4102SNPD" localSheetId="7">'[34]Functional Study'!#REF!</definedName>
    <definedName name="UACCT4102SNPD" localSheetId="1">'[34]Functional Study'!#REF!</definedName>
    <definedName name="UACCT4102SNPD" localSheetId="0">'[34]Functional Study'!#REF!</definedName>
    <definedName name="UACCT4102SNPD">'[34]Functional Study'!#REF!</definedName>
    <definedName name="UAcct41110">'[33]Func Study'!$AB$1325</definedName>
    <definedName name="UAcct41111" localSheetId="11">'[34]Functional Study'!#REF!</definedName>
    <definedName name="UAcct41111" localSheetId="18">'[34]Functional Study'!#REF!</definedName>
    <definedName name="UAcct41111" localSheetId="17">'[34]Functional Study'!#REF!</definedName>
    <definedName name="UAcct41111" localSheetId="3">'[34]Functional Study'!#REF!</definedName>
    <definedName name="UAcct41111" localSheetId="7">'[34]Functional Study'!#REF!</definedName>
    <definedName name="UAcct41111" localSheetId="1">'[34]Functional Study'!#REF!</definedName>
    <definedName name="UAcct41111" localSheetId="0">'[34]Functional Study'!#REF!</definedName>
    <definedName name="UAcct41111">'[34]Functional Study'!#REF!</definedName>
    <definedName name="UAcct41111Baddebt" localSheetId="11">'[34]Functional Study'!#REF!</definedName>
    <definedName name="UAcct41111Baddebt" localSheetId="18">'[34]Functional Study'!#REF!</definedName>
    <definedName name="UAcct41111Baddebt" localSheetId="17">'[34]Functional Study'!#REF!</definedName>
    <definedName name="UAcct41111Baddebt" localSheetId="3">'[34]Functional Study'!#REF!</definedName>
    <definedName name="UAcct41111Baddebt" localSheetId="7">'[34]Functional Study'!#REF!</definedName>
    <definedName name="UAcct41111Baddebt" localSheetId="1">'[34]Functional Study'!#REF!</definedName>
    <definedName name="UAcct41111Baddebt" localSheetId="0">'[34]Functional Study'!#REF!</definedName>
    <definedName name="UAcct41111Baddebt">'[34]Functional Study'!#REF!</definedName>
    <definedName name="UAcct41111Dgp" localSheetId="11">'[34]Functional Study'!#REF!</definedName>
    <definedName name="UAcct41111Dgp" localSheetId="18">'[34]Functional Study'!#REF!</definedName>
    <definedName name="UAcct41111Dgp" localSheetId="17">'[34]Functional Study'!#REF!</definedName>
    <definedName name="UAcct41111Dgp" localSheetId="3">'[34]Functional Study'!#REF!</definedName>
    <definedName name="UAcct41111Dgp" localSheetId="7">'[34]Functional Study'!#REF!</definedName>
    <definedName name="UAcct41111Dgp" localSheetId="1">'[34]Functional Study'!#REF!</definedName>
    <definedName name="UAcct41111Dgp" localSheetId="0">'[34]Functional Study'!#REF!</definedName>
    <definedName name="UAcct41111Dgp">'[34]Functional Study'!#REF!</definedName>
    <definedName name="UAcct41111Dgu" localSheetId="11">'[34]Functional Study'!#REF!</definedName>
    <definedName name="UAcct41111Dgu" localSheetId="18">'[34]Functional Study'!#REF!</definedName>
    <definedName name="UAcct41111Dgu" localSheetId="17">'[34]Functional Study'!#REF!</definedName>
    <definedName name="UAcct41111Dgu" localSheetId="3">'[34]Functional Study'!#REF!</definedName>
    <definedName name="UAcct41111Dgu" localSheetId="7">'[34]Functional Study'!#REF!</definedName>
    <definedName name="UAcct41111Dgu" localSheetId="1">'[34]Functional Study'!#REF!</definedName>
    <definedName name="UAcct41111Dgu" localSheetId="0">'[34]Functional Study'!#REF!</definedName>
    <definedName name="UAcct41111Dgu">'[34]Functional Study'!#REF!</definedName>
    <definedName name="UAcct41111Ditexp" localSheetId="11">'[34]Functional Study'!#REF!</definedName>
    <definedName name="UAcct41111Ditexp" localSheetId="17">'[34]Functional Study'!#REF!</definedName>
    <definedName name="UAcct41111Ditexp" localSheetId="3">'[34]Functional Study'!#REF!</definedName>
    <definedName name="UAcct41111Ditexp" localSheetId="7">'[34]Functional Study'!#REF!</definedName>
    <definedName name="UAcct41111Ditexp" localSheetId="1">'[34]Functional Study'!#REF!</definedName>
    <definedName name="UAcct41111Ditexp" localSheetId="0">'[34]Functional Study'!#REF!</definedName>
    <definedName name="UAcct41111Ditexp">'[34]Functional Study'!#REF!</definedName>
    <definedName name="UAcct41111Dnpp" localSheetId="11">'[34]Functional Study'!#REF!</definedName>
    <definedName name="UAcct41111Dnpp" localSheetId="17">'[34]Functional Study'!#REF!</definedName>
    <definedName name="UAcct41111Dnpp" localSheetId="3">'[34]Functional Study'!#REF!</definedName>
    <definedName name="UAcct41111Dnpp" localSheetId="7">'[34]Functional Study'!#REF!</definedName>
    <definedName name="UAcct41111Dnpp" localSheetId="1">'[34]Functional Study'!#REF!</definedName>
    <definedName name="UAcct41111Dnpp" localSheetId="0">'[34]Functional Study'!#REF!</definedName>
    <definedName name="UAcct41111Dnpp">'[34]Functional Study'!#REF!</definedName>
    <definedName name="UAcct41111Dnptp" localSheetId="11">'[34]Functional Study'!#REF!</definedName>
    <definedName name="UAcct41111Dnptp" localSheetId="17">'[34]Functional Study'!#REF!</definedName>
    <definedName name="UAcct41111Dnptp" localSheetId="3">'[34]Functional Study'!#REF!</definedName>
    <definedName name="UAcct41111Dnptp" localSheetId="7">'[34]Functional Study'!#REF!</definedName>
    <definedName name="UAcct41111Dnptp" localSheetId="1">'[34]Functional Study'!#REF!</definedName>
    <definedName name="UAcct41111Dnptp" localSheetId="0">'[34]Functional Study'!#REF!</definedName>
    <definedName name="UAcct41111Dnptp">'[34]Functional Study'!#REF!</definedName>
    <definedName name="UAcct41111S" localSheetId="11">'[34]Functional Study'!#REF!</definedName>
    <definedName name="UAcct41111S" localSheetId="17">'[34]Functional Study'!#REF!</definedName>
    <definedName name="UAcct41111S" localSheetId="3">'[34]Functional Study'!#REF!</definedName>
    <definedName name="UAcct41111S" localSheetId="7">'[34]Functional Study'!#REF!</definedName>
    <definedName name="UAcct41111S" localSheetId="1">'[34]Functional Study'!#REF!</definedName>
    <definedName name="UAcct41111S" localSheetId="0">'[34]Functional Study'!#REF!</definedName>
    <definedName name="UAcct41111S">'[34]Functional Study'!#REF!</definedName>
    <definedName name="UAcct41111Se" localSheetId="11">'[34]Functional Study'!#REF!</definedName>
    <definedName name="UAcct41111Se" localSheetId="17">'[34]Functional Study'!#REF!</definedName>
    <definedName name="UAcct41111Se" localSheetId="3">'[34]Functional Study'!#REF!</definedName>
    <definedName name="UAcct41111Se" localSheetId="7">'[34]Functional Study'!#REF!</definedName>
    <definedName name="UAcct41111Se" localSheetId="1">'[34]Functional Study'!#REF!</definedName>
    <definedName name="UAcct41111Se" localSheetId="0">'[34]Functional Study'!#REF!</definedName>
    <definedName name="UAcct41111Se">'[34]Functional Study'!#REF!</definedName>
    <definedName name="UAcct41111Sg" localSheetId="11">'[34]Functional Study'!#REF!</definedName>
    <definedName name="UAcct41111Sg" localSheetId="17">'[34]Functional Study'!#REF!</definedName>
    <definedName name="UAcct41111Sg" localSheetId="3">'[34]Functional Study'!#REF!</definedName>
    <definedName name="UAcct41111Sg" localSheetId="7">'[34]Functional Study'!#REF!</definedName>
    <definedName name="UAcct41111Sg" localSheetId="1">'[34]Functional Study'!#REF!</definedName>
    <definedName name="UAcct41111Sg" localSheetId="0">'[34]Functional Study'!#REF!</definedName>
    <definedName name="UAcct41111Sg">'[34]Functional Study'!#REF!</definedName>
    <definedName name="UAcct41111Sgpp" localSheetId="11">'[34]Functional Study'!#REF!</definedName>
    <definedName name="UAcct41111Sgpp" localSheetId="17">'[34]Functional Study'!#REF!</definedName>
    <definedName name="UAcct41111Sgpp" localSheetId="3">'[34]Functional Study'!#REF!</definedName>
    <definedName name="UAcct41111Sgpp" localSheetId="7">'[34]Functional Study'!#REF!</definedName>
    <definedName name="UAcct41111Sgpp" localSheetId="1">'[34]Functional Study'!#REF!</definedName>
    <definedName name="UAcct41111Sgpp" localSheetId="0">'[34]Functional Study'!#REF!</definedName>
    <definedName name="UAcct41111Sgpp">'[34]Functional Study'!#REF!</definedName>
    <definedName name="UAcct41111So" localSheetId="11">'[34]Functional Study'!#REF!</definedName>
    <definedName name="UAcct41111So" localSheetId="17">'[34]Functional Study'!#REF!</definedName>
    <definedName name="UAcct41111So" localSheetId="3">'[34]Functional Study'!#REF!</definedName>
    <definedName name="UAcct41111So" localSheetId="7">'[34]Functional Study'!#REF!</definedName>
    <definedName name="UAcct41111So" localSheetId="1">'[34]Functional Study'!#REF!</definedName>
    <definedName name="UAcct41111So" localSheetId="0">'[34]Functional Study'!#REF!</definedName>
    <definedName name="UAcct41111So">'[34]Functional Study'!#REF!</definedName>
    <definedName name="UAcct41111Trojp" localSheetId="11">'[34]Functional Study'!#REF!</definedName>
    <definedName name="UAcct41111Trojp" localSheetId="17">'[34]Functional Study'!#REF!</definedName>
    <definedName name="UAcct41111Trojp" localSheetId="3">'[34]Functional Study'!#REF!</definedName>
    <definedName name="UAcct41111Trojp" localSheetId="7">'[34]Functional Study'!#REF!</definedName>
    <definedName name="UAcct41111Trojp" localSheetId="1">'[34]Functional Study'!#REF!</definedName>
    <definedName name="UAcct41111Trojp" localSheetId="0">'[34]Functional Study'!#REF!</definedName>
    <definedName name="UAcct41111Trojp">'[34]Functional Study'!#REF!</definedName>
    <definedName name="UAcct41140">'[33]Func Study'!$AB$1232</definedName>
    <definedName name="UAcct41141">'[33]Func Study'!$AB$1237</definedName>
    <definedName name="UAcct41160">'[33]Func Study'!$AB$369</definedName>
    <definedName name="UAcct41170">'[33]Func Study'!$AB$374</definedName>
    <definedName name="UAcct4118">'[33]Func Study'!$AB$378</definedName>
    <definedName name="UAcct41181">'[33]Func Study'!$AB$381</definedName>
    <definedName name="UAcct4194">'[33]Func Study'!$AB$385</definedName>
    <definedName name="UAcct421">'[33]Func Study'!$AB$394</definedName>
    <definedName name="UAcct4311">'[33]Func Study'!$AB$401</definedName>
    <definedName name="UAcct442Se">'[33]Func Study'!$AB$259</definedName>
    <definedName name="UAcct442Sg">'[33]Func Study'!$AB$260</definedName>
    <definedName name="UAcct447">'[33]Func Study'!$AB$281</definedName>
    <definedName name="UAcct447CAEE" localSheetId="11">'[31]Func Study'!#REF!</definedName>
    <definedName name="UAcct447CAEE" localSheetId="18">'[31]Func Study'!#REF!</definedName>
    <definedName name="UAcct447CAEE" localSheetId="17">'[31]Func Study'!#REF!</definedName>
    <definedName name="UAcct447CAEE" localSheetId="3">'[31]Func Study'!#REF!</definedName>
    <definedName name="UAcct447CAEE" localSheetId="7">'[31]Func Study'!#REF!</definedName>
    <definedName name="UAcct447CAEE" localSheetId="1">'[31]Func Study'!#REF!</definedName>
    <definedName name="UAcct447CAEE" localSheetId="0">'[31]Func Study'!#REF!</definedName>
    <definedName name="UAcct447CAEE">'[31]Func Study'!#REF!</definedName>
    <definedName name="UAcct447CAGE" localSheetId="11">'[31]Func Study'!#REF!</definedName>
    <definedName name="UAcct447CAGE" localSheetId="18">'[31]Func Study'!#REF!</definedName>
    <definedName name="UAcct447CAGE" localSheetId="17">'[31]Func Study'!#REF!</definedName>
    <definedName name="UAcct447CAGE" localSheetId="3">'[31]Func Study'!#REF!</definedName>
    <definedName name="UAcct447CAGE" localSheetId="7">'[31]Func Study'!#REF!</definedName>
    <definedName name="UAcct447CAGE" localSheetId="1">'[31]Func Study'!#REF!</definedName>
    <definedName name="UAcct447CAGE" localSheetId="0">'[31]Func Study'!#REF!</definedName>
    <definedName name="UAcct447CAGE">'[31]Func Study'!#REF!</definedName>
    <definedName name="UAcct447Dgu" localSheetId="11">'[32]Func Study'!#REF!</definedName>
    <definedName name="UAcct447Dgu" localSheetId="18">'[32]Func Study'!#REF!</definedName>
    <definedName name="UAcct447Dgu" localSheetId="17">'[32]Func Study'!#REF!</definedName>
    <definedName name="UAcct447Dgu" localSheetId="3">'[32]Func Study'!#REF!</definedName>
    <definedName name="UAcct447Dgu" localSheetId="7">'[32]Func Study'!#REF!</definedName>
    <definedName name="UAcct447Dgu" localSheetId="1">'[32]Func Study'!#REF!</definedName>
    <definedName name="UAcct447Dgu" localSheetId="0">'[32]Func Study'!#REF!</definedName>
    <definedName name="UAcct447Dgu">'[32]Func Study'!#REF!</definedName>
    <definedName name="UACCT447NPC">'[33]Func Study'!$AB$289</definedName>
    <definedName name="UACCT447NPCCAEW">'[33]Func Study'!$AB$286</definedName>
    <definedName name="UACCT447NPCCAGW">'[33]Func Study'!$AB$287</definedName>
    <definedName name="UACCT447NPCDGP">'[33]Func Study'!$AB$288</definedName>
    <definedName name="UAcct447S">'[33]Func Study'!$AB$280</definedName>
    <definedName name="UAcct448S">'[33]Func Study'!$AB$274</definedName>
    <definedName name="UAcct448So">'[33]Func Study'!$AB$275</definedName>
    <definedName name="UAcct449">'[33]Func Study'!$AB$294</definedName>
    <definedName name="UAcct450">'[33]Func Study'!$AB$304</definedName>
    <definedName name="UAcct450S">'[33]Func Study'!$AB$302</definedName>
    <definedName name="UAcct450So">'[33]Func Study'!$AB$303</definedName>
    <definedName name="UAcct451S">'[33]Func Study'!$AB$307</definedName>
    <definedName name="UAcct451Sg">'[33]Func Study'!$AB$308</definedName>
    <definedName name="UAcct451So">'[33]Func Study'!$AB$309</definedName>
    <definedName name="UAcct453">'[33]Func Study'!$AB$315</definedName>
    <definedName name="UAcct453CAGE" localSheetId="11">'[31]Func Study'!#REF!</definedName>
    <definedName name="UAcct453CAGE" localSheetId="18">'[31]Func Study'!#REF!</definedName>
    <definedName name="UAcct453CAGE" localSheetId="17">'[31]Func Study'!#REF!</definedName>
    <definedName name="UAcct453CAGE" localSheetId="3">'[31]Func Study'!#REF!</definedName>
    <definedName name="UAcct453CAGE" localSheetId="7">'[31]Func Study'!#REF!</definedName>
    <definedName name="UAcct453CAGE" localSheetId="1">'[31]Func Study'!#REF!</definedName>
    <definedName name="UAcct453CAGE" localSheetId="0">'[31]Func Study'!#REF!</definedName>
    <definedName name="UAcct453CAGE">'[31]Func Study'!#REF!</definedName>
    <definedName name="UAcct453CAGW" localSheetId="11">'[31]Func Study'!#REF!</definedName>
    <definedName name="UAcct453CAGW" localSheetId="18">'[31]Func Study'!#REF!</definedName>
    <definedName name="UAcct453CAGW" localSheetId="17">'[31]Func Study'!#REF!</definedName>
    <definedName name="UAcct453CAGW" localSheetId="3">'[31]Func Study'!#REF!</definedName>
    <definedName name="UAcct453CAGW" localSheetId="7">'[31]Func Study'!#REF!</definedName>
    <definedName name="UAcct453CAGW" localSheetId="1">'[31]Func Study'!#REF!</definedName>
    <definedName name="UAcct453CAGW" localSheetId="0">'[31]Func Study'!#REF!</definedName>
    <definedName name="UAcct453CAGW">'[31]Func Study'!#REF!</definedName>
    <definedName name="UAcct454">'[33]Func Study'!$AB$322</definedName>
    <definedName name="UAcct454JBG">'[33]Func Study'!$AB$319</definedName>
    <definedName name="UAcct454S">'[33]Func Study'!$AB$318</definedName>
    <definedName name="UAcct454Sg">'[33]Func Study'!$AB$320</definedName>
    <definedName name="UAcct454So">'[33]Func Study'!$AB$321</definedName>
    <definedName name="UAcct456">'[33]Func Study'!$AB$332</definedName>
    <definedName name="UAcct456CAEW">'[33]Func Study'!$AB$331</definedName>
    <definedName name="UAcct456S">'[33]Func Study'!$AB$325</definedName>
    <definedName name="UAcct456So">'[33]Func Study'!$AB$329</definedName>
    <definedName name="UAcct500">'[33]Func Study'!$AB$416</definedName>
    <definedName name="UAcct500JBG">'[33]Func Study'!$AB$414</definedName>
    <definedName name="UAcct501">'[33]Func Study'!$AB$423</definedName>
    <definedName name="UAcct501CAEW">'[33]Func Study'!$AB$420</definedName>
    <definedName name="UAcct501JBE">'[33]Func Study'!$AB$421</definedName>
    <definedName name="UACCT501NPCCAEW">'[33]Func Study'!$AB$426</definedName>
    <definedName name="UAcct502">'[33]Func Study'!$AB$433</definedName>
    <definedName name="UAcct502CAGE">'[33]Func Study'!$AB$431</definedName>
    <definedName name="UAcct502JBG" localSheetId="11">'[31]Func Study'!#REF!</definedName>
    <definedName name="UAcct502JBG" localSheetId="18">'[31]Func Study'!#REF!</definedName>
    <definedName name="UAcct502JBG" localSheetId="17">'[31]Func Study'!#REF!</definedName>
    <definedName name="UAcct502JBG" localSheetId="3">'[31]Func Study'!#REF!</definedName>
    <definedName name="UAcct502JBG" localSheetId="7">'[31]Func Study'!#REF!</definedName>
    <definedName name="UAcct502JBG" localSheetId="1">'[31]Func Study'!#REF!</definedName>
    <definedName name="UAcct502JBG" localSheetId="0">'[31]Func Study'!#REF!</definedName>
    <definedName name="UAcct502JBG">'[31]Func Study'!#REF!</definedName>
    <definedName name="UAcct503">'[33]Func Study'!$AB$437</definedName>
    <definedName name="UACCT503NPC">'[33]Func Study'!$AB$443</definedName>
    <definedName name="UAcct505">'[33]Func Study'!$AB$449</definedName>
    <definedName name="UAcct505CAGE">'[33]Func Study'!$AB$447</definedName>
    <definedName name="UAcct505JBG" localSheetId="11">'[31]Func Study'!#REF!</definedName>
    <definedName name="UAcct505JBG" localSheetId="18">'[31]Func Study'!#REF!</definedName>
    <definedName name="UAcct505JBG" localSheetId="17">'[31]Func Study'!#REF!</definedName>
    <definedName name="UAcct505JBG" localSheetId="3">'[31]Func Study'!#REF!</definedName>
    <definedName name="UAcct505JBG" localSheetId="7">'[31]Func Study'!#REF!</definedName>
    <definedName name="UAcct505JBG" localSheetId="1">'[31]Func Study'!#REF!</definedName>
    <definedName name="UAcct505JBG" localSheetId="0">'[31]Func Study'!#REF!</definedName>
    <definedName name="UAcct505JBG">'[31]Func Study'!#REF!</definedName>
    <definedName name="UAcct506">'[33]Func Study'!$AB$455</definedName>
    <definedName name="UAcct506CAGE">'[33]Func Study'!$AB$452</definedName>
    <definedName name="UAcct506JBG" localSheetId="11">'[31]Func Study'!#REF!</definedName>
    <definedName name="UAcct506JBG" localSheetId="18">'[31]Func Study'!#REF!</definedName>
    <definedName name="UAcct506JBG" localSheetId="17">'[31]Func Study'!#REF!</definedName>
    <definedName name="UAcct506JBG" localSheetId="3">'[31]Func Study'!#REF!</definedName>
    <definedName name="UAcct506JBG" localSheetId="7">'[31]Func Study'!#REF!</definedName>
    <definedName name="UAcct506JBG" localSheetId="1">'[31]Func Study'!#REF!</definedName>
    <definedName name="UAcct506JBG" localSheetId="0">'[31]Func Study'!#REF!</definedName>
    <definedName name="UAcct506JBG">'[31]Func Study'!#REF!</definedName>
    <definedName name="UAcct507">'[33]Func Study'!$AB$464</definedName>
    <definedName name="UAcct507CAGE">'[33]Func Study'!$AB$462</definedName>
    <definedName name="UAcct507JBG" localSheetId="11">'[31]Func Study'!#REF!</definedName>
    <definedName name="UAcct507JBG" localSheetId="18">'[31]Func Study'!#REF!</definedName>
    <definedName name="UAcct507JBG" localSheetId="17">'[31]Func Study'!#REF!</definedName>
    <definedName name="UAcct507JBG" localSheetId="3">'[31]Func Study'!#REF!</definedName>
    <definedName name="UAcct507JBG" localSheetId="7">'[31]Func Study'!#REF!</definedName>
    <definedName name="UAcct507JBG" localSheetId="1">'[31]Func Study'!#REF!</definedName>
    <definedName name="UAcct507JBG" localSheetId="0">'[31]Func Study'!#REF!</definedName>
    <definedName name="UAcct507JBG">'[31]Func Study'!#REF!</definedName>
    <definedName name="UAcct510">'[33]Func Study'!$AB$469</definedName>
    <definedName name="UAcct510CAGE">'[33]Func Study'!$AB$467</definedName>
    <definedName name="UAcct510JBG" localSheetId="11">'[31]Func Study'!#REF!</definedName>
    <definedName name="UAcct510JBG" localSheetId="18">'[31]Func Study'!#REF!</definedName>
    <definedName name="UAcct510JBG" localSheetId="17">'[31]Func Study'!#REF!</definedName>
    <definedName name="UAcct510JBG" localSheetId="3">'[31]Func Study'!#REF!</definedName>
    <definedName name="UAcct510JBG" localSheetId="7">'[31]Func Study'!#REF!</definedName>
    <definedName name="UAcct510JBG" localSheetId="1">'[31]Func Study'!#REF!</definedName>
    <definedName name="UAcct510JBG" localSheetId="0">'[31]Func Study'!#REF!</definedName>
    <definedName name="UAcct510JBG">'[31]Func Study'!#REF!</definedName>
    <definedName name="UAcct511">'[33]Func Study'!$AB$474</definedName>
    <definedName name="UAcct511CAGE">'[33]Func Study'!$AB$472</definedName>
    <definedName name="UAcct511JBG" localSheetId="11">'[31]Func Study'!#REF!</definedName>
    <definedName name="UAcct511JBG" localSheetId="18">'[31]Func Study'!#REF!</definedName>
    <definedName name="UAcct511JBG" localSheetId="17">'[31]Func Study'!#REF!</definedName>
    <definedName name="UAcct511JBG" localSheetId="3">'[31]Func Study'!#REF!</definedName>
    <definedName name="UAcct511JBG" localSheetId="7">'[31]Func Study'!#REF!</definedName>
    <definedName name="UAcct511JBG" localSheetId="1">'[31]Func Study'!#REF!</definedName>
    <definedName name="UAcct511JBG" localSheetId="0">'[31]Func Study'!#REF!</definedName>
    <definedName name="UAcct511JBG">'[31]Func Study'!#REF!</definedName>
    <definedName name="UAcct512">'[33]Func Study'!$AB$479</definedName>
    <definedName name="UAcct512CAGE">'[33]Func Study'!$AB$477</definedName>
    <definedName name="UAcct512JBG" localSheetId="11">'[31]Func Study'!#REF!</definedName>
    <definedName name="UAcct512JBG" localSheetId="18">'[31]Func Study'!#REF!</definedName>
    <definedName name="UAcct512JBG" localSheetId="17">'[31]Func Study'!#REF!</definedName>
    <definedName name="UAcct512JBG" localSheetId="3">'[31]Func Study'!#REF!</definedName>
    <definedName name="UAcct512JBG" localSheetId="7">'[31]Func Study'!#REF!</definedName>
    <definedName name="UAcct512JBG" localSheetId="1">'[31]Func Study'!#REF!</definedName>
    <definedName name="UAcct512JBG" localSheetId="0">'[31]Func Study'!#REF!</definedName>
    <definedName name="UAcct512JBG">'[31]Func Study'!#REF!</definedName>
    <definedName name="UAcct513">'[33]Func Study'!$AB$484</definedName>
    <definedName name="UAcct513CAGE">'[33]Func Study'!$AB$482</definedName>
    <definedName name="UAcct513JBG" localSheetId="11">'[31]Func Study'!#REF!</definedName>
    <definedName name="UAcct513JBG" localSheetId="18">'[31]Func Study'!#REF!</definedName>
    <definedName name="UAcct513JBG" localSheetId="17">'[31]Func Study'!#REF!</definedName>
    <definedName name="UAcct513JBG" localSheetId="3">'[31]Func Study'!#REF!</definedName>
    <definedName name="UAcct513JBG" localSheetId="7">'[31]Func Study'!#REF!</definedName>
    <definedName name="UAcct513JBG" localSheetId="1">'[31]Func Study'!#REF!</definedName>
    <definedName name="UAcct513JBG" localSheetId="0">'[31]Func Study'!#REF!</definedName>
    <definedName name="UAcct513JBG">'[31]Func Study'!#REF!</definedName>
    <definedName name="UAcct514">'[33]Func Study'!$AB$489</definedName>
    <definedName name="UAcct514CAGE">'[33]Func Study'!$AB$487</definedName>
    <definedName name="UAcct514JBG" localSheetId="11">'[31]Func Study'!#REF!</definedName>
    <definedName name="UAcct514JBG" localSheetId="18">'[31]Func Study'!#REF!</definedName>
    <definedName name="UAcct514JBG" localSheetId="17">'[31]Func Study'!#REF!</definedName>
    <definedName name="UAcct514JBG" localSheetId="3">'[31]Func Study'!#REF!</definedName>
    <definedName name="UAcct514JBG" localSheetId="7">'[31]Func Study'!#REF!</definedName>
    <definedName name="UAcct514JBG" localSheetId="1">'[31]Func Study'!#REF!</definedName>
    <definedName name="UAcct514JBG" localSheetId="0">'[31]Func Study'!#REF!</definedName>
    <definedName name="UAcct514JBG">'[31]Func Study'!#REF!</definedName>
    <definedName name="UAcct517">'[33]Func Study'!$AB$498</definedName>
    <definedName name="UAcct518">'[33]Func Study'!$AB$502</definedName>
    <definedName name="UAcct519">'[33]Func Study'!$AB$507</definedName>
    <definedName name="UAcct520">'[33]Func Study'!$AB$511</definedName>
    <definedName name="UAcct523">'[33]Func Study'!$AB$515</definedName>
    <definedName name="UAcct524">'[33]Func Study'!$AB$519</definedName>
    <definedName name="UAcct528">'[33]Func Study'!$AB$523</definedName>
    <definedName name="UAcct529">'[33]Func Study'!$AB$527</definedName>
    <definedName name="UAcct530">'[33]Func Study'!$AB$531</definedName>
    <definedName name="UAcct531">'[33]Func Study'!$AB$535</definedName>
    <definedName name="UAcct532">'[33]Func Study'!$AB$539</definedName>
    <definedName name="UAcct535">'[33]Func Study'!$AB$551</definedName>
    <definedName name="UAcct536">'[33]Func Study'!$AB$555</definedName>
    <definedName name="UAcct537">'[33]Func Study'!$AB$559</definedName>
    <definedName name="UAcct538">'[33]Func Study'!$AB$563</definedName>
    <definedName name="UAcct539">'[33]Func Study'!$AB$568</definedName>
    <definedName name="UAcct540">'[33]Func Study'!$AB$572</definedName>
    <definedName name="UAcct541">'[33]Func Study'!$AB$576</definedName>
    <definedName name="UAcct542">'[33]Func Study'!$AB$580</definedName>
    <definedName name="UAcct543">'[33]Func Study'!$AB$584</definedName>
    <definedName name="UAcct544">'[33]Func Study'!$AB$588</definedName>
    <definedName name="UAcct545">'[33]Func Study'!$AB$592</definedName>
    <definedName name="UAcct546">'[33]Func Study'!$AB$606</definedName>
    <definedName name="UAcct546CAGE">'[33]Func Study'!$AB$605</definedName>
    <definedName name="UAcct547CAEW">'[33]Func Study'!$AB$610</definedName>
    <definedName name="UACCT547NPCCAEW">'[33]Func Study'!$AB$613</definedName>
    <definedName name="UAcct547Se">'[33]Func Study'!$AB$609</definedName>
    <definedName name="UAcct548">'[33]Func Study'!$AB$621</definedName>
    <definedName name="UACCT548CAGE">'[33]Func Study'!$AB$620</definedName>
    <definedName name="UAcct549">'[33]Func Study'!$AB$626</definedName>
    <definedName name="Uacct549CAGE">'[33]Func Study'!$AB$625</definedName>
    <definedName name="UAcct5506SE" localSheetId="11">'[31]Func Study'!#REF!</definedName>
    <definedName name="UAcct5506SE" localSheetId="18">'[31]Func Study'!#REF!</definedName>
    <definedName name="UAcct5506SE" localSheetId="17">'[31]Func Study'!#REF!</definedName>
    <definedName name="UAcct5506SE" localSheetId="3">'[31]Func Study'!#REF!</definedName>
    <definedName name="UAcct5506SE" localSheetId="7">'[31]Func Study'!#REF!</definedName>
    <definedName name="UAcct5506SE" localSheetId="1">'[31]Func Study'!#REF!</definedName>
    <definedName name="UAcct5506SE" localSheetId="0">'[31]Func Study'!#REF!</definedName>
    <definedName name="UAcct5506SE">'[31]Func Study'!#REF!</definedName>
    <definedName name="UAcct551CAGE">'[33]Func Study'!$AB$634</definedName>
    <definedName name="UACCT551SG">'[33]Func Study'!$AB$635</definedName>
    <definedName name="UACCT552CAGE">'[33]Func Study'!$AB$640</definedName>
    <definedName name="UAcct552SG">'[33]Func Study'!$AB$639</definedName>
    <definedName name="UACCT553CAGE">'[33]Func Study'!$AB$646</definedName>
    <definedName name="UAcct553SG">'[33]Func Study'!$AB$645</definedName>
    <definedName name="UACCT554CAGE">'[33]Func Study'!$AB$651</definedName>
    <definedName name="UAcct554SG">'[33]Func Study'!$AB$650</definedName>
    <definedName name="UAcct555CAEE" localSheetId="11">'[31]Func Study'!#REF!</definedName>
    <definedName name="UAcct555CAEE" localSheetId="18">'[31]Func Study'!#REF!</definedName>
    <definedName name="UAcct555CAEE" localSheetId="17">'[31]Func Study'!#REF!</definedName>
    <definedName name="UAcct555CAEE" localSheetId="3">'[31]Func Study'!#REF!</definedName>
    <definedName name="UAcct555CAEE" localSheetId="7">'[31]Func Study'!#REF!</definedName>
    <definedName name="UAcct555CAEE" localSheetId="1">'[31]Func Study'!#REF!</definedName>
    <definedName name="UAcct555CAEE" localSheetId="0">'[31]Func Study'!#REF!</definedName>
    <definedName name="UAcct555CAEE">'[31]Func Study'!#REF!</definedName>
    <definedName name="UAcct555CAEW">'[33]Func Study'!$AB$665</definedName>
    <definedName name="UAcct555CAGE" localSheetId="11">'[31]Func Study'!#REF!</definedName>
    <definedName name="UAcct555CAGE" localSheetId="18">'[31]Func Study'!#REF!</definedName>
    <definedName name="UAcct555CAGE" localSheetId="17">'[31]Func Study'!#REF!</definedName>
    <definedName name="UAcct555CAGE" localSheetId="3">'[31]Func Study'!#REF!</definedName>
    <definedName name="UAcct555CAGE" localSheetId="7">'[31]Func Study'!#REF!</definedName>
    <definedName name="UAcct555CAGE" localSheetId="1">'[31]Func Study'!#REF!</definedName>
    <definedName name="UAcct555CAGE" localSheetId="0">'[31]Func Study'!#REF!</definedName>
    <definedName name="UAcct555CAGE">'[31]Func Study'!#REF!</definedName>
    <definedName name="UAcct555CAGW">'[33]Func Study'!$AB$664</definedName>
    <definedName name="UACCT555DGP">'[33]Func Study'!$AB$670</definedName>
    <definedName name="UACCT555NPCCAEW">'[33]Func Study'!$AB$669</definedName>
    <definedName name="UACCT555NPCCAGW">'[33]Func Study'!$AB$668</definedName>
    <definedName name="UAcct555S">'[33]Func Study'!$AB$663</definedName>
    <definedName name="UAcct555Se">'[33]Func Study'!$AB$665</definedName>
    <definedName name="UACCT555SG">'[33]Func Study'!$AB$664</definedName>
    <definedName name="UAcct556">'[33]Func Study'!$AB$676</definedName>
    <definedName name="UAcct557">'[33]Func Study'!$AB$685</definedName>
    <definedName name="UAcct560">'[33]Func Study'!$AB$715</definedName>
    <definedName name="UAcct561">'[33]Func Study'!$AB$720</definedName>
    <definedName name="UAcct562">'[33]Func Study'!$AB$726</definedName>
    <definedName name="UAcct563">'[33]Func Study'!$AB$731</definedName>
    <definedName name="UAcct564">'[33]Func Study'!$AB$735</definedName>
    <definedName name="UAcct565">'[33]Func Study'!$AB$739</definedName>
    <definedName name="UACCT565NPC">'[33]Func Study'!$AB$744</definedName>
    <definedName name="UACCT565NPCCAGW">'[33]Func Study'!$AB$742</definedName>
    <definedName name="UAcct566">'[33]Func Study'!$AB$748</definedName>
    <definedName name="UAcct567">'[33]Func Study'!$AB$752</definedName>
    <definedName name="UAcct568">'[33]Func Study'!$AB$756</definedName>
    <definedName name="UAcct569">'[33]Func Study'!$AB$760</definedName>
    <definedName name="UAcct570">'[33]Func Study'!$AB$765</definedName>
    <definedName name="UAcct571">'[33]Func Study'!$AB$770</definedName>
    <definedName name="UAcct572">'[33]Func Study'!$AB$774</definedName>
    <definedName name="UAcct573">'[33]Func Study'!$AB$778</definedName>
    <definedName name="UAcct580">'[33]Func Study'!$AB$791</definedName>
    <definedName name="UAcct581">'[33]Func Study'!$AB$796</definedName>
    <definedName name="UAcct582">'[33]Func Study'!$AB$801</definedName>
    <definedName name="UAcct583">'[33]Func Study'!$AB$806</definedName>
    <definedName name="UAcct584">'[33]Func Study'!$AB$811</definedName>
    <definedName name="UAcct585">'[33]Func Study'!$AB$816</definedName>
    <definedName name="UAcct586">'[33]Func Study'!$AB$821</definedName>
    <definedName name="UAcct587">'[33]Func Study'!$AB$826</definedName>
    <definedName name="UAcct588">'[33]Func Study'!$AB$831</definedName>
    <definedName name="UAcct589">'[33]Func Study'!$AB$836</definedName>
    <definedName name="UAcct590">'[33]Func Study'!$AB$841</definedName>
    <definedName name="UAcct591">'[33]Func Study'!$AB$846</definedName>
    <definedName name="UAcct592">'[33]Func Study'!$AB$851</definedName>
    <definedName name="UAcct593">'[33]Func Study'!$AB$856</definedName>
    <definedName name="UAcct594">'[33]Func Study'!$AB$861</definedName>
    <definedName name="UAcct595">'[33]Func Study'!$AB$866</definedName>
    <definedName name="UAcct596">'[33]Func Study'!$AB$876</definedName>
    <definedName name="UAcct597">'[33]Func Study'!$AB$881</definedName>
    <definedName name="UAcct598">'[33]Func Study'!$AB$886</definedName>
    <definedName name="UAcct901">'[33]Func Study'!$AB$898</definedName>
    <definedName name="UAcct902">'[33]Func Study'!$AB$903</definedName>
    <definedName name="UAcct903">'[33]Func Study'!$AB$908</definedName>
    <definedName name="UAcct904">'[33]Func Study'!$AB$914</definedName>
    <definedName name="Uacct904SG" localSheetId="11">'[35]Functional Study'!#REF!</definedName>
    <definedName name="Uacct904SG" localSheetId="18">'[35]Functional Study'!#REF!</definedName>
    <definedName name="Uacct904SG" localSheetId="17">'[35]Functional Study'!#REF!</definedName>
    <definedName name="Uacct904SG" localSheetId="3">'[35]Functional Study'!#REF!</definedName>
    <definedName name="Uacct904SG" localSheetId="7">'[35]Functional Study'!#REF!</definedName>
    <definedName name="Uacct904SG" localSheetId="1">'[35]Functional Study'!#REF!</definedName>
    <definedName name="Uacct904SG" localSheetId="0">'[35]Functional Study'!#REF!</definedName>
    <definedName name="Uacct904SG">'[35]Functional Study'!#REF!</definedName>
    <definedName name="UAcct905">'[33]Func Study'!$AB$919</definedName>
    <definedName name="UAcct907">'[33]Func Study'!$AB$933</definedName>
    <definedName name="UAcct908">'[33]Func Study'!$AB$938</definedName>
    <definedName name="UAcct909">'[33]Func Study'!$AB$943</definedName>
    <definedName name="UAcct910">'[33]Func Study'!$AB$948</definedName>
    <definedName name="UAcct911">'[33]Func Study'!$AB$959</definedName>
    <definedName name="UAcct912">'[33]Func Study'!$AB$964</definedName>
    <definedName name="UAcct913">'[33]Func Study'!$AB$969</definedName>
    <definedName name="UAcct916">'[33]Func Study'!$AB$974</definedName>
    <definedName name="UAcct920">'[33]Func Study'!$AB$985</definedName>
    <definedName name="UAcct920Cn">'[33]Func Study'!$AB$983</definedName>
    <definedName name="UAcct921">'[33]Func Study'!$AB$991</definedName>
    <definedName name="UAcct921Cn">'[33]Func Study'!$AB$989</definedName>
    <definedName name="UAcct923">'[33]Func Study'!$AB$997</definedName>
    <definedName name="UAcct923CAGW">'[33]Func Study'!$AB$995</definedName>
    <definedName name="UAcct924">'[33]Func Study'!$AB$1001</definedName>
    <definedName name="UAcct925">'[33]Func Study'!$AB$1005</definedName>
    <definedName name="UAcct926">'[33]Func Study'!$AB$1011</definedName>
    <definedName name="UAcct927">'[33]Func Study'!$AB$1016</definedName>
    <definedName name="UAcct928">'[33]Func Study'!$AB$1023</definedName>
    <definedName name="UAcct929">'[33]Func Study'!$AB$1028</definedName>
    <definedName name="UAcct930">'[33]Func Study'!$AB$1034</definedName>
    <definedName name="UAcct931">'[33]Func Study'!$AB$1039</definedName>
    <definedName name="UAcct935">'[33]Func Study'!$AB$1045</definedName>
    <definedName name="UAcctAGA">'[33]Func Study'!$AB$296</definedName>
    <definedName name="UAcctcwc">'[33]Func Study'!$AB$2136</definedName>
    <definedName name="UAcctd00">'[33]Func Study'!$AB$1786</definedName>
    <definedName name="UAcctdfa" localSheetId="11">'[33]Func Study'!#REF!</definedName>
    <definedName name="UAcctdfa" localSheetId="18">'[33]Func Study'!#REF!</definedName>
    <definedName name="UAcctdfa" localSheetId="17">'[33]Func Study'!#REF!</definedName>
    <definedName name="UAcctdfa" localSheetId="3">'[33]Func Study'!#REF!</definedName>
    <definedName name="UAcctdfa" localSheetId="7">'[33]Func Study'!#REF!</definedName>
    <definedName name="UAcctdfa" localSheetId="1">'[33]Func Study'!#REF!</definedName>
    <definedName name="UAcctdfa" localSheetId="0">'[33]Func Study'!#REF!</definedName>
    <definedName name="UAcctdfa">'[33]Func Study'!#REF!</definedName>
    <definedName name="UAcctdfad" localSheetId="11">'[33]Func Study'!#REF!</definedName>
    <definedName name="UAcctdfad" localSheetId="18">'[33]Func Study'!#REF!</definedName>
    <definedName name="UAcctdfad" localSheetId="17">'[33]Func Study'!#REF!</definedName>
    <definedName name="UAcctdfad" localSheetId="3">'[33]Func Study'!#REF!</definedName>
    <definedName name="UAcctdfad" localSheetId="7">'[33]Func Study'!#REF!</definedName>
    <definedName name="UAcctdfad" localSheetId="1">'[33]Func Study'!#REF!</definedName>
    <definedName name="UAcctdfad" localSheetId="0">'[33]Func Study'!#REF!</definedName>
    <definedName name="UAcctdfad">'[33]Func Study'!#REF!</definedName>
    <definedName name="UAcctdfap" localSheetId="11">'[33]Func Study'!#REF!</definedName>
    <definedName name="UAcctdfap" localSheetId="18">'[33]Func Study'!#REF!</definedName>
    <definedName name="UAcctdfap" localSheetId="17">'[33]Func Study'!#REF!</definedName>
    <definedName name="UAcctdfap" localSheetId="3">'[33]Func Study'!#REF!</definedName>
    <definedName name="UAcctdfap" localSheetId="7">'[33]Func Study'!#REF!</definedName>
    <definedName name="UAcctdfap" localSheetId="1">'[33]Func Study'!#REF!</definedName>
    <definedName name="UAcctdfap" localSheetId="0">'[33]Func Study'!#REF!</definedName>
    <definedName name="UAcctdfap">'[33]Func Study'!#REF!</definedName>
    <definedName name="UAcctdfat" localSheetId="11">'[33]Func Study'!#REF!</definedName>
    <definedName name="UAcctdfat" localSheetId="18">'[33]Func Study'!#REF!</definedName>
    <definedName name="UAcctdfat" localSheetId="17">'[33]Func Study'!#REF!</definedName>
    <definedName name="UAcctdfat" localSheetId="3">'[33]Func Study'!#REF!</definedName>
    <definedName name="UAcctdfat" localSheetId="7">'[33]Func Study'!#REF!</definedName>
    <definedName name="UAcctdfat" localSheetId="1">'[33]Func Study'!#REF!</definedName>
    <definedName name="UAcctdfat" localSheetId="0">'[33]Func Study'!#REF!</definedName>
    <definedName name="UAcctdfat">'[33]Func Study'!#REF!</definedName>
    <definedName name="UAcctds0">'[33]Func Study'!$AB$1790</definedName>
    <definedName name="UACCTECDDGP">'[33]Func Study'!$AB$687</definedName>
    <definedName name="UACCTECDMC">'[33]Func Study'!$AB$689</definedName>
    <definedName name="UACCTECDS">'[33]Func Study'!$AB$691</definedName>
    <definedName name="UACCTECDSG1">'[33]Func Study'!$AB$688</definedName>
    <definedName name="UACCTECDSG2">'[33]Func Study'!$AB$690</definedName>
    <definedName name="UACCTECDSG3">'[33]Func Study'!$AB$692</definedName>
    <definedName name="UAcctfit">'[33]Func Study'!$AB$1395</definedName>
    <definedName name="UAcctg00">'[33]Func Study'!$AB$1947</definedName>
    <definedName name="UAccth00">'[33]Func Study'!$AB$1545</definedName>
    <definedName name="UAccti00">'[33]Func Study'!$AB$1993</definedName>
    <definedName name="UAcctn00">'[33]Func Study'!$AB$1496</definedName>
    <definedName name="UAccto00">'[33]Func Study'!$AB$1606</definedName>
    <definedName name="UAcctowc">'[33]Func Study'!$AB$2149</definedName>
    <definedName name="UACCTOWCSSECH">'[33]Func Study'!$AB$2148</definedName>
    <definedName name="UAccts00">'[33]Func Study'!$AB$1455</definedName>
    <definedName name="UAcctsttax">'[33]Func Study'!$AB$1377</definedName>
    <definedName name="UAcctt00">'[33]Func Study'!$AB$1682</definedName>
    <definedName name="UBakerAvail" localSheetId="5">#REF!</definedName>
    <definedName name="UBakerAvail" localSheetId="11">#REF!</definedName>
    <definedName name="UBakerAvail" localSheetId="17">#REF!</definedName>
    <definedName name="UBakerAvail" localSheetId="3">#REF!</definedName>
    <definedName name="UBakerAvail" localSheetId="7">#REF!</definedName>
    <definedName name="UBakerAvail" localSheetId="1">#REF!</definedName>
    <definedName name="UBakerAvail" localSheetId="0">#REF!</definedName>
    <definedName name="UBakerAvail">#REF!</definedName>
    <definedName name="UG" localSheetId="18">[25]CLASSIFIERS!$A$9:$IV$9</definedName>
    <definedName name="UG">[10]CLASSIFIERS!$A$9:$IV$9</definedName>
    <definedName name="UG_NCP" localSheetId="18">[25]EXTERNAL!$A$82:$IV$84</definedName>
    <definedName name="UG_NCP">[10]EXTERNAL!$A$82:$IV$84</definedName>
    <definedName name="UG_TFMR" localSheetId="18">[25]EXTERNAL!$A$103:$IV$105</definedName>
    <definedName name="UG_TFMR">[10]EXTERNAL!$A$103:$IV$105</definedName>
    <definedName name="UG_TFMRC" localSheetId="18">[25]EXTERNAL!$A$100:$IV$102</definedName>
    <definedName name="UG_TFMRC">[10]EXTERNAL!$A$100:$IV$102</definedName>
    <definedName name="UNBILLED" localSheetId="18">[25]EXTERNAL!$A$64:$IV$66</definedName>
    <definedName name="UNBILLED">[10]EXTERNAL!$A$64:$IV$66</definedName>
    <definedName name="UNBILREV" localSheetId="11">#REF!</definedName>
    <definedName name="UNBILREV" localSheetId="18">#REF!</definedName>
    <definedName name="UNBILREV" localSheetId="17">#REF!</definedName>
    <definedName name="UNBILREV" localSheetId="3">#REF!</definedName>
    <definedName name="UNBILREV" localSheetId="7">#REF!</definedName>
    <definedName name="UNBILREV" localSheetId="1">#REF!</definedName>
    <definedName name="UNBILREV" localSheetId="0">#REF!</definedName>
    <definedName name="UNBILREV">#REF!</definedName>
    <definedName name="UncollectibleAccounts">[40]Variables!$D$25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5">#REF!</definedName>
    <definedName name="UNITCOMPARE" localSheetId="11">#REF!</definedName>
    <definedName name="UNITCOMPARE" localSheetId="17">#REF!</definedName>
    <definedName name="UNITCOMPARE" localSheetId="3">#REF!</definedName>
    <definedName name="UNITCOMPARE" localSheetId="7">#REF!</definedName>
    <definedName name="UNITCOMPARE" localSheetId="1">#REF!</definedName>
    <definedName name="UNITCOMPARE" localSheetId="0">#REF!</definedName>
    <definedName name="UNITCOMPARE">#REF!</definedName>
    <definedName name="UNITCOSTS" localSheetId="11">#REF!</definedName>
    <definedName name="UNITCOSTS" localSheetId="17">#REF!</definedName>
    <definedName name="UNITCOSTS" localSheetId="3">#REF!</definedName>
    <definedName name="UNITCOSTS" localSheetId="7">#REF!</definedName>
    <definedName name="UNITCOSTS" localSheetId="1">#REF!</definedName>
    <definedName name="UNITCOSTS" localSheetId="0">#REF!</definedName>
    <definedName name="UNITCOSTS">#REF!</definedName>
    <definedName name="UTG" localSheetId="11">#REF!</definedName>
    <definedName name="UTG" localSheetId="17">#REF!</definedName>
    <definedName name="UTG" localSheetId="3">#REF!</definedName>
    <definedName name="UTG" localSheetId="7">#REF!</definedName>
    <definedName name="UTG" localSheetId="1">#REF!</definedName>
    <definedName name="UTG" localSheetId="0">#REF!</definedName>
    <definedName name="UTG">#REF!</definedName>
    <definedName name="UtGrossReceipts">[40]Variables!$D$29</definedName>
    <definedName name="UTN" localSheetId="5">#REF!</definedName>
    <definedName name="UTN" localSheetId="11">#REF!</definedName>
    <definedName name="UTN" localSheetId="17">#REF!</definedName>
    <definedName name="UTN" localSheetId="3">#REF!</definedName>
    <definedName name="UTN" localSheetId="7">#REF!</definedName>
    <definedName name="UTN" localSheetId="1">#REF!</definedName>
    <definedName name="UTN" localSheetId="0">#REF!</definedName>
    <definedName name="UTN">#REF!</definedName>
    <definedName name="v" localSheetId="5" hidden="1">{#N/A,#N/A,FALSE,"Coversheet";#N/A,#N/A,FALSE,"QA"}</definedName>
    <definedName name="v" localSheetId="18" hidden="1">{#N/A,#N/A,FALSE,"Coversheet";#N/A,#N/A,FALSE,"QA"}</definedName>
    <definedName name="v" hidden="1">{#N/A,#N/A,FALSE,"Coversheet";#N/A,#N/A,FALSE,"QA"}</definedName>
    <definedName name="ValidAccount">[36]Variables!$AK$43:$AK$369</definedName>
    <definedName name="Value" localSheetId="5" hidden="1">{#N/A,#N/A,FALSE,"Summ";#N/A,#N/A,FALSE,"General"}</definedName>
    <definedName name="Value" localSheetId="18" hidden="1">{#N/A,#N/A,FALSE,"Summ";#N/A,#N/A,FALSE,"General"}</definedName>
    <definedName name="Value" hidden="1">{#N/A,#N/A,FALSE,"Summ";#N/A,#N/A,FALSE,"General"}</definedName>
    <definedName name="Values_Entered" localSheetId="5">IF(Loan_Amount*Interest_Rate*Loan_Years*Loan_Start&gt;0,1,0)</definedName>
    <definedName name="Values_Entered" localSheetId="11">IF(Loan_Amount*Interest_Rate*Loan_Years*Loan_Start&gt;0,1,0)</definedName>
    <definedName name="Values_Entered" localSheetId="18">IF(Loan_Amount*Interest_Rate*Loan_Years*Loan_Start&gt;0,1,0)</definedName>
    <definedName name="Values_Entered" localSheetId="17">IF(Loan_Amount*Interest_Rate*Loan_Years*Loan_Start&gt;0,1,0)</definedName>
    <definedName name="Values_Entered" localSheetId="3">IF(Loan_Amount*Interest_Rate*Loan_Years*Loan_Start&gt;0,1,0)</definedName>
    <definedName name="Values_Entered" localSheetId="7">IF(Loan_Amount*Interest_Rate*Loan_Years*Loan_Start&gt;0,1,0)</definedName>
    <definedName name="Values_Entered" localSheetId="1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5">[42]Backup!#REF!</definedName>
    <definedName name="VAR" localSheetId="11">[42]Backup!#REF!</definedName>
    <definedName name="VAR" localSheetId="18">[42]Backup!#REF!</definedName>
    <definedName name="VAR" localSheetId="17">[42]Backup!#REF!</definedName>
    <definedName name="VAR" localSheetId="3">[42]Backup!#REF!</definedName>
    <definedName name="VAR" localSheetId="7">[42]Backup!#REF!</definedName>
    <definedName name="VAR" localSheetId="1">[42]Backup!#REF!</definedName>
    <definedName name="VAR" localSheetId="0">[42]Backup!#REF!</definedName>
    <definedName name="VAR">[42]Backup!#REF!</definedName>
    <definedName name="VARIABLE" localSheetId="5">[81]Summary!#REF!</definedName>
    <definedName name="VARIABLE" localSheetId="11">[81]Summary!#REF!</definedName>
    <definedName name="VARIABLE" localSheetId="18">[81]Summary!#REF!</definedName>
    <definedName name="VARIABLE" localSheetId="17">[81]Summary!#REF!</definedName>
    <definedName name="VARIABLE" localSheetId="3">[81]Summary!#REF!</definedName>
    <definedName name="VARIABLE" localSheetId="7">[81]Summary!#REF!</definedName>
    <definedName name="VARIABLE" localSheetId="1">[81]Summary!#REF!</definedName>
    <definedName name="VARIABLE" localSheetId="0">[81]Summary!#REF!</definedName>
    <definedName name="VARIABLE">[81]Summary!#REF!</definedName>
    <definedName name="vartrans" localSheetId="5">#REF!</definedName>
    <definedName name="vartrans" localSheetId="11">#REF!</definedName>
    <definedName name="vartrans" localSheetId="17">#REF!</definedName>
    <definedName name="vartrans" localSheetId="3">#REF!</definedName>
    <definedName name="vartrans" localSheetId="7">#REF!</definedName>
    <definedName name="vartrans" localSheetId="1">#REF!</definedName>
    <definedName name="vartrans" localSheetId="0">#REF!</definedName>
    <definedName name="vartrans">#REF!</definedName>
    <definedName name="VOMEsc" localSheetId="18">[37]Assumptions!$C$21</definedName>
    <definedName name="VOMEsc">[38]Assumptions!$C$21</definedName>
    <definedName name="VOUCHER" localSheetId="5">#REF!</definedName>
    <definedName name="VOUCHER" localSheetId="11">#REF!</definedName>
    <definedName name="VOUCHER" localSheetId="18">#REF!</definedName>
    <definedName name="VOUCHER" localSheetId="17">#REF!</definedName>
    <definedName name="VOUCHER" localSheetId="3">#REF!</definedName>
    <definedName name="VOUCHER" localSheetId="7">#REF!</definedName>
    <definedName name="VOUCHER" localSheetId="1">#REF!</definedName>
    <definedName name="VOUCHER" localSheetId="0">#REF!</definedName>
    <definedName name="VOUCHER">#REF!</definedName>
    <definedName name="w" localSheetId="5" hidden="1">{#N/A,#N/A,FALSE,"Schedule F";#N/A,#N/A,FALSE,"Schedule G"}</definedName>
    <definedName name="w" localSheetId="18" hidden="1">{#N/A,#N/A,FALSE,"Schedule F";#N/A,#N/A,FALSE,"Schedule G"}</definedName>
    <definedName name="w" hidden="1">{#N/A,#N/A,FALSE,"Schedule F";#N/A,#N/A,FALSE,"Schedule G"}</definedName>
    <definedName name="WACC" localSheetId="18">[37]Assumptions!$I$61</definedName>
    <definedName name="WACC">[38]Assumptions!$I$61</definedName>
    <definedName name="WAGES" localSheetId="5">[24]model!#REF!</definedName>
    <definedName name="WAGES" localSheetId="11">[24]model!#REF!</definedName>
    <definedName name="WAGES" localSheetId="17">[24]model!#REF!</definedName>
    <definedName name="WAGES" localSheetId="3">[24]model!#REF!</definedName>
    <definedName name="WAGES" localSheetId="7">[24]model!#REF!</definedName>
    <definedName name="WAGES" localSheetId="1">[24]model!#REF!</definedName>
    <definedName name="WAGES" localSheetId="0">[24]model!#REF!</definedName>
    <definedName name="WAGES">[24]model!#REF!</definedName>
    <definedName name="WaRevenueTax">[40]Variables!$D$27</definedName>
    <definedName name="warrantyOM" localSheetId="5">#REF!</definedName>
    <definedName name="warrantyOM" localSheetId="11">#REF!</definedName>
    <definedName name="warrantyOM" localSheetId="17">#REF!</definedName>
    <definedName name="warrantyOM" localSheetId="3">#REF!</definedName>
    <definedName name="warrantyOM" localSheetId="7">#REF!</definedName>
    <definedName name="warrantyOM" localSheetId="1">#REF!</definedName>
    <definedName name="warrantyOM" localSheetId="0">#REF!</definedName>
    <definedName name="warrantyOM">#REF!</definedName>
    <definedName name="we" localSheetId="5" hidden="1">{#N/A,#N/A,FALSE,"Pg 6b CustCount_Gas";#N/A,#N/A,FALSE,"QA";#N/A,#N/A,FALSE,"Report";#N/A,#N/A,FALSE,"forecast"}</definedName>
    <definedName name="we" localSheetId="18" hidden="1">{#N/A,#N/A,FALSE,"Pg 6b CustCount_Gas";#N/A,#N/A,FALSE,"QA";#N/A,#N/A,FALSE,"Report";#N/A,#N/A,FALSE,"forecast"}</definedName>
    <definedName name="we" localSheetId="12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11">#REF!</definedName>
    <definedName name="WEATHER" localSheetId="18">#REF!</definedName>
    <definedName name="WEATHER" localSheetId="17">#REF!</definedName>
    <definedName name="WEATHER" localSheetId="3">#REF!</definedName>
    <definedName name="WEATHER" localSheetId="7">#REF!</definedName>
    <definedName name="WEATHER" localSheetId="1">#REF!</definedName>
    <definedName name="WEATHER" localSheetId="0">#REF!</definedName>
    <definedName name="WEATHER">#REF!</definedName>
    <definedName name="WEATHRNORM" localSheetId="11">#REF!</definedName>
    <definedName name="WEATHRNORM" localSheetId="18">#REF!</definedName>
    <definedName name="WEATHRNORM" localSheetId="17">#REF!</definedName>
    <definedName name="WEATHRNORM" localSheetId="3">#REF!</definedName>
    <definedName name="WEATHRNORM" localSheetId="7">#REF!</definedName>
    <definedName name="WEATHRNORM" localSheetId="1">#REF!</definedName>
    <definedName name="WEATHRNORM" localSheetId="0">#REF!</definedName>
    <definedName name="WEATHRNORM">#REF!</definedName>
    <definedName name="WH" localSheetId="5" hidden="1">{#N/A,#N/A,FALSE,"Coversheet";#N/A,#N/A,FALSE,"QA"}</definedName>
    <definedName name="WH" localSheetId="18" hidden="1">{#N/A,#N/A,FALSE,"Coversheet";#N/A,#N/A,FALSE,"QA"}</definedName>
    <definedName name="WH" hidden="1">{#N/A,#N/A,FALSE,"Coversheet";#N/A,#N/A,FALSE,"QA"}</definedName>
    <definedName name="whorn_db" localSheetId="5">#REF!</definedName>
    <definedName name="whorn_db" localSheetId="11">#REF!</definedName>
    <definedName name="whorn_db" localSheetId="17">#REF!</definedName>
    <definedName name="whorn_db" localSheetId="3">#REF!</definedName>
    <definedName name="whorn_db" localSheetId="7">#REF!</definedName>
    <definedName name="whorn_db" localSheetId="1">#REF!</definedName>
    <definedName name="whorn_db" localSheetId="0">#REF!</definedName>
    <definedName name="whorn_db">#REF!</definedName>
    <definedName name="WIDTH" localSheetId="11">#REF!</definedName>
    <definedName name="WIDTH" localSheetId="18">#REF!</definedName>
    <definedName name="WIDTH" localSheetId="17">#REF!</definedName>
    <definedName name="WIDTH" localSheetId="3">#REF!</definedName>
    <definedName name="WIDTH" localSheetId="7">#REF!</definedName>
    <definedName name="WIDTH" localSheetId="1">#REF!</definedName>
    <definedName name="WIDTH" localSheetId="0">#REF!</definedName>
    <definedName name="WIDTH">#REF!</definedName>
    <definedName name="WindDate" localSheetId="5">'[63]Dispatch Cases'!#REF!</definedName>
    <definedName name="WindDate" localSheetId="11">'[63]Dispatch Cases'!#REF!</definedName>
    <definedName name="WindDate" localSheetId="17">'[63]Dispatch Cases'!#REF!</definedName>
    <definedName name="WindDate" localSheetId="3">'[63]Dispatch Cases'!#REF!</definedName>
    <definedName name="WindDate" localSheetId="7">'[63]Dispatch Cases'!#REF!</definedName>
    <definedName name="WindDate" localSheetId="1">'[63]Dispatch Cases'!#REF!</definedName>
    <definedName name="WindDate" localSheetId="0">'[63]Dispatch Cases'!#REF!</definedName>
    <definedName name="WindDate">'[63]Dispatch Cases'!#REF!</definedName>
    <definedName name="WINTER" localSheetId="5">[106]Bremerton!#REF!</definedName>
    <definedName name="WINTER" localSheetId="11">[106]Bremerton!#REF!</definedName>
    <definedName name="Winter" localSheetId="18">'[118]Input Tab'!$B$11</definedName>
    <definedName name="WINTER" localSheetId="17">[106]Bremerton!#REF!</definedName>
    <definedName name="WINTER" localSheetId="3">[106]Bremerton!#REF!</definedName>
    <definedName name="WINTER" localSheetId="7">[106]Bremerton!#REF!</definedName>
    <definedName name="WINTER" localSheetId="1">[106]Bremerton!#REF!</definedName>
    <definedName name="WINTER" localSheetId="0">[106]Bremerton!#REF!</definedName>
    <definedName name="WINTER">[106]Bremerton!#REF!</definedName>
    <definedName name="WinterPeak">'[119]Load Data'!$D$9:$H$12,'[119]Load Data'!$D$20:$H$22</definedName>
    <definedName name="WORK1" localSheetId="5">#REF!</definedName>
    <definedName name="WORK1" localSheetId="11">#REF!</definedName>
    <definedName name="WORK1" localSheetId="18">#REF!</definedName>
    <definedName name="WORK1" localSheetId="17">#REF!</definedName>
    <definedName name="WORK1" localSheetId="3">#REF!</definedName>
    <definedName name="WORK1" localSheetId="7">#REF!</definedName>
    <definedName name="WORK1" localSheetId="1">#REF!</definedName>
    <definedName name="WORK1" localSheetId="0">#REF!</definedName>
    <definedName name="WORK1">#REF!</definedName>
    <definedName name="WORK2" localSheetId="11">#REF!</definedName>
    <definedName name="WORK2" localSheetId="18">#REF!</definedName>
    <definedName name="WORK2" localSheetId="17">#REF!</definedName>
    <definedName name="WORK2" localSheetId="3">#REF!</definedName>
    <definedName name="WORK2" localSheetId="7">#REF!</definedName>
    <definedName name="WORK2" localSheetId="1">#REF!</definedName>
    <definedName name="WORK2" localSheetId="0">#REF!</definedName>
    <definedName name="WORK2">#REF!</definedName>
    <definedName name="WORK3" localSheetId="11">#REF!</definedName>
    <definedName name="WORK3" localSheetId="18">#REF!</definedName>
    <definedName name="WORK3" localSheetId="17">#REF!</definedName>
    <definedName name="WORK3" localSheetId="3">#REF!</definedName>
    <definedName name="WORK3" localSheetId="7">#REF!</definedName>
    <definedName name="WORK3" localSheetId="1">#REF!</definedName>
    <definedName name="WORK3" localSheetId="0">#REF!</definedName>
    <definedName name="WORK3">#REF!</definedName>
    <definedName name="WORKSHTS" localSheetId="5">'[2]Sched 46'!#REF!</definedName>
    <definedName name="WORKSHTS" localSheetId="11">'[2]Sched 46'!#REF!</definedName>
    <definedName name="WORKSHTS" localSheetId="17">'[2]Sched 46'!#REF!</definedName>
    <definedName name="WORKSHTS" localSheetId="3">'[2]Sched 46'!#REF!</definedName>
    <definedName name="WORKSHTS" localSheetId="7">'[2]Sched 46'!#REF!</definedName>
    <definedName name="WORKSHTS" localSheetId="1">'[2]Sched 46'!#REF!</definedName>
    <definedName name="WORKSHTS" localSheetId="0">'[2]Sched 46'!#REF!</definedName>
    <definedName name="WORKSHTS">'[2]Sched 46'!#REF!</definedName>
    <definedName name="WRKCAP" localSheetId="5">[24]model!#REF!</definedName>
    <definedName name="WRKCAP" localSheetId="11">[24]model!#REF!</definedName>
    <definedName name="WRKCAP" localSheetId="17">[24]model!#REF!</definedName>
    <definedName name="WRKCAP" localSheetId="3">[24]model!#REF!</definedName>
    <definedName name="WRKCAP" localSheetId="7">[24]model!#REF!</definedName>
    <definedName name="WRKCAP" localSheetId="1">[24]model!#REF!</definedName>
    <definedName name="WRKCAP" localSheetId="0">[24]model!#REF!</definedName>
    <definedName name="WRKCAP">[24]model!#REF!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5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5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5" hidden="1">{#N/A,#N/A,FALSE,"schA"}</definedName>
    <definedName name="wrn.ECR." localSheetId="18" hidden="1">{#N/A,#N/A,FALSE,"schA"}</definedName>
    <definedName name="wrn.ECR." hidden="1">{#N/A,#N/A,FALSE,"schA"}</definedName>
    <definedName name="wrn.ESTIMATE." localSheetId="5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5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5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5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2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hidden="1">{#N/A,#N/A,FALSE,"Coversheet";#N/A,#N/A,FALSE,"QA"}</definedName>
    <definedName name="wrn.limit_reports." localSheetId="5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2" hidden="1">{#N/A,#N/A,FALSE,"Schedule F";#N/A,#N/A,FALSE,"Schedule G"}</definedName>
    <definedName name="wrn.limit_reports." localSheetId="13" hidden="1">{#N/A,#N/A,FALSE,"Schedule F";#N/A,#N/A,FALSE,"Schedule G"}</definedName>
    <definedName name="wrn.limit_reports." hidden="1">{#N/A,#N/A,FALSE,"Schedule F";#N/A,#N/A,FALSE,"Schedule G"}</definedName>
    <definedName name="wrn.MARGIN_WO_QTR." localSheetId="5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5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5" hidden="1">{#N/A,#N/A,FALSE,"7617 Fab";#N/A,#N/A,FALSE,"7617 NSK"}</definedName>
    <definedName name="wrn.SCHEDULE." localSheetId="18" hidden="1">{#N/A,#N/A,FALSE,"7617 Fab";#N/A,#N/A,FALSE,"7617 NSK"}</definedName>
    <definedName name="wrn.SCHEDULE." hidden="1">{#N/A,#N/A,FALSE,"7617 Fab";#N/A,#N/A,FALSE,"7617 NSK"}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5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hidden="1">{#N/A,#N/A,FALSE,"2002 Small Tool OH";#N/A,#N/A,FALSE,"QA"}</definedName>
    <definedName name="wrn.Summary." localSheetId="5" hidden="1">{#N/A,#N/A,FALSE,"Summ";#N/A,#N/A,FALSE,"General"}</definedName>
    <definedName name="wrn.Summary." localSheetId="18" hidden="1">{#N/A,#N/A,FALSE,"Summ";#N/A,#N/A,FALSE,"General"}</definedName>
    <definedName name="wrn.Summary." hidden="1">{#N/A,#N/A,FALSE,"Summ";#N/A,#N/A,FALSE,"General"}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5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 localSheetId="5">'[22]MJS-6'!$F$2</definedName>
    <definedName name="WUTC_Docket_No._UG_11____">'[23]MJS-6'!$F$2</definedName>
    <definedName name="WUTC_FILING_FEE" localSheetId="5">'[22]MJS-7'!$O$15</definedName>
    <definedName name="WUTC_FILING_FEE">'[23]MJS-7'!$O$15</definedName>
    <definedName name="wwp_wkly_vect_input" localSheetId="5">#REF!</definedName>
    <definedName name="wwp_wkly_vect_input" localSheetId="11">#REF!</definedName>
    <definedName name="wwp_wkly_vect_input" localSheetId="17">#REF!</definedName>
    <definedName name="wwp_wkly_vect_input" localSheetId="3">#REF!</definedName>
    <definedName name="wwp_wkly_vect_input" localSheetId="7">#REF!</definedName>
    <definedName name="wwp_wkly_vect_input" localSheetId="1">#REF!</definedName>
    <definedName name="wwp_wkly_vect_input" localSheetId="0">#REF!</definedName>
    <definedName name="wwp_wkly_vect_input">#REF!</definedName>
    <definedName name="www" localSheetId="5" hidden="1">{#N/A,#N/A,FALSE,"schA"}</definedName>
    <definedName name="www" localSheetId="18" hidden="1">{#N/A,#N/A,FALSE,"schA"}</definedName>
    <definedName name="www" hidden="1">{#N/A,#N/A,FALSE,"schA"}</definedName>
    <definedName name="x" localSheetId="5" hidden="1">{#N/A,#N/A,FALSE,"Coversheet";#N/A,#N/A,FALSE,"QA"}</definedName>
    <definedName name="x" localSheetId="18" hidden="1">{#N/A,#N/A,FALSE,"Coversheet";#N/A,#N/A,FALSE,"QA"}</definedName>
    <definedName name="x" hidden="1">{#N/A,#N/A,FALSE,"Coversheet";#N/A,#N/A,FALSE,"QA"}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18" hidden="1">{#N/A,#N/A,FALSE,"Balance_Sheet";#N/A,#N/A,FALSE,"income_statement_monthly";#N/A,#N/A,FALSE,"income_statement_Quarter";#N/A,#N/A,FALSE,"income_statement_ytd";#N/A,#N/A,FALSE,"income_statement_12Months"}</definedName>
    <definedName name="xx" localSheetId="12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5">#REF!</definedName>
    <definedName name="xxx" localSheetId="11">#REF!</definedName>
    <definedName name="xxx" localSheetId="17">#REF!</definedName>
    <definedName name="xxx" localSheetId="3">#REF!</definedName>
    <definedName name="xxx" localSheetId="7">#REF!</definedName>
    <definedName name="xxx" localSheetId="1">#REF!</definedName>
    <definedName name="xxx" localSheetId="0">#REF!</definedName>
    <definedName name="xxx">#REF!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11">#REF!</definedName>
    <definedName name="Year" localSheetId="18">#REF!</definedName>
    <definedName name="Year" localSheetId="17">#REF!</definedName>
    <definedName name="Year" localSheetId="3">#REF!</definedName>
    <definedName name="Year" localSheetId="7">#REF!</definedName>
    <definedName name="Year" localSheetId="1">#REF!</definedName>
    <definedName name="Year" localSheetId="0">#REF!</definedName>
    <definedName name="Year">#REF!</definedName>
    <definedName name="Years_evaluated">'[120]Revison Inputs'!$B$6</definedName>
    <definedName name="YEFactors">[36]Factors!$S$3:$AG$99</definedName>
    <definedName name="YTD_Format" localSheetId="18">[97]YTD!$B$13:$D$13,[97]YTD!$B$32:$D$32</definedName>
    <definedName name="YTD_Format">[98]YTD!$B$13:$D$13,[98]YTD!$B$32:$D$32</definedName>
    <definedName name="yuf" localSheetId="5" hidden="1">{#N/A,#N/A,FALSE,"Summ";#N/A,#N/A,FALSE,"General"}</definedName>
    <definedName name="yuf" localSheetId="18" hidden="1">{#N/A,#N/A,FALSE,"Summ";#N/A,#N/A,FALSE,"General"}</definedName>
    <definedName name="yuf" hidden="1">{#N/A,#N/A,FALSE,"Summ";#N/A,#N/A,FALSE,"General"}</definedName>
    <definedName name="z" localSheetId="5" hidden="1">{#N/A,#N/A,FALSE,"Coversheet";#N/A,#N/A,FALSE,"QA"}</definedName>
    <definedName name="z" localSheetId="18" hidden="1">{#N/A,#N/A,FALSE,"Coversheet";#N/A,#N/A,FALSE,"QA"}</definedName>
    <definedName name="z" hidden="1">{#N/A,#N/A,FALSE,"Coversheet";#N/A,#N/A,FALSE,"QA"}</definedName>
    <definedName name="ZA" localSheetId="11">'[121] annual balance '!#REF!</definedName>
    <definedName name="ZA" localSheetId="17">'[121] annual balance '!#REF!</definedName>
    <definedName name="ZA" localSheetId="3">'[121] annual balance '!#REF!</definedName>
    <definedName name="ZA" localSheetId="7">'[121] annual balance '!#REF!</definedName>
    <definedName name="ZA" localSheetId="1">'[121] annual balance '!#REF!</definedName>
    <definedName name="ZA" localSheetId="0">'[121] annual balance '!#REF!</definedName>
    <definedName name="ZA">'[121] annual balance '!#REF!</definedName>
    <definedName name="zilfpldebtperc" localSheetId="5">#REF!</definedName>
    <definedName name="zilfpldebtperc" localSheetId="11">#REF!</definedName>
    <definedName name="zilfpldebtperc" localSheetId="17">#REF!</definedName>
    <definedName name="zilfpldebtperc" localSheetId="3">#REF!</definedName>
    <definedName name="zilfpldebtperc" localSheetId="7">#REF!</definedName>
    <definedName name="zilfpldebtperc" localSheetId="1">#REF!</definedName>
    <definedName name="zilfpldebtperc" localSheetId="0">#REF!</definedName>
    <definedName name="zilfpldebtperc">#REF!</definedName>
    <definedName name="zilkhaepcdevcost" localSheetId="11">#REF!</definedName>
    <definedName name="zilkhaepcdevcost" localSheetId="17">#REF!</definedName>
    <definedName name="zilkhaepcdevcost" localSheetId="3">#REF!</definedName>
    <definedName name="zilkhaepcdevcost" localSheetId="7">#REF!</definedName>
    <definedName name="zilkhaepcdevcost" localSheetId="1">#REF!</definedName>
    <definedName name="zilkhaepcdevcost" localSheetId="0">#REF!</definedName>
    <definedName name="zilkhaepcdevcost">#REF!</definedName>
    <definedName name="zilkhaownperc" localSheetId="11">#REF!</definedName>
    <definedName name="zilkhaownperc" localSheetId="17">#REF!</definedName>
    <definedName name="zilkhaownperc" localSheetId="3">#REF!</definedName>
    <definedName name="zilkhaownperc" localSheetId="7">#REF!</definedName>
    <definedName name="zilkhaownperc" localSheetId="1">#REF!</definedName>
    <definedName name="zilkhaownperc" localSheetId="0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A11" i="62" l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53" i="37" l="1"/>
  <c r="A52" i="37"/>
  <c r="A51" i="37"/>
  <c r="O11" i="56" l="1"/>
  <c r="S22" i="56"/>
  <c r="S20" i="56"/>
  <c r="S19" i="56"/>
  <c r="S18" i="56"/>
  <c r="J38" i="60" l="1"/>
  <c r="I38" i="60"/>
  <c r="J45" i="59"/>
  <c r="J44" i="59"/>
  <c r="C16" i="13" l="1"/>
  <c r="B16" i="13"/>
  <c r="G15" i="62"/>
  <c r="C12" i="13" s="1"/>
  <c r="H20" i="63"/>
  <c r="H39" i="63"/>
  <c r="D16" i="13" l="1"/>
  <c r="J39" i="60" l="1"/>
  <c r="I39" i="60"/>
  <c r="H37" i="61"/>
  <c r="K45" i="59"/>
  <c r="K44" i="59"/>
  <c r="K38" i="61"/>
  <c r="J38" i="61"/>
  <c r="P10" i="56"/>
  <c r="O10" i="56"/>
  <c r="G9" i="62" l="1"/>
  <c r="F9" i="62"/>
  <c r="E10" i="62"/>
  <c r="D10" i="62"/>
  <c r="F10" i="62" s="1"/>
  <c r="G30" i="62"/>
  <c r="F30" i="62"/>
  <c r="X40" i="68"/>
  <c r="X39" i="68"/>
  <c r="X32" i="68"/>
  <c r="AB32" i="68" s="1"/>
  <c r="Y32" i="68"/>
  <c r="AA32" i="68" s="1"/>
  <c r="Z32" i="68"/>
  <c r="X28" i="68"/>
  <c r="Q28" i="68"/>
  <c r="R28" i="68" s="1"/>
  <c r="X27" i="68"/>
  <c r="Q27" i="68"/>
  <c r="R27" i="68" s="1"/>
  <c r="X26" i="68"/>
  <c r="Q26" i="68"/>
  <c r="R26" i="68" s="1"/>
  <c r="P24" i="68"/>
  <c r="H24" i="68"/>
  <c r="W24" i="68"/>
  <c r="V24" i="68"/>
  <c r="U24" i="68"/>
  <c r="T24" i="68"/>
  <c r="O24" i="68"/>
  <c r="N24" i="68"/>
  <c r="M24" i="68"/>
  <c r="L24" i="68"/>
  <c r="K24" i="68"/>
  <c r="J24" i="68"/>
  <c r="I24" i="68"/>
  <c r="G24" i="68"/>
  <c r="F24" i="68"/>
  <c r="E24" i="68"/>
  <c r="D24" i="68"/>
  <c r="C24" i="68"/>
  <c r="T20" i="68"/>
  <c r="X19" i="68"/>
  <c r="Q19" i="68"/>
  <c r="R19" i="68" s="1"/>
  <c r="V20" i="68"/>
  <c r="X18" i="68"/>
  <c r="K20" i="68"/>
  <c r="Q18" i="68"/>
  <c r="R18" i="68" s="1"/>
  <c r="C20" i="68"/>
  <c r="W20" i="68"/>
  <c r="U20" i="68"/>
  <c r="X17" i="68"/>
  <c r="P20" i="68"/>
  <c r="O20" i="68"/>
  <c r="N20" i="68"/>
  <c r="M20" i="68"/>
  <c r="L20" i="68"/>
  <c r="J20" i="68"/>
  <c r="I20" i="68"/>
  <c r="H20" i="68"/>
  <c r="G20" i="68"/>
  <c r="F20" i="68"/>
  <c r="Q17" i="68"/>
  <c r="D20" i="68"/>
  <c r="X13" i="68"/>
  <c r="L15" i="68"/>
  <c r="D15" i="68"/>
  <c r="W15" i="68"/>
  <c r="V15" i="68"/>
  <c r="U15" i="68"/>
  <c r="T15" i="68"/>
  <c r="P15" i="68"/>
  <c r="O15" i="68"/>
  <c r="N15" i="68"/>
  <c r="M15" i="68"/>
  <c r="K15" i="68"/>
  <c r="J15" i="68"/>
  <c r="I15" i="68"/>
  <c r="H15" i="68"/>
  <c r="G15" i="68"/>
  <c r="F15" i="68"/>
  <c r="E15" i="68"/>
  <c r="C15" i="68"/>
  <c r="A11" i="68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V9" i="68"/>
  <c r="M9" i="68"/>
  <c r="E9" i="68"/>
  <c r="A9" i="68"/>
  <c r="A10" i="68" s="1"/>
  <c r="W9" i="68"/>
  <c r="U9" i="68"/>
  <c r="T9" i="68"/>
  <c r="T30" i="68" s="1"/>
  <c r="T34" i="68" s="1"/>
  <c r="P9" i="68"/>
  <c r="O9" i="68"/>
  <c r="N9" i="68"/>
  <c r="L9" i="68"/>
  <c r="K9" i="68"/>
  <c r="J9" i="68"/>
  <c r="I9" i="68"/>
  <c r="H9" i="68"/>
  <c r="G9" i="68"/>
  <c r="F9" i="68"/>
  <c r="Q8" i="68"/>
  <c r="D9" i="68"/>
  <c r="C9" i="68"/>
  <c r="R17" i="68" l="1"/>
  <c r="Q20" i="68"/>
  <c r="Y19" i="68"/>
  <c r="AA19" i="68" s="1"/>
  <c r="Z19" i="68"/>
  <c r="AB19" i="68"/>
  <c r="R8" i="68"/>
  <c r="Q9" i="68"/>
  <c r="I30" i="68"/>
  <c r="I34" i="68" s="1"/>
  <c r="AB26" i="68"/>
  <c r="Y18" i="68"/>
  <c r="AA18" i="68" s="1"/>
  <c r="Z18" i="68"/>
  <c r="Z28" i="68"/>
  <c r="Y28" i="68"/>
  <c r="AA28" i="68" s="1"/>
  <c r="AB17" i="68"/>
  <c r="X20" i="68"/>
  <c r="Y26" i="68"/>
  <c r="AA26" i="68" s="1"/>
  <c r="Z26" i="68"/>
  <c r="AB18" i="68"/>
  <c r="C30" i="68"/>
  <c r="C34" i="68" s="1"/>
  <c r="G30" i="68"/>
  <c r="G34" i="68" s="1"/>
  <c r="K30" i="68"/>
  <c r="K34" i="68" s="1"/>
  <c r="O30" i="68"/>
  <c r="O34" i="68" s="1"/>
  <c r="Y27" i="68"/>
  <c r="AA27" i="68" s="1"/>
  <c r="Z27" i="68"/>
  <c r="AB27" i="68"/>
  <c r="U30" i="68"/>
  <c r="U34" i="68" s="1"/>
  <c r="M30" i="68"/>
  <c r="M34" i="68" s="1"/>
  <c r="H30" i="68"/>
  <c r="H34" i="68" s="1"/>
  <c r="P30" i="68"/>
  <c r="P34" i="68" s="1"/>
  <c r="Q14" i="68"/>
  <c r="R14" i="68" s="1"/>
  <c r="E20" i="68"/>
  <c r="E30" i="68" s="1"/>
  <c r="E34" i="68" s="1"/>
  <c r="W30" i="68"/>
  <c r="W34" i="68" s="1"/>
  <c r="X12" i="68"/>
  <c r="X14" i="68"/>
  <c r="AB14" i="68" s="1"/>
  <c r="Q23" i="68"/>
  <c r="R23" i="68" s="1"/>
  <c r="AB28" i="68"/>
  <c r="V30" i="68"/>
  <c r="V34" i="68" s="1"/>
  <c r="D30" i="68"/>
  <c r="D34" i="68" s="1"/>
  <c r="L30" i="68"/>
  <c r="L34" i="68" s="1"/>
  <c r="Q12" i="68"/>
  <c r="R12" i="68" s="1"/>
  <c r="F30" i="68"/>
  <c r="F34" i="68" s="1"/>
  <c r="J30" i="68"/>
  <c r="J34" i="68" s="1"/>
  <c r="N30" i="68"/>
  <c r="N34" i="68" s="1"/>
  <c r="X8" i="68"/>
  <c r="Q13" i="68"/>
  <c r="R13" i="68" s="1"/>
  <c r="X23" i="68"/>
  <c r="AB23" i="68" s="1"/>
  <c r="X11" i="68"/>
  <c r="X22" i="68"/>
  <c r="Q11" i="68"/>
  <c r="Q22" i="68"/>
  <c r="Q24" i="68" l="1"/>
  <c r="R22" i="68"/>
  <c r="Z13" i="68"/>
  <c r="Y13" i="68"/>
  <c r="AA13" i="68" s="1"/>
  <c r="Z23" i="68"/>
  <c r="Y23" i="68"/>
  <c r="AA23" i="68" s="1"/>
  <c r="X24" i="68"/>
  <c r="Z12" i="68"/>
  <c r="Y12" i="68"/>
  <c r="AA12" i="68" s="1"/>
  <c r="R9" i="68"/>
  <c r="Y8" i="68"/>
  <c r="Z8" i="68"/>
  <c r="Q15" i="68"/>
  <c r="Q30" i="68" s="1"/>
  <c r="Q34" i="68" s="1"/>
  <c r="R11" i="68"/>
  <c r="AB13" i="68"/>
  <c r="X9" i="68"/>
  <c r="AB8" i="68"/>
  <c r="Z14" i="68"/>
  <c r="Y14" i="68"/>
  <c r="AA14" i="68" s="1"/>
  <c r="X15" i="68"/>
  <c r="AB11" i="68"/>
  <c r="AB12" i="68"/>
  <c r="R20" i="68"/>
  <c r="Z20" i="68" s="1"/>
  <c r="Y17" i="68"/>
  <c r="Z17" i="68"/>
  <c r="Z11" i="68" l="1"/>
  <c r="R15" i="68"/>
  <c r="Z15" i="68" s="1"/>
  <c r="Y11" i="68"/>
  <c r="AB24" i="68"/>
  <c r="Y20" i="68"/>
  <c r="AA20" i="68" s="1"/>
  <c r="AA17" i="68"/>
  <c r="R30" i="68"/>
  <c r="Z9" i="68"/>
  <c r="X30" i="68"/>
  <c r="AB9" i="68"/>
  <c r="AB20" i="68"/>
  <c r="Z22" i="68"/>
  <c r="R24" i="68"/>
  <c r="Z24" i="68" s="1"/>
  <c r="Y22" i="68"/>
  <c r="Y9" i="68"/>
  <c r="AA8" i="68"/>
  <c r="AB22" i="68"/>
  <c r="AA9" i="68" l="1"/>
  <c r="Y24" i="68"/>
  <c r="AA24" i="68" s="1"/>
  <c r="AA22" i="68"/>
  <c r="Z30" i="68"/>
  <c r="R34" i="68"/>
  <c r="Z34" i="68" s="1"/>
  <c r="Y15" i="68"/>
  <c r="AA15" i="68" s="1"/>
  <c r="AA11" i="68"/>
  <c r="AB30" i="68"/>
  <c r="X34" i="68"/>
  <c r="AB34" i="68" s="1"/>
  <c r="AB15" i="68"/>
  <c r="Y30" i="68" l="1"/>
  <c r="Y34" i="68" l="1"/>
  <c r="AA34" i="68" s="1"/>
  <c r="AA30" i="68"/>
  <c r="H45" i="67" l="1"/>
  <c r="I45" i="67" s="1"/>
  <c r="F45" i="67"/>
  <c r="F36" i="67"/>
  <c r="B32" i="67"/>
  <c r="B33" i="67" s="1"/>
  <c r="B34" i="67" s="1"/>
  <c r="B35" i="67" s="1"/>
  <c r="B36" i="67" s="1"/>
  <c r="B38" i="67" s="1"/>
  <c r="B39" i="67" s="1"/>
  <c r="B40" i="67" s="1"/>
  <c r="B41" i="67" s="1"/>
  <c r="B42" i="67" s="1"/>
  <c r="B43" i="67" s="1"/>
  <c r="B44" i="67" s="1"/>
  <c r="B45" i="67" s="1"/>
  <c r="B47" i="67" s="1"/>
  <c r="B49" i="67" s="1"/>
  <c r="H30" i="67"/>
  <c r="I30" i="67" s="1"/>
  <c r="F30" i="67"/>
  <c r="H21" i="67"/>
  <c r="I21" i="67" s="1"/>
  <c r="J21" i="67" s="1"/>
  <c r="K21" i="67"/>
  <c r="H19" i="67"/>
  <c r="I19" i="67" s="1"/>
  <c r="F19" i="67"/>
  <c r="K11" i="67"/>
  <c r="G47" i="67"/>
  <c r="H11" i="67" s="1"/>
  <c r="I11" i="67" s="1"/>
  <c r="J11" i="67" s="1"/>
  <c r="G6" i="67"/>
  <c r="H13" i="67" l="1"/>
  <c r="I13" i="67" s="1"/>
  <c r="J13" i="67" s="1"/>
  <c r="K13" i="67" s="1"/>
  <c r="H36" i="67"/>
  <c r="I36" i="67" s="1"/>
  <c r="H9" i="67"/>
  <c r="F47" i="67"/>
  <c r="I9" i="67" l="1"/>
  <c r="H47" i="67"/>
  <c r="I47" i="67" l="1"/>
  <c r="J9" i="67"/>
  <c r="K9" i="67" s="1"/>
  <c r="K47" i="67" s="1"/>
  <c r="J47" i="67" l="1"/>
  <c r="L47" i="67"/>
  <c r="L48" i="67" s="1"/>
  <c r="J35" i="66" l="1"/>
  <c r="H33" i="66"/>
  <c r="J33" i="66"/>
  <c r="I33" i="66"/>
  <c r="J31" i="66"/>
  <c r="I31" i="66"/>
  <c r="H27" i="66"/>
  <c r="J27" i="66"/>
  <c r="E29" i="66"/>
  <c r="D29" i="66"/>
  <c r="J26" i="66"/>
  <c r="I26" i="66"/>
  <c r="J24" i="66"/>
  <c r="I24" i="66"/>
  <c r="E22" i="66"/>
  <c r="H20" i="66"/>
  <c r="J20" i="66"/>
  <c r="I20" i="66"/>
  <c r="J19" i="66"/>
  <c r="I19" i="66"/>
  <c r="H18" i="66"/>
  <c r="J18" i="66"/>
  <c r="I18" i="66"/>
  <c r="D22" i="66"/>
  <c r="J14" i="66"/>
  <c r="K14" i="66" s="1"/>
  <c r="I14" i="66"/>
  <c r="H13" i="66"/>
  <c r="J13" i="66"/>
  <c r="I13" i="66"/>
  <c r="J12" i="66"/>
  <c r="I12" i="66"/>
  <c r="H11" i="66"/>
  <c r="J11" i="66"/>
  <c r="I11" i="66"/>
  <c r="E16" i="66"/>
  <c r="D16" i="66"/>
  <c r="A11" i="66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10" i="66"/>
  <c r="J9" i="66"/>
  <c r="I9" i="66"/>
  <c r="D37" i="66"/>
  <c r="I16" i="66" l="1"/>
  <c r="I22" i="66"/>
  <c r="L18" i="66"/>
  <c r="D42" i="66"/>
  <c r="J16" i="66"/>
  <c r="G16" i="66" s="1"/>
  <c r="K11" i="66"/>
  <c r="K16" i="66" s="1"/>
  <c r="K18" i="66"/>
  <c r="J22" i="66"/>
  <c r="G22" i="66" s="1"/>
  <c r="L20" i="66"/>
  <c r="K24" i="66"/>
  <c r="L24" i="66" s="1"/>
  <c r="J29" i="66"/>
  <c r="G29" i="66" s="1"/>
  <c r="K26" i="66"/>
  <c r="K27" i="66"/>
  <c r="L31" i="66"/>
  <c r="K9" i="66"/>
  <c r="J37" i="66"/>
  <c r="E37" i="66"/>
  <c r="E42" i="66" s="1"/>
  <c r="K12" i="66"/>
  <c r="L12" i="66" s="1"/>
  <c r="K13" i="66"/>
  <c r="L13" i="66" s="1"/>
  <c r="L14" i="66"/>
  <c r="K19" i="66"/>
  <c r="L19" i="66" s="1"/>
  <c r="K20" i="66"/>
  <c r="K31" i="66"/>
  <c r="K33" i="66"/>
  <c r="L33" i="66" s="1"/>
  <c r="H9" i="66"/>
  <c r="H26" i="66"/>
  <c r="H31" i="66"/>
  <c r="F35" i="66"/>
  <c r="I27" i="66"/>
  <c r="H12" i="66"/>
  <c r="H14" i="66"/>
  <c r="H19" i="66"/>
  <c r="H24" i="66"/>
  <c r="H35" i="66" l="1"/>
  <c r="I35" i="66"/>
  <c r="H16" i="66"/>
  <c r="K29" i="66"/>
  <c r="L26" i="66"/>
  <c r="K22" i="66"/>
  <c r="L22" i="66" s="1"/>
  <c r="L11" i="66"/>
  <c r="G37" i="66"/>
  <c r="F22" i="66"/>
  <c r="H22" i="66" s="1"/>
  <c r="L27" i="66"/>
  <c r="L9" i="66"/>
  <c r="I29" i="66"/>
  <c r="F16" i="66"/>
  <c r="L16" i="66"/>
  <c r="L29" i="66" l="1"/>
  <c r="F29" i="66"/>
  <c r="H29" i="66" s="1"/>
  <c r="I37" i="66"/>
  <c r="L35" i="66"/>
  <c r="K35" i="66"/>
  <c r="K37" i="66" s="1"/>
  <c r="L37" i="66" l="1"/>
  <c r="F37" i="66"/>
  <c r="H37" i="66" s="1"/>
  <c r="T32" i="65" l="1"/>
  <c r="E32" i="65"/>
  <c r="D32" i="65"/>
  <c r="T31" i="65"/>
  <c r="E31" i="65"/>
  <c r="D31" i="65"/>
  <c r="T30" i="65"/>
  <c r="E30" i="65"/>
  <c r="D30" i="65"/>
  <c r="T29" i="65"/>
  <c r="E29" i="65"/>
  <c r="D29" i="65"/>
  <c r="E28" i="65"/>
  <c r="D28" i="65"/>
  <c r="E27" i="65"/>
  <c r="D27" i="65"/>
  <c r="T26" i="65"/>
  <c r="E26" i="65"/>
  <c r="E33" i="65" s="1"/>
  <c r="D26" i="65"/>
  <c r="D33" i="65" s="1"/>
  <c r="R23" i="65"/>
  <c r="Q23" i="65"/>
  <c r="P23" i="65"/>
  <c r="O23" i="65"/>
  <c r="N23" i="65"/>
  <c r="M23" i="65"/>
  <c r="L23" i="65"/>
  <c r="K23" i="65"/>
  <c r="J23" i="65"/>
  <c r="I23" i="65"/>
  <c r="G23" i="65"/>
  <c r="F23" i="65"/>
  <c r="E23" i="65"/>
  <c r="D23" i="65"/>
  <c r="H22" i="65"/>
  <c r="H32" i="65" s="1"/>
  <c r="F22" i="65"/>
  <c r="F21" i="65"/>
  <c r="H21" i="65" s="1"/>
  <c r="F20" i="65"/>
  <c r="H20" i="65" s="1"/>
  <c r="S20" i="65" s="1"/>
  <c r="F19" i="65"/>
  <c r="H19" i="65" s="1"/>
  <c r="S19" i="65" s="1"/>
  <c r="F18" i="65"/>
  <c r="H18" i="65" s="1"/>
  <c r="S18" i="65" s="1"/>
  <c r="W18" i="65" s="1"/>
  <c r="Y18" i="65" s="1"/>
  <c r="U17" i="65"/>
  <c r="F17" i="65"/>
  <c r="H17" i="65" s="1"/>
  <c r="S17" i="65" s="1"/>
  <c r="W17" i="65" s="1"/>
  <c r="Y17" i="65" s="1"/>
  <c r="S16" i="65"/>
  <c r="W16" i="65" s="1"/>
  <c r="Y16" i="65" s="1"/>
  <c r="H16" i="65"/>
  <c r="F16" i="65"/>
  <c r="S15" i="65"/>
  <c r="S30" i="65" s="1"/>
  <c r="H15" i="65"/>
  <c r="H30" i="65" s="1"/>
  <c r="F15" i="65"/>
  <c r="H14" i="65"/>
  <c r="S14" i="65" s="1"/>
  <c r="F14" i="65"/>
  <c r="H13" i="65"/>
  <c r="H28" i="65" s="1"/>
  <c r="F13" i="65"/>
  <c r="H12" i="65"/>
  <c r="H27" i="65" s="1"/>
  <c r="F12" i="65"/>
  <c r="F11" i="65"/>
  <c r="H11" i="65" s="1"/>
  <c r="S11" i="65" s="1"/>
  <c r="T23" i="65"/>
  <c r="F10" i="65"/>
  <c r="H10" i="65" s="1"/>
  <c r="X39" i="64"/>
  <c r="T39" i="64"/>
  <c r="Z37" i="64"/>
  <c r="W37" i="64"/>
  <c r="Y37" i="64" s="1"/>
  <c r="U37" i="64"/>
  <c r="S37" i="64"/>
  <c r="R37" i="64"/>
  <c r="X35" i="64"/>
  <c r="U33" i="64"/>
  <c r="W33" i="64" s="1"/>
  <c r="S33" i="64"/>
  <c r="AB33" i="64" s="1"/>
  <c r="AD33" i="64" s="1"/>
  <c r="R33" i="64"/>
  <c r="W32" i="64"/>
  <c r="U32" i="64"/>
  <c r="S32" i="64"/>
  <c r="Y32" i="64" s="1"/>
  <c r="R32" i="64"/>
  <c r="Y31" i="64"/>
  <c r="W31" i="64"/>
  <c r="Z31" i="64" s="1"/>
  <c r="U31" i="64"/>
  <c r="S31" i="64"/>
  <c r="R31" i="64"/>
  <c r="V29" i="64"/>
  <c r="S29" i="64"/>
  <c r="R29" i="64"/>
  <c r="Q29" i="64"/>
  <c r="P29" i="64"/>
  <c r="O29" i="64"/>
  <c r="N29" i="64"/>
  <c r="M29" i="64"/>
  <c r="L29" i="64"/>
  <c r="K29" i="64"/>
  <c r="J29" i="64"/>
  <c r="I29" i="64"/>
  <c r="H29" i="64"/>
  <c r="G29" i="64"/>
  <c r="F29" i="64"/>
  <c r="E29" i="64"/>
  <c r="D29" i="64"/>
  <c r="C29" i="64"/>
  <c r="W28" i="64"/>
  <c r="Z28" i="64" s="1"/>
  <c r="U28" i="64"/>
  <c r="S28" i="64"/>
  <c r="R28" i="64"/>
  <c r="U27" i="64"/>
  <c r="U29" i="64" s="1"/>
  <c r="S27" i="64"/>
  <c r="R27" i="64"/>
  <c r="Q25" i="64"/>
  <c r="P25" i="64"/>
  <c r="O25" i="64"/>
  <c r="N25" i="64"/>
  <c r="M25" i="64"/>
  <c r="L25" i="64"/>
  <c r="K25" i="64"/>
  <c r="J25" i="64"/>
  <c r="I25" i="64"/>
  <c r="H25" i="64"/>
  <c r="G25" i="64"/>
  <c r="F25" i="64"/>
  <c r="E25" i="64"/>
  <c r="D25" i="64"/>
  <c r="C25" i="64"/>
  <c r="W24" i="64"/>
  <c r="Z24" i="64" s="1"/>
  <c r="U24" i="64"/>
  <c r="S24" i="64"/>
  <c r="AB24" i="64" s="1"/>
  <c r="AD24" i="64" s="1"/>
  <c r="R24" i="64"/>
  <c r="AB23" i="64"/>
  <c r="AD23" i="64" s="1"/>
  <c r="W23" i="64"/>
  <c r="Z23" i="64" s="1"/>
  <c r="U23" i="64"/>
  <c r="S23" i="64"/>
  <c r="R23" i="64"/>
  <c r="R25" i="64" s="1"/>
  <c r="AB22" i="64"/>
  <c r="AD22" i="64" s="1"/>
  <c r="V25" i="64"/>
  <c r="U22" i="64"/>
  <c r="W22" i="64" s="1"/>
  <c r="S22" i="64"/>
  <c r="R22" i="64"/>
  <c r="U21" i="64"/>
  <c r="U25" i="64" s="1"/>
  <c r="S21" i="64"/>
  <c r="S25" i="64" s="1"/>
  <c r="R21" i="64"/>
  <c r="Q19" i="64"/>
  <c r="P19" i="64"/>
  <c r="P35" i="64" s="1"/>
  <c r="P39" i="64" s="1"/>
  <c r="O19" i="64"/>
  <c r="N19" i="64"/>
  <c r="M19" i="64"/>
  <c r="L19" i="64"/>
  <c r="L35" i="64" s="1"/>
  <c r="L39" i="64" s="1"/>
  <c r="K19" i="64"/>
  <c r="J19" i="64"/>
  <c r="I19" i="64"/>
  <c r="H19" i="64"/>
  <c r="H35" i="64" s="1"/>
  <c r="H39" i="64" s="1"/>
  <c r="G19" i="64"/>
  <c r="F19" i="64"/>
  <c r="E19" i="64"/>
  <c r="D19" i="64"/>
  <c r="D35" i="64" s="1"/>
  <c r="D39" i="64" s="1"/>
  <c r="C19" i="64"/>
  <c r="W18" i="64"/>
  <c r="Z18" i="64" s="1"/>
  <c r="U18" i="64"/>
  <c r="S18" i="64"/>
  <c r="AB18" i="64" s="1"/>
  <c r="AD18" i="64" s="1"/>
  <c r="R18" i="64"/>
  <c r="AB17" i="64"/>
  <c r="AD17" i="64" s="1"/>
  <c r="W17" i="64"/>
  <c r="Z17" i="64" s="1"/>
  <c r="U17" i="64"/>
  <c r="S17" i="64"/>
  <c r="R17" i="64"/>
  <c r="AB16" i="64"/>
  <c r="AD16" i="64" s="1"/>
  <c r="U16" i="64"/>
  <c r="W16" i="64" s="1"/>
  <c r="S16" i="64"/>
  <c r="R16" i="64"/>
  <c r="U15" i="64"/>
  <c r="W15" i="64" s="1"/>
  <c r="S15" i="64"/>
  <c r="AB15" i="64" s="1"/>
  <c r="AD15" i="64" s="1"/>
  <c r="R15" i="64"/>
  <c r="U14" i="64"/>
  <c r="W14" i="64" s="1"/>
  <c r="S14" i="64"/>
  <c r="R14" i="64"/>
  <c r="W13" i="64"/>
  <c r="Z13" i="64" s="1"/>
  <c r="U13" i="64"/>
  <c r="S13" i="64"/>
  <c r="AB13" i="64" s="1"/>
  <c r="AD13" i="64" s="1"/>
  <c r="R13" i="64"/>
  <c r="AB12" i="64"/>
  <c r="AD12" i="64" s="1"/>
  <c r="W12" i="64"/>
  <c r="Z12" i="64" s="1"/>
  <c r="U12" i="64"/>
  <c r="S12" i="64"/>
  <c r="S19" i="64" s="1"/>
  <c r="R12" i="64"/>
  <c r="AB11" i="64"/>
  <c r="AD11" i="64" s="1"/>
  <c r="V19" i="64"/>
  <c r="U11" i="64"/>
  <c r="U19" i="64" s="1"/>
  <c r="S11" i="64"/>
  <c r="R11" i="64"/>
  <c r="R19" i="64" s="1"/>
  <c r="V9" i="64"/>
  <c r="V35" i="64" s="1"/>
  <c r="V39" i="64" s="1"/>
  <c r="R9" i="64"/>
  <c r="Q9" i="64"/>
  <c r="Q35" i="64" s="1"/>
  <c r="Q39" i="64" s="1"/>
  <c r="P9" i="64"/>
  <c r="O9" i="64"/>
  <c r="O35" i="64" s="1"/>
  <c r="O39" i="64" s="1"/>
  <c r="N9" i="64"/>
  <c r="N35" i="64" s="1"/>
  <c r="N39" i="64" s="1"/>
  <c r="M9" i="64"/>
  <c r="M35" i="64" s="1"/>
  <c r="M39" i="64" s="1"/>
  <c r="L9" i="64"/>
  <c r="K9" i="64"/>
  <c r="K35" i="64" s="1"/>
  <c r="K39" i="64" s="1"/>
  <c r="J9" i="64"/>
  <c r="J35" i="64" s="1"/>
  <c r="J39" i="64" s="1"/>
  <c r="I9" i="64"/>
  <c r="I35" i="64" s="1"/>
  <c r="I39" i="64" s="1"/>
  <c r="H9" i="64"/>
  <c r="G9" i="64"/>
  <c r="G35" i="64" s="1"/>
  <c r="G39" i="64" s="1"/>
  <c r="F9" i="64"/>
  <c r="F35" i="64" s="1"/>
  <c r="F39" i="64" s="1"/>
  <c r="E9" i="64"/>
  <c r="E35" i="64" s="1"/>
  <c r="E39" i="64" s="1"/>
  <c r="D9" i="64"/>
  <c r="C9" i="64"/>
  <c r="C35" i="64" s="1"/>
  <c r="C39" i="64" s="1"/>
  <c r="A9" i="64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U8" i="64"/>
  <c r="U9" i="64" s="1"/>
  <c r="S8" i="64"/>
  <c r="AB8" i="64" s="1"/>
  <c r="AD8" i="64" s="1"/>
  <c r="R8" i="64"/>
  <c r="W14" i="65" l="1"/>
  <c r="Y14" i="65" s="1"/>
  <c r="U14" i="65"/>
  <c r="S29" i="65"/>
  <c r="U29" i="65" s="1"/>
  <c r="U31" i="65"/>
  <c r="U11" i="65"/>
  <c r="W11" i="65"/>
  <c r="Y11" i="65" s="1"/>
  <c r="U12" i="65"/>
  <c r="U13" i="65"/>
  <c r="U19" i="65"/>
  <c r="W19" i="65"/>
  <c r="Y19" i="65" s="1"/>
  <c r="U30" i="65"/>
  <c r="H26" i="65"/>
  <c r="H23" i="65"/>
  <c r="S10" i="65"/>
  <c r="S21" i="65"/>
  <c r="H31" i="65"/>
  <c r="U18" i="65"/>
  <c r="U20" i="65"/>
  <c r="W20" i="65"/>
  <c r="Y20" i="65" s="1"/>
  <c r="T28" i="65"/>
  <c r="H29" i="65"/>
  <c r="S12" i="65"/>
  <c r="S13" i="65"/>
  <c r="U16" i="65"/>
  <c r="S22" i="65"/>
  <c r="S31" i="65"/>
  <c r="U15" i="65"/>
  <c r="T27" i="65"/>
  <c r="T33" i="65" s="1"/>
  <c r="W15" i="65"/>
  <c r="Y15" i="65" s="1"/>
  <c r="Y14" i="64"/>
  <c r="Z14" i="64"/>
  <c r="Y15" i="64"/>
  <c r="Z15" i="64"/>
  <c r="Z22" i="64"/>
  <c r="Y22" i="64"/>
  <c r="Y33" i="64"/>
  <c r="Z33" i="64"/>
  <c r="R35" i="64"/>
  <c r="R39" i="64" s="1"/>
  <c r="Z16" i="64"/>
  <c r="Y16" i="64"/>
  <c r="U35" i="64"/>
  <c r="U39" i="64" s="1"/>
  <c r="Y13" i="64"/>
  <c r="Y24" i="64"/>
  <c r="Z32" i="64"/>
  <c r="S9" i="64"/>
  <c r="S35" i="64" s="1"/>
  <c r="S39" i="64" s="1"/>
  <c r="Y12" i="64"/>
  <c r="Y17" i="64"/>
  <c r="AB21" i="64"/>
  <c r="AD21" i="64" s="1"/>
  <c r="Y23" i="64"/>
  <c r="W27" i="64"/>
  <c r="Y28" i="64"/>
  <c r="Y18" i="64"/>
  <c r="W11" i="64"/>
  <c r="W8" i="64"/>
  <c r="W21" i="64"/>
  <c r="U21" i="65" l="1"/>
  <c r="W21" i="65"/>
  <c r="Y21" i="65" s="1"/>
  <c r="W12" i="65"/>
  <c r="Y12" i="65" s="1"/>
  <c r="S27" i="65"/>
  <c r="S26" i="65"/>
  <c r="S23" i="65"/>
  <c r="U23" i="65" s="1"/>
  <c r="W10" i="65"/>
  <c r="Y10" i="65" s="1"/>
  <c r="U10" i="65"/>
  <c r="H33" i="65"/>
  <c r="S28" i="65"/>
  <c r="U28" i="65" s="1"/>
  <c r="W13" i="65"/>
  <c r="Y13" i="65" s="1"/>
  <c r="U27" i="65"/>
  <c r="S32" i="65"/>
  <c r="U32" i="65" s="1"/>
  <c r="W22" i="65"/>
  <c r="Y22" i="65" s="1"/>
  <c r="U22" i="65"/>
  <c r="Z11" i="64"/>
  <c r="Y11" i="64"/>
  <c r="Y19" i="64" s="1"/>
  <c r="W19" i="64"/>
  <c r="Z19" i="64" s="1"/>
  <c r="Y21" i="64"/>
  <c r="Y25" i="64" s="1"/>
  <c r="W25" i="64"/>
  <c r="Z25" i="64" s="1"/>
  <c r="Z21" i="64"/>
  <c r="Y8" i="64"/>
  <c r="Y9" i="64" s="1"/>
  <c r="Z8" i="64"/>
  <c r="W9" i="64"/>
  <c r="W29" i="64"/>
  <c r="Z29" i="64" s="1"/>
  <c r="Z27" i="64"/>
  <c r="Y27" i="64"/>
  <c r="Y29" i="64" s="1"/>
  <c r="S33" i="65" l="1"/>
  <c r="U33" i="65" s="1"/>
  <c r="U26" i="65"/>
  <c r="Y35" i="64"/>
  <c r="Y39" i="64" s="1"/>
  <c r="Z9" i="64"/>
  <c r="W35" i="64"/>
  <c r="W39" i="64" l="1"/>
  <c r="Z39" i="64" s="1"/>
  <c r="Z35" i="64"/>
  <c r="H38" i="63" l="1"/>
  <c r="H19" i="63"/>
  <c r="H49" i="37"/>
  <c r="G49" i="37"/>
  <c r="F49" i="37"/>
  <c r="H33" i="37"/>
  <c r="G33" i="37"/>
  <c r="F33" i="37"/>
  <c r="H31" i="37"/>
  <c r="G29" i="37"/>
  <c r="H29" i="37" s="1"/>
  <c r="F29" i="37"/>
  <c r="H20" i="37"/>
  <c r="G20" i="37"/>
  <c r="F20" i="37"/>
  <c r="H12" i="37"/>
  <c r="G12" i="37"/>
  <c r="F12" i="37"/>
  <c r="H30" i="62" l="1"/>
  <c r="G24" i="62"/>
  <c r="F24" i="62"/>
  <c r="G23" i="62"/>
  <c r="F23" i="62"/>
  <c r="G22" i="62"/>
  <c r="F22" i="62"/>
  <c r="H18" i="62"/>
  <c r="H17" i="62"/>
  <c r="G10" i="62"/>
  <c r="C9" i="13" s="1"/>
  <c r="B9" i="13"/>
  <c r="H9" i="62"/>
  <c r="A9" i="62"/>
  <c r="A10" i="62" s="1"/>
  <c r="G38" i="60"/>
  <c r="AK298" i="59"/>
  <c r="AJ298" i="59"/>
  <c r="AH298" i="59"/>
  <c r="Y298" i="59"/>
  <c r="Z298" i="59" s="1"/>
  <c r="V298" i="59"/>
  <c r="X298" i="59" s="1"/>
  <c r="M298" i="59"/>
  <c r="N298" i="59" s="1"/>
  <c r="AL298" i="59" s="1"/>
  <c r="J298" i="59"/>
  <c r="L298" i="59" s="1"/>
  <c r="AK297" i="59"/>
  <c r="AJ297" i="59"/>
  <c r="AH297" i="59"/>
  <c r="V297" i="59"/>
  <c r="X297" i="59" s="1"/>
  <c r="W297" i="59" s="1"/>
  <c r="M297" i="59"/>
  <c r="J297" i="59"/>
  <c r="L297" i="59" s="1"/>
  <c r="AK296" i="59"/>
  <c r="AH296" i="59"/>
  <c r="AJ296" i="59" s="1"/>
  <c r="V296" i="59"/>
  <c r="X296" i="59" s="1"/>
  <c r="W296" i="59" s="1"/>
  <c r="M296" i="59"/>
  <c r="J296" i="59"/>
  <c r="L296" i="59" s="1"/>
  <c r="AK295" i="59"/>
  <c r="AH295" i="59"/>
  <c r="AJ295" i="59" s="1"/>
  <c r="AI295" i="59" s="1"/>
  <c r="V295" i="59"/>
  <c r="X295" i="59" s="1"/>
  <c r="N295" i="59"/>
  <c r="AL295" i="59" s="1"/>
  <c r="M295" i="59"/>
  <c r="Y295" i="59" s="1"/>
  <c r="Z295" i="59" s="1"/>
  <c r="J295" i="59"/>
  <c r="L295" i="59" s="1"/>
  <c r="K295" i="59" s="1"/>
  <c r="AK294" i="59"/>
  <c r="AH294" i="59"/>
  <c r="AJ294" i="59" s="1"/>
  <c r="AI294" i="59" s="1"/>
  <c r="V294" i="59"/>
  <c r="X294" i="59" s="1"/>
  <c r="N294" i="59"/>
  <c r="AL294" i="59" s="1"/>
  <c r="AM294" i="59" s="1"/>
  <c r="M294" i="59"/>
  <c r="Y294" i="59" s="1"/>
  <c r="Z294" i="59" s="1"/>
  <c r="J294" i="59"/>
  <c r="L294" i="59" s="1"/>
  <c r="AK293" i="59"/>
  <c r="AJ293" i="59"/>
  <c r="AH293" i="59"/>
  <c r="V293" i="59"/>
  <c r="X293" i="59" s="1"/>
  <c r="W293" i="59" s="1"/>
  <c r="M293" i="59"/>
  <c r="L293" i="59"/>
  <c r="J293" i="59"/>
  <c r="AK292" i="59"/>
  <c r="AH292" i="59"/>
  <c r="AJ292" i="59" s="1"/>
  <c r="X292" i="59"/>
  <c r="W292" i="59" s="1"/>
  <c r="V292" i="59"/>
  <c r="M292" i="59"/>
  <c r="J292" i="59"/>
  <c r="L292" i="59" s="1"/>
  <c r="AK291" i="59"/>
  <c r="AH291" i="59"/>
  <c r="AJ291" i="59" s="1"/>
  <c r="AI291" i="59" s="1"/>
  <c r="X291" i="59"/>
  <c r="V291" i="59"/>
  <c r="N291" i="59"/>
  <c r="AL291" i="59" s="1"/>
  <c r="M291" i="59"/>
  <c r="Y291" i="59" s="1"/>
  <c r="Z291" i="59" s="1"/>
  <c r="J291" i="59"/>
  <c r="L291" i="59" s="1"/>
  <c r="AK290" i="59"/>
  <c r="AJ290" i="59"/>
  <c r="AH290" i="59"/>
  <c r="Y290" i="59"/>
  <c r="Z290" i="59" s="1"/>
  <c r="V290" i="59"/>
  <c r="X290" i="59" s="1"/>
  <c r="N290" i="59"/>
  <c r="AL290" i="59" s="1"/>
  <c r="M290" i="59"/>
  <c r="L290" i="59"/>
  <c r="J290" i="59"/>
  <c r="AK289" i="59"/>
  <c r="AH289" i="59"/>
  <c r="AJ289" i="59" s="1"/>
  <c r="V289" i="59"/>
  <c r="X289" i="59" s="1"/>
  <c r="W289" i="59" s="1"/>
  <c r="M289" i="59"/>
  <c r="J289" i="59"/>
  <c r="L289" i="59" s="1"/>
  <c r="AK288" i="59"/>
  <c r="AH288" i="59"/>
  <c r="AJ288" i="59" s="1"/>
  <c r="V288" i="59"/>
  <c r="X288" i="59" s="1"/>
  <c r="M288" i="59"/>
  <c r="Y288" i="59" s="1"/>
  <c r="Z288" i="59" s="1"/>
  <c r="J288" i="59"/>
  <c r="L288" i="59" s="1"/>
  <c r="AK287" i="59"/>
  <c r="AH287" i="59"/>
  <c r="AJ287" i="59" s="1"/>
  <c r="AI287" i="59" s="1"/>
  <c r="X287" i="59"/>
  <c r="V287" i="59"/>
  <c r="N287" i="59"/>
  <c r="AL287" i="59" s="1"/>
  <c r="M287" i="59"/>
  <c r="Y287" i="59" s="1"/>
  <c r="Z287" i="59" s="1"/>
  <c r="K287" i="59"/>
  <c r="J287" i="59"/>
  <c r="L287" i="59" s="1"/>
  <c r="AH286" i="59"/>
  <c r="AJ286" i="59" s="1"/>
  <c r="Y286" i="59"/>
  <c r="Z286" i="59" s="1"/>
  <c r="X286" i="59"/>
  <c r="V286" i="59"/>
  <c r="N286" i="59"/>
  <c r="AL286" i="59" s="1"/>
  <c r="J286" i="59"/>
  <c r="L286" i="59" s="1"/>
  <c r="AH285" i="59"/>
  <c r="AJ285" i="59" s="1"/>
  <c r="AI285" i="59" s="1"/>
  <c r="Y285" i="59"/>
  <c r="X285" i="59"/>
  <c r="W285" i="59"/>
  <c r="V285" i="59"/>
  <c r="N285" i="59"/>
  <c r="AL285" i="59" s="1"/>
  <c r="AM285" i="59" s="1"/>
  <c r="J285" i="59"/>
  <c r="L285" i="59" s="1"/>
  <c r="AJ284" i="59"/>
  <c r="AH284" i="59"/>
  <c r="Z284" i="59"/>
  <c r="Y284" i="59"/>
  <c r="W284" i="59"/>
  <c r="V284" i="59"/>
  <c r="X284" i="59" s="1"/>
  <c r="N284" i="59"/>
  <c r="AL284" i="59" s="1"/>
  <c r="J284" i="59"/>
  <c r="L284" i="59" s="1"/>
  <c r="O284" i="59" s="1"/>
  <c r="AJ283" i="59"/>
  <c r="AH283" i="59"/>
  <c r="Y283" i="59"/>
  <c r="Z283" i="59" s="1"/>
  <c r="V283" i="59"/>
  <c r="X283" i="59" s="1"/>
  <c r="O283" i="59"/>
  <c r="N283" i="59"/>
  <c r="AL283" i="59" s="1"/>
  <c r="K283" i="59"/>
  <c r="J283" i="59"/>
  <c r="L283" i="59" s="1"/>
  <c r="AH282" i="59"/>
  <c r="AJ282" i="59" s="1"/>
  <c r="Y282" i="59"/>
  <c r="Z282" i="59" s="1"/>
  <c r="X282" i="59"/>
  <c r="V282" i="59"/>
  <c r="N282" i="59"/>
  <c r="AL282" i="59" s="1"/>
  <c r="J282" i="59"/>
  <c r="L282" i="59" s="1"/>
  <c r="AH281" i="59"/>
  <c r="AJ281" i="59" s="1"/>
  <c r="Z281" i="59"/>
  <c r="Y281" i="59"/>
  <c r="V281" i="59"/>
  <c r="X281" i="59" s="1"/>
  <c r="N281" i="59"/>
  <c r="AL281" i="59" s="1"/>
  <c r="L281" i="59"/>
  <c r="J281" i="59"/>
  <c r="AL280" i="59"/>
  <c r="AH280" i="59"/>
  <c r="AJ280" i="59" s="1"/>
  <c r="Y280" i="59"/>
  <c r="Z280" i="59" s="1"/>
  <c r="V280" i="59"/>
  <c r="X280" i="59" s="1"/>
  <c r="W280" i="59" s="1"/>
  <c r="N280" i="59"/>
  <c r="J280" i="59"/>
  <c r="L280" i="59" s="1"/>
  <c r="AJ279" i="59"/>
  <c r="AI279" i="59"/>
  <c r="AH279" i="59"/>
  <c r="Z279" i="59"/>
  <c r="Y279" i="59"/>
  <c r="V279" i="59"/>
  <c r="X279" i="59" s="1"/>
  <c r="N279" i="59"/>
  <c r="AL279" i="59" s="1"/>
  <c r="J279" i="59"/>
  <c r="L279" i="59" s="1"/>
  <c r="K279" i="59" s="1"/>
  <c r="AM278" i="59"/>
  <c r="AH278" i="59"/>
  <c r="AJ278" i="59" s="1"/>
  <c r="AI278" i="59" s="1"/>
  <c r="Y278" i="59"/>
  <c r="Z278" i="59" s="1"/>
  <c r="V278" i="59"/>
  <c r="X278" i="59" s="1"/>
  <c r="N278" i="59"/>
  <c r="AL278" i="59" s="1"/>
  <c r="J278" i="59"/>
  <c r="L278" i="59" s="1"/>
  <c r="AL277" i="59"/>
  <c r="AH277" i="59"/>
  <c r="AJ277" i="59" s="1"/>
  <c r="Y277" i="59"/>
  <c r="Z277" i="59" s="1"/>
  <c r="V277" i="59"/>
  <c r="X277" i="59" s="1"/>
  <c r="N277" i="59"/>
  <c r="L277" i="59"/>
  <c r="J277" i="59"/>
  <c r="AH276" i="59"/>
  <c r="AJ276" i="59" s="1"/>
  <c r="Y276" i="59"/>
  <c r="Z276" i="59" s="1"/>
  <c r="V276" i="59"/>
  <c r="X276" i="59" s="1"/>
  <c r="W276" i="59" s="1"/>
  <c r="N276" i="59"/>
  <c r="AL276" i="59" s="1"/>
  <c r="J276" i="59"/>
  <c r="L276" i="59" s="1"/>
  <c r="AL275" i="59"/>
  <c r="AH275" i="59"/>
  <c r="AJ275" i="59" s="1"/>
  <c r="Y275" i="59"/>
  <c r="Z275" i="59" s="1"/>
  <c r="V275" i="59"/>
  <c r="X275" i="59" s="1"/>
  <c r="N275" i="59"/>
  <c r="J275" i="59"/>
  <c r="L275" i="59" s="1"/>
  <c r="AL274" i="59"/>
  <c r="AJ274" i="59"/>
  <c r="AH274" i="59"/>
  <c r="Y274" i="59"/>
  <c r="Z274" i="59" s="1"/>
  <c r="V274" i="59"/>
  <c r="X274" i="59" s="1"/>
  <c r="O274" i="59"/>
  <c r="N274" i="59"/>
  <c r="K274" i="59"/>
  <c r="J274" i="59"/>
  <c r="L274" i="59" s="1"/>
  <c r="AH273" i="59"/>
  <c r="AJ273" i="59" s="1"/>
  <c r="Y273" i="59"/>
  <c r="Z273" i="59" s="1"/>
  <c r="X273" i="59"/>
  <c r="V273" i="59"/>
  <c r="N273" i="59"/>
  <c r="AL273" i="59" s="1"/>
  <c r="J273" i="59"/>
  <c r="L273" i="59" s="1"/>
  <c r="AL272" i="59"/>
  <c r="AH272" i="59"/>
  <c r="AJ272" i="59" s="1"/>
  <c r="AA272" i="59"/>
  <c r="Y272" i="59"/>
  <c r="Z272" i="59" s="1"/>
  <c r="V272" i="59"/>
  <c r="X272" i="59" s="1"/>
  <c r="W272" i="59" s="1"/>
  <c r="N272" i="59"/>
  <c r="L272" i="59"/>
  <c r="J272" i="59"/>
  <c r="AL271" i="59"/>
  <c r="AH271" i="59"/>
  <c r="AJ271" i="59" s="1"/>
  <c r="Y271" i="59"/>
  <c r="Z271" i="59" s="1"/>
  <c r="V271" i="59"/>
  <c r="X271" i="59" s="1"/>
  <c r="N271" i="59"/>
  <c r="L271" i="59"/>
  <c r="O271" i="59" s="1"/>
  <c r="J271" i="59"/>
  <c r="AH270" i="59"/>
  <c r="AJ270" i="59" s="1"/>
  <c r="Z270" i="59"/>
  <c r="Y270" i="59"/>
  <c r="V270" i="59"/>
  <c r="X270" i="59" s="1"/>
  <c r="N270" i="59"/>
  <c r="O270" i="59" s="1"/>
  <c r="J270" i="59"/>
  <c r="L270" i="59" s="1"/>
  <c r="K270" i="59" s="1"/>
  <c r="AM269" i="59"/>
  <c r="AH269" i="59"/>
  <c r="AJ269" i="59" s="1"/>
  <c r="AI269" i="59" s="1"/>
  <c r="Y269" i="59"/>
  <c r="Z269" i="59" s="1"/>
  <c r="V269" i="59"/>
  <c r="X269" i="59" s="1"/>
  <c r="N269" i="59"/>
  <c r="AL269" i="59" s="1"/>
  <c r="J269" i="59"/>
  <c r="L269" i="59" s="1"/>
  <c r="AH268" i="59"/>
  <c r="AJ268" i="59" s="1"/>
  <c r="Y268" i="59"/>
  <c r="Z268" i="59" s="1"/>
  <c r="V268" i="59"/>
  <c r="X268" i="59" s="1"/>
  <c r="N268" i="59"/>
  <c r="AL268" i="59" s="1"/>
  <c r="L268" i="59"/>
  <c r="J268" i="59"/>
  <c r="AL267" i="59"/>
  <c r="AH267" i="59"/>
  <c r="AJ267" i="59" s="1"/>
  <c r="Y267" i="59"/>
  <c r="Z267" i="59" s="1"/>
  <c r="V267" i="59"/>
  <c r="X267" i="59" s="1"/>
  <c r="W267" i="59" s="1"/>
  <c r="N267" i="59"/>
  <c r="J267" i="59"/>
  <c r="L267" i="59" s="1"/>
  <c r="AL266" i="59"/>
  <c r="AH266" i="59"/>
  <c r="AJ266" i="59" s="1"/>
  <c r="Y266" i="59"/>
  <c r="Z266" i="59" s="1"/>
  <c r="V266" i="59"/>
  <c r="X266" i="59" s="1"/>
  <c r="N266" i="59"/>
  <c r="J266" i="59"/>
  <c r="L266" i="59" s="1"/>
  <c r="K266" i="59" s="1"/>
  <c r="AH265" i="59"/>
  <c r="AJ265" i="59" s="1"/>
  <c r="Y265" i="59"/>
  <c r="Z265" i="59" s="1"/>
  <c r="V265" i="59"/>
  <c r="X265" i="59" s="1"/>
  <c r="N265" i="59"/>
  <c r="AL265" i="59" s="1"/>
  <c r="J265" i="59"/>
  <c r="L265" i="59" s="1"/>
  <c r="K265" i="59" s="1"/>
  <c r="AM264" i="59"/>
  <c r="AH264" i="59"/>
  <c r="AJ264" i="59" s="1"/>
  <c r="AI264" i="59" s="1"/>
  <c r="Y264" i="59"/>
  <c r="Z264" i="59" s="1"/>
  <c r="V264" i="59"/>
  <c r="X264" i="59" s="1"/>
  <c r="N264" i="59"/>
  <c r="AL264" i="59" s="1"/>
  <c r="L264" i="59"/>
  <c r="J264" i="59"/>
  <c r="AH263" i="59"/>
  <c r="AJ263" i="59" s="1"/>
  <c r="AI263" i="59" s="1"/>
  <c r="Z263" i="59"/>
  <c r="Y263" i="59"/>
  <c r="X263" i="59"/>
  <c r="V263" i="59"/>
  <c r="N263" i="59"/>
  <c r="AL263" i="59" s="1"/>
  <c r="L263" i="59"/>
  <c r="J263" i="59"/>
  <c r="AJ262" i="59"/>
  <c r="AH262" i="59"/>
  <c r="Y262" i="59"/>
  <c r="Z262" i="59" s="1"/>
  <c r="W262" i="59"/>
  <c r="V262" i="59"/>
  <c r="X262" i="59" s="1"/>
  <c r="N262" i="59"/>
  <c r="AL262" i="59" s="1"/>
  <c r="J262" i="59"/>
  <c r="L262" i="59" s="1"/>
  <c r="AH261" i="59"/>
  <c r="AJ261" i="59" s="1"/>
  <c r="AI261" i="59" s="1"/>
  <c r="Y261" i="59"/>
  <c r="Z261" i="59" s="1"/>
  <c r="X261" i="59"/>
  <c r="V261" i="59"/>
  <c r="N261" i="59"/>
  <c r="AL261" i="59" s="1"/>
  <c r="L261" i="59"/>
  <c r="J261" i="59"/>
  <c r="AH260" i="59"/>
  <c r="AJ260" i="59" s="1"/>
  <c r="Y260" i="59"/>
  <c r="Z260" i="59" s="1"/>
  <c r="V260" i="59"/>
  <c r="X260" i="59" s="1"/>
  <c r="W260" i="59" s="1"/>
  <c r="N260" i="59"/>
  <c r="AL260" i="59" s="1"/>
  <c r="J260" i="59"/>
  <c r="L260" i="59" s="1"/>
  <c r="AJ259" i="59"/>
  <c r="AH259" i="59"/>
  <c r="Y259" i="59"/>
  <c r="Z259" i="59" s="1"/>
  <c r="V259" i="59"/>
  <c r="X259" i="59" s="1"/>
  <c r="N259" i="59"/>
  <c r="O259" i="59" s="1"/>
  <c r="J259" i="59"/>
  <c r="L259" i="59" s="1"/>
  <c r="K259" i="59" s="1"/>
  <c r="AH258" i="59"/>
  <c r="AJ258" i="59" s="1"/>
  <c r="Y258" i="59"/>
  <c r="Z258" i="59" s="1"/>
  <c r="X258" i="59"/>
  <c r="V258" i="59"/>
  <c r="N258" i="59"/>
  <c r="J258" i="59"/>
  <c r="L258" i="59" s="1"/>
  <c r="K258" i="59" s="1"/>
  <c r="AL257" i="59"/>
  <c r="AM257" i="59" s="1"/>
  <c r="AH257" i="59"/>
  <c r="AJ257" i="59" s="1"/>
  <c r="AI257" i="59" s="1"/>
  <c r="Y257" i="59"/>
  <c r="Z257" i="59" s="1"/>
  <c r="V257" i="59"/>
  <c r="X257" i="59" s="1"/>
  <c r="N257" i="59"/>
  <c r="L257" i="59"/>
  <c r="J257" i="59"/>
  <c r="AH256" i="59"/>
  <c r="AJ256" i="59" s="1"/>
  <c r="Y256" i="59"/>
  <c r="Z256" i="59" s="1"/>
  <c r="V256" i="59"/>
  <c r="X256" i="59" s="1"/>
  <c r="W256" i="59" s="1"/>
  <c r="N256" i="59"/>
  <c r="AL256" i="59" s="1"/>
  <c r="J256" i="59"/>
  <c r="L256" i="59" s="1"/>
  <c r="O256" i="59" s="1"/>
  <c r="AJ255" i="59"/>
  <c r="AH255" i="59"/>
  <c r="Y255" i="59"/>
  <c r="Z255" i="59" s="1"/>
  <c r="V255" i="59"/>
  <c r="X255" i="59" s="1"/>
  <c r="N255" i="59"/>
  <c r="AL255" i="59" s="1"/>
  <c r="J255" i="59"/>
  <c r="L255" i="59" s="1"/>
  <c r="AH254" i="59"/>
  <c r="AJ254" i="59" s="1"/>
  <c r="Y254" i="59"/>
  <c r="Z254" i="59" s="1"/>
  <c r="V254" i="59"/>
  <c r="X254" i="59" s="1"/>
  <c r="N254" i="59"/>
  <c r="AL254" i="59" s="1"/>
  <c r="J254" i="59"/>
  <c r="L254" i="59" s="1"/>
  <c r="K254" i="59" s="1"/>
  <c r="AH253" i="59"/>
  <c r="AJ253" i="59" s="1"/>
  <c r="AI253" i="59" s="1"/>
  <c r="Y253" i="59"/>
  <c r="Z253" i="59" s="1"/>
  <c r="X253" i="59"/>
  <c r="W253" i="59" s="1"/>
  <c r="V253" i="59"/>
  <c r="N253" i="59"/>
  <c r="AL253" i="59" s="1"/>
  <c r="AM253" i="59" s="1"/>
  <c r="J253" i="59"/>
  <c r="L253" i="59" s="1"/>
  <c r="AJ252" i="59"/>
  <c r="AH252" i="59"/>
  <c r="AA252" i="59"/>
  <c r="Y252" i="59"/>
  <c r="Z252" i="59" s="1"/>
  <c r="V252" i="59"/>
  <c r="X252" i="59" s="1"/>
  <c r="W252" i="59" s="1"/>
  <c r="N252" i="59"/>
  <c r="AL252" i="59" s="1"/>
  <c r="L252" i="59"/>
  <c r="K252" i="59"/>
  <c r="J252" i="59"/>
  <c r="AL251" i="59"/>
  <c r="AH251" i="59"/>
  <c r="AJ251" i="59" s="1"/>
  <c r="Y251" i="59"/>
  <c r="Z251" i="59" s="1"/>
  <c r="V251" i="59"/>
  <c r="X251" i="59" s="1"/>
  <c r="N251" i="59"/>
  <c r="K251" i="59"/>
  <c r="J251" i="59"/>
  <c r="L251" i="59" s="1"/>
  <c r="AM250" i="59"/>
  <c r="AH250" i="59"/>
  <c r="AJ250" i="59" s="1"/>
  <c r="AI250" i="59" s="1"/>
  <c r="Y250" i="59"/>
  <c r="Z250" i="59" s="1"/>
  <c r="X250" i="59"/>
  <c r="V250" i="59"/>
  <c r="N250" i="59"/>
  <c r="AL250" i="59" s="1"/>
  <c r="J250" i="59"/>
  <c r="L250" i="59" s="1"/>
  <c r="K250" i="59" s="1"/>
  <c r="AH249" i="59"/>
  <c r="AJ249" i="59" s="1"/>
  <c r="AI249" i="59" s="1"/>
  <c r="Y249" i="59"/>
  <c r="Z249" i="59" s="1"/>
  <c r="X249" i="59"/>
  <c r="AA249" i="59" s="1"/>
  <c r="W249" i="59"/>
  <c r="V249" i="59"/>
  <c r="N249" i="59"/>
  <c r="AL249" i="59" s="1"/>
  <c r="J249" i="59"/>
  <c r="L249" i="59" s="1"/>
  <c r="AJ248" i="59"/>
  <c r="AH248" i="59"/>
  <c r="Z248" i="59"/>
  <c r="Y248" i="59"/>
  <c r="W248" i="59"/>
  <c r="V248" i="59"/>
  <c r="X248" i="59" s="1"/>
  <c r="N248" i="59"/>
  <c r="AL248" i="59" s="1"/>
  <c r="J248" i="59"/>
  <c r="L248" i="59" s="1"/>
  <c r="AL247" i="59"/>
  <c r="AH247" i="59"/>
  <c r="AJ247" i="59" s="1"/>
  <c r="Y247" i="59"/>
  <c r="Z247" i="59" s="1"/>
  <c r="V247" i="59"/>
  <c r="X247" i="59" s="1"/>
  <c r="O247" i="59"/>
  <c r="N247" i="59"/>
  <c r="K247" i="59"/>
  <c r="J247" i="59"/>
  <c r="L247" i="59" s="1"/>
  <c r="AH246" i="59"/>
  <c r="AJ246" i="59" s="1"/>
  <c r="Y246" i="59"/>
  <c r="Z246" i="59" s="1"/>
  <c r="X246" i="59"/>
  <c r="V246" i="59"/>
  <c r="N246" i="59"/>
  <c r="AL246" i="59" s="1"/>
  <c r="J246" i="59"/>
  <c r="L246" i="59" s="1"/>
  <c r="AH245" i="59"/>
  <c r="AJ245" i="59" s="1"/>
  <c r="Y245" i="59"/>
  <c r="Z245" i="59" s="1"/>
  <c r="V245" i="59"/>
  <c r="X245" i="59" s="1"/>
  <c r="N245" i="59"/>
  <c r="AL245" i="59" s="1"/>
  <c r="J245" i="59"/>
  <c r="L245" i="59" s="1"/>
  <c r="AH244" i="59"/>
  <c r="AJ244" i="59" s="1"/>
  <c r="Y244" i="59"/>
  <c r="Z244" i="59" s="1"/>
  <c r="V244" i="59"/>
  <c r="X244" i="59" s="1"/>
  <c r="N244" i="59"/>
  <c r="AL244" i="59" s="1"/>
  <c r="J244" i="59"/>
  <c r="L244" i="59" s="1"/>
  <c r="K244" i="59" s="1"/>
  <c r="AL243" i="59"/>
  <c r="AJ243" i="59"/>
  <c r="AH243" i="59"/>
  <c r="Z243" i="59"/>
  <c r="Y243" i="59"/>
  <c r="V243" i="59"/>
  <c r="X243" i="59" s="1"/>
  <c r="W243" i="59" s="1"/>
  <c r="N243" i="59"/>
  <c r="J243" i="59"/>
  <c r="L243" i="59" s="1"/>
  <c r="AH242" i="59"/>
  <c r="AJ242" i="59" s="1"/>
  <c r="Y242" i="59"/>
  <c r="Z242" i="59" s="1"/>
  <c r="X242" i="59"/>
  <c r="V242" i="59"/>
  <c r="N242" i="59"/>
  <c r="J242" i="59"/>
  <c r="L242" i="59" s="1"/>
  <c r="K242" i="59" s="1"/>
  <c r="AH241" i="59"/>
  <c r="AJ241" i="59" s="1"/>
  <c r="Y241" i="59"/>
  <c r="Z241" i="59" s="1"/>
  <c r="V241" i="59"/>
  <c r="X241" i="59" s="1"/>
  <c r="N241" i="59"/>
  <c r="AL241" i="59" s="1"/>
  <c r="J241" i="59"/>
  <c r="L241" i="59" s="1"/>
  <c r="AH240" i="59"/>
  <c r="AJ240" i="59" s="1"/>
  <c r="Z240" i="59"/>
  <c r="Y240" i="59"/>
  <c r="X240" i="59"/>
  <c r="V240" i="59"/>
  <c r="N240" i="59"/>
  <c r="AL240" i="59" s="1"/>
  <c r="L240" i="59"/>
  <c r="J240" i="59"/>
  <c r="AJ239" i="59"/>
  <c r="AI239" i="59" s="1"/>
  <c r="AH239" i="59"/>
  <c r="Y239" i="59"/>
  <c r="Z239" i="59" s="1"/>
  <c r="W239" i="59"/>
  <c r="V239" i="59"/>
  <c r="X239" i="59" s="1"/>
  <c r="N239" i="59"/>
  <c r="AL239" i="59" s="1"/>
  <c r="J239" i="59"/>
  <c r="L239" i="59" s="1"/>
  <c r="AJ238" i="59"/>
  <c r="AH238" i="59"/>
  <c r="Z238" i="59"/>
  <c r="Y238" i="59"/>
  <c r="V238" i="59"/>
  <c r="X238" i="59" s="1"/>
  <c r="N238" i="59"/>
  <c r="AL238" i="59" s="1"/>
  <c r="L238" i="59"/>
  <c r="J238" i="59"/>
  <c r="AJ237" i="59"/>
  <c r="AI237" i="59"/>
  <c r="AH237" i="59"/>
  <c r="Y237" i="59"/>
  <c r="Z237" i="59" s="1"/>
  <c r="V237" i="59"/>
  <c r="X237" i="59" s="1"/>
  <c r="O237" i="59"/>
  <c r="N237" i="59"/>
  <c r="AL237" i="59" s="1"/>
  <c r="J237" i="59"/>
  <c r="L237" i="59" s="1"/>
  <c r="K237" i="59" s="1"/>
  <c r="AH236" i="59"/>
  <c r="AJ236" i="59" s="1"/>
  <c r="AI236" i="59" s="1"/>
  <c r="Y236" i="59"/>
  <c r="Z236" i="59" s="1"/>
  <c r="V236" i="59"/>
  <c r="X236" i="59" s="1"/>
  <c r="N236" i="59"/>
  <c r="AL236" i="59" s="1"/>
  <c r="J236" i="59"/>
  <c r="L236" i="59" s="1"/>
  <c r="AH235" i="59"/>
  <c r="AJ235" i="59" s="1"/>
  <c r="Z235" i="59"/>
  <c r="Y235" i="59"/>
  <c r="V235" i="59"/>
  <c r="X235" i="59" s="1"/>
  <c r="N235" i="59"/>
  <c r="AL235" i="59" s="1"/>
  <c r="L235" i="59"/>
  <c r="J235" i="59"/>
  <c r="AL234" i="59"/>
  <c r="AH234" i="59"/>
  <c r="AJ234" i="59" s="1"/>
  <c r="Y234" i="59"/>
  <c r="Z234" i="59" s="1"/>
  <c r="V234" i="59"/>
  <c r="X234" i="59" s="1"/>
  <c r="N234" i="59"/>
  <c r="L234" i="59"/>
  <c r="K234" i="59"/>
  <c r="J234" i="59"/>
  <c r="AH233" i="59"/>
  <c r="AJ233" i="59" s="1"/>
  <c r="AI233" i="59" s="1"/>
  <c r="Y233" i="59"/>
  <c r="Z233" i="59" s="1"/>
  <c r="V233" i="59"/>
  <c r="X233" i="59" s="1"/>
  <c r="N233" i="59"/>
  <c r="AL233" i="59" s="1"/>
  <c r="J233" i="59"/>
  <c r="L233" i="59" s="1"/>
  <c r="AH232" i="59"/>
  <c r="AJ232" i="59" s="1"/>
  <c r="AI232" i="59" s="1"/>
  <c r="Y232" i="59"/>
  <c r="Z232" i="59" s="1"/>
  <c r="X232" i="59"/>
  <c r="V232" i="59"/>
  <c r="N232" i="59"/>
  <c r="AL232" i="59" s="1"/>
  <c r="J232" i="59"/>
  <c r="L232" i="59" s="1"/>
  <c r="AH231" i="59"/>
  <c r="AJ231" i="59" s="1"/>
  <c r="Y231" i="59"/>
  <c r="Z231" i="59" s="1"/>
  <c r="V231" i="59"/>
  <c r="X231" i="59" s="1"/>
  <c r="N231" i="59"/>
  <c r="AL231" i="59" s="1"/>
  <c r="J231" i="59"/>
  <c r="L231" i="59" s="1"/>
  <c r="AL230" i="59"/>
  <c r="AJ230" i="59"/>
  <c r="AH230" i="59"/>
  <c r="Z230" i="59"/>
  <c r="Y230" i="59"/>
  <c r="V230" i="59"/>
  <c r="X230" i="59" s="1"/>
  <c r="N230" i="59"/>
  <c r="J230" i="59"/>
  <c r="L230" i="59" s="1"/>
  <c r="AH229" i="59"/>
  <c r="AJ229" i="59" s="1"/>
  <c r="Y229" i="59"/>
  <c r="Z229" i="59" s="1"/>
  <c r="V229" i="59"/>
  <c r="X229" i="59" s="1"/>
  <c r="N229" i="59"/>
  <c r="AL229" i="59" s="1"/>
  <c r="J229" i="59"/>
  <c r="L229" i="59" s="1"/>
  <c r="K229" i="59" s="1"/>
  <c r="AM228" i="59"/>
  <c r="AH228" i="59"/>
  <c r="AJ228" i="59" s="1"/>
  <c r="AI228" i="59" s="1"/>
  <c r="Y228" i="59"/>
  <c r="Z228" i="59" s="1"/>
  <c r="V228" i="59"/>
  <c r="X228" i="59" s="1"/>
  <c r="N228" i="59"/>
  <c r="AL228" i="59" s="1"/>
  <c r="J228" i="59"/>
  <c r="L228" i="59" s="1"/>
  <c r="AH227" i="59"/>
  <c r="AJ227" i="59" s="1"/>
  <c r="Z227" i="59"/>
  <c r="Y227" i="59"/>
  <c r="V227" i="59"/>
  <c r="X227" i="59" s="1"/>
  <c r="N227" i="59"/>
  <c r="AL227" i="59" s="1"/>
  <c r="L227" i="59"/>
  <c r="J227" i="59"/>
  <c r="AH226" i="59"/>
  <c r="AJ226" i="59" s="1"/>
  <c r="Y226" i="59"/>
  <c r="Z226" i="59" s="1"/>
  <c r="V226" i="59"/>
  <c r="X226" i="59" s="1"/>
  <c r="N226" i="59"/>
  <c r="AL226" i="59" s="1"/>
  <c r="J226" i="59"/>
  <c r="L226" i="59" s="1"/>
  <c r="AH225" i="59"/>
  <c r="AJ225" i="59" s="1"/>
  <c r="Y225" i="59"/>
  <c r="Z225" i="59" s="1"/>
  <c r="V225" i="59"/>
  <c r="X225" i="59" s="1"/>
  <c r="N225" i="59"/>
  <c r="AL225" i="59" s="1"/>
  <c r="J225" i="59"/>
  <c r="L225" i="59" s="1"/>
  <c r="K225" i="59" s="1"/>
  <c r="AH224" i="59"/>
  <c r="AJ224" i="59" s="1"/>
  <c r="Y224" i="59"/>
  <c r="Z224" i="59" s="1"/>
  <c r="X224" i="59"/>
  <c r="V224" i="59"/>
  <c r="N224" i="59"/>
  <c r="AL224" i="59" s="1"/>
  <c r="J224" i="59"/>
  <c r="L224" i="59" s="1"/>
  <c r="AH223" i="59"/>
  <c r="AJ223" i="59" s="1"/>
  <c r="Y223" i="59"/>
  <c r="Z223" i="59" s="1"/>
  <c r="X223" i="59"/>
  <c r="W223" i="59"/>
  <c r="V223" i="59"/>
  <c r="N223" i="59"/>
  <c r="AL223" i="59" s="1"/>
  <c r="J223" i="59"/>
  <c r="L223" i="59" s="1"/>
  <c r="AJ222" i="59"/>
  <c r="AH222" i="59"/>
  <c r="Z222" i="59"/>
  <c r="Y222" i="59"/>
  <c r="V222" i="59"/>
  <c r="X222" i="59" s="1"/>
  <c r="N222" i="59"/>
  <c r="AL222" i="59" s="1"/>
  <c r="L222" i="59"/>
  <c r="J222" i="59"/>
  <c r="AJ221" i="59"/>
  <c r="AI221" i="59"/>
  <c r="AH221" i="59"/>
  <c r="Y221" i="59"/>
  <c r="Z221" i="59" s="1"/>
  <c r="V221" i="59"/>
  <c r="X221" i="59" s="1"/>
  <c r="N221" i="59"/>
  <c r="AL221" i="59" s="1"/>
  <c r="J221" i="59"/>
  <c r="L221" i="59" s="1"/>
  <c r="AH220" i="59"/>
  <c r="AJ220" i="59" s="1"/>
  <c r="Y220" i="59"/>
  <c r="Z220" i="59" s="1"/>
  <c r="X220" i="59"/>
  <c r="V220" i="59"/>
  <c r="N220" i="59"/>
  <c r="AL220" i="59" s="1"/>
  <c r="J220" i="59"/>
  <c r="L220" i="59" s="1"/>
  <c r="K220" i="59" s="1"/>
  <c r="AH219" i="59"/>
  <c r="AJ219" i="59" s="1"/>
  <c r="AI219" i="59" s="1"/>
  <c r="Y219" i="59"/>
  <c r="Z219" i="59" s="1"/>
  <c r="V219" i="59"/>
  <c r="X219" i="59" s="1"/>
  <c r="W219" i="59" s="1"/>
  <c r="N219" i="59"/>
  <c r="AL219" i="59" s="1"/>
  <c r="AM219" i="59" s="1"/>
  <c r="J219" i="59"/>
  <c r="L219" i="59" s="1"/>
  <c r="AJ218" i="59"/>
  <c r="AH218" i="59"/>
  <c r="Z218" i="59"/>
  <c r="Y218" i="59"/>
  <c r="W218" i="59"/>
  <c r="V218" i="59"/>
  <c r="X218" i="59" s="1"/>
  <c r="N218" i="59"/>
  <c r="AL218" i="59" s="1"/>
  <c r="L218" i="59"/>
  <c r="K218" i="59"/>
  <c r="J218" i="59"/>
  <c r="AJ217" i="59"/>
  <c r="AH217" i="59"/>
  <c r="Y217" i="59"/>
  <c r="Z217" i="59" s="1"/>
  <c r="V217" i="59"/>
  <c r="X217" i="59" s="1"/>
  <c r="O217" i="59"/>
  <c r="N217" i="59"/>
  <c r="AL217" i="59" s="1"/>
  <c r="K217" i="59"/>
  <c r="J217" i="59"/>
  <c r="L217" i="59" s="1"/>
  <c r="AH216" i="59"/>
  <c r="AJ216" i="59" s="1"/>
  <c r="Y216" i="59"/>
  <c r="Z216" i="59" s="1"/>
  <c r="X216" i="59"/>
  <c r="V216" i="59"/>
  <c r="N216" i="59"/>
  <c r="AL216" i="59" s="1"/>
  <c r="J216" i="59"/>
  <c r="L216" i="59" s="1"/>
  <c r="K216" i="59" s="1"/>
  <c r="AJ215" i="59"/>
  <c r="AH215" i="59"/>
  <c r="Z215" i="59"/>
  <c r="Y215" i="59"/>
  <c r="V215" i="59"/>
  <c r="X215" i="59" s="1"/>
  <c r="N215" i="59"/>
  <c r="AL215" i="59" s="1"/>
  <c r="L215" i="59"/>
  <c r="K215" i="59" s="1"/>
  <c r="J215" i="59"/>
  <c r="AJ214" i="59"/>
  <c r="AH214" i="59"/>
  <c r="Z214" i="59"/>
  <c r="Y214" i="59"/>
  <c r="V214" i="59"/>
  <c r="X214" i="59" s="1"/>
  <c r="W214" i="59" s="1"/>
  <c r="N214" i="59"/>
  <c r="AL214" i="59" s="1"/>
  <c r="J214" i="59"/>
  <c r="L214" i="59" s="1"/>
  <c r="K214" i="59" s="1"/>
  <c r="AJ213" i="59"/>
  <c r="AH213" i="59"/>
  <c r="Y213" i="59"/>
  <c r="Z213" i="59" s="1"/>
  <c r="V213" i="59"/>
  <c r="X213" i="59" s="1"/>
  <c r="N213" i="59"/>
  <c r="J213" i="59"/>
  <c r="L213" i="59" s="1"/>
  <c r="K213" i="59" s="1"/>
  <c r="AH212" i="59"/>
  <c r="AJ212" i="59" s="1"/>
  <c r="Y212" i="59"/>
  <c r="Z212" i="59" s="1"/>
  <c r="V212" i="59"/>
  <c r="X212" i="59" s="1"/>
  <c r="N212" i="59"/>
  <c r="AL212" i="59" s="1"/>
  <c r="L212" i="59"/>
  <c r="J212" i="59"/>
  <c r="AH211" i="59"/>
  <c r="AJ211" i="59" s="1"/>
  <c r="AI211" i="59" s="1"/>
  <c r="Z211" i="59"/>
  <c r="Y211" i="59"/>
  <c r="V211" i="59"/>
  <c r="X211" i="59" s="1"/>
  <c r="N211" i="59"/>
  <c r="AL211" i="59" s="1"/>
  <c r="L211" i="59"/>
  <c r="J211" i="59"/>
  <c r="AJ210" i="59"/>
  <c r="AH210" i="59"/>
  <c r="Y210" i="59"/>
  <c r="Z210" i="59" s="1"/>
  <c r="W210" i="59"/>
  <c r="V210" i="59"/>
  <c r="X210" i="59" s="1"/>
  <c r="AA210" i="59" s="1"/>
  <c r="N210" i="59"/>
  <c r="AL210" i="59" s="1"/>
  <c r="J210" i="59"/>
  <c r="L210" i="59" s="1"/>
  <c r="AH209" i="59"/>
  <c r="AJ209" i="59" s="1"/>
  <c r="Y209" i="59"/>
  <c r="Z209" i="59" s="1"/>
  <c r="V209" i="59"/>
  <c r="X209" i="59" s="1"/>
  <c r="N209" i="59"/>
  <c r="AL209" i="59" s="1"/>
  <c r="J209" i="59"/>
  <c r="L209" i="59" s="1"/>
  <c r="AL208" i="59"/>
  <c r="AM208" i="59" s="1"/>
  <c r="AH208" i="59"/>
  <c r="AJ208" i="59" s="1"/>
  <c r="AI208" i="59" s="1"/>
  <c r="Y208" i="59"/>
  <c r="X208" i="59"/>
  <c r="W208" i="59"/>
  <c r="V208" i="59"/>
  <c r="O208" i="59"/>
  <c r="N208" i="59"/>
  <c r="J208" i="59"/>
  <c r="L208" i="59" s="1"/>
  <c r="K208" i="59" s="1"/>
  <c r="AH207" i="59"/>
  <c r="AJ207" i="59" s="1"/>
  <c r="Y207" i="59"/>
  <c r="Z207" i="59" s="1"/>
  <c r="V207" i="59"/>
  <c r="X207" i="59" s="1"/>
  <c r="N207" i="59"/>
  <c r="AL207" i="59" s="1"/>
  <c r="L207" i="59"/>
  <c r="K207" i="59"/>
  <c r="J207" i="59"/>
  <c r="AL206" i="59"/>
  <c r="AH206" i="59"/>
  <c r="AJ206" i="59" s="1"/>
  <c r="Y206" i="59"/>
  <c r="Z206" i="59" s="1"/>
  <c r="V206" i="59"/>
  <c r="X206" i="59" s="1"/>
  <c r="W206" i="59" s="1"/>
  <c r="N206" i="59"/>
  <c r="J206" i="59"/>
  <c r="L206" i="59" s="1"/>
  <c r="AH205" i="59"/>
  <c r="AJ205" i="59" s="1"/>
  <c r="Y205" i="59"/>
  <c r="Z205" i="59" s="1"/>
  <c r="V205" i="59"/>
  <c r="X205" i="59" s="1"/>
  <c r="N205" i="59"/>
  <c r="AL205" i="59" s="1"/>
  <c r="J205" i="59"/>
  <c r="L205" i="59" s="1"/>
  <c r="AH204" i="59"/>
  <c r="AJ204" i="59" s="1"/>
  <c r="Y204" i="59"/>
  <c r="Z204" i="59" s="1"/>
  <c r="V204" i="59"/>
  <c r="X204" i="59" s="1"/>
  <c r="W204" i="59" s="1"/>
  <c r="N204" i="59"/>
  <c r="AL204" i="59" s="1"/>
  <c r="L204" i="59"/>
  <c r="J204" i="59"/>
  <c r="AH203" i="59"/>
  <c r="AJ203" i="59" s="1"/>
  <c r="Y203" i="59"/>
  <c r="Z203" i="59" s="1"/>
  <c r="V203" i="59"/>
  <c r="X203" i="59" s="1"/>
  <c r="N203" i="59"/>
  <c r="AL203" i="59" s="1"/>
  <c r="J203" i="59"/>
  <c r="L203" i="59" s="1"/>
  <c r="AL202" i="59"/>
  <c r="AH202" i="59"/>
  <c r="AJ202" i="59" s="1"/>
  <c r="Y202" i="59"/>
  <c r="Z202" i="59" s="1"/>
  <c r="V202" i="59"/>
  <c r="X202" i="59" s="1"/>
  <c r="N202" i="59"/>
  <c r="J202" i="59"/>
  <c r="L202" i="59" s="1"/>
  <c r="K202" i="59" s="1"/>
  <c r="AH201" i="59"/>
  <c r="AJ201" i="59" s="1"/>
  <c r="AI201" i="59" s="1"/>
  <c r="Y201" i="59"/>
  <c r="Z201" i="59" s="1"/>
  <c r="X201" i="59"/>
  <c r="V201" i="59"/>
  <c r="N201" i="59"/>
  <c r="AL201" i="59" s="1"/>
  <c r="J201" i="59"/>
  <c r="L201" i="59" s="1"/>
  <c r="AL200" i="59"/>
  <c r="AH200" i="59"/>
  <c r="AJ200" i="59" s="1"/>
  <c r="Y200" i="59"/>
  <c r="Z200" i="59" s="1"/>
  <c r="V200" i="59"/>
  <c r="X200" i="59" s="1"/>
  <c r="W200" i="59" s="1"/>
  <c r="N200" i="59"/>
  <c r="L200" i="59"/>
  <c r="J200" i="59"/>
  <c r="AL199" i="59"/>
  <c r="AH199" i="59"/>
  <c r="AJ199" i="59" s="1"/>
  <c r="Y199" i="59"/>
  <c r="Z199" i="59" s="1"/>
  <c r="V199" i="59"/>
  <c r="X199" i="59" s="1"/>
  <c r="N199" i="59"/>
  <c r="L199" i="59"/>
  <c r="K199" i="59"/>
  <c r="J199" i="59"/>
  <c r="AH198" i="59"/>
  <c r="AJ198" i="59" s="1"/>
  <c r="Y198" i="59"/>
  <c r="Z198" i="59" s="1"/>
  <c r="V198" i="59"/>
  <c r="X198" i="59" s="1"/>
  <c r="N198" i="59"/>
  <c r="J198" i="59"/>
  <c r="L198" i="59" s="1"/>
  <c r="K198" i="59" s="1"/>
  <c r="AM197" i="59"/>
  <c r="AH197" i="59"/>
  <c r="AJ197" i="59" s="1"/>
  <c r="AI197" i="59" s="1"/>
  <c r="Y197" i="59"/>
  <c r="Z197" i="59" s="1"/>
  <c r="V197" i="59"/>
  <c r="X197" i="59" s="1"/>
  <c r="N197" i="59"/>
  <c r="AL197" i="59" s="1"/>
  <c r="J197" i="59"/>
  <c r="L197" i="59" s="1"/>
  <c r="AH196" i="59"/>
  <c r="AJ196" i="59" s="1"/>
  <c r="Y196" i="59"/>
  <c r="Z196" i="59" s="1"/>
  <c r="X196" i="59"/>
  <c r="W196" i="59" s="1"/>
  <c r="V196" i="59"/>
  <c r="N196" i="59"/>
  <c r="AL196" i="59" s="1"/>
  <c r="L196" i="59"/>
  <c r="J196" i="59"/>
  <c r="AH195" i="59"/>
  <c r="AJ195" i="59" s="1"/>
  <c r="Y195" i="59"/>
  <c r="Z195" i="59" s="1"/>
  <c r="V195" i="59"/>
  <c r="X195" i="59" s="1"/>
  <c r="N195" i="59"/>
  <c r="AL195" i="59" s="1"/>
  <c r="J195" i="59"/>
  <c r="L195" i="59" s="1"/>
  <c r="AJ194" i="59"/>
  <c r="AI194" i="59" s="1"/>
  <c r="AH194" i="59"/>
  <c r="Y194" i="59"/>
  <c r="Z194" i="59" s="1"/>
  <c r="V194" i="59"/>
  <c r="X194" i="59" s="1"/>
  <c r="N194" i="59"/>
  <c r="AL194" i="59" s="1"/>
  <c r="J194" i="59"/>
  <c r="L194" i="59" s="1"/>
  <c r="K194" i="59" s="1"/>
  <c r="AH193" i="59"/>
  <c r="AJ193" i="59" s="1"/>
  <c r="AI193" i="59" s="1"/>
  <c r="Y193" i="59"/>
  <c r="Z193" i="59" s="1"/>
  <c r="V193" i="59"/>
  <c r="X193" i="59" s="1"/>
  <c r="N193" i="59"/>
  <c r="AL193" i="59" s="1"/>
  <c r="J193" i="59"/>
  <c r="L193" i="59" s="1"/>
  <c r="AH192" i="59"/>
  <c r="AJ192" i="59" s="1"/>
  <c r="Y192" i="59"/>
  <c r="Z192" i="59" s="1"/>
  <c r="V192" i="59"/>
  <c r="X192" i="59" s="1"/>
  <c r="N192" i="59"/>
  <c r="AL192" i="59" s="1"/>
  <c r="J192" i="59"/>
  <c r="L192" i="59" s="1"/>
  <c r="AJ191" i="59"/>
  <c r="AH191" i="59"/>
  <c r="Z191" i="59"/>
  <c r="Y191" i="59"/>
  <c r="W191" i="59"/>
  <c r="V191" i="59"/>
  <c r="X191" i="59" s="1"/>
  <c r="N191" i="59"/>
  <c r="AL191" i="59" s="1"/>
  <c r="J191" i="59"/>
  <c r="L191" i="59" s="1"/>
  <c r="AH190" i="59"/>
  <c r="AJ190" i="59" s="1"/>
  <c r="AI190" i="59" s="1"/>
  <c r="Y190" i="59"/>
  <c r="Z190" i="59" s="1"/>
  <c r="V190" i="59"/>
  <c r="X190" i="59" s="1"/>
  <c r="N190" i="59"/>
  <c r="AL190" i="59" s="1"/>
  <c r="J190" i="59"/>
  <c r="L190" i="59" s="1"/>
  <c r="AI189" i="59"/>
  <c r="AH189" i="59"/>
  <c r="AJ189" i="59" s="1"/>
  <c r="AM189" i="59" s="1"/>
  <c r="Y189" i="59"/>
  <c r="Z189" i="59" s="1"/>
  <c r="V189" i="59"/>
  <c r="X189" i="59" s="1"/>
  <c r="N189" i="59"/>
  <c r="AL189" i="59" s="1"/>
  <c r="J189" i="59"/>
  <c r="L189" i="59" s="1"/>
  <c r="AH188" i="59"/>
  <c r="AJ188" i="59" s="1"/>
  <c r="Z188" i="59"/>
  <c r="Y188" i="59"/>
  <c r="X188" i="59"/>
  <c r="V188" i="59"/>
  <c r="N188" i="59"/>
  <c r="AL188" i="59" s="1"/>
  <c r="J188" i="59"/>
  <c r="L188" i="59" s="1"/>
  <c r="AJ187" i="59"/>
  <c r="AH187" i="59"/>
  <c r="Z187" i="59"/>
  <c r="Y187" i="59"/>
  <c r="V187" i="59"/>
  <c r="X187" i="59" s="1"/>
  <c r="W187" i="59" s="1"/>
  <c r="N187" i="59"/>
  <c r="AL187" i="59" s="1"/>
  <c r="L187" i="59"/>
  <c r="O187" i="59" s="1"/>
  <c r="J187" i="59"/>
  <c r="AH186" i="59"/>
  <c r="AJ186" i="59" s="1"/>
  <c r="AI186" i="59" s="1"/>
  <c r="Y186" i="59"/>
  <c r="Z186" i="59" s="1"/>
  <c r="V186" i="59"/>
  <c r="X186" i="59" s="1"/>
  <c r="O186" i="59"/>
  <c r="N186" i="59"/>
  <c r="AL186" i="59" s="1"/>
  <c r="J186" i="59"/>
  <c r="L186" i="59" s="1"/>
  <c r="K186" i="59" s="1"/>
  <c r="AH185" i="59"/>
  <c r="AJ185" i="59" s="1"/>
  <c r="AI185" i="59" s="1"/>
  <c r="Y185" i="59"/>
  <c r="Z185" i="59" s="1"/>
  <c r="V185" i="59"/>
  <c r="X185" i="59" s="1"/>
  <c r="N185" i="59"/>
  <c r="AL185" i="59" s="1"/>
  <c r="AM185" i="59" s="1"/>
  <c r="J185" i="59"/>
  <c r="L185" i="59" s="1"/>
  <c r="K185" i="59" s="1"/>
  <c r="AH184" i="59"/>
  <c r="AJ184" i="59" s="1"/>
  <c r="AI184" i="59" s="1"/>
  <c r="Y184" i="59"/>
  <c r="Z184" i="59" s="1"/>
  <c r="V184" i="59"/>
  <c r="X184" i="59" s="1"/>
  <c r="AA184" i="59" s="1"/>
  <c r="N184" i="59"/>
  <c r="AL184" i="59" s="1"/>
  <c r="L184" i="59"/>
  <c r="J184" i="59"/>
  <c r="AH183" i="59"/>
  <c r="AJ183" i="59" s="1"/>
  <c r="Y183" i="59"/>
  <c r="Z183" i="59" s="1"/>
  <c r="V183" i="59"/>
  <c r="X183" i="59" s="1"/>
  <c r="N183" i="59"/>
  <c r="AL183" i="59" s="1"/>
  <c r="J183" i="59"/>
  <c r="L183" i="59" s="1"/>
  <c r="AJ182" i="59"/>
  <c r="AH182" i="59"/>
  <c r="Y182" i="59"/>
  <c r="Z182" i="59" s="1"/>
  <c r="V182" i="59"/>
  <c r="X182" i="59" s="1"/>
  <c r="N182" i="59"/>
  <c r="AL182" i="59" s="1"/>
  <c r="J182" i="59"/>
  <c r="L182" i="59" s="1"/>
  <c r="AH181" i="59"/>
  <c r="AJ181" i="59" s="1"/>
  <c r="Y181" i="59"/>
  <c r="Z181" i="59" s="1"/>
  <c r="V181" i="59"/>
  <c r="X181" i="59" s="1"/>
  <c r="N181" i="59"/>
  <c r="J181" i="59"/>
  <c r="L181" i="59" s="1"/>
  <c r="K181" i="59" s="1"/>
  <c r="AH180" i="59"/>
  <c r="AJ180" i="59" s="1"/>
  <c r="AI180" i="59" s="1"/>
  <c r="Z180" i="59"/>
  <c r="Y180" i="59"/>
  <c r="X180" i="59"/>
  <c r="V180" i="59"/>
  <c r="N180" i="59"/>
  <c r="AL180" i="59" s="1"/>
  <c r="AM180" i="59" s="1"/>
  <c r="J180" i="59"/>
  <c r="L180" i="59" s="1"/>
  <c r="AJ179" i="59"/>
  <c r="AH179" i="59"/>
  <c r="Z179" i="59"/>
  <c r="Y179" i="59"/>
  <c r="W179" i="59"/>
  <c r="V179" i="59"/>
  <c r="X179" i="59" s="1"/>
  <c r="N179" i="59"/>
  <c r="AL179" i="59" s="1"/>
  <c r="L179" i="59"/>
  <c r="K179" i="59"/>
  <c r="J179" i="59"/>
  <c r="AJ178" i="59"/>
  <c r="AH178" i="59"/>
  <c r="Y178" i="59"/>
  <c r="Z178" i="59" s="1"/>
  <c r="V178" i="59"/>
  <c r="X178" i="59" s="1"/>
  <c r="N178" i="59"/>
  <c r="AL178" i="59" s="1"/>
  <c r="J178" i="59"/>
  <c r="L178" i="59" s="1"/>
  <c r="AH177" i="59"/>
  <c r="AJ177" i="59" s="1"/>
  <c r="AM177" i="59" s="1"/>
  <c r="Y177" i="59"/>
  <c r="Z177" i="59" s="1"/>
  <c r="X177" i="59"/>
  <c r="V177" i="59"/>
  <c r="N177" i="59"/>
  <c r="AL177" i="59" s="1"/>
  <c r="J177" i="59"/>
  <c r="L177" i="59" s="1"/>
  <c r="AH176" i="59"/>
  <c r="AJ176" i="59" s="1"/>
  <c r="AI176" i="59" s="1"/>
  <c r="Y176" i="59"/>
  <c r="Z176" i="59" s="1"/>
  <c r="V176" i="59"/>
  <c r="X176" i="59" s="1"/>
  <c r="N176" i="59"/>
  <c r="AL176" i="59" s="1"/>
  <c r="AM176" i="59" s="1"/>
  <c r="J176" i="59"/>
  <c r="L176" i="59" s="1"/>
  <c r="AJ175" i="59"/>
  <c r="AH175" i="59"/>
  <c r="Z175" i="59"/>
  <c r="Y175" i="59"/>
  <c r="W175" i="59"/>
  <c r="V175" i="59"/>
  <c r="X175" i="59" s="1"/>
  <c r="N175" i="59"/>
  <c r="AL175" i="59" s="1"/>
  <c r="J175" i="59"/>
  <c r="L175" i="59" s="1"/>
  <c r="AH174" i="59"/>
  <c r="AJ174" i="59" s="1"/>
  <c r="AI174" i="59" s="1"/>
  <c r="Y174" i="59"/>
  <c r="Z174" i="59" s="1"/>
  <c r="V174" i="59"/>
  <c r="X174" i="59" s="1"/>
  <c r="N174" i="59"/>
  <c r="AL174" i="59" s="1"/>
  <c r="J174" i="59"/>
  <c r="L174" i="59" s="1"/>
  <c r="AI173" i="59"/>
  <c r="AH173" i="59"/>
  <c r="AJ173" i="59" s="1"/>
  <c r="AM173" i="59" s="1"/>
  <c r="Y173" i="59"/>
  <c r="Z173" i="59" s="1"/>
  <c r="V173" i="59"/>
  <c r="X173" i="59" s="1"/>
  <c r="N173" i="59"/>
  <c r="AL173" i="59" s="1"/>
  <c r="J173" i="59"/>
  <c r="L173" i="59" s="1"/>
  <c r="AH172" i="59"/>
  <c r="AJ172" i="59" s="1"/>
  <c r="Z172" i="59"/>
  <c r="Y172" i="59"/>
  <c r="X172" i="59"/>
  <c r="V172" i="59"/>
  <c r="N172" i="59"/>
  <c r="AL172" i="59" s="1"/>
  <c r="J172" i="59"/>
  <c r="L172" i="59" s="1"/>
  <c r="AJ171" i="59"/>
  <c r="AH171" i="59"/>
  <c r="Z171" i="59"/>
  <c r="Y171" i="59"/>
  <c r="W171" i="59"/>
  <c r="V171" i="59"/>
  <c r="X171" i="59" s="1"/>
  <c r="N171" i="59"/>
  <c r="AL171" i="59" s="1"/>
  <c r="J171" i="59"/>
  <c r="L171" i="59" s="1"/>
  <c r="AH170" i="59"/>
  <c r="AJ170" i="59" s="1"/>
  <c r="AI170" i="59" s="1"/>
  <c r="Y170" i="59"/>
  <c r="Z170" i="59" s="1"/>
  <c r="V170" i="59"/>
  <c r="X170" i="59" s="1"/>
  <c r="O170" i="59"/>
  <c r="N170" i="59"/>
  <c r="AL170" i="59" s="1"/>
  <c r="K170" i="59"/>
  <c r="J170" i="59"/>
  <c r="L170" i="59" s="1"/>
  <c r="AH169" i="59"/>
  <c r="AJ169" i="59" s="1"/>
  <c r="AI169" i="59" s="1"/>
  <c r="Y169" i="59"/>
  <c r="Z169" i="59" s="1"/>
  <c r="X169" i="59"/>
  <c r="V169" i="59"/>
  <c r="N169" i="59"/>
  <c r="AL169" i="59" s="1"/>
  <c r="AM169" i="59" s="1"/>
  <c r="J169" i="59"/>
  <c r="L169" i="59" s="1"/>
  <c r="K169" i="59" s="1"/>
  <c r="AH168" i="59"/>
  <c r="AJ168" i="59" s="1"/>
  <c r="Y168" i="59"/>
  <c r="Z168" i="59" s="1"/>
  <c r="V168" i="59"/>
  <c r="X168" i="59" s="1"/>
  <c r="W168" i="59" s="1"/>
  <c r="N168" i="59"/>
  <c r="AL168" i="59" s="1"/>
  <c r="J168" i="59"/>
  <c r="L168" i="59" s="1"/>
  <c r="AH167" i="59"/>
  <c r="AJ167" i="59" s="1"/>
  <c r="Y167" i="59"/>
  <c r="Z167" i="59" s="1"/>
  <c r="V167" i="59"/>
  <c r="X167" i="59" s="1"/>
  <c r="N167" i="59"/>
  <c r="AL167" i="59" s="1"/>
  <c r="J167" i="59"/>
  <c r="L167" i="59" s="1"/>
  <c r="AH166" i="59"/>
  <c r="AJ166" i="59" s="1"/>
  <c r="Y166" i="59"/>
  <c r="Z166" i="59" s="1"/>
  <c r="X166" i="59"/>
  <c r="AA166" i="59" s="1"/>
  <c r="V166" i="59"/>
  <c r="N166" i="59"/>
  <c r="AL166" i="59" s="1"/>
  <c r="J166" i="59"/>
  <c r="L166" i="59" s="1"/>
  <c r="AH165" i="59"/>
  <c r="AJ165" i="59" s="1"/>
  <c r="AI165" i="59" s="1"/>
  <c r="Y165" i="59"/>
  <c r="Z165" i="59" s="1"/>
  <c r="X165" i="59"/>
  <c r="V165" i="59"/>
  <c r="N165" i="59"/>
  <c r="AL165" i="59" s="1"/>
  <c r="J165" i="59"/>
  <c r="L165" i="59" s="1"/>
  <c r="K165" i="59" s="1"/>
  <c r="AJ164" i="59"/>
  <c r="AI164" i="59" s="1"/>
  <c r="AH164" i="59"/>
  <c r="Z164" i="59"/>
  <c r="Y164" i="59"/>
  <c r="W164" i="59"/>
  <c r="V164" i="59"/>
  <c r="X164" i="59" s="1"/>
  <c r="N164" i="59"/>
  <c r="AL164" i="59" s="1"/>
  <c r="J164" i="59"/>
  <c r="L164" i="59" s="1"/>
  <c r="AH163" i="59"/>
  <c r="AJ163" i="59" s="1"/>
  <c r="Y163" i="59"/>
  <c r="Z163" i="59" s="1"/>
  <c r="V163" i="59"/>
  <c r="X163" i="59" s="1"/>
  <c r="N163" i="59"/>
  <c r="AL163" i="59" s="1"/>
  <c r="J163" i="59"/>
  <c r="L163" i="59" s="1"/>
  <c r="AH162" i="59"/>
  <c r="AJ162" i="59" s="1"/>
  <c r="Y162" i="59"/>
  <c r="Z162" i="59" s="1"/>
  <c r="V162" i="59"/>
  <c r="X162" i="59" s="1"/>
  <c r="AA162" i="59" s="1"/>
  <c r="N162" i="59"/>
  <c r="AL162" i="59" s="1"/>
  <c r="J162" i="59"/>
  <c r="L162" i="59" s="1"/>
  <c r="K162" i="59" s="1"/>
  <c r="AH161" i="59"/>
  <c r="AJ161" i="59" s="1"/>
  <c r="Y161" i="59"/>
  <c r="Z161" i="59" s="1"/>
  <c r="V161" i="59"/>
  <c r="X161" i="59" s="1"/>
  <c r="N161" i="59"/>
  <c r="AL161" i="59" s="1"/>
  <c r="L161" i="59"/>
  <c r="K161" i="59" s="1"/>
  <c r="J161" i="59"/>
  <c r="AL160" i="59"/>
  <c r="AH160" i="59"/>
  <c r="AJ160" i="59" s="1"/>
  <c r="AI160" i="59" s="1"/>
  <c r="Z160" i="59"/>
  <c r="Y160" i="59"/>
  <c r="V160" i="59"/>
  <c r="X160" i="59" s="1"/>
  <c r="W160" i="59" s="1"/>
  <c r="N160" i="59"/>
  <c r="L160" i="59"/>
  <c r="J160" i="59"/>
  <c r="AJ159" i="59"/>
  <c r="AH159" i="59"/>
  <c r="Z159" i="59"/>
  <c r="Y159" i="59"/>
  <c r="V159" i="59"/>
  <c r="X159" i="59" s="1"/>
  <c r="N159" i="59"/>
  <c r="AL159" i="59" s="1"/>
  <c r="J159" i="59"/>
  <c r="L159" i="59" s="1"/>
  <c r="AH158" i="59"/>
  <c r="AJ158" i="59" s="1"/>
  <c r="Y158" i="59"/>
  <c r="Z158" i="59" s="1"/>
  <c r="V158" i="59"/>
  <c r="X158" i="59" s="1"/>
  <c r="N158" i="59"/>
  <c r="AL158" i="59" s="1"/>
  <c r="J158" i="59"/>
  <c r="L158" i="59" s="1"/>
  <c r="K158" i="59" s="1"/>
  <c r="AH157" i="59"/>
  <c r="AJ157" i="59" s="1"/>
  <c r="AI157" i="59" s="1"/>
  <c r="Z157" i="59"/>
  <c r="Y157" i="59"/>
  <c r="X157" i="59"/>
  <c r="V157" i="59"/>
  <c r="N157" i="59"/>
  <c r="AL157" i="59" s="1"/>
  <c r="L157" i="59"/>
  <c r="J157" i="59"/>
  <c r="AL156" i="59"/>
  <c r="AH156" i="59"/>
  <c r="AJ156" i="59" s="1"/>
  <c r="Y156" i="59"/>
  <c r="Z156" i="59" s="1"/>
  <c r="V156" i="59"/>
  <c r="X156" i="59" s="1"/>
  <c r="N156" i="59"/>
  <c r="L156" i="59"/>
  <c r="J156" i="59"/>
  <c r="AH155" i="59"/>
  <c r="AJ155" i="59" s="1"/>
  <c r="Y155" i="59"/>
  <c r="Z155" i="59" s="1"/>
  <c r="V155" i="59"/>
  <c r="X155" i="59" s="1"/>
  <c r="N155" i="59"/>
  <c r="AL155" i="59" s="1"/>
  <c r="J155" i="59"/>
  <c r="L155" i="59" s="1"/>
  <c r="AI154" i="59"/>
  <c r="AH154" i="59"/>
  <c r="AJ154" i="59" s="1"/>
  <c r="AM154" i="59" s="1"/>
  <c r="Y154" i="59"/>
  <c r="Z154" i="59" s="1"/>
  <c r="V154" i="59"/>
  <c r="X154" i="59" s="1"/>
  <c r="N154" i="59"/>
  <c r="AL154" i="59" s="1"/>
  <c r="J154" i="59"/>
  <c r="L154" i="59" s="1"/>
  <c r="K154" i="59" s="1"/>
  <c r="AH153" i="59"/>
  <c r="AJ153" i="59" s="1"/>
  <c r="AI153" i="59" s="1"/>
  <c r="AA153" i="59"/>
  <c r="Y153" i="59"/>
  <c r="Z153" i="59" s="1"/>
  <c r="W153" i="59"/>
  <c r="V153" i="59"/>
  <c r="X153" i="59" s="1"/>
  <c r="N153" i="59"/>
  <c r="AL153" i="59" s="1"/>
  <c r="J153" i="59"/>
  <c r="L153" i="59" s="1"/>
  <c r="AL152" i="59"/>
  <c r="AJ152" i="59"/>
  <c r="AH152" i="59"/>
  <c r="Z152" i="59"/>
  <c r="Y152" i="59"/>
  <c r="V152" i="59"/>
  <c r="X152" i="59" s="1"/>
  <c r="W152" i="59" s="1"/>
  <c r="N152" i="59"/>
  <c r="L152" i="59"/>
  <c r="J152" i="59"/>
  <c r="AH151" i="59"/>
  <c r="AJ151" i="59" s="1"/>
  <c r="AI151" i="59" s="1"/>
  <c r="Y151" i="59"/>
  <c r="Z151" i="59" s="1"/>
  <c r="V151" i="59"/>
  <c r="X151" i="59" s="1"/>
  <c r="O151" i="59"/>
  <c r="N151" i="59"/>
  <c r="AL151" i="59" s="1"/>
  <c r="J151" i="59"/>
  <c r="L151" i="59" s="1"/>
  <c r="K151" i="59" s="1"/>
  <c r="AH150" i="59"/>
  <c r="AJ150" i="59" s="1"/>
  <c r="Y150" i="59"/>
  <c r="Z150" i="59" s="1"/>
  <c r="X150" i="59"/>
  <c r="V150" i="59"/>
  <c r="N150" i="59"/>
  <c r="AL150" i="59" s="1"/>
  <c r="J150" i="59"/>
  <c r="L150" i="59" s="1"/>
  <c r="AH149" i="59"/>
  <c r="AJ149" i="59" s="1"/>
  <c r="Y149" i="59"/>
  <c r="Z149" i="59" s="1"/>
  <c r="V149" i="59"/>
  <c r="X149" i="59" s="1"/>
  <c r="N149" i="59"/>
  <c r="AL149" i="59" s="1"/>
  <c r="L149" i="59"/>
  <c r="J149" i="59"/>
  <c r="AH148" i="59"/>
  <c r="AJ148" i="59" s="1"/>
  <c r="Y148" i="59"/>
  <c r="Z148" i="59" s="1"/>
  <c r="V148" i="59"/>
  <c r="X148" i="59" s="1"/>
  <c r="W148" i="59" s="1"/>
  <c r="N148" i="59"/>
  <c r="AL148" i="59" s="1"/>
  <c r="J148" i="59"/>
  <c r="L148" i="59" s="1"/>
  <c r="O148" i="59" s="1"/>
  <c r="AH147" i="59"/>
  <c r="AJ147" i="59" s="1"/>
  <c r="Y147" i="59"/>
  <c r="Z147" i="59" s="1"/>
  <c r="V147" i="59"/>
  <c r="X147" i="59" s="1"/>
  <c r="N147" i="59"/>
  <c r="AL147" i="59" s="1"/>
  <c r="J147" i="59"/>
  <c r="L147" i="59" s="1"/>
  <c r="K147" i="59" s="1"/>
  <c r="AH146" i="59"/>
  <c r="AJ146" i="59" s="1"/>
  <c r="Y146" i="59"/>
  <c r="Z146" i="59" s="1"/>
  <c r="X146" i="59"/>
  <c r="V146" i="59"/>
  <c r="N146" i="59"/>
  <c r="J146" i="59"/>
  <c r="L146" i="59" s="1"/>
  <c r="K146" i="59" s="1"/>
  <c r="AH145" i="59"/>
  <c r="AJ145" i="59" s="1"/>
  <c r="AI145" i="59" s="1"/>
  <c r="Z145" i="59"/>
  <c r="Y145" i="59"/>
  <c r="X145" i="59"/>
  <c r="V145" i="59"/>
  <c r="N145" i="59"/>
  <c r="AL145" i="59" s="1"/>
  <c r="L145" i="59"/>
  <c r="J145" i="59"/>
  <c r="AL144" i="59"/>
  <c r="AH144" i="59"/>
  <c r="AJ144" i="59" s="1"/>
  <c r="Z144" i="59"/>
  <c r="Y144" i="59"/>
  <c r="V144" i="59"/>
  <c r="X144" i="59" s="1"/>
  <c r="N144" i="59"/>
  <c r="J144" i="59"/>
  <c r="L144" i="59" s="1"/>
  <c r="AH143" i="59"/>
  <c r="AJ143" i="59" s="1"/>
  <c r="AM143" i="59" s="1"/>
  <c r="Y143" i="59"/>
  <c r="Z143" i="59" s="1"/>
  <c r="V143" i="59"/>
  <c r="X143" i="59" s="1"/>
  <c r="N143" i="59"/>
  <c r="AL143" i="59" s="1"/>
  <c r="J143" i="59"/>
  <c r="L143" i="59" s="1"/>
  <c r="AH142" i="59"/>
  <c r="AJ142" i="59" s="1"/>
  <c r="Y142" i="59"/>
  <c r="Z142" i="59" s="1"/>
  <c r="X142" i="59"/>
  <c r="V142" i="59"/>
  <c r="O142" i="59"/>
  <c r="N142" i="59"/>
  <c r="AL142" i="59" s="1"/>
  <c r="J142" i="59"/>
  <c r="L142" i="59" s="1"/>
  <c r="K142" i="59" s="1"/>
  <c r="AH141" i="59"/>
  <c r="AJ141" i="59" s="1"/>
  <c r="AI141" i="59" s="1"/>
  <c r="Y141" i="59"/>
  <c r="Z141" i="59" s="1"/>
  <c r="V141" i="59"/>
  <c r="X141" i="59" s="1"/>
  <c r="W141" i="59" s="1"/>
  <c r="N141" i="59"/>
  <c r="AL141" i="59" s="1"/>
  <c r="AM141" i="59" s="1"/>
  <c r="J141" i="59"/>
  <c r="L141" i="59" s="1"/>
  <c r="AJ140" i="59"/>
  <c r="AH140" i="59"/>
  <c r="Z140" i="59"/>
  <c r="Y140" i="59"/>
  <c r="W140" i="59"/>
  <c r="V140" i="59"/>
  <c r="X140" i="59" s="1"/>
  <c r="N140" i="59"/>
  <c r="AL140" i="59" s="1"/>
  <c r="K140" i="59"/>
  <c r="J140" i="59"/>
  <c r="L140" i="59" s="1"/>
  <c r="AJ139" i="59"/>
  <c r="AH139" i="59"/>
  <c r="Y139" i="59"/>
  <c r="Z139" i="59" s="1"/>
  <c r="V139" i="59"/>
  <c r="X139" i="59" s="1"/>
  <c r="O139" i="59"/>
  <c r="N139" i="59"/>
  <c r="AL139" i="59" s="1"/>
  <c r="K139" i="59"/>
  <c r="J139" i="59"/>
  <c r="L139" i="59" s="1"/>
  <c r="AM138" i="59"/>
  <c r="AH138" i="59"/>
  <c r="AJ138" i="59" s="1"/>
  <c r="AI138" i="59" s="1"/>
  <c r="Y138" i="59"/>
  <c r="Z138" i="59" s="1"/>
  <c r="X138" i="59"/>
  <c r="V138" i="59"/>
  <c r="N138" i="59"/>
  <c r="AL138" i="59" s="1"/>
  <c r="J138" i="59"/>
  <c r="L138" i="59" s="1"/>
  <c r="K138" i="59" s="1"/>
  <c r="AH137" i="59"/>
  <c r="AJ137" i="59" s="1"/>
  <c r="AI137" i="59" s="1"/>
  <c r="Z137" i="59"/>
  <c r="Y137" i="59"/>
  <c r="X137" i="59"/>
  <c r="V137" i="59"/>
  <c r="N137" i="59"/>
  <c r="AL137" i="59" s="1"/>
  <c r="L137" i="59"/>
  <c r="J137" i="59"/>
  <c r="AH136" i="59"/>
  <c r="AJ136" i="59" s="1"/>
  <c r="Y136" i="59"/>
  <c r="Z136" i="59" s="1"/>
  <c r="V136" i="59"/>
  <c r="X136" i="59" s="1"/>
  <c r="W136" i="59" s="1"/>
  <c r="N136" i="59"/>
  <c r="AL136" i="59" s="1"/>
  <c r="J136" i="59"/>
  <c r="L136" i="59" s="1"/>
  <c r="AJ135" i="59"/>
  <c r="AI135" i="59"/>
  <c r="AH135" i="59"/>
  <c r="Z135" i="59"/>
  <c r="Y135" i="59"/>
  <c r="V135" i="59"/>
  <c r="X135" i="59" s="1"/>
  <c r="N135" i="59"/>
  <c r="AL135" i="59" s="1"/>
  <c r="J135" i="59"/>
  <c r="L135" i="59" s="1"/>
  <c r="K135" i="59" s="1"/>
  <c r="AM134" i="59"/>
  <c r="AH134" i="59"/>
  <c r="AJ134" i="59" s="1"/>
  <c r="AI134" i="59" s="1"/>
  <c r="Y134" i="59"/>
  <c r="Z134" i="59" s="1"/>
  <c r="V134" i="59"/>
  <c r="X134" i="59" s="1"/>
  <c r="N134" i="59"/>
  <c r="AL134" i="59" s="1"/>
  <c r="J134" i="59"/>
  <c r="L134" i="59" s="1"/>
  <c r="AH133" i="59"/>
  <c r="AJ133" i="59" s="1"/>
  <c r="Z133" i="59"/>
  <c r="Y133" i="59"/>
  <c r="X133" i="59"/>
  <c r="V133" i="59"/>
  <c r="N133" i="59"/>
  <c r="AL133" i="59" s="1"/>
  <c r="J133" i="59"/>
  <c r="L133" i="59" s="1"/>
  <c r="AL132" i="59"/>
  <c r="AH132" i="59"/>
  <c r="AJ132" i="59" s="1"/>
  <c r="Y132" i="59"/>
  <c r="Z132" i="59" s="1"/>
  <c r="V132" i="59"/>
  <c r="X132" i="59" s="1"/>
  <c r="W132" i="59" s="1"/>
  <c r="N132" i="59"/>
  <c r="J132" i="59"/>
  <c r="L132" i="59" s="1"/>
  <c r="AJ131" i="59"/>
  <c r="AI131" i="59"/>
  <c r="AH131" i="59"/>
  <c r="Y131" i="59"/>
  <c r="Z131" i="59" s="1"/>
  <c r="V131" i="59"/>
  <c r="X131" i="59" s="1"/>
  <c r="N131" i="59"/>
  <c r="AL131" i="59" s="1"/>
  <c r="J131" i="59"/>
  <c r="L131" i="59" s="1"/>
  <c r="AH130" i="59"/>
  <c r="AJ130" i="59" s="1"/>
  <c r="Y130" i="59"/>
  <c r="Z130" i="59" s="1"/>
  <c r="X130" i="59"/>
  <c r="AA130" i="59" s="1"/>
  <c r="W130" i="59"/>
  <c r="V130" i="59"/>
  <c r="N130" i="59"/>
  <c r="AL130" i="59" s="1"/>
  <c r="J130" i="59"/>
  <c r="L130" i="59" s="1"/>
  <c r="AJ129" i="59"/>
  <c r="AH129" i="59"/>
  <c r="Z129" i="59"/>
  <c r="Y129" i="59"/>
  <c r="V129" i="59"/>
  <c r="X129" i="59" s="1"/>
  <c r="N129" i="59"/>
  <c r="AL129" i="59" s="1"/>
  <c r="J129" i="59"/>
  <c r="L129" i="59" s="1"/>
  <c r="AJ128" i="59"/>
  <c r="AI128" i="59"/>
  <c r="AH128" i="59"/>
  <c r="Y128" i="59"/>
  <c r="Z128" i="59" s="1"/>
  <c r="V128" i="59"/>
  <c r="X128" i="59" s="1"/>
  <c r="N128" i="59"/>
  <c r="AL128" i="59" s="1"/>
  <c r="J128" i="59"/>
  <c r="L128" i="59" s="1"/>
  <c r="K128" i="59" s="1"/>
  <c r="AM127" i="59"/>
  <c r="AH127" i="59"/>
  <c r="AJ127" i="59" s="1"/>
  <c r="AI127" i="59" s="1"/>
  <c r="Y127" i="59"/>
  <c r="Z127" i="59" s="1"/>
  <c r="V127" i="59"/>
  <c r="X127" i="59" s="1"/>
  <c r="N127" i="59"/>
  <c r="AL127" i="59" s="1"/>
  <c r="J127" i="59"/>
  <c r="L127" i="59" s="1"/>
  <c r="AH126" i="59"/>
  <c r="AJ126" i="59" s="1"/>
  <c r="Z126" i="59"/>
  <c r="Y126" i="59"/>
  <c r="V126" i="59"/>
  <c r="X126" i="59" s="1"/>
  <c r="N126" i="59"/>
  <c r="AL126" i="59" s="1"/>
  <c r="L126" i="59"/>
  <c r="J126" i="59"/>
  <c r="AH125" i="59"/>
  <c r="AJ125" i="59" s="1"/>
  <c r="Y125" i="59"/>
  <c r="Z125" i="59" s="1"/>
  <c r="V125" i="59"/>
  <c r="X125" i="59" s="1"/>
  <c r="N125" i="59"/>
  <c r="AL125" i="59" s="1"/>
  <c r="L125" i="59"/>
  <c r="K125" i="59"/>
  <c r="J125" i="59"/>
  <c r="AJ124" i="59"/>
  <c r="AH124" i="59"/>
  <c r="Y124" i="59"/>
  <c r="Z124" i="59" s="1"/>
  <c r="V124" i="59"/>
  <c r="X124" i="59" s="1"/>
  <c r="N124" i="59"/>
  <c r="J124" i="59"/>
  <c r="L124" i="59" s="1"/>
  <c r="K124" i="59" s="1"/>
  <c r="AM123" i="59"/>
  <c r="AH123" i="59"/>
  <c r="AJ123" i="59" s="1"/>
  <c r="AI123" i="59" s="1"/>
  <c r="Y123" i="59"/>
  <c r="Z123" i="59" s="1"/>
  <c r="V123" i="59"/>
  <c r="X123" i="59" s="1"/>
  <c r="N123" i="59"/>
  <c r="AL123" i="59" s="1"/>
  <c r="J123" i="59"/>
  <c r="L123" i="59" s="1"/>
  <c r="AH122" i="59"/>
  <c r="AJ122" i="59" s="1"/>
  <c r="Z122" i="59"/>
  <c r="Y122" i="59"/>
  <c r="V122" i="59"/>
  <c r="X122" i="59" s="1"/>
  <c r="N122" i="59"/>
  <c r="AL122" i="59" s="1"/>
  <c r="L122" i="59"/>
  <c r="J122" i="59"/>
  <c r="AH121" i="59"/>
  <c r="AJ121" i="59" s="1"/>
  <c r="Y121" i="59"/>
  <c r="Z121" i="59" s="1"/>
  <c r="V121" i="59"/>
  <c r="X121" i="59" s="1"/>
  <c r="N121" i="59"/>
  <c r="AL121" i="59" s="1"/>
  <c r="L121" i="59"/>
  <c r="K121" i="59"/>
  <c r="J121" i="59"/>
  <c r="AH120" i="59"/>
  <c r="AJ120" i="59" s="1"/>
  <c r="AI120" i="59" s="1"/>
  <c r="Y120" i="59"/>
  <c r="Z120" i="59" s="1"/>
  <c r="V120" i="59"/>
  <c r="X120" i="59" s="1"/>
  <c r="N120" i="59"/>
  <c r="AL120" i="59" s="1"/>
  <c r="J120" i="59"/>
  <c r="L120" i="59" s="1"/>
  <c r="K120" i="59" s="1"/>
  <c r="AH119" i="59"/>
  <c r="AJ119" i="59" s="1"/>
  <c r="AI119" i="59" s="1"/>
  <c r="Y119" i="59"/>
  <c r="Z119" i="59" s="1"/>
  <c r="X119" i="59"/>
  <c r="V119" i="59"/>
  <c r="N119" i="59"/>
  <c r="AL119" i="59" s="1"/>
  <c r="J119" i="59"/>
  <c r="L119" i="59" s="1"/>
  <c r="AL118" i="59"/>
  <c r="AH118" i="59"/>
  <c r="AJ118" i="59" s="1"/>
  <c r="Y118" i="59"/>
  <c r="Z118" i="59" s="1"/>
  <c r="X118" i="59"/>
  <c r="W118" i="59" s="1"/>
  <c r="V118" i="59"/>
  <c r="N118" i="59"/>
  <c r="L118" i="59"/>
  <c r="J118" i="59"/>
  <c r="AH117" i="59"/>
  <c r="AJ117" i="59" s="1"/>
  <c r="Y117" i="59"/>
  <c r="Z117" i="59" s="1"/>
  <c r="V117" i="59"/>
  <c r="X117" i="59" s="1"/>
  <c r="N117" i="59"/>
  <c r="AL117" i="59" s="1"/>
  <c r="J117" i="59"/>
  <c r="L117" i="59" s="1"/>
  <c r="AJ116" i="59"/>
  <c r="AM116" i="59" s="1"/>
  <c r="AH116" i="59"/>
  <c r="Y116" i="59"/>
  <c r="Z116" i="59" s="1"/>
  <c r="V116" i="59"/>
  <c r="X116" i="59" s="1"/>
  <c r="N116" i="59"/>
  <c r="AL116" i="59" s="1"/>
  <c r="J116" i="59"/>
  <c r="L116" i="59" s="1"/>
  <c r="K116" i="59" s="1"/>
  <c r="AH115" i="59"/>
  <c r="AJ115" i="59" s="1"/>
  <c r="AI115" i="59" s="1"/>
  <c r="Y115" i="59"/>
  <c r="Z115" i="59" s="1"/>
  <c r="X115" i="59"/>
  <c r="V115" i="59"/>
  <c r="N115" i="59"/>
  <c r="AL115" i="59" s="1"/>
  <c r="J115" i="59"/>
  <c r="L115" i="59" s="1"/>
  <c r="AH114" i="59"/>
  <c r="AJ114" i="59" s="1"/>
  <c r="Y114" i="59"/>
  <c r="Z114" i="59" s="1"/>
  <c r="AA114" i="59" s="1"/>
  <c r="X114" i="59"/>
  <c r="W114" i="59"/>
  <c r="V114" i="59"/>
  <c r="N114" i="59"/>
  <c r="AL114" i="59" s="1"/>
  <c r="J114" i="59"/>
  <c r="L114" i="59" s="1"/>
  <c r="AJ113" i="59"/>
  <c r="AH113" i="59"/>
  <c r="Z113" i="59"/>
  <c r="Y113" i="59"/>
  <c r="V113" i="59"/>
  <c r="X113" i="59" s="1"/>
  <c r="N113" i="59"/>
  <c r="AL113" i="59" s="1"/>
  <c r="L113" i="59"/>
  <c r="O113" i="59" s="1"/>
  <c r="J113" i="59"/>
  <c r="AJ112" i="59"/>
  <c r="AM112" i="59" s="1"/>
  <c r="AI112" i="59"/>
  <c r="AH112" i="59"/>
  <c r="Y112" i="59"/>
  <c r="Z112" i="59" s="1"/>
  <c r="V112" i="59"/>
  <c r="X112" i="59" s="1"/>
  <c r="O112" i="59"/>
  <c r="N112" i="59"/>
  <c r="AL112" i="59" s="1"/>
  <c r="J112" i="59"/>
  <c r="L112" i="59" s="1"/>
  <c r="K112" i="59" s="1"/>
  <c r="AH111" i="59"/>
  <c r="AJ111" i="59" s="1"/>
  <c r="AI111" i="59" s="1"/>
  <c r="Y111" i="59"/>
  <c r="Z111" i="59" s="1"/>
  <c r="X111" i="59"/>
  <c r="V111" i="59"/>
  <c r="N111" i="59"/>
  <c r="AL111" i="59" s="1"/>
  <c r="J111" i="59"/>
  <c r="L111" i="59" s="1"/>
  <c r="AL110" i="59"/>
  <c r="AH110" i="59"/>
  <c r="AJ110" i="59" s="1"/>
  <c r="Y110" i="59"/>
  <c r="Z110" i="59" s="1"/>
  <c r="V110" i="59"/>
  <c r="X110" i="59" s="1"/>
  <c r="N110" i="59"/>
  <c r="L110" i="59"/>
  <c r="J110" i="59"/>
  <c r="AL109" i="59"/>
  <c r="AH109" i="59"/>
  <c r="AJ109" i="59" s="1"/>
  <c r="Y109" i="59"/>
  <c r="Z109" i="59" s="1"/>
  <c r="V109" i="59"/>
  <c r="X109" i="59" s="1"/>
  <c r="N109" i="59"/>
  <c r="L109" i="59"/>
  <c r="K109" i="59"/>
  <c r="J109" i="59"/>
  <c r="AH108" i="59"/>
  <c r="AJ108" i="59" s="1"/>
  <c r="AI108" i="59" s="1"/>
  <c r="Y108" i="59"/>
  <c r="Z108" i="59" s="1"/>
  <c r="V108" i="59"/>
  <c r="X108" i="59" s="1"/>
  <c r="N108" i="59"/>
  <c r="AL108" i="59" s="1"/>
  <c r="J108" i="59"/>
  <c r="L108" i="59" s="1"/>
  <c r="K108" i="59" s="1"/>
  <c r="AH107" i="59"/>
  <c r="AJ107" i="59" s="1"/>
  <c r="AI107" i="59" s="1"/>
  <c r="Y107" i="59"/>
  <c r="Z107" i="59" s="1"/>
  <c r="X107" i="59"/>
  <c r="V107" i="59"/>
  <c r="N107" i="59"/>
  <c r="AL107" i="59" s="1"/>
  <c r="J107" i="59"/>
  <c r="L107" i="59" s="1"/>
  <c r="AL106" i="59"/>
  <c r="AH106" i="59"/>
  <c r="AJ106" i="59" s="1"/>
  <c r="Y106" i="59"/>
  <c r="Z106" i="59" s="1"/>
  <c r="X106" i="59"/>
  <c r="W106" i="59" s="1"/>
  <c r="V106" i="59"/>
  <c r="N106" i="59"/>
  <c r="L106" i="59"/>
  <c r="J106" i="59"/>
  <c r="AH105" i="59"/>
  <c r="AJ105" i="59" s="1"/>
  <c r="Y105" i="59"/>
  <c r="Z105" i="59" s="1"/>
  <c r="V105" i="59"/>
  <c r="X105" i="59" s="1"/>
  <c r="N105" i="59"/>
  <c r="AL105" i="59" s="1"/>
  <c r="J105" i="59"/>
  <c r="L105" i="59" s="1"/>
  <c r="AJ104" i="59"/>
  <c r="AM104" i="59" s="1"/>
  <c r="AH104" i="59"/>
  <c r="Y104" i="59"/>
  <c r="Z104" i="59" s="1"/>
  <c r="V104" i="59"/>
  <c r="X104" i="59" s="1"/>
  <c r="N104" i="59"/>
  <c r="AL104" i="59" s="1"/>
  <c r="J104" i="59"/>
  <c r="L104" i="59" s="1"/>
  <c r="K104" i="59" s="1"/>
  <c r="AM103" i="59"/>
  <c r="AH103" i="59"/>
  <c r="AJ103" i="59" s="1"/>
  <c r="AI103" i="59" s="1"/>
  <c r="Y103" i="59"/>
  <c r="Z103" i="59" s="1"/>
  <c r="V103" i="59"/>
  <c r="X103" i="59" s="1"/>
  <c r="N103" i="59"/>
  <c r="AL103" i="59" s="1"/>
  <c r="J103" i="59"/>
  <c r="L103" i="59" s="1"/>
  <c r="AH102" i="59"/>
  <c r="AJ102" i="59" s="1"/>
  <c r="Z102" i="59"/>
  <c r="Y102" i="59"/>
  <c r="X102" i="59"/>
  <c r="AA102" i="59" s="1"/>
  <c r="V102" i="59"/>
  <c r="N102" i="59"/>
  <c r="AL102" i="59" s="1"/>
  <c r="L102" i="59"/>
  <c r="J102" i="59"/>
  <c r="AH101" i="59"/>
  <c r="AJ101" i="59" s="1"/>
  <c r="Y101" i="59"/>
  <c r="Z101" i="59" s="1"/>
  <c r="V101" i="59"/>
  <c r="X101" i="59" s="1"/>
  <c r="N101" i="59"/>
  <c r="AL101" i="59" s="1"/>
  <c r="J101" i="59"/>
  <c r="L101" i="59" s="1"/>
  <c r="AJ100" i="59"/>
  <c r="AI100" i="59" s="1"/>
  <c r="AH100" i="59"/>
  <c r="Y100" i="59"/>
  <c r="Z100" i="59" s="1"/>
  <c r="V100" i="59"/>
  <c r="X100" i="59" s="1"/>
  <c r="N100" i="59"/>
  <c r="AL100" i="59" s="1"/>
  <c r="J100" i="59"/>
  <c r="L100" i="59" s="1"/>
  <c r="K100" i="59" s="1"/>
  <c r="AH99" i="59"/>
  <c r="AJ99" i="59" s="1"/>
  <c r="AI99" i="59" s="1"/>
  <c r="Y99" i="59"/>
  <c r="Z99" i="59" s="1"/>
  <c r="V99" i="59"/>
  <c r="X99" i="59" s="1"/>
  <c r="N99" i="59"/>
  <c r="AL99" i="59" s="1"/>
  <c r="J99" i="59"/>
  <c r="L99" i="59" s="1"/>
  <c r="AH98" i="59"/>
  <c r="AJ98" i="59" s="1"/>
  <c r="Y98" i="59"/>
  <c r="Z98" i="59" s="1"/>
  <c r="V98" i="59"/>
  <c r="X98" i="59" s="1"/>
  <c r="N98" i="59"/>
  <c r="AL98" i="59" s="1"/>
  <c r="J98" i="59"/>
  <c r="L98" i="59" s="1"/>
  <c r="AH97" i="59"/>
  <c r="AJ97" i="59" s="1"/>
  <c r="Z97" i="59"/>
  <c r="Y97" i="59"/>
  <c r="V97" i="59"/>
  <c r="X97" i="59" s="1"/>
  <c r="N97" i="59"/>
  <c r="AL97" i="59" s="1"/>
  <c r="L97" i="59"/>
  <c r="J97" i="59"/>
  <c r="AH96" i="59"/>
  <c r="AJ96" i="59" s="1"/>
  <c r="AI96" i="59" s="1"/>
  <c r="Y96" i="59"/>
  <c r="Z96" i="59" s="1"/>
  <c r="V96" i="59"/>
  <c r="X96" i="59" s="1"/>
  <c r="N96" i="59"/>
  <c r="AL96" i="59" s="1"/>
  <c r="J96" i="59"/>
  <c r="L96" i="59" s="1"/>
  <c r="K96" i="59" s="1"/>
  <c r="AH95" i="59"/>
  <c r="AJ95" i="59" s="1"/>
  <c r="AI95" i="59" s="1"/>
  <c r="Y95" i="59"/>
  <c r="Z95" i="59" s="1"/>
  <c r="V95" i="59"/>
  <c r="X95" i="59" s="1"/>
  <c r="N95" i="59"/>
  <c r="AL95" i="59" s="1"/>
  <c r="J95" i="59"/>
  <c r="L95" i="59" s="1"/>
  <c r="AH94" i="59"/>
  <c r="AJ94" i="59" s="1"/>
  <c r="Y94" i="59"/>
  <c r="Z94" i="59" s="1"/>
  <c r="X94" i="59"/>
  <c r="W94" i="59" s="1"/>
  <c r="V94" i="59"/>
  <c r="N94" i="59"/>
  <c r="AL94" i="59" s="1"/>
  <c r="J94" i="59"/>
  <c r="L94" i="59" s="1"/>
  <c r="AH93" i="59"/>
  <c r="AJ93" i="59" s="1"/>
  <c r="Y93" i="59"/>
  <c r="Z93" i="59" s="1"/>
  <c r="V93" i="59"/>
  <c r="X93" i="59" s="1"/>
  <c r="N93" i="59"/>
  <c r="AL93" i="59" s="1"/>
  <c r="L93" i="59"/>
  <c r="K93" i="59"/>
  <c r="J93" i="59"/>
  <c r="AJ92" i="59"/>
  <c r="AI92" i="59" s="1"/>
  <c r="AH92" i="59"/>
  <c r="Y92" i="59"/>
  <c r="Z92" i="59" s="1"/>
  <c r="V92" i="59"/>
  <c r="X92" i="59" s="1"/>
  <c r="N92" i="59"/>
  <c r="AL92" i="59" s="1"/>
  <c r="J92" i="59"/>
  <c r="L92" i="59" s="1"/>
  <c r="K92" i="59" s="1"/>
  <c r="AH91" i="59"/>
  <c r="AJ91" i="59" s="1"/>
  <c r="AI91" i="59" s="1"/>
  <c r="Y91" i="59"/>
  <c r="Z91" i="59" s="1"/>
  <c r="V91" i="59"/>
  <c r="X91" i="59" s="1"/>
  <c r="N91" i="59"/>
  <c r="AL91" i="59" s="1"/>
  <c r="J91" i="59"/>
  <c r="L91" i="59" s="1"/>
  <c r="AH90" i="59"/>
  <c r="AJ90" i="59" s="1"/>
  <c r="Y90" i="59"/>
  <c r="Z90" i="59" s="1"/>
  <c r="V90" i="59"/>
  <c r="X90" i="59" s="1"/>
  <c r="N90" i="59"/>
  <c r="AL90" i="59" s="1"/>
  <c r="J90" i="59"/>
  <c r="L90" i="59" s="1"/>
  <c r="AH89" i="59"/>
  <c r="AJ89" i="59" s="1"/>
  <c r="Y89" i="59"/>
  <c r="Z89" i="59" s="1"/>
  <c r="V89" i="59"/>
  <c r="X89" i="59" s="1"/>
  <c r="N89" i="59"/>
  <c r="AL89" i="59" s="1"/>
  <c r="J89" i="59"/>
  <c r="L89" i="59" s="1"/>
  <c r="AH88" i="59"/>
  <c r="AJ88" i="59" s="1"/>
  <c r="AI88" i="59" s="1"/>
  <c r="Y88" i="59"/>
  <c r="Z88" i="59" s="1"/>
  <c r="V88" i="59"/>
  <c r="X88" i="59" s="1"/>
  <c r="N88" i="59"/>
  <c r="AL88" i="59" s="1"/>
  <c r="J88" i="59"/>
  <c r="L88" i="59" s="1"/>
  <c r="K88" i="59" s="1"/>
  <c r="AH87" i="59"/>
  <c r="AJ87" i="59" s="1"/>
  <c r="AI87" i="59" s="1"/>
  <c r="Y87" i="59"/>
  <c r="Z87" i="59" s="1"/>
  <c r="V87" i="59"/>
  <c r="X87" i="59" s="1"/>
  <c r="N87" i="59"/>
  <c r="AL87" i="59" s="1"/>
  <c r="J87" i="59"/>
  <c r="L87" i="59" s="1"/>
  <c r="AH86" i="59"/>
  <c r="AJ86" i="59" s="1"/>
  <c r="Z86" i="59"/>
  <c r="Y86" i="59"/>
  <c r="V86" i="59"/>
  <c r="X86" i="59" s="1"/>
  <c r="N86" i="59"/>
  <c r="AL86" i="59" s="1"/>
  <c r="L86" i="59"/>
  <c r="J86" i="59"/>
  <c r="AH85" i="59"/>
  <c r="AJ85" i="59" s="1"/>
  <c r="Y85" i="59"/>
  <c r="Z85" i="59" s="1"/>
  <c r="V85" i="59"/>
  <c r="X85" i="59" s="1"/>
  <c r="N85" i="59"/>
  <c r="AL85" i="59" s="1"/>
  <c r="L85" i="59"/>
  <c r="O85" i="59" s="1"/>
  <c r="J85" i="59"/>
  <c r="AH84" i="59"/>
  <c r="AJ84" i="59" s="1"/>
  <c r="AI84" i="59" s="1"/>
  <c r="Y84" i="59"/>
  <c r="Z84" i="59" s="1"/>
  <c r="V84" i="59"/>
  <c r="X84" i="59" s="1"/>
  <c r="N84" i="59"/>
  <c r="J84" i="59"/>
  <c r="L84" i="59" s="1"/>
  <c r="K84" i="59" s="1"/>
  <c r="AH83" i="59"/>
  <c r="AJ83" i="59" s="1"/>
  <c r="AI83" i="59" s="1"/>
  <c r="Y83" i="59"/>
  <c r="Z83" i="59" s="1"/>
  <c r="V83" i="59"/>
  <c r="X83" i="59" s="1"/>
  <c r="N83" i="59"/>
  <c r="AL83" i="59" s="1"/>
  <c r="J83" i="59"/>
  <c r="L83" i="59" s="1"/>
  <c r="K83" i="59" s="1"/>
  <c r="AH82" i="59"/>
  <c r="AJ82" i="59" s="1"/>
  <c r="AI82" i="59" s="1"/>
  <c r="Y82" i="59"/>
  <c r="Z82" i="59" s="1"/>
  <c r="V82" i="59"/>
  <c r="X82" i="59" s="1"/>
  <c r="N82" i="59"/>
  <c r="AL82" i="59" s="1"/>
  <c r="J82" i="59"/>
  <c r="L82" i="59" s="1"/>
  <c r="AH81" i="59"/>
  <c r="AJ81" i="59" s="1"/>
  <c r="Y81" i="59"/>
  <c r="Z81" i="59" s="1"/>
  <c r="V81" i="59"/>
  <c r="X81" i="59" s="1"/>
  <c r="W81" i="59" s="1"/>
  <c r="N81" i="59"/>
  <c r="AL81" i="59" s="1"/>
  <c r="J81" i="59"/>
  <c r="L81" i="59" s="1"/>
  <c r="AH80" i="59"/>
  <c r="AJ80" i="59" s="1"/>
  <c r="AI80" i="59" s="1"/>
  <c r="Y80" i="59"/>
  <c r="Z80" i="59" s="1"/>
  <c r="V80" i="59"/>
  <c r="X80" i="59" s="1"/>
  <c r="N80" i="59"/>
  <c r="AL80" i="59" s="1"/>
  <c r="J80" i="59"/>
  <c r="L80" i="59" s="1"/>
  <c r="AH79" i="59"/>
  <c r="AJ79" i="59" s="1"/>
  <c r="Y79" i="59"/>
  <c r="Z79" i="59" s="1"/>
  <c r="V79" i="59"/>
  <c r="X79" i="59" s="1"/>
  <c r="N79" i="59"/>
  <c r="J79" i="59"/>
  <c r="L79" i="59" s="1"/>
  <c r="K79" i="59" s="1"/>
  <c r="AH78" i="59"/>
  <c r="AJ78" i="59" s="1"/>
  <c r="AI78" i="59" s="1"/>
  <c r="Y78" i="59"/>
  <c r="Z78" i="59" s="1"/>
  <c r="V78" i="59"/>
  <c r="X78" i="59" s="1"/>
  <c r="N78" i="59"/>
  <c r="AL78" i="59" s="1"/>
  <c r="AM78" i="59" s="1"/>
  <c r="J78" i="59"/>
  <c r="L78" i="59" s="1"/>
  <c r="AH77" i="59"/>
  <c r="AJ77" i="59" s="1"/>
  <c r="Y77" i="59"/>
  <c r="Z77" i="59" s="1"/>
  <c r="V77" i="59"/>
  <c r="X77" i="59" s="1"/>
  <c r="N77" i="59"/>
  <c r="AL77" i="59" s="1"/>
  <c r="J77" i="59"/>
  <c r="L77" i="59" s="1"/>
  <c r="O77" i="59" s="1"/>
  <c r="AH76" i="59"/>
  <c r="AJ76" i="59" s="1"/>
  <c r="Y76" i="59"/>
  <c r="Z76" i="59" s="1"/>
  <c r="V76" i="59"/>
  <c r="X76" i="59" s="1"/>
  <c r="N76" i="59"/>
  <c r="AL76" i="59" s="1"/>
  <c r="J76" i="59"/>
  <c r="L76" i="59" s="1"/>
  <c r="AI75" i="59"/>
  <c r="AH75" i="59"/>
  <c r="AJ75" i="59" s="1"/>
  <c r="Y75" i="59"/>
  <c r="Z75" i="59" s="1"/>
  <c r="V75" i="59"/>
  <c r="X75" i="59" s="1"/>
  <c r="N75" i="59"/>
  <c r="AL75" i="59" s="1"/>
  <c r="J75" i="59"/>
  <c r="L75" i="59" s="1"/>
  <c r="K75" i="59" s="1"/>
  <c r="AH74" i="59"/>
  <c r="AJ74" i="59" s="1"/>
  <c r="AI74" i="59" s="1"/>
  <c r="Y74" i="59"/>
  <c r="Z74" i="59" s="1"/>
  <c r="X74" i="59"/>
  <c r="V74" i="59"/>
  <c r="N74" i="59"/>
  <c r="AL74" i="59" s="1"/>
  <c r="J74" i="59"/>
  <c r="L74" i="59" s="1"/>
  <c r="AH73" i="59"/>
  <c r="AJ73" i="59" s="1"/>
  <c r="Y73" i="59"/>
  <c r="Z73" i="59" s="1"/>
  <c r="V73" i="59"/>
  <c r="X73" i="59" s="1"/>
  <c r="N73" i="59"/>
  <c r="AL73" i="59" s="1"/>
  <c r="J73" i="59"/>
  <c r="L73" i="59" s="1"/>
  <c r="AH72" i="59"/>
  <c r="AJ72" i="59" s="1"/>
  <c r="AI72" i="59" s="1"/>
  <c r="Y72" i="59"/>
  <c r="Z72" i="59" s="1"/>
  <c r="V72" i="59"/>
  <c r="X72" i="59" s="1"/>
  <c r="N72" i="59"/>
  <c r="AL72" i="59" s="1"/>
  <c r="J72" i="59"/>
  <c r="L72" i="59" s="1"/>
  <c r="AH71" i="59"/>
  <c r="AJ71" i="59" s="1"/>
  <c r="AI71" i="59" s="1"/>
  <c r="Y71" i="59"/>
  <c r="Z71" i="59" s="1"/>
  <c r="X71" i="59"/>
  <c r="V71" i="59"/>
  <c r="N71" i="59"/>
  <c r="AL71" i="59" s="1"/>
  <c r="J71" i="59"/>
  <c r="L71" i="59" s="1"/>
  <c r="AH70" i="59"/>
  <c r="AJ70" i="59" s="1"/>
  <c r="Y70" i="59"/>
  <c r="Z70" i="59" s="1"/>
  <c r="V70" i="59"/>
  <c r="X70" i="59" s="1"/>
  <c r="N70" i="59"/>
  <c r="AL70" i="59" s="1"/>
  <c r="J70" i="59"/>
  <c r="L70" i="59" s="1"/>
  <c r="AH69" i="59"/>
  <c r="AJ69" i="59" s="1"/>
  <c r="Y69" i="59"/>
  <c r="Z69" i="59" s="1"/>
  <c r="V69" i="59"/>
  <c r="X69" i="59" s="1"/>
  <c r="W69" i="59" s="1"/>
  <c r="N69" i="59"/>
  <c r="AL69" i="59" s="1"/>
  <c r="J69" i="59"/>
  <c r="L69" i="59" s="1"/>
  <c r="AH68" i="59"/>
  <c r="AJ68" i="59" s="1"/>
  <c r="AI68" i="59" s="1"/>
  <c r="Y68" i="59"/>
  <c r="Z68" i="59" s="1"/>
  <c r="V68" i="59"/>
  <c r="X68" i="59" s="1"/>
  <c r="N68" i="59"/>
  <c r="J68" i="59"/>
  <c r="L68" i="59" s="1"/>
  <c r="K68" i="59" s="1"/>
  <c r="AH67" i="59"/>
  <c r="AJ67" i="59" s="1"/>
  <c r="AI67" i="59" s="1"/>
  <c r="Y67" i="59"/>
  <c r="Z67" i="59" s="1"/>
  <c r="V67" i="59"/>
  <c r="X67" i="59" s="1"/>
  <c r="N67" i="59"/>
  <c r="AL67" i="59" s="1"/>
  <c r="J67" i="59"/>
  <c r="L67" i="59" s="1"/>
  <c r="K67" i="59" s="1"/>
  <c r="AH66" i="59"/>
  <c r="AJ66" i="59" s="1"/>
  <c r="AI66" i="59" s="1"/>
  <c r="Y66" i="59"/>
  <c r="Z66" i="59" s="1"/>
  <c r="V66" i="59"/>
  <c r="X66" i="59" s="1"/>
  <c r="N66" i="59"/>
  <c r="AL66" i="59" s="1"/>
  <c r="J66" i="59"/>
  <c r="L66" i="59" s="1"/>
  <c r="AH65" i="59"/>
  <c r="AJ65" i="59" s="1"/>
  <c r="Y65" i="59"/>
  <c r="Z65" i="59" s="1"/>
  <c r="V65" i="59"/>
  <c r="X65" i="59" s="1"/>
  <c r="W65" i="59" s="1"/>
  <c r="N65" i="59"/>
  <c r="AL65" i="59" s="1"/>
  <c r="J65" i="59"/>
  <c r="L65" i="59" s="1"/>
  <c r="O65" i="59" s="1"/>
  <c r="AH64" i="59"/>
  <c r="AJ64" i="59" s="1"/>
  <c r="AI64" i="59" s="1"/>
  <c r="Y64" i="59"/>
  <c r="Z64" i="59" s="1"/>
  <c r="V64" i="59"/>
  <c r="X64" i="59" s="1"/>
  <c r="N64" i="59"/>
  <c r="AL64" i="59" s="1"/>
  <c r="J64" i="59"/>
  <c r="L64" i="59" s="1"/>
  <c r="AH63" i="59"/>
  <c r="AJ63" i="59" s="1"/>
  <c r="Y63" i="59"/>
  <c r="Z63" i="59" s="1"/>
  <c r="V63" i="59"/>
  <c r="X63" i="59" s="1"/>
  <c r="N63" i="59"/>
  <c r="AL63" i="59" s="1"/>
  <c r="J63" i="59"/>
  <c r="L63" i="59" s="1"/>
  <c r="K63" i="59" s="1"/>
  <c r="AH62" i="59"/>
  <c r="AJ62" i="59" s="1"/>
  <c r="Y62" i="59"/>
  <c r="Z62" i="59" s="1"/>
  <c r="V62" i="59"/>
  <c r="X62" i="59" s="1"/>
  <c r="AA62" i="59" s="1"/>
  <c r="N62" i="59"/>
  <c r="AL62" i="59" s="1"/>
  <c r="J62" i="59"/>
  <c r="L62" i="59" s="1"/>
  <c r="AH61" i="59"/>
  <c r="AJ61" i="59" s="1"/>
  <c r="Y61" i="59"/>
  <c r="Z61" i="59" s="1"/>
  <c r="V61" i="59"/>
  <c r="X61" i="59" s="1"/>
  <c r="N61" i="59"/>
  <c r="AL61" i="59" s="1"/>
  <c r="J61" i="59"/>
  <c r="L61" i="59" s="1"/>
  <c r="AH60" i="59"/>
  <c r="AJ60" i="59" s="1"/>
  <c r="Y60" i="59"/>
  <c r="Z60" i="59" s="1"/>
  <c r="V60" i="59"/>
  <c r="X60" i="59" s="1"/>
  <c r="N60" i="59"/>
  <c r="AL60" i="59" s="1"/>
  <c r="K60" i="59"/>
  <c r="J60" i="59"/>
  <c r="L60" i="59" s="1"/>
  <c r="AH59" i="59"/>
  <c r="AJ59" i="59" s="1"/>
  <c r="AI59" i="59" s="1"/>
  <c r="Y59" i="59"/>
  <c r="Z59" i="59" s="1"/>
  <c r="V59" i="59"/>
  <c r="X59" i="59" s="1"/>
  <c r="N59" i="59"/>
  <c r="J59" i="59"/>
  <c r="L59" i="59" s="1"/>
  <c r="K59" i="59" s="1"/>
  <c r="AH58" i="59"/>
  <c r="AJ58" i="59" s="1"/>
  <c r="AI58" i="59" s="1"/>
  <c r="Z58" i="59"/>
  <c r="Y58" i="59"/>
  <c r="V58" i="59"/>
  <c r="X58" i="59" s="1"/>
  <c r="N58" i="59"/>
  <c r="AL58" i="59" s="1"/>
  <c r="J58" i="59"/>
  <c r="L58" i="59" s="1"/>
  <c r="AH57" i="59"/>
  <c r="AJ57" i="59" s="1"/>
  <c r="Y57" i="59"/>
  <c r="Z57" i="59" s="1"/>
  <c r="V57" i="59"/>
  <c r="X57" i="59" s="1"/>
  <c r="N57" i="59"/>
  <c r="AL57" i="59" s="1"/>
  <c r="J57" i="59"/>
  <c r="L57" i="59" s="1"/>
  <c r="AH56" i="59"/>
  <c r="AJ56" i="59" s="1"/>
  <c r="AI56" i="59" s="1"/>
  <c r="Y56" i="59"/>
  <c r="Z56" i="59" s="1"/>
  <c r="V56" i="59"/>
  <c r="X56" i="59" s="1"/>
  <c r="N56" i="59"/>
  <c r="AL56" i="59" s="1"/>
  <c r="J56" i="59"/>
  <c r="L56" i="59" s="1"/>
  <c r="K56" i="59" s="1"/>
  <c r="AH55" i="59"/>
  <c r="AJ55" i="59" s="1"/>
  <c r="AI55" i="59" s="1"/>
  <c r="Y55" i="59"/>
  <c r="Z55" i="59" s="1"/>
  <c r="V55" i="59"/>
  <c r="X55" i="59" s="1"/>
  <c r="N55" i="59"/>
  <c r="AL55" i="59" s="1"/>
  <c r="J55" i="59"/>
  <c r="L55" i="59" s="1"/>
  <c r="AH54" i="59"/>
  <c r="AJ54" i="59" s="1"/>
  <c r="Y54" i="59"/>
  <c r="Z54" i="59" s="1"/>
  <c r="V54" i="59"/>
  <c r="X54" i="59" s="1"/>
  <c r="N54" i="59"/>
  <c r="AL54" i="59" s="1"/>
  <c r="L54" i="59"/>
  <c r="J54" i="59"/>
  <c r="AH53" i="59"/>
  <c r="AJ53" i="59" s="1"/>
  <c r="Y53" i="59"/>
  <c r="Z53" i="59" s="1"/>
  <c r="V53" i="59"/>
  <c r="X53" i="59" s="1"/>
  <c r="W53" i="59" s="1"/>
  <c r="N53" i="59"/>
  <c r="AL53" i="59" s="1"/>
  <c r="J53" i="59"/>
  <c r="L53" i="59" s="1"/>
  <c r="O53" i="59" s="1"/>
  <c r="AH52" i="59"/>
  <c r="AJ52" i="59" s="1"/>
  <c r="AI52" i="59" s="1"/>
  <c r="Y52" i="59"/>
  <c r="Z52" i="59" s="1"/>
  <c r="V52" i="59"/>
  <c r="X52" i="59" s="1"/>
  <c r="N52" i="59"/>
  <c r="AL52" i="59" s="1"/>
  <c r="J52" i="59"/>
  <c r="L52" i="59" s="1"/>
  <c r="AH51" i="59"/>
  <c r="AJ51" i="59" s="1"/>
  <c r="AI51" i="59" s="1"/>
  <c r="Y51" i="59"/>
  <c r="Z51" i="59" s="1"/>
  <c r="V51" i="59"/>
  <c r="X51" i="59" s="1"/>
  <c r="N51" i="59"/>
  <c r="AL51" i="59" s="1"/>
  <c r="AM51" i="59" s="1"/>
  <c r="J51" i="59"/>
  <c r="L51" i="59" s="1"/>
  <c r="K51" i="59" s="1"/>
  <c r="AH50" i="59"/>
  <c r="AJ50" i="59" s="1"/>
  <c r="AI50" i="59" s="1"/>
  <c r="Y50" i="59"/>
  <c r="Z50" i="59" s="1"/>
  <c r="V50" i="59"/>
  <c r="X50" i="59" s="1"/>
  <c r="N50" i="59"/>
  <c r="AL50" i="59" s="1"/>
  <c r="J50" i="59"/>
  <c r="L50" i="59" s="1"/>
  <c r="AH49" i="59"/>
  <c r="AJ49" i="59" s="1"/>
  <c r="Y49" i="59"/>
  <c r="Z49" i="59" s="1"/>
  <c r="V49" i="59"/>
  <c r="X49" i="59" s="1"/>
  <c r="W49" i="59" s="1"/>
  <c r="N49" i="59"/>
  <c r="AL49" i="59" s="1"/>
  <c r="J49" i="59"/>
  <c r="L49" i="59" s="1"/>
  <c r="O49" i="59" s="1"/>
  <c r="AH48" i="59"/>
  <c r="AJ48" i="59" s="1"/>
  <c r="AI48" i="59" s="1"/>
  <c r="Y48" i="59"/>
  <c r="Z48" i="59" s="1"/>
  <c r="V48" i="59"/>
  <c r="X48" i="59" s="1"/>
  <c r="N48" i="59"/>
  <c r="AL48" i="59" s="1"/>
  <c r="J48" i="59"/>
  <c r="L48" i="59" s="1"/>
  <c r="AH47" i="59"/>
  <c r="AJ47" i="59" s="1"/>
  <c r="Y47" i="59"/>
  <c r="Z47" i="59" s="1"/>
  <c r="X47" i="59"/>
  <c r="V47" i="59"/>
  <c r="N47" i="59"/>
  <c r="AL47" i="59" s="1"/>
  <c r="J47" i="59"/>
  <c r="L47" i="59" s="1"/>
  <c r="AH41" i="59"/>
  <c r="AJ41" i="59" s="1"/>
  <c r="Y41" i="59"/>
  <c r="Z41" i="59" s="1"/>
  <c r="V41" i="59"/>
  <c r="X41" i="59" s="1"/>
  <c r="W41" i="59" s="1"/>
  <c r="N41" i="59"/>
  <c r="AL41" i="59" s="1"/>
  <c r="L41" i="59"/>
  <c r="K41" i="59" s="1"/>
  <c r="J41" i="59"/>
  <c r="AH40" i="59"/>
  <c r="AJ40" i="59" s="1"/>
  <c r="AI40" i="59" s="1"/>
  <c r="Y40" i="59"/>
  <c r="Z40" i="59" s="1"/>
  <c r="V40" i="59"/>
  <c r="X40" i="59" s="1"/>
  <c r="AA40" i="59" s="1"/>
  <c r="N40" i="59"/>
  <c r="AL40" i="59" s="1"/>
  <c r="J40" i="59"/>
  <c r="L40" i="59" s="1"/>
  <c r="AH39" i="59"/>
  <c r="AJ39" i="59" s="1"/>
  <c r="Y39" i="59"/>
  <c r="Z39" i="59" s="1"/>
  <c r="V39" i="59"/>
  <c r="X39" i="59" s="1"/>
  <c r="N39" i="59"/>
  <c r="AL39" i="59" s="1"/>
  <c r="J39" i="59"/>
  <c r="L39" i="59" s="1"/>
  <c r="AH38" i="59"/>
  <c r="AJ38" i="59" s="1"/>
  <c r="Y38" i="59"/>
  <c r="Z38" i="59" s="1"/>
  <c r="V38" i="59"/>
  <c r="X38" i="59" s="1"/>
  <c r="N38" i="59"/>
  <c r="AL38" i="59" s="1"/>
  <c r="J38" i="59"/>
  <c r="L38" i="59" s="1"/>
  <c r="AH37" i="59"/>
  <c r="AJ37" i="59" s="1"/>
  <c r="Y37" i="59"/>
  <c r="Z37" i="59" s="1"/>
  <c r="V37" i="59"/>
  <c r="X37" i="59" s="1"/>
  <c r="N37" i="59"/>
  <c r="AL37" i="59" s="1"/>
  <c r="J37" i="59"/>
  <c r="AH36" i="59"/>
  <c r="AJ36" i="59" s="1"/>
  <c r="AI36" i="59" s="1"/>
  <c r="Y36" i="59"/>
  <c r="Z36" i="59" s="1"/>
  <c r="V36" i="59"/>
  <c r="X36" i="59" s="1"/>
  <c r="N36" i="59"/>
  <c r="AL36" i="59" s="1"/>
  <c r="J36" i="59"/>
  <c r="AH35" i="59"/>
  <c r="AJ35" i="59" s="1"/>
  <c r="AI35" i="59" s="1"/>
  <c r="Y35" i="59"/>
  <c r="Z35" i="59" s="1"/>
  <c r="V35" i="59"/>
  <c r="X35" i="59" s="1"/>
  <c r="W35" i="59" s="1"/>
  <c r="N35" i="59"/>
  <c r="AL35" i="59" s="1"/>
  <c r="J35" i="59"/>
  <c r="L35" i="59" s="1"/>
  <c r="AH34" i="59"/>
  <c r="AJ34" i="59" s="1"/>
  <c r="Y34" i="59"/>
  <c r="Z34" i="59" s="1"/>
  <c r="V34" i="59"/>
  <c r="X34" i="59" s="1"/>
  <c r="N34" i="59"/>
  <c r="AL34" i="59" s="1"/>
  <c r="J34" i="59"/>
  <c r="L34" i="59" s="1"/>
  <c r="O34" i="59" s="1"/>
  <c r="AH33" i="59"/>
  <c r="AJ33" i="59" s="1"/>
  <c r="AI33" i="59" s="1"/>
  <c r="Y33" i="59"/>
  <c r="Z33" i="59" s="1"/>
  <c r="V33" i="59"/>
  <c r="X33" i="59" s="1"/>
  <c r="AA33" i="59" s="1"/>
  <c r="N33" i="59"/>
  <c r="AL33" i="59" s="1"/>
  <c r="J33" i="59"/>
  <c r="L33" i="59" s="1"/>
  <c r="K33" i="59" s="1"/>
  <c r="AH32" i="59"/>
  <c r="AJ32" i="59" s="1"/>
  <c r="AI32" i="59" s="1"/>
  <c r="Y32" i="59"/>
  <c r="Z32" i="59" s="1"/>
  <c r="V32" i="59"/>
  <c r="X32" i="59" s="1"/>
  <c r="N32" i="59"/>
  <c r="AL32" i="59" s="1"/>
  <c r="J32" i="59"/>
  <c r="L32" i="59" s="1"/>
  <c r="K32" i="59" s="1"/>
  <c r="AH31" i="59"/>
  <c r="AJ31" i="59" s="1"/>
  <c r="AI31" i="59" s="1"/>
  <c r="Y31" i="59"/>
  <c r="Z31" i="59" s="1"/>
  <c r="V31" i="59"/>
  <c r="X31" i="59" s="1"/>
  <c r="N31" i="59"/>
  <c r="AL31" i="59" s="1"/>
  <c r="J31" i="59"/>
  <c r="L31" i="59" s="1"/>
  <c r="B31" i="59"/>
  <c r="AH30" i="59"/>
  <c r="AJ30" i="59" s="1"/>
  <c r="Y30" i="59"/>
  <c r="Z30" i="59" s="1"/>
  <c r="V30" i="59"/>
  <c r="N30" i="59"/>
  <c r="AL30" i="59" s="1"/>
  <c r="J30" i="59"/>
  <c r="L30" i="59" s="1"/>
  <c r="K30" i="59" s="1"/>
  <c r="C30" i="59"/>
  <c r="A8" i="59"/>
  <c r="AV293" i="58"/>
  <c r="AU293" i="58"/>
  <c r="AT293" i="58"/>
  <c r="AW293" i="58" s="1"/>
  <c r="AY293" i="58" s="1"/>
  <c r="AX293" i="58" s="1"/>
  <c r="AH293" i="58"/>
  <c r="AF293" i="58"/>
  <c r="AE293" i="58"/>
  <c r="AD293" i="58"/>
  <c r="AG293" i="58" s="1"/>
  <c r="AI293" i="58" s="1"/>
  <c r="P293" i="58"/>
  <c r="O293" i="58"/>
  <c r="N293" i="58"/>
  <c r="AW292" i="58"/>
  <c r="AY292" i="58" s="1"/>
  <c r="AX292" i="58" s="1"/>
  <c r="AV292" i="58"/>
  <c r="AU292" i="58"/>
  <c r="AT292" i="58"/>
  <c r="AI292" i="58"/>
  <c r="AH292" i="58" s="1"/>
  <c r="AF292" i="58"/>
  <c r="AE292" i="58"/>
  <c r="AD292" i="58"/>
  <c r="AG292" i="58" s="1"/>
  <c r="Q292" i="58"/>
  <c r="S292" i="58" s="1"/>
  <c r="R292" i="58" s="1"/>
  <c r="P292" i="58"/>
  <c r="O292" i="58"/>
  <c r="N292" i="58"/>
  <c r="AV291" i="58"/>
  <c r="AU291" i="58"/>
  <c r="AT291" i="58"/>
  <c r="AW291" i="58" s="1"/>
  <c r="AY291" i="58" s="1"/>
  <c r="AX291" i="58" s="1"/>
  <c r="AF291" i="58"/>
  <c r="AE291" i="58"/>
  <c r="AD291" i="58"/>
  <c r="AG291" i="58" s="1"/>
  <c r="AI291" i="58" s="1"/>
  <c r="AH291" i="58" s="1"/>
  <c r="R291" i="58"/>
  <c r="P291" i="58"/>
  <c r="O291" i="58"/>
  <c r="N291" i="58"/>
  <c r="Q291" i="58" s="1"/>
  <c r="S291" i="58" s="1"/>
  <c r="AY290" i="58"/>
  <c r="AX290" i="58" s="1"/>
  <c r="AV290" i="58"/>
  <c r="AU290" i="58"/>
  <c r="AT290" i="58"/>
  <c r="AW290" i="58" s="1"/>
  <c r="AG290" i="58"/>
  <c r="AI290" i="58" s="1"/>
  <c r="AH290" i="58" s="1"/>
  <c r="AF290" i="58"/>
  <c r="AE290" i="58"/>
  <c r="AD290" i="58"/>
  <c r="S290" i="58"/>
  <c r="R290" i="58" s="1"/>
  <c r="P290" i="58"/>
  <c r="O290" i="58"/>
  <c r="N290" i="58"/>
  <c r="Q290" i="58" s="1"/>
  <c r="AV289" i="58"/>
  <c r="AU289" i="58"/>
  <c r="AT289" i="58"/>
  <c r="AW289" i="58" s="1"/>
  <c r="AY289" i="58" s="1"/>
  <c r="AX289" i="58" s="1"/>
  <c r="AH289" i="58"/>
  <c r="AF289" i="58"/>
  <c r="AE289" i="58"/>
  <c r="AD289" i="58"/>
  <c r="AG289" i="58" s="1"/>
  <c r="AI289" i="58" s="1"/>
  <c r="P289" i="58"/>
  <c r="O289" i="58"/>
  <c r="N289" i="58"/>
  <c r="AW288" i="58"/>
  <c r="AY288" i="58" s="1"/>
  <c r="AX288" i="58" s="1"/>
  <c r="AV288" i="58"/>
  <c r="AU288" i="58"/>
  <c r="AT288" i="58"/>
  <c r="AI288" i="58"/>
  <c r="AH288" i="58" s="1"/>
  <c r="AF288" i="58"/>
  <c r="AE288" i="58"/>
  <c r="AD288" i="58"/>
  <c r="AG288" i="58" s="1"/>
  <c r="Q288" i="58"/>
  <c r="S288" i="58" s="1"/>
  <c r="R288" i="58" s="1"/>
  <c r="P288" i="58"/>
  <c r="O288" i="58"/>
  <c r="N288" i="58"/>
  <c r="AV287" i="58"/>
  <c r="AU287" i="58"/>
  <c r="AT287" i="58"/>
  <c r="AW287" i="58" s="1"/>
  <c r="AY287" i="58" s="1"/>
  <c r="AX287" i="58" s="1"/>
  <c r="AF287" i="58"/>
  <c r="AE287" i="58"/>
  <c r="AD287" i="58"/>
  <c r="AG287" i="58" s="1"/>
  <c r="AI287" i="58" s="1"/>
  <c r="AH287" i="58" s="1"/>
  <c r="R287" i="58"/>
  <c r="P287" i="58"/>
  <c r="O287" i="58"/>
  <c r="N287" i="58"/>
  <c r="Q287" i="58" s="1"/>
  <c r="S287" i="58" s="1"/>
  <c r="AY286" i="58"/>
  <c r="AX286" i="58" s="1"/>
  <c r="AV286" i="58"/>
  <c r="AU286" i="58"/>
  <c r="AT286" i="58"/>
  <c r="AW286" i="58" s="1"/>
  <c r="AG286" i="58"/>
  <c r="AI286" i="58" s="1"/>
  <c r="AH286" i="58" s="1"/>
  <c r="AF286" i="58"/>
  <c r="AE286" i="58"/>
  <c r="AD286" i="58"/>
  <c r="S286" i="58"/>
  <c r="R286" i="58" s="1"/>
  <c r="P286" i="58"/>
  <c r="O286" i="58"/>
  <c r="N286" i="58"/>
  <c r="Q286" i="58" s="1"/>
  <c r="AV285" i="58"/>
  <c r="AU285" i="58"/>
  <c r="AT285" i="58"/>
  <c r="AW285" i="58" s="1"/>
  <c r="AY285" i="58" s="1"/>
  <c r="AX285" i="58" s="1"/>
  <c r="AH285" i="58"/>
  <c r="AF285" i="58"/>
  <c r="AE285" i="58"/>
  <c r="AD285" i="58"/>
  <c r="AG285" i="58" s="1"/>
  <c r="AI285" i="58" s="1"/>
  <c r="P285" i="58"/>
  <c r="O285" i="58"/>
  <c r="N285" i="58"/>
  <c r="AW284" i="58"/>
  <c r="AY284" i="58" s="1"/>
  <c r="AX284" i="58" s="1"/>
  <c r="AV284" i="58"/>
  <c r="AU284" i="58"/>
  <c r="AT284" i="58"/>
  <c r="AI284" i="58"/>
  <c r="AH284" i="58" s="1"/>
  <c r="AF284" i="58"/>
  <c r="AE284" i="58"/>
  <c r="AD284" i="58"/>
  <c r="AG284" i="58" s="1"/>
  <c r="Q284" i="58"/>
  <c r="S284" i="58" s="1"/>
  <c r="R284" i="58" s="1"/>
  <c r="P284" i="58"/>
  <c r="O284" i="58"/>
  <c r="N284" i="58"/>
  <c r="AV283" i="58"/>
  <c r="AU283" i="58"/>
  <c r="AT283" i="58"/>
  <c r="AW283" i="58" s="1"/>
  <c r="AY283" i="58" s="1"/>
  <c r="AX283" i="58" s="1"/>
  <c r="AF283" i="58"/>
  <c r="AE283" i="58"/>
  <c r="AD283" i="58"/>
  <c r="AG283" i="58" s="1"/>
  <c r="AI283" i="58" s="1"/>
  <c r="AH283" i="58" s="1"/>
  <c r="P283" i="58"/>
  <c r="O283" i="58"/>
  <c r="N283" i="58"/>
  <c r="Q283" i="58" s="1"/>
  <c r="S283" i="58" s="1"/>
  <c r="R283" i="58" s="1"/>
  <c r="AV282" i="58"/>
  <c r="AU282" i="58"/>
  <c r="AT282" i="58"/>
  <c r="AW282" i="58" s="1"/>
  <c r="AY282" i="58" s="1"/>
  <c r="AX282" i="58" s="1"/>
  <c r="AG282" i="58"/>
  <c r="AI282" i="58" s="1"/>
  <c r="AH282" i="58" s="1"/>
  <c r="AF282" i="58"/>
  <c r="AE282" i="58"/>
  <c r="AD282" i="58"/>
  <c r="P282" i="58"/>
  <c r="O282" i="58"/>
  <c r="N282" i="58"/>
  <c r="Q282" i="58" s="1"/>
  <c r="S282" i="58" s="1"/>
  <c r="R282" i="58" s="1"/>
  <c r="AV281" i="58"/>
  <c r="AU281" i="58"/>
  <c r="AT281" i="58"/>
  <c r="AW281" i="58" s="1"/>
  <c r="AY281" i="58" s="1"/>
  <c r="AX281" i="58" s="1"/>
  <c r="AF281" i="58"/>
  <c r="AE281" i="58"/>
  <c r="AD281" i="58"/>
  <c r="AG281" i="58" s="1"/>
  <c r="AI281" i="58" s="1"/>
  <c r="AH281" i="58" s="1"/>
  <c r="P281" i="58"/>
  <c r="O281" i="58"/>
  <c r="N281" i="58"/>
  <c r="AW280" i="58"/>
  <c r="AY280" i="58" s="1"/>
  <c r="AX280" i="58" s="1"/>
  <c r="AV280" i="58"/>
  <c r="AU280" i="58"/>
  <c r="AT280" i="58"/>
  <c r="AF280" i="58"/>
  <c r="AE280" i="58"/>
  <c r="AD280" i="58"/>
  <c r="AG280" i="58" s="1"/>
  <c r="AI280" i="58" s="1"/>
  <c r="AH280" i="58" s="1"/>
  <c r="Q280" i="58"/>
  <c r="S280" i="58" s="1"/>
  <c r="R280" i="58" s="1"/>
  <c r="P280" i="58"/>
  <c r="O280" i="58"/>
  <c r="N280" i="58"/>
  <c r="AV279" i="58"/>
  <c r="AU279" i="58"/>
  <c r="AT279" i="58"/>
  <c r="AW279" i="58" s="1"/>
  <c r="AY279" i="58" s="1"/>
  <c r="AX279" i="58" s="1"/>
  <c r="AF279" i="58"/>
  <c r="AE279" i="58"/>
  <c r="AD279" i="58"/>
  <c r="AG279" i="58" s="1"/>
  <c r="AI279" i="58" s="1"/>
  <c r="AH279" i="58" s="1"/>
  <c r="P279" i="58"/>
  <c r="O279" i="58"/>
  <c r="N279" i="58"/>
  <c r="Q279" i="58" s="1"/>
  <c r="S279" i="58" s="1"/>
  <c r="R279" i="58" s="1"/>
  <c r="AV278" i="58"/>
  <c r="AU278" i="58"/>
  <c r="AT278" i="58"/>
  <c r="AW278" i="58" s="1"/>
  <c r="AY278" i="58" s="1"/>
  <c r="AX278" i="58" s="1"/>
  <c r="AG278" i="58"/>
  <c r="AI278" i="58" s="1"/>
  <c r="AH278" i="58" s="1"/>
  <c r="AF278" i="58"/>
  <c r="AE278" i="58"/>
  <c r="AD278" i="58"/>
  <c r="P278" i="58"/>
  <c r="O278" i="58"/>
  <c r="N278" i="58"/>
  <c r="Q278" i="58" s="1"/>
  <c r="S278" i="58" s="1"/>
  <c r="R278" i="58" s="1"/>
  <c r="AV277" i="58"/>
  <c r="AU277" i="58"/>
  <c r="AT277" i="58"/>
  <c r="AW277" i="58" s="1"/>
  <c r="AY277" i="58" s="1"/>
  <c r="AX277" i="58" s="1"/>
  <c r="AF277" i="58"/>
  <c r="AE277" i="58"/>
  <c r="AD277" i="58"/>
  <c r="AG277" i="58" s="1"/>
  <c r="AI277" i="58" s="1"/>
  <c r="AH277" i="58" s="1"/>
  <c r="P277" i="58"/>
  <c r="O277" i="58"/>
  <c r="N277" i="58"/>
  <c r="AW276" i="58"/>
  <c r="AY276" i="58" s="1"/>
  <c r="AX276" i="58" s="1"/>
  <c r="AV276" i="58"/>
  <c r="AU276" i="58"/>
  <c r="AT276" i="58"/>
  <c r="AF276" i="58"/>
  <c r="AE276" i="58"/>
  <c r="AD276" i="58"/>
  <c r="AG276" i="58" s="1"/>
  <c r="AI276" i="58" s="1"/>
  <c r="AH276" i="58" s="1"/>
  <c r="Q276" i="58"/>
  <c r="S276" i="58" s="1"/>
  <c r="R276" i="58" s="1"/>
  <c r="P276" i="58"/>
  <c r="O276" i="58"/>
  <c r="N276" i="58"/>
  <c r="AV275" i="58"/>
  <c r="AU275" i="58"/>
  <c r="AT275" i="58"/>
  <c r="AW275" i="58" s="1"/>
  <c r="AY275" i="58" s="1"/>
  <c r="AX275" i="58" s="1"/>
  <c r="AF275" i="58"/>
  <c r="AE275" i="58"/>
  <c r="AD275" i="58"/>
  <c r="AG275" i="58" s="1"/>
  <c r="AI275" i="58" s="1"/>
  <c r="AH275" i="58" s="1"/>
  <c r="R275" i="58"/>
  <c r="P275" i="58"/>
  <c r="O275" i="58"/>
  <c r="N275" i="58"/>
  <c r="Q275" i="58" s="1"/>
  <c r="S275" i="58" s="1"/>
  <c r="AY274" i="58"/>
  <c r="AX274" i="58" s="1"/>
  <c r="AV274" i="58"/>
  <c r="AU274" i="58"/>
  <c r="AT274" i="58"/>
  <c r="AW274" i="58" s="1"/>
  <c r="AG274" i="58"/>
  <c r="AI274" i="58" s="1"/>
  <c r="AH274" i="58" s="1"/>
  <c r="AF274" i="58"/>
  <c r="AE274" i="58"/>
  <c r="AD274" i="58"/>
  <c r="S274" i="58"/>
  <c r="R274" i="58" s="1"/>
  <c r="P274" i="58"/>
  <c r="O274" i="58"/>
  <c r="N274" i="58"/>
  <c r="Q274" i="58" s="1"/>
  <c r="AV273" i="58"/>
  <c r="AU273" i="58"/>
  <c r="AT273" i="58"/>
  <c r="AW273" i="58" s="1"/>
  <c r="AY273" i="58" s="1"/>
  <c r="AX273" i="58" s="1"/>
  <c r="AH273" i="58"/>
  <c r="AF273" i="58"/>
  <c r="AE273" i="58"/>
  <c r="AD273" i="58"/>
  <c r="AG273" i="58" s="1"/>
  <c r="AI273" i="58" s="1"/>
  <c r="Q273" i="58"/>
  <c r="S273" i="58" s="1"/>
  <c r="R273" i="58" s="1"/>
  <c r="P273" i="58"/>
  <c r="O273" i="58"/>
  <c r="N273" i="58"/>
  <c r="AW272" i="58"/>
  <c r="AY272" i="58" s="1"/>
  <c r="AX272" i="58" s="1"/>
  <c r="AV272" i="58"/>
  <c r="AU272" i="58"/>
  <c r="AT272" i="58"/>
  <c r="AF272" i="58"/>
  <c r="AE272" i="58"/>
  <c r="AD272" i="58"/>
  <c r="P272" i="58"/>
  <c r="O272" i="58"/>
  <c r="N272" i="58"/>
  <c r="Q272" i="58" s="1"/>
  <c r="S272" i="58" s="1"/>
  <c r="R272" i="58" s="1"/>
  <c r="AV271" i="58"/>
  <c r="AU271" i="58"/>
  <c r="AT271" i="58"/>
  <c r="AF271" i="58"/>
  <c r="AG271" i="58" s="1"/>
  <c r="AI271" i="58" s="1"/>
  <c r="AH271" i="58" s="1"/>
  <c r="AE271" i="58"/>
  <c r="AD271" i="58"/>
  <c r="R271" i="58"/>
  <c r="P271" i="58"/>
  <c r="O271" i="58"/>
  <c r="N271" i="58"/>
  <c r="Q271" i="58" s="1"/>
  <c r="S271" i="58" s="1"/>
  <c r="AV270" i="58"/>
  <c r="AU270" i="58"/>
  <c r="AT270" i="58"/>
  <c r="AW270" i="58" s="1"/>
  <c r="AY270" i="58" s="1"/>
  <c r="AX270" i="58" s="1"/>
  <c r="AF270" i="58"/>
  <c r="AE270" i="58"/>
  <c r="AD270" i="58"/>
  <c r="AG270" i="58" s="1"/>
  <c r="AI270" i="58" s="1"/>
  <c r="AH270" i="58" s="1"/>
  <c r="P270" i="58"/>
  <c r="O270" i="58"/>
  <c r="N270" i="58"/>
  <c r="Q270" i="58" s="1"/>
  <c r="S270" i="58" s="1"/>
  <c r="R270" i="58" s="1"/>
  <c r="AW269" i="58"/>
  <c r="AY269" i="58" s="1"/>
  <c r="AX269" i="58" s="1"/>
  <c r="AV269" i="58"/>
  <c r="AU269" i="58"/>
  <c r="AT269" i="58"/>
  <c r="AF269" i="58"/>
  <c r="AE269" i="58"/>
  <c r="AD269" i="58"/>
  <c r="AG269" i="58" s="1"/>
  <c r="AI269" i="58" s="1"/>
  <c r="AH269" i="58" s="1"/>
  <c r="Q269" i="58"/>
  <c r="S269" i="58" s="1"/>
  <c r="R269" i="58" s="1"/>
  <c r="P269" i="58"/>
  <c r="O269" i="58"/>
  <c r="N269" i="58"/>
  <c r="AW268" i="58"/>
  <c r="AY268" i="58" s="1"/>
  <c r="AX268" i="58" s="1"/>
  <c r="AV268" i="58"/>
  <c r="AU268" i="58"/>
  <c r="AT268" i="58"/>
  <c r="AF268" i="58"/>
  <c r="AE268" i="58"/>
  <c r="AD268" i="58"/>
  <c r="Q268" i="58"/>
  <c r="S268" i="58" s="1"/>
  <c r="R268" i="58" s="1"/>
  <c r="P268" i="58"/>
  <c r="O268" i="58"/>
  <c r="N268" i="58"/>
  <c r="AV267" i="58"/>
  <c r="AU267" i="58"/>
  <c r="AT267" i="58"/>
  <c r="AF267" i="58"/>
  <c r="AG267" i="58" s="1"/>
  <c r="AI267" i="58" s="1"/>
  <c r="AH267" i="58" s="1"/>
  <c r="AE267" i="58"/>
  <c r="AD267" i="58"/>
  <c r="R267" i="58"/>
  <c r="P267" i="58"/>
  <c r="O267" i="58"/>
  <c r="N267" i="58"/>
  <c r="Q267" i="58" s="1"/>
  <c r="S267" i="58" s="1"/>
  <c r="AY266" i="58"/>
  <c r="AX266" i="58" s="1"/>
  <c r="AV266" i="58"/>
  <c r="AU266" i="58"/>
  <c r="AT266" i="58"/>
  <c r="AW266" i="58" s="1"/>
  <c r="AH266" i="58"/>
  <c r="AF266" i="58"/>
  <c r="AE266" i="58"/>
  <c r="AD266" i="58"/>
  <c r="AG266" i="58" s="1"/>
  <c r="AI266" i="58" s="1"/>
  <c r="P266" i="58"/>
  <c r="O266" i="58"/>
  <c r="N266" i="58"/>
  <c r="AW265" i="58"/>
  <c r="AY265" i="58" s="1"/>
  <c r="AX265" i="58" s="1"/>
  <c r="AV265" i="58"/>
  <c r="AU265" i="58"/>
  <c r="AT265" i="58"/>
  <c r="AF265" i="58"/>
  <c r="AE265" i="58"/>
  <c r="AD265" i="58"/>
  <c r="Q265" i="58"/>
  <c r="S265" i="58" s="1"/>
  <c r="R265" i="58" s="1"/>
  <c r="P265" i="58"/>
  <c r="O265" i="58"/>
  <c r="N265" i="58"/>
  <c r="AV264" i="58"/>
  <c r="AU264" i="58"/>
  <c r="AT264" i="58"/>
  <c r="AF264" i="58"/>
  <c r="AG264" i="58" s="1"/>
  <c r="AI264" i="58" s="1"/>
  <c r="AH264" i="58" s="1"/>
  <c r="AE264" i="58"/>
  <c r="AD264" i="58"/>
  <c r="P264" i="58"/>
  <c r="O264" i="58"/>
  <c r="N264" i="58"/>
  <c r="Q264" i="58" s="1"/>
  <c r="S264" i="58" s="1"/>
  <c r="R264" i="58" s="1"/>
  <c r="AY263" i="58"/>
  <c r="AX263" i="58" s="1"/>
  <c r="AV263" i="58"/>
  <c r="AU263" i="58"/>
  <c r="AW263" i="58" s="1"/>
  <c r="AT263" i="58"/>
  <c r="AH263" i="58"/>
  <c r="AF263" i="58"/>
  <c r="AE263" i="58"/>
  <c r="AD263" i="58"/>
  <c r="AG263" i="58" s="1"/>
  <c r="AI263" i="58" s="1"/>
  <c r="P263" i="58"/>
  <c r="O263" i="58"/>
  <c r="Q263" i="58" s="1"/>
  <c r="S263" i="58" s="1"/>
  <c r="R263" i="58" s="1"/>
  <c r="N263" i="58"/>
  <c r="AV262" i="58"/>
  <c r="AW262" i="58" s="1"/>
  <c r="AY262" i="58" s="1"/>
  <c r="AX262" i="58" s="1"/>
  <c r="AU262" i="58"/>
  <c r="AT262" i="58"/>
  <c r="AF262" i="58"/>
  <c r="AE262" i="58"/>
  <c r="AD262" i="58"/>
  <c r="AG262" i="58" s="1"/>
  <c r="AI262" i="58" s="1"/>
  <c r="AH262" i="58" s="1"/>
  <c r="Q262" i="58"/>
  <c r="S262" i="58" s="1"/>
  <c r="R262" i="58" s="1"/>
  <c r="P262" i="58"/>
  <c r="O262" i="58"/>
  <c r="N262" i="58"/>
  <c r="AW261" i="58"/>
  <c r="AY261" i="58" s="1"/>
  <c r="AX261" i="58" s="1"/>
  <c r="AV261" i="58"/>
  <c r="AU261" i="58"/>
  <c r="AT261" i="58"/>
  <c r="AF261" i="58"/>
  <c r="AE261" i="58"/>
  <c r="AD261" i="58"/>
  <c r="P261" i="58"/>
  <c r="O261" i="58"/>
  <c r="N261" i="58"/>
  <c r="Q261" i="58" s="1"/>
  <c r="S261" i="58" s="1"/>
  <c r="R261" i="58" s="1"/>
  <c r="AV260" i="58"/>
  <c r="AU260" i="58"/>
  <c r="AT260" i="58"/>
  <c r="AF260" i="58"/>
  <c r="AG260" i="58" s="1"/>
  <c r="AI260" i="58" s="1"/>
  <c r="AH260" i="58" s="1"/>
  <c r="AE260" i="58"/>
  <c r="AD260" i="58"/>
  <c r="R260" i="58"/>
  <c r="P260" i="58"/>
  <c r="O260" i="58"/>
  <c r="N260" i="58"/>
  <c r="Q260" i="58" s="1"/>
  <c r="S260" i="58" s="1"/>
  <c r="AV259" i="58"/>
  <c r="AU259" i="58"/>
  <c r="AT259" i="58"/>
  <c r="AW259" i="58" s="1"/>
  <c r="AY259" i="58" s="1"/>
  <c r="AX259" i="58" s="1"/>
  <c r="AF259" i="58"/>
  <c r="AE259" i="58"/>
  <c r="AD259" i="58"/>
  <c r="AG259" i="58" s="1"/>
  <c r="AI259" i="58" s="1"/>
  <c r="AH259" i="58" s="1"/>
  <c r="P259" i="58"/>
  <c r="O259" i="58"/>
  <c r="N259" i="58"/>
  <c r="Q259" i="58" s="1"/>
  <c r="S259" i="58" s="1"/>
  <c r="R259" i="58" s="1"/>
  <c r="AW258" i="58"/>
  <c r="AY258" i="58" s="1"/>
  <c r="AX258" i="58" s="1"/>
  <c r="AV258" i="58"/>
  <c r="AU258" i="58"/>
  <c r="AT258" i="58"/>
  <c r="AI258" i="58"/>
  <c r="AH258" i="58" s="1"/>
  <c r="AF258" i="58"/>
  <c r="AE258" i="58"/>
  <c r="AD258" i="58"/>
  <c r="AG258" i="58" s="1"/>
  <c r="Q258" i="58"/>
  <c r="S258" i="58" s="1"/>
  <c r="R258" i="58" s="1"/>
  <c r="P258" i="58"/>
  <c r="O258" i="58"/>
  <c r="N258" i="58"/>
  <c r="AW257" i="58"/>
  <c r="AY257" i="58" s="1"/>
  <c r="AX257" i="58" s="1"/>
  <c r="AV257" i="58"/>
  <c r="AU257" i="58"/>
  <c r="AT257" i="58"/>
  <c r="AF257" i="58"/>
  <c r="AE257" i="58"/>
  <c r="AD257" i="58"/>
  <c r="Q257" i="58"/>
  <c r="S257" i="58" s="1"/>
  <c r="R257" i="58" s="1"/>
  <c r="P257" i="58"/>
  <c r="O257" i="58"/>
  <c r="N257" i="58"/>
  <c r="AV256" i="58"/>
  <c r="AU256" i="58"/>
  <c r="AT256" i="58"/>
  <c r="AF256" i="58"/>
  <c r="AG256" i="58" s="1"/>
  <c r="AI256" i="58" s="1"/>
  <c r="AH256" i="58" s="1"/>
  <c r="AE256" i="58"/>
  <c r="AD256" i="58"/>
  <c r="P256" i="58"/>
  <c r="O256" i="58"/>
  <c r="N256" i="58"/>
  <c r="Q256" i="58" s="1"/>
  <c r="S256" i="58" s="1"/>
  <c r="R256" i="58" s="1"/>
  <c r="AY255" i="58"/>
  <c r="AX255" i="58" s="1"/>
  <c r="AV255" i="58"/>
  <c r="AU255" i="58"/>
  <c r="AT255" i="58"/>
  <c r="AW255" i="58" s="1"/>
  <c r="AH255" i="58"/>
  <c r="AF255" i="58"/>
  <c r="AE255" i="58"/>
  <c r="AD255" i="58"/>
  <c r="AG255" i="58" s="1"/>
  <c r="AI255" i="58" s="1"/>
  <c r="P255" i="58"/>
  <c r="O255" i="58"/>
  <c r="N255" i="58"/>
  <c r="AV254" i="58"/>
  <c r="AW254" i="58" s="1"/>
  <c r="AY254" i="58" s="1"/>
  <c r="AX254" i="58" s="1"/>
  <c r="AU254" i="58"/>
  <c r="AT254" i="58"/>
  <c r="AF254" i="58"/>
  <c r="AE254" i="58"/>
  <c r="AD254" i="58"/>
  <c r="AG254" i="58" s="1"/>
  <c r="AI254" i="58" s="1"/>
  <c r="AH254" i="58" s="1"/>
  <c r="Q254" i="58"/>
  <c r="S254" i="58" s="1"/>
  <c r="R254" i="58" s="1"/>
  <c r="P254" i="58"/>
  <c r="O254" i="58"/>
  <c r="N254" i="58"/>
  <c r="AW253" i="58"/>
  <c r="AY253" i="58" s="1"/>
  <c r="AX253" i="58" s="1"/>
  <c r="AV253" i="58"/>
  <c r="AU253" i="58"/>
  <c r="AT253" i="58"/>
  <c r="AF253" i="58"/>
  <c r="AE253" i="58"/>
  <c r="AD253" i="58"/>
  <c r="P253" i="58"/>
  <c r="O253" i="58"/>
  <c r="N253" i="58"/>
  <c r="Q253" i="58" s="1"/>
  <c r="S253" i="58" s="1"/>
  <c r="R253" i="58" s="1"/>
  <c r="AV252" i="58"/>
  <c r="AU252" i="58"/>
  <c r="AT252" i="58"/>
  <c r="AF252" i="58"/>
  <c r="AG252" i="58" s="1"/>
  <c r="AI252" i="58" s="1"/>
  <c r="AH252" i="58" s="1"/>
  <c r="AE252" i="58"/>
  <c r="AD252" i="58"/>
  <c r="R252" i="58"/>
  <c r="P252" i="58"/>
  <c r="O252" i="58"/>
  <c r="N252" i="58"/>
  <c r="Q252" i="58" s="1"/>
  <c r="S252" i="58" s="1"/>
  <c r="AV251" i="58"/>
  <c r="AU251" i="58"/>
  <c r="AT251" i="58"/>
  <c r="AW251" i="58" s="1"/>
  <c r="AY251" i="58" s="1"/>
  <c r="AX251" i="58" s="1"/>
  <c r="AF251" i="58"/>
  <c r="AE251" i="58"/>
  <c r="AD251" i="58"/>
  <c r="AG251" i="58" s="1"/>
  <c r="AI251" i="58" s="1"/>
  <c r="AH251" i="58" s="1"/>
  <c r="P251" i="58"/>
  <c r="O251" i="58"/>
  <c r="N251" i="58"/>
  <c r="Q251" i="58" s="1"/>
  <c r="S251" i="58" s="1"/>
  <c r="R251" i="58" s="1"/>
  <c r="AW250" i="58"/>
  <c r="AY250" i="58" s="1"/>
  <c r="AX250" i="58" s="1"/>
  <c r="AV250" i="58"/>
  <c r="AU250" i="58"/>
  <c r="AT250" i="58"/>
  <c r="AF250" i="58"/>
  <c r="AE250" i="58"/>
  <c r="AD250" i="58"/>
  <c r="AG250" i="58" s="1"/>
  <c r="AI250" i="58" s="1"/>
  <c r="AH250" i="58" s="1"/>
  <c r="Q250" i="58"/>
  <c r="S250" i="58" s="1"/>
  <c r="R250" i="58" s="1"/>
  <c r="P250" i="58"/>
  <c r="O250" i="58"/>
  <c r="N250" i="58"/>
  <c r="AW249" i="58"/>
  <c r="AY249" i="58" s="1"/>
  <c r="AX249" i="58" s="1"/>
  <c r="AV249" i="58"/>
  <c r="AU249" i="58"/>
  <c r="AT249" i="58"/>
  <c r="AF249" i="58"/>
  <c r="AE249" i="58"/>
  <c r="AD249" i="58"/>
  <c r="Q249" i="58"/>
  <c r="S249" i="58" s="1"/>
  <c r="R249" i="58" s="1"/>
  <c r="P249" i="58"/>
  <c r="O249" i="58"/>
  <c r="N249" i="58"/>
  <c r="AV248" i="58"/>
  <c r="AU248" i="58"/>
  <c r="AT248" i="58"/>
  <c r="AF248" i="58"/>
  <c r="AG248" i="58" s="1"/>
  <c r="AI248" i="58" s="1"/>
  <c r="AH248" i="58" s="1"/>
  <c r="AE248" i="58"/>
  <c r="AD248" i="58"/>
  <c r="P248" i="58"/>
  <c r="O248" i="58"/>
  <c r="N248" i="58"/>
  <c r="Q248" i="58" s="1"/>
  <c r="S248" i="58" s="1"/>
  <c r="R248" i="58" s="1"/>
  <c r="AY247" i="58"/>
  <c r="AX247" i="58" s="1"/>
  <c r="AV247" i="58"/>
  <c r="AU247" i="58"/>
  <c r="AT247" i="58"/>
  <c r="AW247" i="58" s="1"/>
  <c r="AH247" i="58"/>
  <c r="AF247" i="58"/>
  <c r="AE247" i="58"/>
  <c r="AD247" i="58"/>
  <c r="AG247" i="58" s="1"/>
  <c r="AI247" i="58" s="1"/>
  <c r="P247" i="58"/>
  <c r="O247" i="58"/>
  <c r="N247" i="58"/>
  <c r="AV246" i="58"/>
  <c r="AW246" i="58" s="1"/>
  <c r="AY246" i="58" s="1"/>
  <c r="AX246" i="58" s="1"/>
  <c r="AU246" i="58"/>
  <c r="AT246" i="58"/>
  <c r="AF246" i="58"/>
  <c r="AE246" i="58"/>
  <c r="AD246" i="58"/>
  <c r="AG246" i="58" s="1"/>
  <c r="AI246" i="58" s="1"/>
  <c r="AH246" i="58" s="1"/>
  <c r="Q246" i="58"/>
  <c r="S246" i="58" s="1"/>
  <c r="R246" i="58" s="1"/>
  <c r="P246" i="58"/>
  <c r="O246" i="58"/>
  <c r="N246" i="58"/>
  <c r="AW245" i="58"/>
  <c r="AY245" i="58" s="1"/>
  <c r="AX245" i="58" s="1"/>
  <c r="AV245" i="58"/>
  <c r="AU245" i="58"/>
  <c r="AT245" i="58"/>
  <c r="AF245" i="58"/>
  <c r="AE245" i="58"/>
  <c r="AD245" i="58"/>
  <c r="P245" i="58"/>
  <c r="O245" i="58"/>
  <c r="N245" i="58"/>
  <c r="Q245" i="58" s="1"/>
  <c r="S245" i="58" s="1"/>
  <c r="R245" i="58" s="1"/>
  <c r="AV244" i="58"/>
  <c r="AU244" i="58"/>
  <c r="AT244" i="58"/>
  <c r="AF244" i="58"/>
  <c r="AG244" i="58" s="1"/>
  <c r="AI244" i="58" s="1"/>
  <c r="AH244" i="58" s="1"/>
  <c r="AE244" i="58"/>
  <c r="AD244" i="58"/>
  <c r="R244" i="58"/>
  <c r="P244" i="58"/>
  <c r="O244" i="58"/>
  <c r="N244" i="58"/>
  <c r="Q244" i="58" s="1"/>
  <c r="S244" i="58" s="1"/>
  <c r="AV243" i="58"/>
  <c r="AU243" i="58"/>
  <c r="AT243" i="58"/>
  <c r="AW243" i="58" s="1"/>
  <c r="AY243" i="58" s="1"/>
  <c r="AX243" i="58" s="1"/>
  <c r="AF243" i="58"/>
  <c r="AE243" i="58"/>
  <c r="AD243" i="58"/>
  <c r="AG243" i="58" s="1"/>
  <c r="AI243" i="58" s="1"/>
  <c r="AH243" i="58" s="1"/>
  <c r="P243" i="58"/>
  <c r="O243" i="58"/>
  <c r="N243" i="58"/>
  <c r="Q243" i="58" s="1"/>
  <c r="S243" i="58" s="1"/>
  <c r="R243" i="58" s="1"/>
  <c r="AY242" i="58"/>
  <c r="AX242" i="58" s="1"/>
  <c r="AW242" i="58"/>
  <c r="AV242" i="58"/>
  <c r="AU242" i="58"/>
  <c r="AT242" i="58"/>
  <c r="AF242" i="58"/>
  <c r="AE242" i="58"/>
  <c r="AG242" i="58" s="1"/>
  <c r="AI242" i="58" s="1"/>
  <c r="AH242" i="58" s="1"/>
  <c r="AD242" i="58"/>
  <c r="P242" i="58"/>
  <c r="O242" i="58"/>
  <c r="N242" i="58"/>
  <c r="Q242" i="58" s="1"/>
  <c r="S242" i="58" s="1"/>
  <c r="R242" i="58" s="1"/>
  <c r="AV241" i="58"/>
  <c r="AU241" i="58"/>
  <c r="AT241" i="58"/>
  <c r="AW241" i="58" s="1"/>
  <c r="AY241" i="58" s="1"/>
  <c r="AX241" i="58" s="1"/>
  <c r="AG241" i="58"/>
  <c r="AI241" i="58" s="1"/>
  <c r="AH241" i="58" s="1"/>
  <c r="AF241" i="58"/>
  <c r="AE241" i="58"/>
  <c r="AD241" i="58"/>
  <c r="P241" i="58"/>
  <c r="O241" i="58"/>
  <c r="N241" i="58"/>
  <c r="Q241" i="58" s="1"/>
  <c r="S241" i="58" s="1"/>
  <c r="R241" i="58" s="1"/>
  <c r="AV240" i="58"/>
  <c r="AU240" i="58"/>
  <c r="AW240" i="58" s="1"/>
  <c r="AY240" i="58" s="1"/>
  <c r="AX240" i="58" s="1"/>
  <c r="AT240" i="58"/>
  <c r="AG240" i="58"/>
  <c r="AI240" i="58" s="1"/>
  <c r="AH240" i="58" s="1"/>
  <c r="AF240" i="58"/>
  <c r="AE240" i="58"/>
  <c r="AD240" i="58"/>
  <c r="P240" i="58"/>
  <c r="O240" i="58"/>
  <c r="N240" i="58"/>
  <c r="AW239" i="58"/>
  <c r="AY239" i="58" s="1"/>
  <c r="AX239" i="58" s="1"/>
  <c r="AV239" i="58"/>
  <c r="AU239" i="58"/>
  <c r="AT239" i="58"/>
  <c r="AF239" i="58"/>
  <c r="AE239" i="58"/>
  <c r="AD239" i="58"/>
  <c r="P239" i="58"/>
  <c r="Q239" i="58" s="1"/>
  <c r="S239" i="58" s="1"/>
  <c r="R239" i="58" s="1"/>
  <c r="O239" i="58"/>
  <c r="N239" i="58"/>
  <c r="AV238" i="58"/>
  <c r="AU238" i="58"/>
  <c r="AT238" i="58"/>
  <c r="AW238" i="58" s="1"/>
  <c r="AY238" i="58" s="1"/>
  <c r="AX238" i="58" s="1"/>
  <c r="AI238" i="58"/>
  <c r="AH238" i="58" s="1"/>
  <c r="AF238" i="58"/>
  <c r="AE238" i="58"/>
  <c r="AG238" i="58" s="1"/>
  <c r="AD238" i="58"/>
  <c r="P238" i="58"/>
  <c r="O238" i="58"/>
  <c r="N238" i="58"/>
  <c r="Q238" i="58" s="1"/>
  <c r="S238" i="58" s="1"/>
  <c r="R238" i="58" s="1"/>
  <c r="AV237" i="58"/>
  <c r="AU237" i="58"/>
  <c r="AT237" i="58"/>
  <c r="AW237" i="58" s="1"/>
  <c r="AY237" i="58" s="1"/>
  <c r="AX237" i="58" s="1"/>
  <c r="AG237" i="58"/>
  <c r="AI237" i="58" s="1"/>
  <c r="AH237" i="58" s="1"/>
  <c r="AF237" i="58"/>
  <c r="AE237" i="58"/>
  <c r="AD237" i="58"/>
  <c r="P237" i="58"/>
  <c r="O237" i="58"/>
  <c r="N237" i="58"/>
  <c r="Q237" i="58" s="1"/>
  <c r="S237" i="58" s="1"/>
  <c r="R237" i="58" s="1"/>
  <c r="AV236" i="58"/>
  <c r="AU236" i="58"/>
  <c r="AW236" i="58" s="1"/>
  <c r="AY236" i="58" s="1"/>
  <c r="AX236" i="58" s="1"/>
  <c r="AT236" i="58"/>
  <c r="AG236" i="58"/>
  <c r="AI236" i="58" s="1"/>
  <c r="AH236" i="58" s="1"/>
  <c r="AF236" i="58"/>
  <c r="AE236" i="58"/>
  <c r="AD236" i="58"/>
  <c r="P236" i="58"/>
  <c r="O236" i="58"/>
  <c r="N236" i="58"/>
  <c r="AW235" i="58"/>
  <c r="AY235" i="58" s="1"/>
  <c r="AX235" i="58" s="1"/>
  <c r="AV235" i="58"/>
  <c r="AU235" i="58"/>
  <c r="AT235" i="58"/>
  <c r="AF235" i="58"/>
  <c r="AE235" i="58"/>
  <c r="AD235" i="58"/>
  <c r="P235" i="58"/>
  <c r="Q235" i="58" s="1"/>
  <c r="S235" i="58" s="1"/>
  <c r="R235" i="58" s="1"/>
  <c r="O235" i="58"/>
  <c r="N235" i="58"/>
  <c r="AV234" i="58"/>
  <c r="AU234" i="58"/>
  <c r="AT234" i="58"/>
  <c r="AW234" i="58" s="1"/>
  <c r="AY234" i="58" s="1"/>
  <c r="AX234" i="58" s="1"/>
  <c r="AI234" i="58"/>
  <c r="AH234" i="58" s="1"/>
  <c r="AF234" i="58"/>
  <c r="AE234" i="58"/>
  <c r="AG234" i="58" s="1"/>
  <c r="AD234" i="58"/>
  <c r="P234" i="58"/>
  <c r="O234" i="58"/>
  <c r="N234" i="58"/>
  <c r="Q234" i="58" s="1"/>
  <c r="S234" i="58" s="1"/>
  <c r="R234" i="58" s="1"/>
  <c r="AV233" i="58"/>
  <c r="AU233" i="58"/>
  <c r="AT233" i="58"/>
  <c r="AW233" i="58" s="1"/>
  <c r="AY233" i="58" s="1"/>
  <c r="AX233" i="58" s="1"/>
  <c r="AG233" i="58"/>
  <c r="AI233" i="58" s="1"/>
  <c r="AH233" i="58" s="1"/>
  <c r="AF233" i="58"/>
  <c r="AE233" i="58"/>
  <c r="AD233" i="58"/>
  <c r="P233" i="58"/>
  <c r="O233" i="58"/>
  <c r="N233" i="58"/>
  <c r="Q233" i="58" s="1"/>
  <c r="S233" i="58" s="1"/>
  <c r="R233" i="58" s="1"/>
  <c r="AV232" i="58"/>
  <c r="AU232" i="58"/>
  <c r="AW232" i="58" s="1"/>
  <c r="AY232" i="58" s="1"/>
  <c r="AX232" i="58" s="1"/>
  <c r="AT232" i="58"/>
  <c r="AG232" i="58"/>
  <c r="AI232" i="58" s="1"/>
  <c r="AH232" i="58" s="1"/>
  <c r="AF232" i="58"/>
  <c r="AE232" i="58"/>
  <c r="AD232" i="58"/>
  <c r="P232" i="58"/>
  <c r="O232" i="58"/>
  <c r="N232" i="58"/>
  <c r="AW231" i="58"/>
  <c r="AY231" i="58" s="1"/>
  <c r="AX231" i="58" s="1"/>
  <c r="AV231" i="58"/>
  <c r="AU231" i="58"/>
  <c r="AT231" i="58"/>
  <c r="AF231" i="58"/>
  <c r="AE231" i="58"/>
  <c r="AD231" i="58"/>
  <c r="P231" i="58"/>
  <c r="Q231" i="58" s="1"/>
  <c r="S231" i="58" s="1"/>
  <c r="R231" i="58" s="1"/>
  <c r="O231" i="58"/>
  <c r="N231" i="58"/>
  <c r="AV230" i="58"/>
  <c r="AU230" i="58"/>
  <c r="AT230" i="58"/>
  <c r="AW230" i="58" s="1"/>
  <c r="AY230" i="58" s="1"/>
  <c r="AX230" i="58" s="1"/>
  <c r="AI230" i="58"/>
  <c r="AH230" i="58" s="1"/>
  <c r="AF230" i="58"/>
  <c r="AE230" i="58"/>
  <c r="AG230" i="58" s="1"/>
  <c r="AD230" i="58"/>
  <c r="P230" i="58"/>
  <c r="O230" i="58"/>
  <c r="N230" i="58"/>
  <c r="Q230" i="58" s="1"/>
  <c r="S230" i="58" s="1"/>
  <c r="R230" i="58" s="1"/>
  <c r="AV229" i="58"/>
  <c r="AU229" i="58"/>
  <c r="AT229" i="58"/>
  <c r="AW229" i="58" s="1"/>
  <c r="AY229" i="58" s="1"/>
  <c r="AX229" i="58" s="1"/>
  <c r="AG229" i="58"/>
  <c r="AI229" i="58" s="1"/>
  <c r="AH229" i="58" s="1"/>
  <c r="AF229" i="58"/>
  <c r="AE229" i="58"/>
  <c r="AD229" i="58"/>
  <c r="P229" i="58"/>
  <c r="O229" i="58"/>
  <c r="N229" i="58"/>
  <c r="Q229" i="58" s="1"/>
  <c r="S229" i="58" s="1"/>
  <c r="R229" i="58" s="1"/>
  <c r="AV228" i="58"/>
  <c r="AU228" i="58"/>
  <c r="AW228" i="58" s="1"/>
  <c r="AY228" i="58" s="1"/>
  <c r="AX228" i="58" s="1"/>
  <c r="AT228" i="58"/>
  <c r="AG228" i="58"/>
  <c r="AI228" i="58" s="1"/>
  <c r="AH228" i="58" s="1"/>
  <c r="AF228" i="58"/>
  <c r="AE228" i="58"/>
  <c r="AD228" i="58"/>
  <c r="P228" i="58"/>
  <c r="O228" i="58"/>
  <c r="N228" i="58"/>
  <c r="AW227" i="58"/>
  <c r="AY227" i="58" s="1"/>
  <c r="AX227" i="58" s="1"/>
  <c r="AV227" i="58"/>
  <c r="AU227" i="58"/>
  <c r="AT227" i="58"/>
  <c r="AF227" i="58"/>
  <c r="AE227" i="58"/>
  <c r="AD227" i="58"/>
  <c r="P227" i="58"/>
  <c r="Q227" i="58" s="1"/>
  <c r="S227" i="58" s="1"/>
  <c r="R227" i="58" s="1"/>
  <c r="O227" i="58"/>
  <c r="N227" i="58"/>
  <c r="AV226" i="58"/>
  <c r="AU226" i="58"/>
  <c r="AT226" i="58"/>
  <c r="AW226" i="58" s="1"/>
  <c r="AY226" i="58" s="1"/>
  <c r="AX226" i="58" s="1"/>
  <c r="AI226" i="58"/>
  <c r="AH226" i="58" s="1"/>
  <c r="AF226" i="58"/>
  <c r="AE226" i="58"/>
  <c r="AG226" i="58" s="1"/>
  <c r="AD226" i="58"/>
  <c r="P226" i="58"/>
  <c r="O226" i="58"/>
  <c r="N226" i="58"/>
  <c r="Q226" i="58" s="1"/>
  <c r="S226" i="58" s="1"/>
  <c r="R226" i="58" s="1"/>
  <c r="AV225" i="58"/>
  <c r="AU225" i="58"/>
  <c r="AT225" i="58"/>
  <c r="AW225" i="58" s="1"/>
  <c r="AY225" i="58" s="1"/>
  <c r="AX225" i="58" s="1"/>
  <c r="AG225" i="58"/>
  <c r="AI225" i="58" s="1"/>
  <c r="AH225" i="58" s="1"/>
  <c r="AF225" i="58"/>
  <c r="AE225" i="58"/>
  <c r="AD225" i="58"/>
  <c r="P225" i="58"/>
  <c r="O225" i="58"/>
  <c r="N225" i="58"/>
  <c r="Q225" i="58" s="1"/>
  <c r="S225" i="58" s="1"/>
  <c r="R225" i="58" s="1"/>
  <c r="AV224" i="58"/>
  <c r="AU224" i="58"/>
  <c r="AW224" i="58" s="1"/>
  <c r="AY224" i="58" s="1"/>
  <c r="AX224" i="58" s="1"/>
  <c r="AT224" i="58"/>
  <c r="AG224" i="58"/>
  <c r="AI224" i="58" s="1"/>
  <c r="AH224" i="58" s="1"/>
  <c r="AF224" i="58"/>
  <c r="AE224" i="58"/>
  <c r="AD224" i="58"/>
  <c r="P224" i="58"/>
  <c r="O224" i="58"/>
  <c r="N224" i="58"/>
  <c r="AW223" i="58"/>
  <c r="AY223" i="58" s="1"/>
  <c r="AX223" i="58" s="1"/>
  <c r="AV223" i="58"/>
  <c r="AU223" i="58"/>
  <c r="AT223" i="58"/>
  <c r="AF223" i="58"/>
  <c r="AE223" i="58"/>
  <c r="AD223" i="58"/>
  <c r="P223" i="58"/>
  <c r="Q223" i="58" s="1"/>
  <c r="S223" i="58" s="1"/>
  <c r="R223" i="58" s="1"/>
  <c r="O223" i="58"/>
  <c r="N223" i="58"/>
  <c r="AV222" i="58"/>
  <c r="AU222" i="58"/>
  <c r="AT222" i="58"/>
  <c r="AW222" i="58" s="1"/>
  <c r="AY222" i="58" s="1"/>
  <c r="AX222" i="58" s="1"/>
  <c r="AI222" i="58"/>
  <c r="AH222" i="58" s="1"/>
  <c r="AF222" i="58"/>
  <c r="AE222" i="58"/>
  <c r="AG222" i="58" s="1"/>
  <c r="AD222" i="58"/>
  <c r="P222" i="58"/>
  <c r="O222" i="58"/>
  <c r="N222" i="58"/>
  <c r="Q222" i="58" s="1"/>
  <c r="S222" i="58" s="1"/>
  <c r="R222" i="58" s="1"/>
  <c r="AV221" i="58"/>
  <c r="AU221" i="58"/>
  <c r="AT221" i="58"/>
  <c r="AW221" i="58" s="1"/>
  <c r="AY221" i="58" s="1"/>
  <c r="AX221" i="58" s="1"/>
  <c r="AG221" i="58"/>
  <c r="AI221" i="58" s="1"/>
  <c r="AH221" i="58" s="1"/>
  <c r="AF221" i="58"/>
  <c r="AE221" i="58"/>
  <c r="AD221" i="58"/>
  <c r="P221" i="58"/>
  <c r="O221" i="58"/>
  <c r="N221" i="58"/>
  <c r="Q221" i="58" s="1"/>
  <c r="S221" i="58" s="1"/>
  <c r="R221" i="58" s="1"/>
  <c r="AV220" i="58"/>
  <c r="AU220" i="58"/>
  <c r="AW220" i="58" s="1"/>
  <c r="AY220" i="58" s="1"/>
  <c r="AX220" i="58" s="1"/>
  <c r="AT220" i="58"/>
  <c r="AG220" i="58"/>
  <c r="AI220" i="58" s="1"/>
  <c r="AH220" i="58" s="1"/>
  <c r="AF220" i="58"/>
  <c r="AE220" i="58"/>
  <c r="AD220" i="58"/>
  <c r="P220" i="58"/>
  <c r="O220" i="58"/>
  <c r="N220" i="58"/>
  <c r="AW219" i="58"/>
  <c r="AY219" i="58" s="1"/>
  <c r="AX219" i="58" s="1"/>
  <c r="AV219" i="58"/>
  <c r="AU219" i="58"/>
  <c r="AT219" i="58"/>
  <c r="AF219" i="58"/>
  <c r="AE219" i="58"/>
  <c r="AD219" i="58"/>
  <c r="AG219" i="58" s="1"/>
  <c r="AI219" i="58" s="1"/>
  <c r="AH219" i="58" s="1"/>
  <c r="P219" i="58"/>
  <c r="Q219" i="58" s="1"/>
  <c r="S219" i="58" s="1"/>
  <c r="R219" i="58" s="1"/>
  <c r="O219" i="58"/>
  <c r="N219" i="58"/>
  <c r="AV218" i="58"/>
  <c r="AU218" i="58"/>
  <c r="AT218" i="58"/>
  <c r="AW218" i="58" s="1"/>
  <c r="AY218" i="58" s="1"/>
  <c r="AX218" i="58" s="1"/>
  <c r="AI218" i="58"/>
  <c r="AH218" i="58" s="1"/>
  <c r="AF218" i="58"/>
  <c r="AE218" i="58"/>
  <c r="AG218" i="58" s="1"/>
  <c r="AD218" i="58"/>
  <c r="P218" i="58"/>
  <c r="O218" i="58"/>
  <c r="N218" i="58"/>
  <c r="Q218" i="58" s="1"/>
  <c r="S218" i="58" s="1"/>
  <c r="R218" i="58" s="1"/>
  <c r="AV217" i="58"/>
  <c r="AU217" i="58"/>
  <c r="AT217" i="58"/>
  <c r="AW217" i="58" s="1"/>
  <c r="AY217" i="58" s="1"/>
  <c r="AX217" i="58" s="1"/>
  <c r="AG217" i="58"/>
  <c r="AI217" i="58" s="1"/>
  <c r="AH217" i="58" s="1"/>
  <c r="AF217" i="58"/>
  <c r="AE217" i="58"/>
  <c r="AD217" i="58"/>
  <c r="P217" i="58"/>
  <c r="O217" i="58"/>
  <c r="N217" i="58"/>
  <c r="Q217" i="58" s="1"/>
  <c r="S217" i="58" s="1"/>
  <c r="R217" i="58" s="1"/>
  <c r="AV216" i="58"/>
  <c r="AU216" i="58"/>
  <c r="AW216" i="58" s="1"/>
  <c r="AY216" i="58" s="1"/>
  <c r="AX216" i="58" s="1"/>
  <c r="AT216" i="58"/>
  <c r="AG216" i="58"/>
  <c r="AI216" i="58" s="1"/>
  <c r="AH216" i="58" s="1"/>
  <c r="AF216" i="58"/>
  <c r="AE216" i="58"/>
  <c r="AD216" i="58"/>
  <c r="P216" i="58"/>
  <c r="O216" i="58"/>
  <c r="N216" i="58"/>
  <c r="AW215" i="58"/>
  <c r="AY215" i="58" s="1"/>
  <c r="AX215" i="58" s="1"/>
  <c r="AV215" i="58"/>
  <c r="AU215" i="58"/>
  <c r="AT215" i="58"/>
  <c r="AF215" i="58"/>
  <c r="AE215" i="58"/>
  <c r="AD215" i="58"/>
  <c r="AG215" i="58" s="1"/>
  <c r="AI215" i="58" s="1"/>
  <c r="AH215" i="58" s="1"/>
  <c r="P215" i="58"/>
  <c r="Q215" i="58" s="1"/>
  <c r="S215" i="58" s="1"/>
  <c r="R215" i="58" s="1"/>
  <c r="O215" i="58"/>
  <c r="N215" i="58"/>
  <c r="AX214" i="58"/>
  <c r="AV214" i="58"/>
  <c r="AU214" i="58"/>
  <c r="AT214" i="58"/>
  <c r="AW214" i="58" s="1"/>
  <c r="AY214" i="58" s="1"/>
  <c r="AI214" i="58"/>
  <c r="AH214" i="58" s="1"/>
  <c r="AF214" i="58"/>
  <c r="AE214" i="58"/>
  <c r="AG214" i="58" s="1"/>
  <c r="AD214" i="58"/>
  <c r="P214" i="58"/>
  <c r="O214" i="58"/>
  <c r="N214" i="58"/>
  <c r="Q214" i="58" s="1"/>
  <c r="S214" i="58" s="1"/>
  <c r="R214" i="58" s="1"/>
  <c r="AV213" i="58"/>
  <c r="AU213" i="58"/>
  <c r="AT213" i="58"/>
  <c r="AW213" i="58" s="1"/>
  <c r="AY213" i="58" s="1"/>
  <c r="AX213" i="58" s="1"/>
  <c r="AF213" i="58"/>
  <c r="AE213" i="58"/>
  <c r="AD213" i="58"/>
  <c r="AG213" i="58" s="1"/>
  <c r="AI213" i="58" s="1"/>
  <c r="AH213" i="58" s="1"/>
  <c r="P213" i="58"/>
  <c r="O213" i="58"/>
  <c r="N213" i="58"/>
  <c r="AW212" i="58"/>
  <c r="AY212" i="58" s="1"/>
  <c r="AX212" i="58" s="1"/>
  <c r="AV212" i="58"/>
  <c r="AU212" i="58"/>
  <c r="AT212" i="58"/>
  <c r="AI212" i="58"/>
  <c r="AH212" i="58" s="1"/>
  <c r="AF212" i="58"/>
  <c r="AE212" i="58"/>
  <c r="AG212" i="58" s="1"/>
  <c r="AD212" i="58"/>
  <c r="P212" i="58"/>
  <c r="Q212" i="58" s="1"/>
  <c r="S212" i="58" s="1"/>
  <c r="R212" i="58" s="1"/>
  <c r="O212" i="58"/>
  <c r="N212" i="58"/>
  <c r="AW211" i="58"/>
  <c r="AY211" i="58" s="1"/>
  <c r="AX211" i="58" s="1"/>
  <c r="AV211" i="58"/>
  <c r="AU211" i="58"/>
  <c r="AT211" i="58"/>
  <c r="AF211" i="58"/>
  <c r="AE211" i="58"/>
  <c r="AD211" i="58"/>
  <c r="AG211" i="58" s="1"/>
  <c r="AI211" i="58" s="1"/>
  <c r="AH211" i="58" s="1"/>
  <c r="P211" i="58"/>
  <c r="O211" i="58"/>
  <c r="N211" i="58"/>
  <c r="Q211" i="58" s="1"/>
  <c r="S211" i="58" s="1"/>
  <c r="R211" i="58" s="1"/>
  <c r="AV210" i="58"/>
  <c r="AU210" i="58"/>
  <c r="AT210" i="58"/>
  <c r="AF210" i="58"/>
  <c r="AE210" i="58"/>
  <c r="AG210" i="58" s="1"/>
  <c r="AI210" i="58" s="1"/>
  <c r="AH210" i="58" s="1"/>
  <c r="AD210" i="58"/>
  <c r="Q210" i="58"/>
  <c r="S210" i="58" s="1"/>
  <c r="R210" i="58" s="1"/>
  <c r="P210" i="58"/>
  <c r="O210" i="58"/>
  <c r="N210" i="58"/>
  <c r="AV209" i="58"/>
  <c r="AU209" i="58"/>
  <c r="AT209" i="58"/>
  <c r="AH209" i="58"/>
  <c r="AF209" i="58"/>
  <c r="AE209" i="58"/>
  <c r="AD209" i="58"/>
  <c r="AG209" i="58" s="1"/>
  <c r="AI209" i="58" s="1"/>
  <c r="P209" i="58"/>
  <c r="O209" i="58"/>
  <c r="N209" i="58"/>
  <c r="AY208" i="58"/>
  <c r="AX208" i="58" s="1"/>
  <c r="AW208" i="58"/>
  <c r="AV208" i="58"/>
  <c r="AU208" i="58"/>
  <c r="AT208" i="58"/>
  <c r="AF208" i="58"/>
  <c r="AE208" i="58"/>
  <c r="AG208" i="58" s="1"/>
  <c r="AI208" i="58" s="1"/>
  <c r="AH208" i="58" s="1"/>
  <c r="AD208" i="58"/>
  <c r="P208" i="58"/>
  <c r="Q208" i="58" s="1"/>
  <c r="S208" i="58" s="1"/>
  <c r="R208" i="58" s="1"/>
  <c r="O208" i="58"/>
  <c r="N208" i="58"/>
  <c r="AW207" i="58"/>
  <c r="AY207" i="58" s="1"/>
  <c r="AX207" i="58" s="1"/>
  <c r="AV207" i="58"/>
  <c r="AU207" i="58"/>
  <c r="AT207" i="58"/>
  <c r="AI207" i="58"/>
  <c r="AH207" i="58" s="1"/>
  <c r="AF207" i="58"/>
  <c r="AE207" i="58"/>
  <c r="AD207" i="58"/>
  <c r="AG207" i="58" s="1"/>
  <c r="P207" i="58"/>
  <c r="O207" i="58"/>
  <c r="N207" i="58"/>
  <c r="Q207" i="58" s="1"/>
  <c r="S207" i="58" s="1"/>
  <c r="R207" i="58" s="1"/>
  <c r="AV206" i="58"/>
  <c r="AU206" i="58"/>
  <c r="AT206" i="58"/>
  <c r="AF206" i="58"/>
  <c r="AE206" i="58"/>
  <c r="AG206" i="58" s="1"/>
  <c r="AI206" i="58" s="1"/>
  <c r="AH206" i="58" s="1"/>
  <c r="AD206" i="58"/>
  <c r="P206" i="58"/>
  <c r="O206" i="58"/>
  <c r="N206" i="58"/>
  <c r="Q206" i="58" s="1"/>
  <c r="S206" i="58" s="1"/>
  <c r="R206" i="58" s="1"/>
  <c r="AV205" i="58"/>
  <c r="AU205" i="58"/>
  <c r="AT205" i="58"/>
  <c r="AG205" i="58"/>
  <c r="AI205" i="58" s="1"/>
  <c r="AH205" i="58" s="1"/>
  <c r="AF205" i="58"/>
  <c r="AE205" i="58"/>
  <c r="AD205" i="58"/>
  <c r="S205" i="58"/>
  <c r="R205" i="58" s="1"/>
  <c r="P205" i="58"/>
  <c r="O205" i="58"/>
  <c r="N205" i="58"/>
  <c r="Q205" i="58" s="1"/>
  <c r="AY204" i="58"/>
  <c r="AX204" i="58" s="1"/>
  <c r="AW204" i="58"/>
  <c r="AV204" i="58"/>
  <c r="AU204" i="58"/>
  <c r="AT204" i="58"/>
  <c r="AF204" i="58"/>
  <c r="AE204" i="58"/>
  <c r="AG204" i="58" s="1"/>
  <c r="AI204" i="58" s="1"/>
  <c r="AH204" i="58" s="1"/>
  <c r="AD204" i="58"/>
  <c r="Q204" i="58"/>
  <c r="S204" i="58" s="1"/>
  <c r="R204" i="58" s="1"/>
  <c r="P204" i="58"/>
  <c r="O204" i="58"/>
  <c r="N204" i="58"/>
  <c r="AV203" i="58"/>
  <c r="AW203" i="58" s="1"/>
  <c r="AY203" i="58" s="1"/>
  <c r="AX203" i="58" s="1"/>
  <c r="AU203" i="58"/>
  <c r="AT203" i="58"/>
  <c r="AH203" i="58"/>
  <c r="AF203" i="58"/>
  <c r="AE203" i="58"/>
  <c r="AD203" i="58"/>
  <c r="AG203" i="58" s="1"/>
  <c r="AI203" i="58" s="1"/>
  <c r="P203" i="58"/>
  <c r="O203" i="58"/>
  <c r="N203" i="58"/>
  <c r="AV202" i="58"/>
  <c r="AW202" i="58" s="1"/>
  <c r="AY202" i="58" s="1"/>
  <c r="AX202" i="58" s="1"/>
  <c r="AU202" i="58"/>
  <c r="AT202" i="58"/>
  <c r="AF202" i="58"/>
  <c r="AE202" i="58"/>
  <c r="AD202" i="58"/>
  <c r="Q202" i="58"/>
  <c r="S202" i="58" s="1"/>
  <c r="R202" i="58" s="1"/>
  <c r="P202" i="58"/>
  <c r="O202" i="58"/>
  <c r="N202" i="58"/>
  <c r="AV201" i="58"/>
  <c r="AU201" i="58"/>
  <c r="AT201" i="58"/>
  <c r="AW201" i="58" s="1"/>
  <c r="AY201" i="58" s="1"/>
  <c r="AX201" i="58" s="1"/>
  <c r="AF201" i="58"/>
  <c r="AE201" i="58"/>
  <c r="AD201" i="58"/>
  <c r="Q201" i="58"/>
  <c r="S201" i="58" s="1"/>
  <c r="R201" i="58" s="1"/>
  <c r="P201" i="58"/>
  <c r="O201" i="58"/>
  <c r="N201" i="58"/>
  <c r="AV200" i="58"/>
  <c r="AU200" i="58"/>
  <c r="AT200" i="58"/>
  <c r="AW200" i="58" s="1"/>
  <c r="AY200" i="58" s="1"/>
  <c r="AX200" i="58" s="1"/>
  <c r="AG200" i="58"/>
  <c r="AI200" i="58" s="1"/>
  <c r="AH200" i="58" s="1"/>
  <c r="AF200" i="58"/>
  <c r="AE200" i="58"/>
  <c r="AD200" i="58"/>
  <c r="P200" i="58"/>
  <c r="O200" i="58"/>
  <c r="N200" i="58"/>
  <c r="AV199" i="58"/>
  <c r="AU199" i="58"/>
  <c r="AT199" i="58"/>
  <c r="AH199" i="58"/>
  <c r="AF199" i="58"/>
  <c r="AE199" i="58"/>
  <c r="AD199" i="58"/>
  <c r="AG199" i="58" s="1"/>
  <c r="AI199" i="58" s="1"/>
  <c r="P199" i="58"/>
  <c r="O199" i="58"/>
  <c r="N199" i="58"/>
  <c r="AV198" i="58"/>
  <c r="AW198" i="58" s="1"/>
  <c r="AY198" i="58" s="1"/>
  <c r="AX198" i="58" s="1"/>
  <c r="AU198" i="58"/>
  <c r="AT198" i="58"/>
  <c r="AF198" i="58"/>
  <c r="AE198" i="58"/>
  <c r="AD198" i="58"/>
  <c r="Q198" i="58"/>
  <c r="S198" i="58" s="1"/>
  <c r="R198" i="58" s="1"/>
  <c r="P198" i="58"/>
  <c r="O198" i="58"/>
  <c r="N198" i="58"/>
  <c r="AV197" i="58"/>
  <c r="AU197" i="58"/>
  <c r="AT197" i="58"/>
  <c r="AW197" i="58" s="1"/>
  <c r="AY197" i="58" s="1"/>
  <c r="AX197" i="58" s="1"/>
  <c r="AF197" i="58"/>
  <c r="AE197" i="58"/>
  <c r="AG197" i="58" s="1"/>
  <c r="AI197" i="58" s="1"/>
  <c r="AH197" i="58" s="1"/>
  <c r="AD197" i="58"/>
  <c r="Q197" i="58"/>
  <c r="S197" i="58" s="1"/>
  <c r="R197" i="58" s="1"/>
  <c r="P197" i="58"/>
  <c r="O197" i="58"/>
  <c r="N197" i="58"/>
  <c r="AV196" i="58"/>
  <c r="AU196" i="58"/>
  <c r="AT196" i="58"/>
  <c r="AF196" i="58"/>
  <c r="AE196" i="58"/>
  <c r="AD196" i="58"/>
  <c r="AG196" i="58" s="1"/>
  <c r="AI196" i="58" s="1"/>
  <c r="AH196" i="58" s="1"/>
  <c r="P196" i="58"/>
  <c r="O196" i="58"/>
  <c r="N196" i="58"/>
  <c r="AV195" i="58"/>
  <c r="AU195" i="58"/>
  <c r="AW195" i="58" s="1"/>
  <c r="AY195" i="58" s="1"/>
  <c r="AX195" i="58" s="1"/>
  <c r="AT195" i="58"/>
  <c r="AG195" i="58"/>
  <c r="AI195" i="58" s="1"/>
  <c r="AH195" i="58" s="1"/>
  <c r="AF195" i="58"/>
  <c r="AE195" i="58"/>
  <c r="AD195" i="58"/>
  <c r="P195" i="58"/>
  <c r="O195" i="58"/>
  <c r="N195" i="58"/>
  <c r="Q195" i="58" s="1"/>
  <c r="S195" i="58" s="1"/>
  <c r="R195" i="58" s="1"/>
  <c r="AX194" i="58"/>
  <c r="AV194" i="58"/>
  <c r="AU194" i="58"/>
  <c r="AT194" i="58"/>
  <c r="AW194" i="58" s="1"/>
  <c r="AY194" i="58" s="1"/>
  <c r="AG194" i="58"/>
  <c r="AI194" i="58" s="1"/>
  <c r="AH194" i="58" s="1"/>
  <c r="AF194" i="58"/>
  <c r="AE194" i="58"/>
  <c r="AD194" i="58"/>
  <c r="S194" i="58"/>
  <c r="R194" i="58" s="1"/>
  <c r="P194" i="58"/>
  <c r="O194" i="58"/>
  <c r="N194" i="58"/>
  <c r="Q194" i="58" s="1"/>
  <c r="AV193" i="58"/>
  <c r="AU193" i="58"/>
  <c r="AT193" i="58"/>
  <c r="AG193" i="58"/>
  <c r="AI193" i="58" s="1"/>
  <c r="AH193" i="58" s="1"/>
  <c r="AF193" i="58"/>
  <c r="AE193" i="58"/>
  <c r="AD193" i="58"/>
  <c r="P193" i="58"/>
  <c r="O193" i="58"/>
  <c r="N193" i="58"/>
  <c r="AW192" i="58"/>
  <c r="AY192" i="58" s="1"/>
  <c r="AX192" i="58" s="1"/>
  <c r="AV192" i="58"/>
  <c r="AU192" i="58"/>
  <c r="AT192" i="58"/>
  <c r="AF192" i="58"/>
  <c r="AE192" i="58"/>
  <c r="AD192" i="58"/>
  <c r="P192" i="58"/>
  <c r="Q192" i="58" s="1"/>
  <c r="S192" i="58" s="1"/>
  <c r="R192" i="58" s="1"/>
  <c r="O192" i="58"/>
  <c r="N192" i="58"/>
  <c r="AX191" i="58"/>
  <c r="AV191" i="58"/>
  <c r="AU191" i="58"/>
  <c r="AT191" i="58"/>
  <c r="AW191" i="58" s="1"/>
  <c r="AY191" i="58" s="1"/>
  <c r="AF191" i="58"/>
  <c r="AE191" i="58"/>
  <c r="AD191" i="58"/>
  <c r="AG191" i="58" s="1"/>
  <c r="AI191" i="58" s="1"/>
  <c r="AH191" i="58" s="1"/>
  <c r="P191" i="58"/>
  <c r="O191" i="58"/>
  <c r="N191" i="58"/>
  <c r="Q191" i="58" s="1"/>
  <c r="S191" i="58" s="1"/>
  <c r="R191" i="58" s="1"/>
  <c r="AX190" i="58"/>
  <c r="AV190" i="58"/>
  <c r="AU190" i="58"/>
  <c r="AT190" i="58"/>
  <c r="AW190" i="58" s="1"/>
  <c r="AY190" i="58" s="1"/>
  <c r="AG190" i="58"/>
  <c r="AI190" i="58" s="1"/>
  <c r="AH190" i="58" s="1"/>
  <c r="AF190" i="58"/>
  <c r="AE190" i="58"/>
  <c r="AD190" i="58"/>
  <c r="S190" i="58"/>
  <c r="R190" i="58" s="1"/>
  <c r="P190" i="58"/>
  <c r="O190" i="58"/>
  <c r="N190" i="58"/>
  <c r="Q190" i="58" s="1"/>
  <c r="AV189" i="58"/>
  <c r="AU189" i="58"/>
  <c r="AT189" i="58"/>
  <c r="AG189" i="58"/>
  <c r="AI189" i="58" s="1"/>
  <c r="AH189" i="58" s="1"/>
  <c r="AF189" i="58"/>
  <c r="AE189" i="58"/>
  <c r="AD189" i="58"/>
  <c r="P189" i="58"/>
  <c r="O189" i="58"/>
  <c r="N189" i="58"/>
  <c r="AW188" i="58"/>
  <c r="AY188" i="58" s="1"/>
  <c r="AX188" i="58" s="1"/>
  <c r="AV188" i="58"/>
  <c r="AU188" i="58"/>
  <c r="AT188" i="58"/>
  <c r="AF188" i="58"/>
  <c r="AE188" i="58"/>
  <c r="AD188" i="58"/>
  <c r="P188" i="58"/>
  <c r="Q188" i="58" s="1"/>
  <c r="S188" i="58" s="1"/>
  <c r="R188" i="58" s="1"/>
  <c r="O188" i="58"/>
  <c r="N188" i="58"/>
  <c r="AV187" i="58"/>
  <c r="AU187" i="58"/>
  <c r="AT187" i="58"/>
  <c r="AW187" i="58" s="1"/>
  <c r="AY187" i="58" s="1"/>
  <c r="AX187" i="58" s="1"/>
  <c r="AF187" i="58"/>
  <c r="AE187" i="58"/>
  <c r="AD187" i="58"/>
  <c r="AG187" i="58" s="1"/>
  <c r="AI187" i="58" s="1"/>
  <c r="AH187" i="58" s="1"/>
  <c r="P187" i="58"/>
  <c r="O187" i="58"/>
  <c r="N187" i="58"/>
  <c r="Q187" i="58" s="1"/>
  <c r="S187" i="58" s="1"/>
  <c r="R187" i="58" s="1"/>
  <c r="AV186" i="58"/>
  <c r="AU186" i="58"/>
  <c r="AT186" i="58"/>
  <c r="AW186" i="58" s="1"/>
  <c r="AY186" i="58" s="1"/>
  <c r="AX186" i="58" s="1"/>
  <c r="AG186" i="58"/>
  <c r="AI186" i="58" s="1"/>
  <c r="AH186" i="58" s="1"/>
  <c r="AF186" i="58"/>
  <c r="AE186" i="58"/>
  <c r="AD186" i="58"/>
  <c r="P186" i="58"/>
  <c r="O186" i="58"/>
  <c r="N186" i="58"/>
  <c r="Q186" i="58" s="1"/>
  <c r="S186" i="58" s="1"/>
  <c r="R186" i="58" s="1"/>
  <c r="AV185" i="58"/>
  <c r="AU185" i="58"/>
  <c r="AT185" i="58"/>
  <c r="AG185" i="58"/>
  <c r="AI185" i="58" s="1"/>
  <c r="AH185" i="58" s="1"/>
  <c r="AF185" i="58"/>
  <c r="AE185" i="58"/>
  <c r="AD185" i="58"/>
  <c r="P185" i="58"/>
  <c r="O185" i="58"/>
  <c r="N185" i="58"/>
  <c r="AW184" i="58"/>
  <c r="AY184" i="58" s="1"/>
  <c r="AX184" i="58" s="1"/>
  <c r="AV184" i="58"/>
  <c r="AU184" i="58"/>
  <c r="AT184" i="58"/>
  <c r="AF184" i="58"/>
  <c r="AE184" i="58"/>
  <c r="AD184" i="58"/>
  <c r="P184" i="58"/>
  <c r="Q184" i="58" s="1"/>
  <c r="S184" i="58" s="1"/>
  <c r="R184" i="58" s="1"/>
  <c r="O184" i="58"/>
  <c r="N184" i="58"/>
  <c r="AV183" i="58"/>
  <c r="AU183" i="58"/>
  <c r="AT183" i="58"/>
  <c r="AW183" i="58" s="1"/>
  <c r="AY183" i="58" s="1"/>
  <c r="AX183" i="58" s="1"/>
  <c r="AF183" i="58"/>
  <c r="AE183" i="58"/>
  <c r="AD183" i="58"/>
  <c r="P183" i="58"/>
  <c r="O183" i="58"/>
  <c r="N183" i="58"/>
  <c r="Q183" i="58" s="1"/>
  <c r="S183" i="58" s="1"/>
  <c r="R183" i="58" s="1"/>
  <c r="AV182" i="58"/>
  <c r="AU182" i="58"/>
  <c r="AT182" i="58"/>
  <c r="AW182" i="58" s="1"/>
  <c r="AY182" i="58" s="1"/>
  <c r="AX182" i="58" s="1"/>
  <c r="AG182" i="58"/>
  <c r="AI182" i="58" s="1"/>
  <c r="AH182" i="58" s="1"/>
  <c r="AF182" i="58"/>
  <c r="AE182" i="58"/>
  <c r="AD182" i="58"/>
  <c r="P182" i="58"/>
  <c r="O182" i="58"/>
  <c r="N182" i="58"/>
  <c r="AV181" i="58"/>
  <c r="AU181" i="58"/>
  <c r="AT181" i="58"/>
  <c r="AG181" i="58"/>
  <c r="AI181" i="58" s="1"/>
  <c r="AH181" i="58" s="1"/>
  <c r="AF181" i="58"/>
  <c r="AE181" i="58"/>
  <c r="AD181" i="58"/>
  <c r="P181" i="58"/>
  <c r="O181" i="58"/>
  <c r="N181" i="58"/>
  <c r="AW180" i="58"/>
  <c r="AY180" i="58" s="1"/>
  <c r="AX180" i="58" s="1"/>
  <c r="AV180" i="58"/>
  <c r="AU180" i="58"/>
  <c r="AT180" i="58"/>
  <c r="AF180" i="58"/>
  <c r="AE180" i="58"/>
  <c r="AD180" i="58"/>
  <c r="P180" i="58"/>
  <c r="Q180" i="58" s="1"/>
  <c r="S180" i="58" s="1"/>
  <c r="R180" i="58" s="1"/>
  <c r="O180" i="58"/>
  <c r="N180" i="58"/>
  <c r="AX179" i="58"/>
  <c r="AV179" i="58"/>
  <c r="AU179" i="58"/>
  <c r="AT179" i="58"/>
  <c r="AW179" i="58" s="1"/>
  <c r="AY179" i="58" s="1"/>
  <c r="AF179" i="58"/>
  <c r="AE179" i="58"/>
  <c r="AD179" i="58"/>
  <c r="AG179" i="58" s="1"/>
  <c r="AI179" i="58" s="1"/>
  <c r="AH179" i="58" s="1"/>
  <c r="P179" i="58"/>
  <c r="O179" i="58"/>
  <c r="N179" i="58"/>
  <c r="Q179" i="58" s="1"/>
  <c r="S179" i="58" s="1"/>
  <c r="R179" i="58" s="1"/>
  <c r="AV178" i="58"/>
  <c r="AU178" i="58"/>
  <c r="AT178" i="58"/>
  <c r="AW178" i="58" s="1"/>
  <c r="AY178" i="58" s="1"/>
  <c r="AX178" i="58" s="1"/>
  <c r="AG178" i="58"/>
  <c r="AI178" i="58" s="1"/>
  <c r="AH178" i="58" s="1"/>
  <c r="AF178" i="58"/>
  <c r="AE178" i="58"/>
  <c r="AD178" i="58"/>
  <c r="S178" i="58"/>
  <c r="R178" i="58" s="1"/>
  <c r="P178" i="58"/>
  <c r="O178" i="58"/>
  <c r="N178" i="58"/>
  <c r="Q178" i="58" s="1"/>
  <c r="AV177" i="58"/>
  <c r="AU177" i="58"/>
  <c r="AT177" i="58"/>
  <c r="AG177" i="58"/>
  <c r="AI177" i="58" s="1"/>
  <c r="AH177" i="58" s="1"/>
  <c r="AF177" i="58"/>
  <c r="AE177" i="58"/>
  <c r="AD177" i="58"/>
  <c r="P177" i="58"/>
  <c r="O177" i="58"/>
  <c r="N177" i="58"/>
  <c r="AW176" i="58"/>
  <c r="AY176" i="58" s="1"/>
  <c r="AX176" i="58" s="1"/>
  <c r="AV176" i="58"/>
  <c r="AU176" i="58"/>
  <c r="AT176" i="58"/>
  <c r="AF176" i="58"/>
  <c r="AE176" i="58"/>
  <c r="AD176" i="58"/>
  <c r="P176" i="58"/>
  <c r="Q176" i="58" s="1"/>
  <c r="S176" i="58" s="1"/>
  <c r="R176" i="58" s="1"/>
  <c r="O176" i="58"/>
  <c r="N176" i="58"/>
  <c r="AV175" i="58"/>
  <c r="AU175" i="58"/>
  <c r="AT175" i="58"/>
  <c r="AW175" i="58" s="1"/>
  <c r="AY175" i="58" s="1"/>
  <c r="AX175" i="58" s="1"/>
  <c r="AF175" i="58"/>
  <c r="AE175" i="58"/>
  <c r="AD175" i="58"/>
  <c r="P175" i="58"/>
  <c r="O175" i="58"/>
  <c r="N175" i="58"/>
  <c r="Q175" i="58" s="1"/>
  <c r="S175" i="58" s="1"/>
  <c r="R175" i="58" s="1"/>
  <c r="AV174" i="58"/>
  <c r="AU174" i="58"/>
  <c r="AT174" i="58"/>
  <c r="AW174" i="58" s="1"/>
  <c r="AY174" i="58" s="1"/>
  <c r="AX174" i="58" s="1"/>
  <c r="AG174" i="58"/>
  <c r="AI174" i="58" s="1"/>
  <c r="AH174" i="58" s="1"/>
  <c r="AF174" i="58"/>
  <c r="AE174" i="58"/>
  <c r="AD174" i="58"/>
  <c r="P174" i="58"/>
  <c r="O174" i="58"/>
  <c r="N174" i="58"/>
  <c r="AV173" i="58"/>
  <c r="AU173" i="58"/>
  <c r="AT173" i="58"/>
  <c r="AG173" i="58"/>
  <c r="AI173" i="58" s="1"/>
  <c r="AH173" i="58" s="1"/>
  <c r="AF173" i="58"/>
  <c r="AE173" i="58"/>
  <c r="AD173" i="58"/>
  <c r="P173" i="58"/>
  <c r="O173" i="58"/>
  <c r="N173" i="58"/>
  <c r="AW172" i="58"/>
  <c r="AY172" i="58" s="1"/>
  <c r="AX172" i="58" s="1"/>
  <c r="AV172" i="58"/>
  <c r="AU172" i="58"/>
  <c r="AT172" i="58"/>
  <c r="AF172" i="58"/>
  <c r="AE172" i="58"/>
  <c r="AD172" i="58"/>
  <c r="P172" i="58"/>
  <c r="Q172" i="58" s="1"/>
  <c r="S172" i="58" s="1"/>
  <c r="R172" i="58" s="1"/>
  <c r="O172" i="58"/>
  <c r="N172" i="58"/>
  <c r="AX171" i="58"/>
  <c r="AV171" i="58"/>
  <c r="AU171" i="58"/>
  <c r="AT171" i="58"/>
  <c r="AW171" i="58" s="1"/>
  <c r="AY171" i="58" s="1"/>
  <c r="AF171" i="58"/>
  <c r="AE171" i="58"/>
  <c r="AD171" i="58"/>
  <c r="AG171" i="58" s="1"/>
  <c r="AI171" i="58" s="1"/>
  <c r="AH171" i="58" s="1"/>
  <c r="P171" i="58"/>
  <c r="O171" i="58"/>
  <c r="N171" i="58"/>
  <c r="Q171" i="58" s="1"/>
  <c r="S171" i="58" s="1"/>
  <c r="R171" i="58" s="1"/>
  <c r="AY170" i="58"/>
  <c r="AX170" i="58" s="1"/>
  <c r="AV170" i="58"/>
  <c r="AU170" i="58"/>
  <c r="AT170" i="58"/>
  <c r="AW170" i="58" s="1"/>
  <c r="AG170" i="58"/>
  <c r="AI170" i="58" s="1"/>
  <c r="AH170" i="58" s="1"/>
  <c r="AF170" i="58"/>
  <c r="AE170" i="58"/>
  <c r="AD170" i="58"/>
  <c r="P170" i="58"/>
  <c r="O170" i="58"/>
  <c r="N170" i="58"/>
  <c r="Q170" i="58" s="1"/>
  <c r="S170" i="58" s="1"/>
  <c r="R170" i="58" s="1"/>
  <c r="AV169" i="58"/>
  <c r="AU169" i="58"/>
  <c r="AT169" i="58"/>
  <c r="AG169" i="58"/>
  <c r="AI169" i="58" s="1"/>
  <c r="AH169" i="58" s="1"/>
  <c r="AF169" i="58"/>
  <c r="AE169" i="58"/>
  <c r="AD169" i="58"/>
  <c r="P169" i="58"/>
  <c r="O169" i="58"/>
  <c r="N169" i="58"/>
  <c r="AW168" i="58"/>
  <c r="AY168" i="58" s="1"/>
  <c r="AX168" i="58" s="1"/>
  <c r="AV168" i="58"/>
  <c r="AU168" i="58"/>
  <c r="AT168" i="58"/>
  <c r="AF168" i="58"/>
  <c r="AE168" i="58"/>
  <c r="AD168" i="58"/>
  <c r="P168" i="58"/>
  <c r="Q168" i="58" s="1"/>
  <c r="S168" i="58" s="1"/>
  <c r="R168" i="58" s="1"/>
  <c r="O168" i="58"/>
  <c r="N168" i="58"/>
  <c r="AV167" i="58"/>
  <c r="AU167" i="58"/>
  <c r="AT167" i="58"/>
  <c r="AW167" i="58" s="1"/>
  <c r="AY167" i="58" s="1"/>
  <c r="AX167" i="58" s="1"/>
  <c r="AF167" i="58"/>
  <c r="AE167" i="58"/>
  <c r="AD167" i="58"/>
  <c r="P167" i="58"/>
  <c r="O167" i="58"/>
  <c r="N167" i="58"/>
  <c r="Q167" i="58" s="1"/>
  <c r="S167" i="58" s="1"/>
  <c r="R167" i="58" s="1"/>
  <c r="AX166" i="58"/>
  <c r="AV166" i="58"/>
  <c r="AU166" i="58"/>
  <c r="AT166" i="58"/>
  <c r="AW166" i="58" s="1"/>
  <c r="AY166" i="58" s="1"/>
  <c r="AG166" i="58"/>
  <c r="AI166" i="58" s="1"/>
  <c r="AH166" i="58" s="1"/>
  <c r="AF166" i="58"/>
  <c r="AE166" i="58"/>
  <c r="AD166" i="58"/>
  <c r="P166" i="58"/>
  <c r="O166" i="58"/>
  <c r="N166" i="58"/>
  <c r="AV165" i="58"/>
  <c r="AU165" i="58"/>
  <c r="AT165" i="58"/>
  <c r="AG165" i="58"/>
  <c r="AI165" i="58" s="1"/>
  <c r="AH165" i="58" s="1"/>
  <c r="AF165" i="58"/>
  <c r="AE165" i="58"/>
  <c r="AD165" i="58"/>
  <c r="P165" i="58"/>
  <c r="O165" i="58"/>
  <c r="N165" i="58"/>
  <c r="AW164" i="58"/>
  <c r="AY164" i="58" s="1"/>
  <c r="AX164" i="58" s="1"/>
  <c r="AV164" i="58"/>
  <c r="AU164" i="58"/>
  <c r="AT164" i="58"/>
  <c r="AG164" i="58"/>
  <c r="AI164" i="58" s="1"/>
  <c r="AH164" i="58" s="1"/>
  <c r="AF164" i="58"/>
  <c r="AE164" i="58"/>
  <c r="AD164" i="58"/>
  <c r="S164" i="58"/>
  <c r="R164" i="58" s="1"/>
  <c r="Q164" i="58"/>
  <c r="P164" i="58"/>
  <c r="O164" i="58"/>
  <c r="N164" i="58"/>
  <c r="AW163" i="58"/>
  <c r="AY163" i="58" s="1"/>
  <c r="AX163" i="58" s="1"/>
  <c r="AV163" i="58"/>
  <c r="AU163" i="58"/>
  <c r="AT163" i="58"/>
  <c r="AF163" i="58"/>
  <c r="AE163" i="58"/>
  <c r="AD163" i="58"/>
  <c r="P163" i="58"/>
  <c r="O163" i="58"/>
  <c r="N163" i="58"/>
  <c r="AV162" i="58"/>
  <c r="AU162" i="58"/>
  <c r="AT162" i="58"/>
  <c r="AF162" i="58"/>
  <c r="AG162" i="58" s="1"/>
  <c r="AI162" i="58" s="1"/>
  <c r="AH162" i="58" s="1"/>
  <c r="AE162" i="58"/>
  <c r="AD162" i="58"/>
  <c r="P162" i="58"/>
  <c r="O162" i="58"/>
  <c r="N162" i="58"/>
  <c r="Q162" i="58" s="1"/>
  <c r="S162" i="58" s="1"/>
  <c r="R162" i="58" s="1"/>
  <c r="AY161" i="58"/>
  <c r="AX161" i="58" s="1"/>
  <c r="AV161" i="58"/>
  <c r="AU161" i="58"/>
  <c r="AT161" i="58"/>
  <c r="AW161" i="58" s="1"/>
  <c r="AF161" i="58"/>
  <c r="AE161" i="58"/>
  <c r="AD161" i="58"/>
  <c r="AG161" i="58" s="1"/>
  <c r="AI161" i="58" s="1"/>
  <c r="AH161" i="58" s="1"/>
  <c r="P161" i="58"/>
  <c r="O161" i="58"/>
  <c r="N161" i="58"/>
  <c r="AV160" i="58"/>
  <c r="AU160" i="58"/>
  <c r="AW160" i="58" s="1"/>
  <c r="AY160" i="58" s="1"/>
  <c r="AX160" i="58" s="1"/>
  <c r="AT160" i="58"/>
  <c r="AG160" i="58"/>
  <c r="AI160" i="58" s="1"/>
  <c r="AH160" i="58" s="1"/>
  <c r="AF160" i="58"/>
  <c r="AE160" i="58"/>
  <c r="AD160" i="58"/>
  <c r="S160" i="58"/>
  <c r="R160" i="58" s="1"/>
  <c r="Q160" i="58"/>
  <c r="P160" i="58"/>
  <c r="O160" i="58"/>
  <c r="N160" i="58"/>
  <c r="AW159" i="58"/>
  <c r="AY159" i="58" s="1"/>
  <c r="AX159" i="58" s="1"/>
  <c r="AV159" i="58"/>
  <c r="AU159" i="58"/>
  <c r="AT159" i="58"/>
  <c r="AI159" i="58"/>
  <c r="AH159" i="58" s="1"/>
  <c r="AF159" i="58"/>
  <c r="AE159" i="58"/>
  <c r="AD159" i="58"/>
  <c r="AG159" i="58" s="1"/>
  <c r="P159" i="58"/>
  <c r="O159" i="58"/>
  <c r="N159" i="58"/>
  <c r="AY158" i="58"/>
  <c r="AX158" i="58" s="1"/>
  <c r="AV158" i="58"/>
  <c r="AU158" i="58"/>
  <c r="AT158" i="58"/>
  <c r="AW158" i="58" s="1"/>
  <c r="AG158" i="58"/>
  <c r="AI158" i="58" s="1"/>
  <c r="AH158" i="58" s="1"/>
  <c r="AF158" i="58"/>
  <c r="AE158" i="58"/>
  <c r="AD158" i="58"/>
  <c r="S158" i="58"/>
  <c r="R158" i="58" s="1"/>
  <c r="P158" i="58"/>
  <c r="O158" i="58"/>
  <c r="N158" i="58"/>
  <c r="Q158" i="58" s="1"/>
  <c r="AV157" i="58"/>
  <c r="AU157" i="58"/>
  <c r="AT157" i="58"/>
  <c r="AW157" i="58" s="1"/>
  <c r="AY157" i="58" s="1"/>
  <c r="AX157" i="58" s="1"/>
  <c r="AF157" i="58"/>
  <c r="AE157" i="58"/>
  <c r="AD157" i="58"/>
  <c r="AG157" i="58" s="1"/>
  <c r="AI157" i="58" s="1"/>
  <c r="AH157" i="58" s="1"/>
  <c r="P157" i="58"/>
  <c r="O157" i="58"/>
  <c r="N157" i="58"/>
  <c r="AV156" i="58"/>
  <c r="AU156" i="58"/>
  <c r="AW156" i="58" s="1"/>
  <c r="AY156" i="58" s="1"/>
  <c r="AX156" i="58" s="1"/>
  <c r="AT156" i="58"/>
  <c r="AG156" i="58"/>
  <c r="AI156" i="58" s="1"/>
  <c r="AH156" i="58" s="1"/>
  <c r="AF156" i="58"/>
  <c r="AE156" i="58"/>
  <c r="AD156" i="58"/>
  <c r="Q156" i="58"/>
  <c r="S156" i="58" s="1"/>
  <c r="R156" i="58" s="1"/>
  <c r="P156" i="58"/>
  <c r="O156" i="58"/>
  <c r="N156" i="58"/>
  <c r="AX155" i="58"/>
  <c r="AV155" i="58"/>
  <c r="AU155" i="58"/>
  <c r="AT155" i="58"/>
  <c r="AW155" i="58" s="1"/>
  <c r="AY155" i="58" s="1"/>
  <c r="AF155" i="58"/>
  <c r="AE155" i="58"/>
  <c r="AD155" i="58"/>
  <c r="AG155" i="58" s="1"/>
  <c r="AI155" i="58" s="1"/>
  <c r="AH155" i="58" s="1"/>
  <c r="P155" i="58"/>
  <c r="O155" i="58"/>
  <c r="N155" i="58"/>
  <c r="Q155" i="58" s="1"/>
  <c r="S155" i="58" s="1"/>
  <c r="R155" i="58" s="1"/>
  <c r="AV154" i="58"/>
  <c r="AU154" i="58"/>
  <c r="AT154" i="58"/>
  <c r="AG154" i="58"/>
  <c r="AI154" i="58" s="1"/>
  <c r="AH154" i="58" s="1"/>
  <c r="AF154" i="58"/>
  <c r="AE154" i="58"/>
  <c r="AD154" i="58"/>
  <c r="P154" i="58"/>
  <c r="O154" i="58"/>
  <c r="N154" i="58"/>
  <c r="AV153" i="58"/>
  <c r="AU153" i="58"/>
  <c r="AT153" i="58"/>
  <c r="AW153" i="58" s="1"/>
  <c r="AY153" i="58" s="1"/>
  <c r="AX153" i="58" s="1"/>
  <c r="AH153" i="58"/>
  <c r="AF153" i="58"/>
  <c r="AE153" i="58"/>
  <c r="AD153" i="58"/>
  <c r="AG153" i="58" s="1"/>
  <c r="AI153" i="58" s="1"/>
  <c r="P153" i="58"/>
  <c r="O153" i="58"/>
  <c r="N153" i="58"/>
  <c r="AV152" i="58"/>
  <c r="AU152" i="58"/>
  <c r="AT152" i="58"/>
  <c r="AF152" i="58"/>
  <c r="AE152" i="58"/>
  <c r="AD152" i="58"/>
  <c r="AG152" i="58" s="1"/>
  <c r="AI152" i="58" s="1"/>
  <c r="AH152" i="58" s="1"/>
  <c r="P152" i="58"/>
  <c r="O152" i="58"/>
  <c r="N152" i="58"/>
  <c r="Q152" i="58" s="1"/>
  <c r="S152" i="58" s="1"/>
  <c r="R152" i="58" s="1"/>
  <c r="AV151" i="58"/>
  <c r="AW151" i="58" s="1"/>
  <c r="AY151" i="58" s="1"/>
  <c r="AX151" i="58" s="1"/>
  <c r="AU151" i="58"/>
  <c r="AT151" i="58"/>
  <c r="AF151" i="58"/>
  <c r="AE151" i="58"/>
  <c r="AD151" i="58"/>
  <c r="P151" i="58"/>
  <c r="Q151" i="58" s="1"/>
  <c r="S151" i="58" s="1"/>
  <c r="R151" i="58" s="1"/>
  <c r="O151" i="58"/>
  <c r="N151" i="58"/>
  <c r="AV150" i="58"/>
  <c r="AU150" i="58"/>
  <c r="AT150" i="58"/>
  <c r="AW150" i="58" s="1"/>
  <c r="AY150" i="58" s="1"/>
  <c r="AX150" i="58" s="1"/>
  <c r="AF150" i="58"/>
  <c r="AE150" i="58"/>
  <c r="AD150" i="58"/>
  <c r="Q150" i="58"/>
  <c r="S150" i="58" s="1"/>
  <c r="R150" i="58" s="1"/>
  <c r="P150" i="58"/>
  <c r="O150" i="58"/>
  <c r="N150" i="58"/>
  <c r="AV149" i="58"/>
  <c r="AU149" i="58"/>
  <c r="AT149" i="58"/>
  <c r="AG149" i="58"/>
  <c r="AI149" i="58" s="1"/>
  <c r="AH149" i="58" s="1"/>
  <c r="AF149" i="58"/>
  <c r="AE149" i="58"/>
  <c r="AD149" i="58"/>
  <c r="P149" i="58"/>
  <c r="O149" i="58"/>
  <c r="N149" i="58"/>
  <c r="AV148" i="58"/>
  <c r="AU148" i="58"/>
  <c r="AT148" i="58"/>
  <c r="AG148" i="58"/>
  <c r="AI148" i="58" s="1"/>
  <c r="AH148" i="58" s="1"/>
  <c r="AF148" i="58"/>
  <c r="AE148" i="58"/>
  <c r="AD148" i="58"/>
  <c r="S148" i="58"/>
  <c r="R148" i="58" s="1"/>
  <c r="P148" i="58"/>
  <c r="O148" i="58"/>
  <c r="N148" i="58"/>
  <c r="Q148" i="58" s="1"/>
  <c r="AV147" i="58"/>
  <c r="AW147" i="58" s="1"/>
  <c r="AY147" i="58" s="1"/>
  <c r="AX147" i="58" s="1"/>
  <c r="AU147" i="58"/>
  <c r="AT147" i="58"/>
  <c r="AF147" i="58"/>
  <c r="AE147" i="58"/>
  <c r="AD147" i="58"/>
  <c r="P147" i="58"/>
  <c r="Q147" i="58" s="1"/>
  <c r="S147" i="58" s="1"/>
  <c r="R147" i="58" s="1"/>
  <c r="O147" i="58"/>
  <c r="N147" i="58"/>
  <c r="AV146" i="58"/>
  <c r="AU146" i="58"/>
  <c r="AT146" i="58"/>
  <c r="AW146" i="58" s="1"/>
  <c r="AY146" i="58" s="1"/>
  <c r="AX146" i="58" s="1"/>
  <c r="AF146" i="58"/>
  <c r="AE146" i="58"/>
  <c r="AD146" i="58"/>
  <c r="Q146" i="58"/>
  <c r="S146" i="58" s="1"/>
  <c r="R146" i="58" s="1"/>
  <c r="P146" i="58"/>
  <c r="O146" i="58"/>
  <c r="N146" i="58"/>
  <c r="AY145" i="58"/>
  <c r="AX145" i="58" s="1"/>
  <c r="AV145" i="58"/>
  <c r="AU145" i="58"/>
  <c r="AT145" i="58"/>
  <c r="AW145" i="58" s="1"/>
  <c r="AG145" i="58"/>
  <c r="AI145" i="58" s="1"/>
  <c r="AH145" i="58" s="1"/>
  <c r="AF145" i="58"/>
  <c r="AE145" i="58"/>
  <c r="AD145" i="58"/>
  <c r="P145" i="58"/>
  <c r="O145" i="58"/>
  <c r="N145" i="58"/>
  <c r="AV144" i="58"/>
  <c r="AU144" i="58"/>
  <c r="AT144" i="58"/>
  <c r="AG144" i="58"/>
  <c r="AI144" i="58" s="1"/>
  <c r="AH144" i="58" s="1"/>
  <c r="AF144" i="58"/>
  <c r="AE144" i="58"/>
  <c r="AD144" i="58"/>
  <c r="S144" i="58"/>
  <c r="R144" i="58" s="1"/>
  <c r="P144" i="58"/>
  <c r="O144" i="58"/>
  <c r="N144" i="58"/>
  <c r="Q144" i="58" s="1"/>
  <c r="AV143" i="58"/>
  <c r="AW143" i="58" s="1"/>
  <c r="AY143" i="58" s="1"/>
  <c r="AX143" i="58" s="1"/>
  <c r="AU143" i="58"/>
  <c r="AT143" i="58"/>
  <c r="AF143" i="58"/>
  <c r="AE143" i="58"/>
  <c r="AD143" i="58"/>
  <c r="P143" i="58"/>
  <c r="Q143" i="58" s="1"/>
  <c r="S143" i="58" s="1"/>
  <c r="R143" i="58" s="1"/>
  <c r="O143" i="58"/>
  <c r="N143" i="58"/>
  <c r="AV142" i="58"/>
  <c r="AU142" i="58"/>
  <c r="AT142" i="58"/>
  <c r="AW142" i="58" s="1"/>
  <c r="AY142" i="58" s="1"/>
  <c r="AX142" i="58" s="1"/>
  <c r="AF142" i="58"/>
  <c r="AE142" i="58"/>
  <c r="AD142" i="58"/>
  <c r="Q142" i="58"/>
  <c r="S142" i="58" s="1"/>
  <c r="R142" i="58" s="1"/>
  <c r="P142" i="58"/>
  <c r="O142" i="58"/>
  <c r="N142" i="58"/>
  <c r="AY141" i="58"/>
  <c r="AX141" i="58" s="1"/>
  <c r="AV141" i="58"/>
  <c r="AU141" i="58"/>
  <c r="AT141" i="58"/>
  <c r="AW141" i="58" s="1"/>
  <c r="AG141" i="58"/>
  <c r="AI141" i="58" s="1"/>
  <c r="AH141" i="58" s="1"/>
  <c r="AF141" i="58"/>
  <c r="AE141" i="58"/>
  <c r="AD141" i="58"/>
  <c r="P141" i="58"/>
  <c r="O141" i="58"/>
  <c r="N141" i="58"/>
  <c r="AV140" i="58"/>
  <c r="AU140" i="58"/>
  <c r="AT140" i="58"/>
  <c r="AG140" i="58"/>
  <c r="AI140" i="58" s="1"/>
  <c r="AH140" i="58" s="1"/>
  <c r="AF140" i="58"/>
  <c r="AE140" i="58"/>
  <c r="AD140" i="58"/>
  <c r="S140" i="58"/>
  <c r="R140" i="58" s="1"/>
  <c r="P140" i="58"/>
  <c r="O140" i="58"/>
  <c r="N140" i="58"/>
  <c r="Q140" i="58" s="1"/>
  <c r="AV139" i="58"/>
  <c r="AW139" i="58" s="1"/>
  <c r="AY139" i="58" s="1"/>
  <c r="AX139" i="58" s="1"/>
  <c r="AU139" i="58"/>
  <c r="AT139" i="58"/>
  <c r="AF139" i="58"/>
  <c r="AE139" i="58"/>
  <c r="AD139" i="58"/>
  <c r="Q139" i="58"/>
  <c r="S139" i="58" s="1"/>
  <c r="R139" i="58" s="1"/>
  <c r="P139" i="58"/>
  <c r="O139" i="58"/>
  <c r="N139" i="58"/>
  <c r="AV138" i="58"/>
  <c r="AU138" i="58"/>
  <c r="AT138" i="58"/>
  <c r="AW138" i="58" s="1"/>
  <c r="AY138" i="58" s="1"/>
  <c r="AX138" i="58" s="1"/>
  <c r="AF138" i="58"/>
  <c r="AE138" i="58"/>
  <c r="AD138" i="58"/>
  <c r="Q138" i="58"/>
  <c r="S138" i="58" s="1"/>
  <c r="R138" i="58" s="1"/>
  <c r="P138" i="58"/>
  <c r="O138" i="58"/>
  <c r="N138" i="58"/>
  <c r="AV137" i="58"/>
  <c r="AU137" i="58"/>
  <c r="AT137" i="58"/>
  <c r="AW137" i="58" s="1"/>
  <c r="AY137" i="58" s="1"/>
  <c r="AX137" i="58" s="1"/>
  <c r="AG137" i="58"/>
  <c r="AI137" i="58" s="1"/>
  <c r="AH137" i="58" s="1"/>
  <c r="AF137" i="58"/>
  <c r="AE137" i="58"/>
  <c r="AD137" i="58"/>
  <c r="P137" i="58"/>
  <c r="O137" i="58"/>
  <c r="N137" i="58"/>
  <c r="AV136" i="58"/>
  <c r="AU136" i="58"/>
  <c r="AT136" i="58"/>
  <c r="AF136" i="58"/>
  <c r="AE136" i="58"/>
  <c r="AD136" i="58"/>
  <c r="AG136" i="58" s="1"/>
  <c r="AI136" i="58" s="1"/>
  <c r="AH136" i="58" s="1"/>
  <c r="P136" i="58"/>
  <c r="O136" i="58"/>
  <c r="N136" i="58"/>
  <c r="Q136" i="58" s="1"/>
  <c r="S136" i="58" s="1"/>
  <c r="R136" i="58" s="1"/>
  <c r="AV135" i="58"/>
  <c r="AW135" i="58" s="1"/>
  <c r="AY135" i="58" s="1"/>
  <c r="AX135" i="58" s="1"/>
  <c r="AU135" i="58"/>
  <c r="AT135" i="58"/>
  <c r="AF135" i="58"/>
  <c r="AE135" i="58"/>
  <c r="AD135" i="58"/>
  <c r="P135" i="58"/>
  <c r="Q135" i="58" s="1"/>
  <c r="S135" i="58" s="1"/>
  <c r="R135" i="58" s="1"/>
  <c r="O135" i="58"/>
  <c r="N135" i="58"/>
  <c r="AV134" i="58"/>
  <c r="AU134" i="58"/>
  <c r="AT134" i="58"/>
  <c r="AW134" i="58" s="1"/>
  <c r="AY134" i="58" s="1"/>
  <c r="AX134" i="58" s="1"/>
  <c r="AF134" i="58"/>
  <c r="AE134" i="58"/>
  <c r="AD134" i="58"/>
  <c r="Q134" i="58"/>
  <c r="S134" i="58" s="1"/>
  <c r="R134" i="58" s="1"/>
  <c r="P134" i="58"/>
  <c r="O134" i="58"/>
  <c r="N134" i="58"/>
  <c r="AV133" i="58"/>
  <c r="AU133" i="58"/>
  <c r="AT133" i="58"/>
  <c r="AG133" i="58"/>
  <c r="AI133" i="58" s="1"/>
  <c r="AH133" i="58" s="1"/>
  <c r="AF133" i="58"/>
  <c r="AE133" i="58"/>
  <c r="AD133" i="58"/>
  <c r="P133" i="58"/>
  <c r="O133" i="58"/>
  <c r="N133" i="58"/>
  <c r="AV132" i="58"/>
  <c r="AU132" i="58"/>
  <c r="AT132" i="58"/>
  <c r="AG132" i="58"/>
  <c r="AI132" i="58" s="1"/>
  <c r="AH132" i="58" s="1"/>
  <c r="AF132" i="58"/>
  <c r="AE132" i="58"/>
  <c r="AD132" i="58"/>
  <c r="S132" i="58"/>
  <c r="R132" i="58" s="1"/>
  <c r="P132" i="58"/>
  <c r="O132" i="58"/>
  <c r="N132" i="58"/>
  <c r="Q132" i="58" s="1"/>
  <c r="AV131" i="58"/>
  <c r="AW131" i="58" s="1"/>
  <c r="AY131" i="58" s="1"/>
  <c r="AX131" i="58" s="1"/>
  <c r="AU131" i="58"/>
  <c r="AT131" i="58"/>
  <c r="AF131" i="58"/>
  <c r="AE131" i="58"/>
  <c r="AD131" i="58"/>
  <c r="P131" i="58"/>
  <c r="Q131" i="58" s="1"/>
  <c r="S131" i="58" s="1"/>
  <c r="R131" i="58" s="1"/>
  <c r="O131" i="58"/>
  <c r="N131" i="58"/>
  <c r="AV130" i="58"/>
  <c r="AU130" i="58"/>
  <c r="AT130" i="58"/>
  <c r="AW130" i="58" s="1"/>
  <c r="AY130" i="58" s="1"/>
  <c r="AX130" i="58" s="1"/>
  <c r="AF130" i="58"/>
  <c r="AE130" i="58"/>
  <c r="AD130" i="58"/>
  <c r="Q130" i="58"/>
  <c r="S130" i="58" s="1"/>
  <c r="R130" i="58" s="1"/>
  <c r="P130" i="58"/>
  <c r="O130" i="58"/>
  <c r="N130" i="58"/>
  <c r="AY129" i="58"/>
  <c r="AX129" i="58" s="1"/>
  <c r="AV129" i="58"/>
  <c r="AU129" i="58"/>
  <c r="AT129" i="58"/>
  <c r="AW129" i="58" s="1"/>
  <c r="AG129" i="58"/>
  <c r="AI129" i="58" s="1"/>
  <c r="AH129" i="58" s="1"/>
  <c r="AF129" i="58"/>
  <c r="AE129" i="58"/>
  <c r="AD129" i="58"/>
  <c r="P129" i="58"/>
  <c r="O129" i="58"/>
  <c r="N129" i="58"/>
  <c r="AV128" i="58"/>
  <c r="AU128" i="58"/>
  <c r="AT128" i="58"/>
  <c r="AG128" i="58"/>
  <c r="AI128" i="58" s="1"/>
  <c r="AH128" i="58" s="1"/>
  <c r="AF128" i="58"/>
  <c r="AE128" i="58"/>
  <c r="AD128" i="58"/>
  <c r="S128" i="58"/>
  <c r="R128" i="58" s="1"/>
  <c r="P128" i="58"/>
  <c r="O128" i="58"/>
  <c r="N128" i="58"/>
  <c r="Q128" i="58" s="1"/>
  <c r="AV127" i="58"/>
  <c r="AW127" i="58" s="1"/>
  <c r="AY127" i="58" s="1"/>
  <c r="AX127" i="58" s="1"/>
  <c r="AU127" i="58"/>
  <c r="AT127" i="58"/>
  <c r="AF127" i="58"/>
  <c r="AE127" i="58"/>
  <c r="AD127" i="58"/>
  <c r="P127" i="58"/>
  <c r="Q127" i="58" s="1"/>
  <c r="S127" i="58" s="1"/>
  <c r="R127" i="58" s="1"/>
  <c r="O127" i="58"/>
  <c r="N127" i="58"/>
  <c r="AV126" i="58"/>
  <c r="AU126" i="58"/>
  <c r="AT126" i="58"/>
  <c r="AW126" i="58" s="1"/>
  <c r="AY126" i="58" s="1"/>
  <c r="AX126" i="58" s="1"/>
  <c r="AF126" i="58"/>
  <c r="AE126" i="58"/>
  <c r="AD126" i="58"/>
  <c r="Q126" i="58"/>
  <c r="S126" i="58" s="1"/>
  <c r="R126" i="58" s="1"/>
  <c r="P126" i="58"/>
  <c r="O126" i="58"/>
  <c r="N126" i="58"/>
  <c r="AY125" i="58"/>
  <c r="AX125" i="58" s="1"/>
  <c r="AV125" i="58"/>
  <c r="AU125" i="58"/>
  <c r="AT125" i="58"/>
  <c r="AW125" i="58" s="1"/>
  <c r="AG125" i="58"/>
  <c r="AI125" i="58" s="1"/>
  <c r="AH125" i="58" s="1"/>
  <c r="AF125" i="58"/>
  <c r="AE125" i="58"/>
  <c r="AD125" i="58"/>
  <c r="P125" i="58"/>
  <c r="O125" i="58"/>
  <c r="N125" i="58"/>
  <c r="AV124" i="58"/>
  <c r="AU124" i="58"/>
  <c r="AT124" i="58"/>
  <c r="AG124" i="58"/>
  <c r="AI124" i="58" s="1"/>
  <c r="AH124" i="58" s="1"/>
  <c r="AF124" i="58"/>
  <c r="AE124" i="58"/>
  <c r="AD124" i="58"/>
  <c r="S124" i="58"/>
  <c r="R124" i="58" s="1"/>
  <c r="P124" i="58"/>
  <c r="O124" i="58"/>
  <c r="N124" i="58"/>
  <c r="Q124" i="58" s="1"/>
  <c r="AV123" i="58"/>
  <c r="AW123" i="58" s="1"/>
  <c r="AY123" i="58" s="1"/>
  <c r="AX123" i="58" s="1"/>
  <c r="AU123" i="58"/>
  <c r="AT123" i="58"/>
  <c r="AF123" i="58"/>
  <c r="AE123" i="58"/>
  <c r="AD123" i="58"/>
  <c r="Q123" i="58"/>
  <c r="S123" i="58" s="1"/>
  <c r="R123" i="58" s="1"/>
  <c r="P123" i="58"/>
  <c r="O123" i="58"/>
  <c r="N123" i="58"/>
  <c r="AV122" i="58"/>
  <c r="AU122" i="58"/>
  <c r="AT122" i="58"/>
  <c r="AW122" i="58" s="1"/>
  <c r="AY122" i="58" s="1"/>
  <c r="AX122" i="58" s="1"/>
  <c r="AF122" i="58"/>
  <c r="AE122" i="58"/>
  <c r="AD122" i="58"/>
  <c r="Q122" i="58"/>
  <c r="S122" i="58" s="1"/>
  <c r="R122" i="58" s="1"/>
  <c r="P122" i="58"/>
  <c r="O122" i="58"/>
  <c r="N122" i="58"/>
  <c r="AV121" i="58"/>
  <c r="AU121" i="58"/>
  <c r="AT121" i="58"/>
  <c r="AW121" i="58" s="1"/>
  <c r="AY121" i="58" s="1"/>
  <c r="AX121" i="58" s="1"/>
  <c r="AG121" i="58"/>
  <c r="AI121" i="58" s="1"/>
  <c r="AH121" i="58" s="1"/>
  <c r="AF121" i="58"/>
  <c r="AE121" i="58"/>
  <c r="AD121" i="58"/>
  <c r="P121" i="58"/>
  <c r="O121" i="58"/>
  <c r="N121" i="58"/>
  <c r="AV120" i="58"/>
  <c r="AU120" i="58"/>
  <c r="AT120" i="58"/>
  <c r="AF120" i="58"/>
  <c r="AE120" i="58"/>
  <c r="AD120" i="58"/>
  <c r="AG120" i="58" s="1"/>
  <c r="AI120" i="58" s="1"/>
  <c r="AH120" i="58" s="1"/>
  <c r="P120" i="58"/>
  <c r="O120" i="58"/>
  <c r="N120" i="58"/>
  <c r="Q120" i="58" s="1"/>
  <c r="S120" i="58" s="1"/>
  <c r="R120" i="58" s="1"/>
  <c r="AV119" i="58"/>
  <c r="AW119" i="58" s="1"/>
  <c r="AY119" i="58" s="1"/>
  <c r="AX119" i="58" s="1"/>
  <c r="AU119" i="58"/>
  <c r="AT119" i="58"/>
  <c r="AF119" i="58"/>
  <c r="AE119" i="58"/>
  <c r="AD119" i="58"/>
  <c r="P119" i="58"/>
  <c r="Q119" i="58" s="1"/>
  <c r="S119" i="58" s="1"/>
  <c r="R119" i="58" s="1"/>
  <c r="O119" i="58"/>
  <c r="N119" i="58"/>
  <c r="AV118" i="58"/>
  <c r="AU118" i="58"/>
  <c r="AT118" i="58"/>
  <c r="AW118" i="58" s="1"/>
  <c r="AY118" i="58" s="1"/>
  <c r="AX118" i="58" s="1"/>
  <c r="AF118" i="58"/>
  <c r="AE118" i="58"/>
  <c r="AD118" i="58"/>
  <c r="Q118" i="58"/>
  <c r="S118" i="58" s="1"/>
  <c r="R118" i="58" s="1"/>
  <c r="P118" i="58"/>
  <c r="O118" i="58"/>
  <c r="N118" i="58"/>
  <c r="AV117" i="58"/>
  <c r="AU117" i="58"/>
  <c r="AT117" i="58"/>
  <c r="AG117" i="58"/>
  <c r="AI117" i="58" s="1"/>
  <c r="AH117" i="58" s="1"/>
  <c r="AF117" i="58"/>
  <c r="AE117" i="58"/>
  <c r="AD117" i="58"/>
  <c r="P117" i="58"/>
  <c r="O117" i="58"/>
  <c r="N117" i="58"/>
  <c r="AV116" i="58"/>
  <c r="AU116" i="58"/>
  <c r="AT116" i="58"/>
  <c r="AG116" i="58"/>
  <c r="AI116" i="58" s="1"/>
  <c r="AH116" i="58" s="1"/>
  <c r="AF116" i="58"/>
  <c r="AE116" i="58"/>
  <c r="AD116" i="58"/>
  <c r="S116" i="58"/>
  <c r="R116" i="58" s="1"/>
  <c r="P116" i="58"/>
  <c r="O116" i="58"/>
  <c r="N116" i="58"/>
  <c r="Q116" i="58" s="1"/>
  <c r="AV115" i="58"/>
  <c r="AW115" i="58" s="1"/>
  <c r="AY115" i="58" s="1"/>
  <c r="AX115" i="58" s="1"/>
  <c r="AU115" i="58"/>
  <c r="AT115" i="58"/>
  <c r="AF115" i="58"/>
  <c r="AE115" i="58"/>
  <c r="AD115" i="58"/>
  <c r="P115" i="58"/>
  <c r="Q115" i="58" s="1"/>
  <c r="S115" i="58" s="1"/>
  <c r="R115" i="58" s="1"/>
  <c r="O115" i="58"/>
  <c r="N115" i="58"/>
  <c r="AV114" i="58"/>
  <c r="AU114" i="58"/>
  <c r="AT114" i="58"/>
  <c r="AW114" i="58" s="1"/>
  <c r="AY114" i="58" s="1"/>
  <c r="AX114" i="58" s="1"/>
  <c r="AF114" i="58"/>
  <c r="AE114" i="58"/>
  <c r="AD114" i="58"/>
  <c r="Q114" i="58"/>
  <c r="S114" i="58" s="1"/>
  <c r="R114" i="58" s="1"/>
  <c r="P114" i="58"/>
  <c r="O114" i="58"/>
  <c r="N114" i="58"/>
  <c r="AY113" i="58"/>
  <c r="AX113" i="58" s="1"/>
  <c r="AV113" i="58"/>
  <c r="AU113" i="58"/>
  <c r="AT113" i="58"/>
  <c r="AW113" i="58" s="1"/>
  <c r="AG113" i="58"/>
  <c r="AI113" i="58" s="1"/>
  <c r="AH113" i="58" s="1"/>
  <c r="AF113" i="58"/>
  <c r="AE113" i="58"/>
  <c r="AD113" i="58"/>
  <c r="P113" i="58"/>
  <c r="O113" i="58"/>
  <c r="N113" i="58"/>
  <c r="AV112" i="58"/>
  <c r="AU112" i="58"/>
  <c r="AT112" i="58"/>
  <c r="AG112" i="58"/>
  <c r="AI112" i="58" s="1"/>
  <c r="AH112" i="58" s="1"/>
  <c r="AF112" i="58"/>
  <c r="AE112" i="58"/>
  <c r="AD112" i="58"/>
  <c r="S112" i="58"/>
  <c r="R112" i="58" s="1"/>
  <c r="P112" i="58"/>
  <c r="O112" i="58"/>
  <c r="N112" i="58"/>
  <c r="Q112" i="58" s="1"/>
  <c r="AV111" i="58"/>
  <c r="AW111" i="58" s="1"/>
  <c r="AY111" i="58" s="1"/>
  <c r="AX111" i="58" s="1"/>
  <c r="AU111" i="58"/>
  <c r="AT111" i="58"/>
  <c r="AF111" i="58"/>
  <c r="AE111" i="58"/>
  <c r="AD111" i="58"/>
  <c r="P111" i="58"/>
  <c r="Q111" i="58" s="1"/>
  <c r="S111" i="58" s="1"/>
  <c r="R111" i="58" s="1"/>
  <c r="O111" i="58"/>
  <c r="N111" i="58"/>
  <c r="AV110" i="58"/>
  <c r="AU110" i="58"/>
  <c r="AT110" i="58"/>
  <c r="AW110" i="58" s="1"/>
  <c r="AY110" i="58" s="1"/>
  <c r="AX110" i="58" s="1"/>
  <c r="AF110" i="58"/>
  <c r="AE110" i="58"/>
  <c r="AD110" i="58"/>
  <c r="Q110" i="58"/>
  <c r="S110" i="58" s="1"/>
  <c r="R110" i="58" s="1"/>
  <c r="P110" i="58"/>
  <c r="O110" i="58"/>
  <c r="N110" i="58"/>
  <c r="AY109" i="58"/>
  <c r="AX109" i="58" s="1"/>
  <c r="AV109" i="58"/>
  <c r="AU109" i="58"/>
  <c r="AT109" i="58"/>
  <c r="AW109" i="58" s="1"/>
  <c r="AG109" i="58"/>
  <c r="AI109" i="58" s="1"/>
  <c r="AH109" i="58" s="1"/>
  <c r="AF109" i="58"/>
  <c r="AE109" i="58"/>
  <c r="AD109" i="58"/>
  <c r="P109" i="58"/>
  <c r="O109" i="58"/>
  <c r="N109" i="58"/>
  <c r="AV108" i="58"/>
  <c r="AU108" i="58"/>
  <c r="AT108" i="58"/>
  <c r="AG108" i="58"/>
  <c r="AI108" i="58" s="1"/>
  <c r="AH108" i="58" s="1"/>
  <c r="AF108" i="58"/>
  <c r="AE108" i="58"/>
  <c r="AD108" i="58"/>
  <c r="S108" i="58"/>
  <c r="R108" i="58" s="1"/>
  <c r="P108" i="58"/>
  <c r="O108" i="58"/>
  <c r="N108" i="58"/>
  <c r="Q108" i="58" s="1"/>
  <c r="AV107" i="58"/>
  <c r="AW107" i="58" s="1"/>
  <c r="AY107" i="58" s="1"/>
  <c r="AX107" i="58" s="1"/>
  <c r="AU107" i="58"/>
  <c r="AT107" i="58"/>
  <c r="AF107" i="58"/>
  <c r="AE107" i="58"/>
  <c r="AD107" i="58"/>
  <c r="Q107" i="58"/>
  <c r="S107" i="58" s="1"/>
  <c r="R107" i="58" s="1"/>
  <c r="P107" i="58"/>
  <c r="O107" i="58"/>
  <c r="N107" i="58"/>
  <c r="AV106" i="58"/>
  <c r="AU106" i="58"/>
  <c r="AT106" i="58"/>
  <c r="AW106" i="58" s="1"/>
  <c r="AY106" i="58" s="1"/>
  <c r="AX106" i="58" s="1"/>
  <c r="AF106" i="58"/>
  <c r="AE106" i="58"/>
  <c r="AD106" i="58"/>
  <c r="AG106" i="58" s="1"/>
  <c r="AI106" i="58" s="1"/>
  <c r="AH106" i="58" s="1"/>
  <c r="Q106" i="58"/>
  <c r="S106" i="58" s="1"/>
  <c r="R106" i="58" s="1"/>
  <c r="P106" i="58"/>
  <c r="O106" i="58"/>
  <c r="N106" i="58"/>
  <c r="AV105" i="58"/>
  <c r="AU105" i="58"/>
  <c r="AT105" i="58"/>
  <c r="AG105" i="58"/>
  <c r="AI105" i="58" s="1"/>
  <c r="AH105" i="58" s="1"/>
  <c r="AF105" i="58"/>
  <c r="AE105" i="58"/>
  <c r="AD105" i="58"/>
  <c r="P105" i="58"/>
  <c r="O105" i="58"/>
  <c r="N105" i="58"/>
  <c r="AV104" i="58"/>
  <c r="AU104" i="58"/>
  <c r="AT104" i="58"/>
  <c r="AG104" i="58"/>
  <c r="AI104" i="58" s="1"/>
  <c r="AH104" i="58" s="1"/>
  <c r="AF104" i="58"/>
  <c r="AE104" i="58"/>
  <c r="AD104" i="58"/>
  <c r="P104" i="58"/>
  <c r="O104" i="58"/>
  <c r="N104" i="58"/>
  <c r="AV103" i="58"/>
  <c r="AW103" i="58" s="1"/>
  <c r="AY103" i="58" s="1"/>
  <c r="AX103" i="58" s="1"/>
  <c r="AU103" i="58"/>
  <c r="AT103" i="58"/>
  <c r="AF103" i="58"/>
  <c r="AE103" i="58"/>
  <c r="AD103" i="58"/>
  <c r="Q103" i="58"/>
  <c r="S103" i="58" s="1"/>
  <c r="R103" i="58" s="1"/>
  <c r="P103" i="58"/>
  <c r="O103" i="58"/>
  <c r="N103" i="58"/>
  <c r="AX102" i="58"/>
  <c r="AV102" i="58"/>
  <c r="AU102" i="58"/>
  <c r="AT102" i="58"/>
  <c r="AW102" i="58" s="1"/>
  <c r="AY102" i="58" s="1"/>
  <c r="AF102" i="58"/>
  <c r="AE102" i="58"/>
  <c r="AD102" i="58"/>
  <c r="AG102" i="58" s="1"/>
  <c r="AI102" i="58" s="1"/>
  <c r="AH102" i="58" s="1"/>
  <c r="Q102" i="58"/>
  <c r="S102" i="58" s="1"/>
  <c r="R102" i="58" s="1"/>
  <c r="P102" i="58"/>
  <c r="O102" i="58"/>
  <c r="N102" i="58"/>
  <c r="AV101" i="58"/>
  <c r="AU101" i="58"/>
  <c r="AT101" i="58"/>
  <c r="AW101" i="58" s="1"/>
  <c r="AY101" i="58" s="1"/>
  <c r="AX101" i="58" s="1"/>
  <c r="AG101" i="58"/>
  <c r="AI101" i="58" s="1"/>
  <c r="AH101" i="58" s="1"/>
  <c r="AF101" i="58"/>
  <c r="AE101" i="58"/>
  <c r="AD101" i="58"/>
  <c r="S101" i="58"/>
  <c r="R101" i="58" s="1"/>
  <c r="P101" i="58"/>
  <c r="O101" i="58"/>
  <c r="N101" i="58"/>
  <c r="Q101" i="58" s="1"/>
  <c r="AV100" i="58"/>
  <c r="AU100" i="58"/>
  <c r="AT100" i="58"/>
  <c r="AG100" i="58"/>
  <c r="AI100" i="58" s="1"/>
  <c r="AH100" i="58" s="1"/>
  <c r="AF100" i="58"/>
  <c r="AE100" i="58"/>
  <c r="AD100" i="58"/>
  <c r="S100" i="58"/>
  <c r="R100" i="58" s="1"/>
  <c r="P100" i="58"/>
  <c r="O100" i="58"/>
  <c r="N100" i="58"/>
  <c r="Q100" i="58" s="1"/>
  <c r="AV99" i="58"/>
  <c r="AW99" i="58" s="1"/>
  <c r="AY99" i="58" s="1"/>
  <c r="AX99" i="58" s="1"/>
  <c r="AU99" i="58"/>
  <c r="AT99" i="58"/>
  <c r="AF99" i="58"/>
  <c r="AE99" i="58"/>
  <c r="AD99" i="58"/>
  <c r="P99" i="58"/>
  <c r="Q99" i="58" s="1"/>
  <c r="S99" i="58" s="1"/>
  <c r="R99" i="58" s="1"/>
  <c r="O99" i="58"/>
  <c r="N99" i="58"/>
  <c r="AX98" i="58"/>
  <c r="AV98" i="58"/>
  <c r="AU98" i="58"/>
  <c r="AT98" i="58"/>
  <c r="AW98" i="58" s="1"/>
  <c r="AY98" i="58" s="1"/>
  <c r="AF98" i="58"/>
  <c r="AE98" i="58"/>
  <c r="AD98" i="58"/>
  <c r="Q98" i="58"/>
  <c r="S98" i="58" s="1"/>
  <c r="R98" i="58" s="1"/>
  <c r="P98" i="58"/>
  <c r="O98" i="58"/>
  <c r="N98" i="58"/>
  <c r="AX97" i="58"/>
  <c r="AV97" i="58"/>
  <c r="AU97" i="58"/>
  <c r="AT97" i="58"/>
  <c r="AW97" i="58" s="1"/>
  <c r="AY97" i="58" s="1"/>
  <c r="AG97" i="58"/>
  <c r="AI97" i="58" s="1"/>
  <c r="AH97" i="58" s="1"/>
  <c r="AF97" i="58"/>
  <c r="AE97" i="58"/>
  <c r="AD97" i="58"/>
  <c r="S97" i="58"/>
  <c r="R97" i="58" s="1"/>
  <c r="P97" i="58"/>
  <c r="O97" i="58"/>
  <c r="N97" i="58"/>
  <c r="Q97" i="58" s="1"/>
  <c r="AV96" i="58"/>
  <c r="AU96" i="58"/>
  <c r="AT96" i="58"/>
  <c r="AH96" i="58"/>
  <c r="AF96" i="58"/>
  <c r="AE96" i="58"/>
  <c r="AD96" i="58"/>
  <c r="AG96" i="58" s="1"/>
  <c r="AI96" i="58" s="1"/>
  <c r="P96" i="58"/>
  <c r="O96" i="58"/>
  <c r="N96" i="58"/>
  <c r="Q96" i="58" s="1"/>
  <c r="S96" i="58" s="1"/>
  <c r="R96" i="58" s="1"/>
  <c r="AV95" i="58"/>
  <c r="AW95" i="58" s="1"/>
  <c r="AY95" i="58" s="1"/>
  <c r="AX95" i="58" s="1"/>
  <c r="AU95" i="58"/>
  <c r="AT95" i="58"/>
  <c r="AF95" i="58"/>
  <c r="AE95" i="58"/>
  <c r="AD95" i="58"/>
  <c r="P95" i="58"/>
  <c r="Q95" i="58" s="1"/>
  <c r="S95" i="58" s="1"/>
  <c r="R95" i="58" s="1"/>
  <c r="O95" i="58"/>
  <c r="N95" i="58"/>
  <c r="AX94" i="58"/>
  <c r="AV94" i="58"/>
  <c r="AU94" i="58"/>
  <c r="AT94" i="58"/>
  <c r="AW94" i="58" s="1"/>
  <c r="AY94" i="58" s="1"/>
  <c r="AF94" i="58"/>
  <c r="AE94" i="58"/>
  <c r="AD94" i="58"/>
  <c r="Q94" i="58"/>
  <c r="S94" i="58" s="1"/>
  <c r="R94" i="58" s="1"/>
  <c r="P94" i="58"/>
  <c r="O94" i="58"/>
  <c r="N94" i="58"/>
  <c r="AV93" i="58"/>
  <c r="AU93" i="58"/>
  <c r="AT93" i="58"/>
  <c r="AW93" i="58" s="1"/>
  <c r="AY93" i="58" s="1"/>
  <c r="AX93" i="58" s="1"/>
  <c r="AG93" i="58"/>
  <c r="AI93" i="58" s="1"/>
  <c r="AH93" i="58" s="1"/>
  <c r="AF93" i="58"/>
  <c r="AE93" i="58"/>
  <c r="AD93" i="58"/>
  <c r="P93" i="58"/>
  <c r="O93" i="58"/>
  <c r="N93" i="58"/>
  <c r="Q93" i="58" s="1"/>
  <c r="S93" i="58" s="1"/>
  <c r="R93" i="58" s="1"/>
  <c r="AV92" i="58"/>
  <c r="AU92" i="58"/>
  <c r="AT92" i="58"/>
  <c r="AG92" i="58"/>
  <c r="AI92" i="58" s="1"/>
  <c r="AH92" i="58" s="1"/>
  <c r="AF92" i="58"/>
  <c r="AE92" i="58"/>
  <c r="AD92" i="58"/>
  <c r="P92" i="58"/>
  <c r="O92" i="58"/>
  <c r="N92" i="58"/>
  <c r="AV91" i="58"/>
  <c r="AW91" i="58" s="1"/>
  <c r="AY91" i="58" s="1"/>
  <c r="AX91" i="58" s="1"/>
  <c r="AU91" i="58"/>
  <c r="AT91" i="58"/>
  <c r="AF91" i="58"/>
  <c r="AE91" i="58"/>
  <c r="AD91" i="58"/>
  <c r="P91" i="58"/>
  <c r="Q91" i="58" s="1"/>
  <c r="S91" i="58" s="1"/>
  <c r="R91" i="58" s="1"/>
  <c r="O91" i="58"/>
  <c r="N91" i="58"/>
  <c r="AV90" i="58"/>
  <c r="AU90" i="58"/>
  <c r="AT90" i="58"/>
  <c r="AW90" i="58" s="1"/>
  <c r="AY90" i="58" s="1"/>
  <c r="AX90" i="58" s="1"/>
  <c r="AF90" i="58"/>
  <c r="AE90" i="58"/>
  <c r="AD90" i="58"/>
  <c r="AG90" i="58" s="1"/>
  <c r="AI90" i="58" s="1"/>
  <c r="AH90" i="58" s="1"/>
  <c r="R90" i="58"/>
  <c r="P90" i="58"/>
  <c r="O90" i="58"/>
  <c r="N90" i="58"/>
  <c r="Q90" i="58" s="1"/>
  <c r="S90" i="58" s="1"/>
  <c r="AV89" i="58"/>
  <c r="AU89" i="58"/>
  <c r="AT89" i="58"/>
  <c r="AW89" i="58" s="1"/>
  <c r="AY89" i="58" s="1"/>
  <c r="AX89" i="58" s="1"/>
  <c r="AF89" i="58"/>
  <c r="AG89" i="58" s="1"/>
  <c r="AI89" i="58" s="1"/>
  <c r="AH89" i="58" s="1"/>
  <c r="AE89" i="58"/>
  <c r="AD89" i="58"/>
  <c r="P89" i="58"/>
  <c r="O89" i="58"/>
  <c r="N89" i="58"/>
  <c r="AV88" i="58"/>
  <c r="AU88" i="58"/>
  <c r="AT88" i="58"/>
  <c r="AW88" i="58" s="1"/>
  <c r="AY88" i="58" s="1"/>
  <c r="AX88" i="58" s="1"/>
  <c r="AG88" i="58"/>
  <c r="AI88" i="58" s="1"/>
  <c r="AH88" i="58" s="1"/>
  <c r="AF88" i="58"/>
  <c r="AE88" i="58"/>
  <c r="AD88" i="58"/>
  <c r="P88" i="58"/>
  <c r="O88" i="58"/>
  <c r="N88" i="58"/>
  <c r="AW87" i="58"/>
  <c r="AY87" i="58" s="1"/>
  <c r="AX87" i="58" s="1"/>
  <c r="AV87" i="58"/>
  <c r="AU87" i="58"/>
  <c r="AT87" i="58"/>
  <c r="AF87" i="58"/>
  <c r="AE87" i="58"/>
  <c r="AD87" i="58"/>
  <c r="AG87" i="58" s="1"/>
  <c r="AI87" i="58" s="1"/>
  <c r="AH87" i="58" s="1"/>
  <c r="P87" i="58"/>
  <c r="Q87" i="58" s="1"/>
  <c r="S87" i="58" s="1"/>
  <c r="R87" i="58" s="1"/>
  <c r="O87" i="58"/>
  <c r="N87" i="58"/>
  <c r="AW86" i="58"/>
  <c r="AY86" i="58" s="1"/>
  <c r="AX86" i="58" s="1"/>
  <c r="AV86" i="58"/>
  <c r="AU86" i="58"/>
  <c r="AT86" i="58"/>
  <c r="AF86" i="58"/>
  <c r="AE86" i="58"/>
  <c r="AD86" i="58"/>
  <c r="R86" i="58"/>
  <c r="P86" i="58"/>
  <c r="O86" i="58"/>
  <c r="N86" i="58"/>
  <c r="Q86" i="58" s="1"/>
  <c r="S86" i="58" s="1"/>
  <c r="AV85" i="58"/>
  <c r="AU85" i="58"/>
  <c r="AT85" i="58"/>
  <c r="AW85" i="58" s="1"/>
  <c r="AY85" i="58" s="1"/>
  <c r="AX85" i="58" s="1"/>
  <c r="AF85" i="58"/>
  <c r="AG85" i="58" s="1"/>
  <c r="AI85" i="58" s="1"/>
  <c r="AH85" i="58" s="1"/>
  <c r="AE85" i="58"/>
  <c r="AD85" i="58"/>
  <c r="P85" i="58"/>
  <c r="O85" i="58"/>
  <c r="N85" i="58"/>
  <c r="AV84" i="58"/>
  <c r="AU84" i="58"/>
  <c r="AT84" i="58"/>
  <c r="AW84" i="58" s="1"/>
  <c r="AY84" i="58" s="1"/>
  <c r="AX84" i="58" s="1"/>
  <c r="AG84" i="58"/>
  <c r="AI84" i="58" s="1"/>
  <c r="AH84" i="58" s="1"/>
  <c r="AF84" i="58"/>
  <c r="AE84" i="58"/>
  <c r="AD84" i="58"/>
  <c r="P84" i="58"/>
  <c r="O84" i="58"/>
  <c r="N84" i="58"/>
  <c r="AW83" i="58"/>
  <c r="AY83" i="58" s="1"/>
  <c r="AX83" i="58" s="1"/>
  <c r="AV83" i="58"/>
  <c r="AU83" i="58"/>
  <c r="AT83" i="58"/>
  <c r="AF83" i="58"/>
  <c r="AE83" i="58"/>
  <c r="AD83" i="58"/>
  <c r="AG83" i="58" s="1"/>
  <c r="AI83" i="58" s="1"/>
  <c r="AH83" i="58" s="1"/>
  <c r="P83" i="58"/>
  <c r="Q83" i="58" s="1"/>
  <c r="S83" i="58" s="1"/>
  <c r="R83" i="58" s="1"/>
  <c r="O83" i="58"/>
  <c r="N83" i="58"/>
  <c r="AW82" i="58"/>
  <c r="AY82" i="58" s="1"/>
  <c r="AX82" i="58" s="1"/>
  <c r="AV82" i="58"/>
  <c r="AU82" i="58"/>
  <c r="AT82" i="58"/>
  <c r="AF82" i="58"/>
  <c r="AE82" i="58"/>
  <c r="AD82" i="58"/>
  <c r="R82" i="58"/>
  <c r="P82" i="58"/>
  <c r="O82" i="58"/>
  <c r="N82" i="58"/>
  <c r="Q82" i="58" s="1"/>
  <c r="S82" i="58" s="1"/>
  <c r="AV81" i="58"/>
  <c r="AU81" i="58"/>
  <c r="AT81" i="58"/>
  <c r="AW81" i="58" s="1"/>
  <c r="AY81" i="58" s="1"/>
  <c r="AX81" i="58" s="1"/>
  <c r="AF81" i="58"/>
  <c r="AG81" i="58" s="1"/>
  <c r="AI81" i="58" s="1"/>
  <c r="AH81" i="58" s="1"/>
  <c r="AE81" i="58"/>
  <c r="AD81" i="58"/>
  <c r="P81" i="58"/>
  <c r="O81" i="58"/>
  <c r="N81" i="58"/>
  <c r="AV80" i="58"/>
  <c r="AU80" i="58"/>
  <c r="AT80" i="58"/>
  <c r="AW80" i="58" s="1"/>
  <c r="AY80" i="58" s="1"/>
  <c r="AX80" i="58" s="1"/>
  <c r="AG80" i="58"/>
  <c r="AI80" i="58" s="1"/>
  <c r="AH80" i="58" s="1"/>
  <c r="AF80" i="58"/>
  <c r="AE80" i="58"/>
  <c r="AD80" i="58"/>
  <c r="P80" i="58"/>
  <c r="O80" i="58"/>
  <c r="N80" i="58"/>
  <c r="AW79" i="58"/>
  <c r="AY79" i="58" s="1"/>
  <c r="AX79" i="58" s="1"/>
  <c r="AV79" i="58"/>
  <c r="AU79" i="58"/>
  <c r="AT79" i="58"/>
  <c r="AF79" i="58"/>
  <c r="AE79" i="58"/>
  <c r="AD79" i="58"/>
  <c r="AG79" i="58" s="1"/>
  <c r="AI79" i="58" s="1"/>
  <c r="AH79" i="58" s="1"/>
  <c r="P79" i="58"/>
  <c r="Q79" i="58" s="1"/>
  <c r="S79" i="58" s="1"/>
  <c r="R79" i="58" s="1"/>
  <c r="O79" i="58"/>
  <c r="N79" i="58"/>
  <c r="AW78" i="58"/>
  <c r="AY78" i="58" s="1"/>
  <c r="AX78" i="58" s="1"/>
  <c r="AV78" i="58"/>
  <c r="AU78" i="58"/>
  <c r="AT78" i="58"/>
  <c r="AF78" i="58"/>
  <c r="AE78" i="58"/>
  <c r="AD78" i="58"/>
  <c r="R78" i="58"/>
  <c r="P78" i="58"/>
  <c r="O78" i="58"/>
  <c r="N78" i="58"/>
  <c r="Q78" i="58" s="1"/>
  <c r="S78" i="58" s="1"/>
  <c r="AV77" i="58"/>
  <c r="AU77" i="58"/>
  <c r="AT77" i="58"/>
  <c r="AW77" i="58" s="1"/>
  <c r="AY77" i="58" s="1"/>
  <c r="AX77" i="58" s="1"/>
  <c r="AF77" i="58"/>
  <c r="AG77" i="58" s="1"/>
  <c r="AI77" i="58" s="1"/>
  <c r="AH77" i="58" s="1"/>
  <c r="AE77" i="58"/>
  <c r="AD77" i="58"/>
  <c r="P77" i="58"/>
  <c r="O77" i="58"/>
  <c r="N77" i="58"/>
  <c r="AV76" i="58"/>
  <c r="AU76" i="58"/>
  <c r="AT76" i="58"/>
  <c r="AW76" i="58" s="1"/>
  <c r="AY76" i="58" s="1"/>
  <c r="AX76" i="58" s="1"/>
  <c r="AG76" i="58"/>
  <c r="AI76" i="58" s="1"/>
  <c r="AH76" i="58" s="1"/>
  <c r="AF76" i="58"/>
  <c r="AE76" i="58"/>
  <c r="AD76" i="58"/>
  <c r="P76" i="58"/>
  <c r="O76" i="58"/>
  <c r="N76" i="58"/>
  <c r="AW75" i="58"/>
  <c r="AY75" i="58" s="1"/>
  <c r="AX75" i="58" s="1"/>
  <c r="AV75" i="58"/>
  <c r="AU75" i="58"/>
  <c r="AT75" i="58"/>
  <c r="AI75" i="58"/>
  <c r="AH75" i="58" s="1"/>
  <c r="AF75" i="58"/>
  <c r="AE75" i="58"/>
  <c r="AG75" i="58" s="1"/>
  <c r="AD75" i="58"/>
  <c r="Q75" i="58"/>
  <c r="S75" i="58" s="1"/>
  <c r="R75" i="58" s="1"/>
  <c r="P75" i="58"/>
  <c r="O75" i="58"/>
  <c r="N75" i="58"/>
  <c r="AX74" i="58"/>
  <c r="AV74" i="58"/>
  <c r="AU74" i="58"/>
  <c r="AT74" i="58"/>
  <c r="AW74" i="58" s="1"/>
  <c r="AY74" i="58" s="1"/>
  <c r="AF74" i="58"/>
  <c r="AE74" i="58"/>
  <c r="AD74" i="58"/>
  <c r="P74" i="58"/>
  <c r="O74" i="58"/>
  <c r="N74" i="58"/>
  <c r="Q74" i="58" s="1"/>
  <c r="S74" i="58" s="1"/>
  <c r="R74" i="58" s="1"/>
  <c r="AY73" i="58"/>
  <c r="AX73" i="58" s="1"/>
  <c r="AV73" i="58"/>
  <c r="AU73" i="58"/>
  <c r="AW73" i="58" s="1"/>
  <c r="AT73" i="58"/>
  <c r="AG73" i="58"/>
  <c r="AI73" i="58" s="1"/>
  <c r="AH73" i="58" s="1"/>
  <c r="AF73" i="58"/>
  <c r="AE73" i="58"/>
  <c r="AD73" i="58"/>
  <c r="S73" i="58"/>
  <c r="R73" i="58" s="1"/>
  <c r="P73" i="58"/>
  <c r="O73" i="58"/>
  <c r="Q73" i="58" s="1"/>
  <c r="N73" i="58"/>
  <c r="AV72" i="58"/>
  <c r="AU72" i="58"/>
  <c r="AT72" i="58"/>
  <c r="AF72" i="58"/>
  <c r="AE72" i="58"/>
  <c r="AD72" i="58"/>
  <c r="AG72" i="58" s="1"/>
  <c r="AI72" i="58" s="1"/>
  <c r="AH72" i="58" s="1"/>
  <c r="P72" i="58"/>
  <c r="O72" i="58"/>
  <c r="N72" i="58"/>
  <c r="AW71" i="58"/>
  <c r="AY71" i="58" s="1"/>
  <c r="AX71" i="58" s="1"/>
  <c r="AV71" i="58"/>
  <c r="AU71" i="58"/>
  <c r="AT71" i="58"/>
  <c r="AI71" i="58"/>
  <c r="AH71" i="58" s="1"/>
  <c r="AF71" i="58"/>
  <c r="AE71" i="58"/>
  <c r="AG71" i="58" s="1"/>
  <c r="AD71" i="58"/>
  <c r="Q71" i="58"/>
  <c r="S71" i="58" s="1"/>
  <c r="R71" i="58" s="1"/>
  <c r="P71" i="58"/>
  <c r="O71" i="58"/>
  <c r="N71" i="58"/>
  <c r="AX70" i="58"/>
  <c r="AV70" i="58"/>
  <c r="AU70" i="58"/>
  <c r="AT70" i="58"/>
  <c r="AW70" i="58" s="1"/>
  <c r="AY70" i="58" s="1"/>
  <c r="AF70" i="58"/>
  <c r="AE70" i="58"/>
  <c r="AD70" i="58"/>
  <c r="P70" i="58"/>
  <c r="O70" i="58"/>
  <c r="N70" i="58"/>
  <c r="Q70" i="58" s="1"/>
  <c r="S70" i="58" s="1"/>
  <c r="R70" i="58" s="1"/>
  <c r="AY69" i="58"/>
  <c r="AX69" i="58" s="1"/>
  <c r="AV69" i="58"/>
  <c r="AU69" i="58"/>
  <c r="AW69" i="58" s="1"/>
  <c r="AT69" i="58"/>
  <c r="AG69" i="58"/>
  <c r="AI69" i="58" s="1"/>
  <c r="AH69" i="58" s="1"/>
  <c r="AF69" i="58"/>
  <c r="AE69" i="58"/>
  <c r="AD69" i="58"/>
  <c r="S69" i="58"/>
  <c r="R69" i="58" s="1"/>
  <c r="P69" i="58"/>
  <c r="O69" i="58"/>
  <c r="Q69" i="58" s="1"/>
  <c r="N69" i="58"/>
  <c r="AV68" i="58"/>
  <c r="AU68" i="58"/>
  <c r="AT68" i="58"/>
  <c r="AF68" i="58"/>
  <c r="AE68" i="58"/>
  <c r="AD68" i="58"/>
  <c r="AG68" i="58" s="1"/>
  <c r="AI68" i="58" s="1"/>
  <c r="AH68" i="58" s="1"/>
  <c r="P68" i="58"/>
  <c r="O68" i="58"/>
  <c r="N68" i="58"/>
  <c r="AW67" i="58"/>
  <c r="AY67" i="58" s="1"/>
  <c r="AX67" i="58" s="1"/>
  <c r="AV67" i="58"/>
  <c r="AU67" i="58"/>
  <c r="AT67" i="58"/>
  <c r="AI67" i="58"/>
  <c r="AH67" i="58" s="1"/>
  <c r="AF67" i="58"/>
  <c r="AE67" i="58"/>
  <c r="AG67" i="58" s="1"/>
  <c r="AD67" i="58"/>
  <c r="Q67" i="58"/>
  <c r="S67" i="58" s="1"/>
  <c r="R67" i="58" s="1"/>
  <c r="P67" i="58"/>
  <c r="O67" i="58"/>
  <c r="N67" i="58"/>
  <c r="AX66" i="58"/>
  <c r="AV66" i="58"/>
  <c r="AU66" i="58"/>
  <c r="AT66" i="58"/>
  <c r="AW66" i="58" s="1"/>
  <c r="AY66" i="58" s="1"/>
  <c r="AF66" i="58"/>
  <c r="AG66" i="58" s="1"/>
  <c r="AI66" i="58" s="1"/>
  <c r="AH66" i="58" s="1"/>
  <c r="AE66" i="58"/>
  <c r="AD66" i="58"/>
  <c r="P66" i="58"/>
  <c r="O66" i="58"/>
  <c r="N66" i="58"/>
  <c r="Q66" i="58" s="1"/>
  <c r="S66" i="58" s="1"/>
  <c r="R66" i="58" s="1"/>
  <c r="AY65" i="58"/>
  <c r="AX65" i="58" s="1"/>
  <c r="AV65" i="58"/>
  <c r="AU65" i="58"/>
  <c r="AW65" i="58" s="1"/>
  <c r="AT65" i="58"/>
  <c r="AG65" i="58"/>
  <c r="AI65" i="58" s="1"/>
  <c r="AH65" i="58" s="1"/>
  <c r="AF65" i="58"/>
  <c r="AE65" i="58"/>
  <c r="AD65" i="58"/>
  <c r="S65" i="58"/>
  <c r="R65" i="58" s="1"/>
  <c r="P65" i="58"/>
  <c r="O65" i="58"/>
  <c r="Q65" i="58" s="1"/>
  <c r="N65" i="58"/>
  <c r="AV64" i="58"/>
  <c r="AW64" i="58" s="1"/>
  <c r="AY64" i="58" s="1"/>
  <c r="AX64" i="58" s="1"/>
  <c r="AU64" i="58"/>
  <c r="AT64" i="58"/>
  <c r="AF64" i="58"/>
  <c r="AE64" i="58"/>
  <c r="AD64" i="58"/>
  <c r="AG64" i="58" s="1"/>
  <c r="AI64" i="58" s="1"/>
  <c r="AH64" i="58" s="1"/>
  <c r="P64" i="58"/>
  <c r="Q64" i="58" s="1"/>
  <c r="S64" i="58" s="1"/>
  <c r="R64" i="58" s="1"/>
  <c r="O64" i="58"/>
  <c r="N64" i="58"/>
  <c r="AW63" i="58"/>
  <c r="AY63" i="58" s="1"/>
  <c r="AX63" i="58" s="1"/>
  <c r="AV63" i="58"/>
  <c r="AU63" i="58"/>
  <c r="AT63" i="58"/>
  <c r="AI63" i="58"/>
  <c r="AH63" i="58" s="1"/>
  <c r="AF63" i="58"/>
  <c r="AE63" i="58"/>
  <c r="AG63" i="58" s="1"/>
  <c r="AD63" i="58"/>
  <c r="Q63" i="58"/>
  <c r="S63" i="58" s="1"/>
  <c r="R63" i="58" s="1"/>
  <c r="P63" i="58"/>
  <c r="O63" i="58"/>
  <c r="N63" i="58"/>
  <c r="AX62" i="58"/>
  <c r="AV62" i="58"/>
  <c r="AU62" i="58"/>
  <c r="AT62" i="58"/>
  <c r="AW62" i="58" s="1"/>
  <c r="AY62" i="58" s="1"/>
  <c r="AF62" i="58"/>
  <c r="AG62" i="58" s="1"/>
  <c r="AI62" i="58" s="1"/>
  <c r="AH62" i="58" s="1"/>
  <c r="AE62" i="58"/>
  <c r="AD62" i="58"/>
  <c r="P62" i="58"/>
  <c r="O62" i="58"/>
  <c r="N62" i="58"/>
  <c r="Q62" i="58" s="1"/>
  <c r="S62" i="58" s="1"/>
  <c r="R62" i="58" s="1"/>
  <c r="AY61" i="58"/>
  <c r="AX61" i="58" s="1"/>
  <c r="AV61" i="58"/>
  <c r="AU61" i="58"/>
  <c r="AW61" i="58" s="1"/>
  <c r="AT61" i="58"/>
  <c r="AG61" i="58"/>
  <c r="AI61" i="58" s="1"/>
  <c r="AH61" i="58" s="1"/>
  <c r="AF61" i="58"/>
  <c r="AE61" i="58"/>
  <c r="AD61" i="58"/>
  <c r="S61" i="58"/>
  <c r="R61" i="58" s="1"/>
  <c r="P61" i="58"/>
  <c r="O61" i="58"/>
  <c r="Q61" i="58" s="1"/>
  <c r="N61" i="58"/>
  <c r="AV60" i="58"/>
  <c r="AW60" i="58" s="1"/>
  <c r="AY60" i="58" s="1"/>
  <c r="AX60" i="58" s="1"/>
  <c r="AU60" i="58"/>
  <c r="AT60" i="58"/>
  <c r="AF60" i="58"/>
  <c r="AE60" i="58"/>
  <c r="AD60" i="58"/>
  <c r="AG60" i="58" s="1"/>
  <c r="AI60" i="58" s="1"/>
  <c r="AH60" i="58" s="1"/>
  <c r="P60" i="58"/>
  <c r="Q60" i="58" s="1"/>
  <c r="S60" i="58" s="1"/>
  <c r="R60" i="58" s="1"/>
  <c r="O60" i="58"/>
  <c r="N60" i="58"/>
  <c r="AW59" i="58"/>
  <c r="AY59" i="58" s="1"/>
  <c r="AX59" i="58" s="1"/>
  <c r="AV59" i="58"/>
  <c r="AU59" i="58"/>
  <c r="AT59" i="58"/>
  <c r="AI59" i="58"/>
  <c r="AH59" i="58" s="1"/>
  <c r="AF59" i="58"/>
  <c r="AE59" i="58"/>
  <c r="AG59" i="58" s="1"/>
  <c r="AD59" i="58"/>
  <c r="Q59" i="58"/>
  <c r="S59" i="58" s="1"/>
  <c r="R59" i="58" s="1"/>
  <c r="P59" i="58"/>
  <c r="O59" i="58"/>
  <c r="N59" i="58"/>
  <c r="AX58" i="58"/>
  <c r="AV58" i="58"/>
  <c r="AU58" i="58"/>
  <c r="AT58" i="58"/>
  <c r="AW58" i="58" s="1"/>
  <c r="AY58" i="58" s="1"/>
  <c r="AF58" i="58"/>
  <c r="AG58" i="58" s="1"/>
  <c r="AI58" i="58" s="1"/>
  <c r="AH58" i="58" s="1"/>
  <c r="AE58" i="58"/>
  <c r="AD58" i="58"/>
  <c r="P58" i="58"/>
  <c r="O58" i="58"/>
  <c r="N58" i="58"/>
  <c r="Q58" i="58" s="1"/>
  <c r="S58" i="58" s="1"/>
  <c r="R58" i="58" s="1"/>
  <c r="AY57" i="58"/>
  <c r="AX57" i="58" s="1"/>
  <c r="AV57" i="58"/>
  <c r="AU57" i="58"/>
  <c r="AW57" i="58" s="1"/>
  <c r="AT57" i="58"/>
  <c r="AG57" i="58"/>
  <c r="AI57" i="58" s="1"/>
  <c r="AH57" i="58" s="1"/>
  <c r="AF57" i="58"/>
  <c r="AE57" i="58"/>
  <c r="AD57" i="58"/>
  <c r="S57" i="58"/>
  <c r="R57" i="58" s="1"/>
  <c r="P57" i="58"/>
  <c r="O57" i="58"/>
  <c r="Q57" i="58" s="1"/>
  <c r="N57" i="58"/>
  <c r="AV56" i="58"/>
  <c r="AW56" i="58" s="1"/>
  <c r="AY56" i="58" s="1"/>
  <c r="AX56" i="58" s="1"/>
  <c r="AU56" i="58"/>
  <c r="AT56" i="58"/>
  <c r="AF56" i="58"/>
  <c r="AE56" i="58"/>
  <c r="AD56" i="58"/>
  <c r="AG56" i="58" s="1"/>
  <c r="AI56" i="58" s="1"/>
  <c r="AH56" i="58" s="1"/>
  <c r="P56" i="58"/>
  <c r="Q56" i="58" s="1"/>
  <c r="S56" i="58" s="1"/>
  <c r="R56" i="58" s="1"/>
  <c r="O56" i="58"/>
  <c r="N56" i="58"/>
  <c r="AW55" i="58"/>
  <c r="AY55" i="58" s="1"/>
  <c r="AX55" i="58" s="1"/>
  <c r="AV55" i="58"/>
  <c r="AU55" i="58"/>
  <c r="AT55" i="58"/>
  <c r="AI55" i="58"/>
  <c r="AH55" i="58" s="1"/>
  <c r="AF55" i="58"/>
  <c r="AE55" i="58"/>
  <c r="AG55" i="58" s="1"/>
  <c r="AD55" i="58"/>
  <c r="Q55" i="58"/>
  <c r="S55" i="58" s="1"/>
  <c r="R55" i="58" s="1"/>
  <c r="P55" i="58"/>
  <c r="O55" i="58"/>
  <c r="N55" i="58"/>
  <c r="AX54" i="58"/>
  <c r="AV54" i="58"/>
  <c r="AU54" i="58"/>
  <c r="AT54" i="58"/>
  <c r="AW54" i="58" s="1"/>
  <c r="AY54" i="58" s="1"/>
  <c r="AF54" i="58"/>
  <c r="AG54" i="58" s="1"/>
  <c r="AI54" i="58" s="1"/>
  <c r="AH54" i="58" s="1"/>
  <c r="AE54" i="58"/>
  <c r="AD54" i="58"/>
  <c r="P54" i="58"/>
  <c r="O54" i="58"/>
  <c r="N54" i="58"/>
  <c r="Q54" i="58" s="1"/>
  <c r="S54" i="58" s="1"/>
  <c r="R54" i="58" s="1"/>
  <c r="AY53" i="58"/>
  <c r="AX53" i="58" s="1"/>
  <c r="AV53" i="58"/>
  <c r="AU53" i="58"/>
  <c r="AW53" i="58" s="1"/>
  <c r="AT53" i="58"/>
  <c r="AG53" i="58"/>
  <c r="AI53" i="58" s="1"/>
  <c r="AH53" i="58" s="1"/>
  <c r="AF53" i="58"/>
  <c r="AE53" i="58"/>
  <c r="AD53" i="58"/>
  <c r="S53" i="58"/>
  <c r="R53" i="58" s="1"/>
  <c r="P53" i="58"/>
  <c r="O53" i="58"/>
  <c r="Q53" i="58" s="1"/>
  <c r="N53" i="58"/>
  <c r="AV52" i="58"/>
  <c r="AW52" i="58" s="1"/>
  <c r="AY52" i="58" s="1"/>
  <c r="AX52" i="58" s="1"/>
  <c r="AU52" i="58"/>
  <c r="AT52" i="58"/>
  <c r="AF52" i="58"/>
  <c r="AE52" i="58"/>
  <c r="AD52" i="58"/>
  <c r="AG52" i="58" s="1"/>
  <c r="AI52" i="58" s="1"/>
  <c r="AH52" i="58" s="1"/>
  <c r="P52" i="58"/>
  <c r="Q52" i="58" s="1"/>
  <c r="S52" i="58" s="1"/>
  <c r="R52" i="58" s="1"/>
  <c r="O52" i="58"/>
  <c r="N52" i="58"/>
  <c r="AW51" i="58"/>
  <c r="AY51" i="58" s="1"/>
  <c r="AX51" i="58" s="1"/>
  <c r="AV51" i="58"/>
  <c r="AU51" i="58"/>
  <c r="AT51" i="58"/>
  <c r="AI51" i="58"/>
  <c r="AH51" i="58" s="1"/>
  <c r="AF51" i="58"/>
  <c r="AE51" i="58"/>
  <c r="AG51" i="58" s="1"/>
  <c r="AD51" i="58"/>
  <c r="Q51" i="58"/>
  <c r="S51" i="58" s="1"/>
  <c r="R51" i="58" s="1"/>
  <c r="P51" i="58"/>
  <c r="O51" i="58"/>
  <c r="N51" i="58"/>
  <c r="AX50" i="58"/>
  <c r="AV50" i="58"/>
  <c r="AU50" i="58"/>
  <c r="AT50" i="58"/>
  <c r="AW50" i="58" s="1"/>
  <c r="AY50" i="58" s="1"/>
  <c r="AF50" i="58"/>
  <c r="AG50" i="58" s="1"/>
  <c r="AI50" i="58" s="1"/>
  <c r="AH50" i="58" s="1"/>
  <c r="AE50" i="58"/>
  <c r="AD50" i="58"/>
  <c r="P50" i="58"/>
  <c r="O50" i="58"/>
  <c r="N50" i="58"/>
  <c r="Q50" i="58" s="1"/>
  <c r="S50" i="58" s="1"/>
  <c r="R50" i="58" s="1"/>
  <c r="AY49" i="58"/>
  <c r="AX49" i="58" s="1"/>
  <c r="AV49" i="58"/>
  <c r="AU49" i="58"/>
  <c r="AW49" i="58" s="1"/>
  <c r="AT49" i="58"/>
  <c r="AG49" i="58"/>
  <c r="AI49" i="58" s="1"/>
  <c r="AH49" i="58" s="1"/>
  <c r="AF49" i="58"/>
  <c r="AE49" i="58"/>
  <c r="AD49" i="58"/>
  <c r="S49" i="58"/>
  <c r="R49" i="58" s="1"/>
  <c r="P49" i="58"/>
  <c r="O49" i="58"/>
  <c r="Q49" i="58" s="1"/>
  <c r="N49" i="58"/>
  <c r="AV48" i="58"/>
  <c r="AW48" i="58" s="1"/>
  <c r="AY48" i="58" s="1"/>
  <c r="AX48" i="58" s="1"/>
  <c r="AU48" i="58"/>
  <c r="AT48" i="58"/>
  <c r="AF48" i="58"/>
  <c r="AE48" i="58"/>
  <c r="AD48" i="58"/>
  <c r="AG48" i="58" s="1"/>
  <c r="AI48" i="58" s="1"/>
  <c r="AH48" i="58" s="1"/>
  <c r="P48" i="58"/>
  <c r="Q48" i="58" s="1"/>
  <c r="S48" i="58" s="1"/>
  <c r="R48" i="58" s="1"/>
  <c r="O48" i="58"/>
  <c r="N48" i="58"/>
  <c r="AW47" i="58"/>
  <c r="AY47" i="58" s="1"/>
  <c r="AX47" i="58" s="1"/>
  <c r="AV47" i="58"/>
  <c r="AU47" i="58"/>
  <c r="AT47" i="58"/>
  <c r="AI47" i="58"/>
  <c r="AH47" i="58" s="1"/>
  <c r="AF47" i="58"/>
  <c r="AE47" i="58"/>
  <c r="AG47" i="58" s="1"/>
  <c r="AD47" i="58"/>
  <c r="Q47" i="58"/>
  <c r="S47" i="58" s="1"/>
  <c r="R47" i="58" s="1"/>
  <c r="P47" i="58"/>
  <c r="O47" i="58"/>
  <c r="N47" i="58"/>
  <c r="AX46" i="58"/>
  <c r="AV46" i="58"/>
  <c r="AU46" i="58"/>
  <c r="AT46" i="58"/>
  <c r="AW46" i="58" s="1"/>
  <c r="AY46" i="58" s="1"/>
  <c r="AF46" i="58"/>
  <c r="AG46" i="58" s="1"/>
  <c r="AI46" i="58" s="1"/>
  <c r="AH46" i="58" s="1"/>
  <c r="AE46" i="58"/>
  <c r="AD46" i="58"/>
  <c r="P46" i="58"/>
  <c r="O46" i="58"/>
  <c r="N46" i="58"/>
  <c r="Q46" i="58" s="1"/>
  <c r="S46" i="58" s="1"/>
  <c r="R46" i="58" s="1"/>
  <c r="AY45" i="58"/>
  <c r="AX45" i="58" s="1"/>
  <c r="AV45" i="58"/>
  <c r="AU45" i="58"/>
  <c r="AW45" i="58" s="1"/>
  <c r="AT45" i="58"/>
  <c r="AG45" i="58"/>
  <c r="AI45" i="58" s="1"/>
  <c r="AH45" i="58" s="1"/>
  <c r="AF45" i="58"/>
  <c r="AE45" i="58"/>
  <c r="AD45" i="58"/>
  <c r="S45" i="58"/>
  <c r="R45" i="58" s="1"/>
  <c r="P45" i="58"/>
  <c r="O45" i="58"/>
  <c r="Q45" i="58" s="1"/>
  <c r="N45" i="58"/>
  <c r="AV44" i="58"/>
  <c r="AW44" i="58" s="1"/>
  <c r="AY44" i="58" s="1"/>
  <c r="AX44" i="58" s="1"/>
  <c r="AU44" i="58"/>
  <c r="AT44" i="58"/>
  <c r="AF44" i="58"/>
  <c r="AE44" i="58"/>
  <c r="AD44" i="58"/>
  <c r="AG44" i="58" s="1"/>
  <c r="AI44" i="58" s="1"/>
  <c r="AH44" i="58" s="1"/>
  <c r="P44" i="58"/>
  <c r="Q44" i="58" s="1"/>
  <c r="S44" i="58" s="1"/>
  <c r="R44" i="58" s="1"/>
  <c r="O44" i="58"/>
  <c r="N44" i="58"/>
  <c r="AW43" i="58"/>
  <c r="AY43" i="58" s="1"/>
  <c r="AX43" i="58" s="1"/>
  <c r="AV43" i="58"/>
  <c r="AU43" i="58"/>
  <c r="AT43" i="58"/>
  <c r="AI43" i="58"/>
  <c r="AH43" i="58" s="1"/>
  <c r="AF43" i="58"/>
  <c r="AE43" i="58"/>
  <c r="AG43" i="58" s="1"/>
  <c r="AD43" i="58"/>
  <c r="Q43" i="58"/>
  <c r="S43" i="58" s="1"/>
  <c r="R43" i="58" s="1"/>
  <c r="P43" i="58"/>
  <c r="O43" i="58"/>
  <c r="N43" i="58"/>
  <c r="AX42" i="58"/>
  <c r="AV42" i="58"/>
  <c r="AU42" i="58"/>
  <c r="AT42" i="58"/>
  <c r="AW42" i="58" s="1"/>
  <c r="AY42" i="58" s="1"/>
  <c r="AF42" i="58"/>
  <c r="AG42" i="58" s="1"/>
  <c r="AI42" i="58" s="1"/>
  <c r="AH42" i="58" s="1"/>
  <c r="AE42" i="58"/>
  <c r="AD42" i="58"/>
  <c r="P42" i="58"/>
  <c r="O42" i="58"/>
  <c r="N42" i="58"/>
  <c r="Q42" i="58" s="1"/>
  <c r="S42" i="58" s="1"/>
  <c r="R42" i="58" s="1"/>
  <c r="AY41" i="58"/>
  <c r="AX41" i="58" s="1"/>
  <c r="AV41" i="58"/>
  <c r="AU41" i="58"/>
  <c r="AW41" i="58" s="1"/>
  <c r="AT41" i="58"/>
  <c r="AG41" i="58"/>
  <c r="AI41" i="58" s="1"/>
  <c r="AH41" i="58" s="1"/>
  <c r="AF41" i="58"/>
  <c r="AE41" i="58"/>
  <c r="AD41" i="58"/>
  <c r="S41" i="58"/>
  <c r="R41" i="58" s="1"/>
  <c r="P41" i="58"/>
  <c r="O41" i="58"/>
  <c r="Q41" i="58" s="1"/>
  <c r="N41" i="58"/>
  <c r="AV40" i="58"/>
  <c r="AW40" i="58" s="1"/>
  <c r="AY40" i="58" s="1"/>
  <c r="AX40" i="58" s="1"/>
  <c r="AU40" i="58"/>
  <c r="AT40" i="58"/>
  <c r="AF40" i="58"/>
  <c r="AE40" i="58"/>
  <c r="AD40" i="58"/>
  <c r="AG40" i="58" s="1"/>
  <c r="AI40" i="58" s="1"/>
  <c r="AH40" i="58" s="1"/>
  <c r="P40" i="58"/>
  <c r="Q40" i="58" s="1"/>
  <c r="S40" i="58" s="1"/>
  <c r="R40" i="58" s="1"/>
  <c r="O40" i="58"/>
  <c r="N40" i="58"/>
  <c r="AW39" i="58"/>
  <c r="AY39" i="58" s="1"/>
  <c r="AX39" i="58" s="1"/>
  <c r="AV39" i="58"/>
  <c r="AU39" i="58"/>
  <c r="AT39" i="58"/>
  <c r="AI39" i="58"/>
  <c r="AH39" i="58" s="1"/>
  <c r="AF39" i="58"/>
  <c r="AE39" i="58"/>
  <c r="AG39" i="58" s="1"/>
  <c r="AD39" i="58"/>
  <c r="Q39" i="58"/>
  <c r="S39" i="58" s="1"/>
  <c r="R39" i="58" s="1"/>
  <c r="P39" i="58"/>
  <c r="O39" i="58"/>
  <c r="N39" i="58"/>
  <c r="AX38" i="58"/>
  <c r="AV38" i="58"/>
  <c r="AU38" i="58"/>
  <c r="AT38" i="58"/>
  <c r="AW38" i="58" s="1"/>
  <c r="AY38" i="58" s="1"/>
  <c r="AF38" i="58"/>
  <c r="AG38" i="58" s="1"/>
  <c r="AI38" i="58" s="1"/>
  <c r="AH38" i="58" s="1"/>
  <c r="AE38" i="58"/>
  <c r="AD38" i="58"/>
  <c r="P38" i="58"/>
  <c r="O38" i="58"/>
  <c r="N38" i="58"/>
  <c r="Q38" i="58" s="1"/>
  <c r="S38" i="58" s="1"/>
  <c r="R38" i="58" s="1"/>
  <c r="AY37" i="58"/>
  <c r="AX37" i="58" s="1"/>
  <c r="AV37" i="58"/>
  <c r="AU37" i="58"/>
  <c r="AW37" i="58" s="1"/>
  <c r="AT37" i="58"/>
  <c r="AG37" i="58"/>
  <c r="AI37" i="58" s="1"/>
  <c r="AH37" i="58" s="1"/>
  <c r="AF37" i="58"/>
  <c r="AE37" i="58"/>
  <c r="AD37" i="58"/>
  <c r="S37" i="58"/>
  <c r="R37" i="58" s="1"/>
  <c r="P37" i="58"/>
  <c r="O37" i="58"/>
  <c r="Q37" i="58" s="1"/>
  <c r="N37" i="58"/>
  <c r="AV36" i="58"/>
  <c r="AW36" i="58" s="1"/>
  <c r="AY36" i="58" s="1"/>
  <c r="AX36" i="58" s="1"/>
  <c r="AU36" i="58"/>
  <c r="AT36" i="58"/>
  <c r="AF36" i="58"/>
  <c r="AE36" i="58"/>
  <c r="AD36" i="58"/>
  <c r="AG36" i="58" s="1"/>
  <c r="AI36" i="58" s="1"/>
  <c r="AH36" i="58" s="1"/>
  <c r="P36" i="58"/>
  <c r="Q36" i="58" s="1"/>
  <c r="S36" i="58" s="1"/>
  <c r="R36" i="58" s="1"/>
  <c r="O36" i="58"/>
  <c r="N36" i="58"/>
  <c r="AW35" i="58"/>
  <c r="AY35" i="58" s="1"/>
  <c r="AX35" i="58" s="1"/>
  <c r="AV35" i="58"/>
  <c r="AU35" i="58"/>
  <c r="AT35" i="58"/>
  <c r="AI35" i="58"/>
  <c r="AH35" i="58" s="1"/>
  <c r="AF35" i="58"/>
  <c r="AE35" i="58"/>
  <c r="AG35" i="58" s="1"/>
  <c r="AD35" i="58"/>
  <c r="Q35" i="58"/>
  <c r="S35" i="58" s="1"/>
  <c r="R35" i="58" s="1"/>
  <c r="P35" i="58"/>
  <c r="O35" i="58"/>
  <c r="N35" i="58"/>
  <c r="AX34" i="58"/>
  <c r="AV34" i="58"/>
  <c r="AU34" i="58"/>
  <c r="AT34" i="58"/>
  <c r="AW34" i="58" s="1"/>
  <c r="AY34" i="58" s="1"/>
  <c r="AF34" i="58"/>
  <c r="AG34" i="58" s="1"/>
  <c r="AI34" i="58" s="1"/>
  <c r="AH34" i="58" s="1"/>
  <c r="AE34" i="58"/>
  <c r="AD34" i="58"/>
  <c r="P34" i="58"/>
  <c r="O34" i="58"/>
  <c r="N34" i="58"/>
  <c r="Q34" i="58" s="1"/>
  <c r="S34" i="58" s="1"/>
  <c r="R34" i="58" s="1"/>
  <c r="AY33" i="58"/>
  <c r="AX33" i="58" s="1"/>
  <c r="AV33" i="58"/>
  <c r="AU33" i="58"/>
  <c r="AW33" i="58" s="1"/>
  <c r="AT33" i="58"/>
  <c r="AG33" i="58"/>
  <c r="AI33" i="58" s="1"/>
  <c r="AH33" i="58" s="1"/>
  <c r="AF33" i="58"/>
  <c r="AE33" i="58"/>
  <c r="AD33" i="58"/>
  <c r="S33" i="58"/>
  <c r="R33" i="58" s="1"/>
  <c r="P33" i="58"/>
  <c r="O33" i="58"/>
  <c r="Q33" i="58" s="1"/>
  <c r="N33" i="58"/>
  <c r="AV32" i="58"/>
  <c r="AW32" i="58" s="1"/>
  <c r="AY32" i="58" s="1"/>
  <c r="AX32" i="58" s="1"/>
  <c r="AU32" i="58"/>
  <c r="AT32" i="58"/>
  <c r="AF32" i="58"/>
  <c r="AE32" i="58"/>
  <c r="AD32" i="58"/>
  <c r="AG32" i="58" s="1"/>
  <c r="AI32" i="58" s="1"/>
  <c r="AH32" i="58" s="1"/>
  <c r="P32" i="58"/>
  <c r="Q32" i="58" s="1"/>
  <c r="S32" i="58" s="1"/>
  <c r="R32" i="58" s="1"/>
  <c r="O32" i="58"/>
  <c r="N32" i="58"/>
  <c r="B32" i="58"/>
  <c r="AW31" i="58"/>
  <c r="AY31" i="58" s="1"/>
  <c r="AX31" i="58" s="1"/>
  <c r="AV31" i="58"/>
  <c r="AU31" i="58"/>
  <c r="AT31" i="58"/>
  <c r="AI31" i="58"/>
  <c r="AH31" i="58" s="1"/>
  <c r="AF31" i="58"/>
  <c r="AE31" i="58"/>
  <c r="AG31" i="58" s="1"/>
  <c r="AD31" i="58"/>
  <c r="R31" i="58"/>
  <c r="P31" i="58"/>
  <c r="O31" i="58"/>
  <c r="N31" i="58"/>
  <c r="Q31" i="58" s="1"/>
  <c r="S31" i="58" s="1"/>
  <c r="C31" i="58"/>
  <c r="B31" i="58"/>
  <c r="A31" i="58"/>
  <c r="AV30" i="58"/>
  <c r="AU30" i="58"/>
  <c r="AT30" i="58"/>
  <c r="AW30" i="58" s="1"/>
  <c r="AY30" i="58" s="1"/>
  <c r="AF30" i="58"/>
  <c r="AG30" i="58" s="1"/>
  <c r="AI30" i="58" s="1"/>
  <c r="AH30" i="58" s="1"/>
  <c r="AE30" i="58"/>
  <c r="AD30" i="58"/>
  <c r="P30" i="58"/>
  <c r="O30" i="58"/>
  <c r="N30" i="58"/>
  <c r="C30" i="58"/>
  <c r="A8" i="58"/>
  <c r="A9" i="58" s="1"/>
  <c r="AY5" i="58"/>
  <c r="AX5" i="58"/>
  <c r="AW5" i="58"/>
  <c r="AS5" i="58"/>
  <c r="AR5" i="58"/>
  <c r="AQ5" i="58"/>
  <c r="AP5" i="58"/>
  <c r="AO5" i="58"/>
  <c r="AN5" i="58"/>
  <c r="AM5" i="58"/>
  <c r="AL5" i="58"/>
  <c r="AK5" i="58"/>
  <c r="G12" i="62" l="1"/>
  <c r="C15" i="13" s="1"/>
  <c r="F12" i="62"/>
  <c r="F17" i="62"/>
  <c r="B13" i="13" s="1"/>
  <c r="F26" i="62"/>
  <c r="G17" i="62"/>
  <c r="C13" i="13" s="1"/>
  <c r="G26" i="62"/>
  <c r="O129" i="59"/>
  <c r="K129" i="59"/>
  <c r="O105" i="59"/>
  <c r="K105" i="59"/>
  <c r="O117" i="59"/>
  <c r="K117" i="59"/>
  <c r="AA126" i="59"/>
  <c r="W126" i="59"/>
  <c r="AM147" i="59"/>
  <c r="AI147" i="59"/>
  <c r="AA122" i="59"/>
  <c r="W122" i="59"/>
  <c r="AM132" i="59"/>
  <c r="AI132" i="59"/>
  <c r="O101" i="59"/>
  <c r="K101" i="59"/>
  <c r="AA110" i="59"/>
  <c r="W110" i="59"/>
  <c r="O144" i="59"/>
  <c r="K144" i="59"/>
  <c r="AA137" i="59"/>
  <c r="W137" i="59"/>
  <c r="AA156" i="59"/>
  <c r="W156" i="59"/>
  <c r="O174" i="59"/>
  <c r="K174" i="59"/>
  <c r="AL181" i="59"/>
  <c r="O181" i="59"/>
  <c r="AI198" i="59"/>
  <c r="AM225" i="59"/>
  <c r="AI225" i="59"/>
  <c r="AA235" i="59"/>
  <c r="W235" i="59"/>
  <c r="AA240" i="59"/>
  <c r="W240" i="59"/>
  <c r="AM262" i="59"/>
  <c r="AI262" i="59"/>
  <c r="AA268" i="59"/>
  <c r="W268" i="59"/>
  <c r="AA50" i="59"/>
  <c r="O76" i="59"/>
  <c r="AA82" i="59"/>
  <c r="O109" i="59"/>
  <c r="AM111" i="59"/>
  <c r="AM115" i="59"/>
  <c r="O120" i="59"/>
  <c r="O121" i="59"/>
  <c r="AA141" i="59"/>
  <c r="K148" i="59"/>
  <c r="AI168" i="59"/>
  <c r="AM168" i="59"/>
  <c r="AM182" i="59"/>
  <c r="AI182" i="59"/>
  <c r="O190" i="59"/>
  <c r="K190" i="59"/>
  <c r="AL198" i="59"/>
  <c r="AM198" i="59" s="1"/>
  <c r="O198" i="59"/>
  <c r="O203" i="59"/>
  <c r="K203" i="59"/>
  <c r="K206" i="59"/>
  <c r="O206" i="59"/>
  <c r="AA212" i="59"/>
  <c r="W212" i="59"/>
  <c r="O230" i="59"/>
  <c r="K230" i="59"/>
  <c r="Z285" i="59"/>
  <c r="AA285" i="59" s="1"/>
  <c r="O178" i="59"/>
  <c r="K178" i="59"/>
  <c r="AA106" i="59"/>
  <c r="AA118" i="59"/>
  <c r="AL124" i="59"/>
  <c r="O124" i="59"/>
  <c r="AM124" i="59"/>
  <c r="AI124" i="59"/>
  <c r="AI150" i="59"/>
  <c r="AM150" i="59"/>
  <c r="O156" i="59"/>
  <c r="K156" i="59"/>
  <c r="K177" i="59"/>
  <c r="O177" i="59"/>
  <c r="O183" i="59"/>
  <c r="K183" i="59"/>
  <c r="O195" i="59"/>
  <c r="K195" i="59"/>
  <c r="AA200" i="59"/>
  <c r="AA211" i="59"/>
  <c r="W211" i="59"/>
  <c r="AI216" i="59"/>
  <c r="AM216" i="59"/>
  <c r="AA227" i="59"/>
  <c r="W227" i="59"/>
  <c r="AA281" i="59"/>
  <c r="W281" i="59"/>
  <c r="AA145" i="59"/>
  <c r="W145" i="59"/>
  <c r="O155" i="59"/>
  <c r="K155" i="59"/>
  <c r="AA157" i="59"/>
  <c r="W157" i="59"/>
  <c r="AA192" i="59"/>
  <c r="W192" i="59"/>
  <c r="O211" i="59"/>
  <c r="K211" i="59"/>
  <c r="AA37" i="59"/>
  <c r="O69" i="59"/>
  <c r="O72" i="59"/>
  <c r="AA78" i="59"/>
  <c r="O80" i="59"/>
  <c r="K85" i="59"/>
  <c r="O100" i="59"/>
  <c r="W102" i="59"/>
  <c r="O104" i="59"/>
  <c r="AI104" i="59"/>
  <c r="AM107" i="59"/>
  <c r="K113" i="59"/>
  <c r="AI116" i="59"/>
  <c r="O140" i="59"/>
  <c r="AI143" i="59"/>
  <c r="W144" i="59"/>
  <c r="AA144" i="59"/>
  <c r="O163" i="59"/>
  <c r="K163" i="59"/>
  <c r="O171" i="59"/>
  <c r="AA176" i="59"/>
  <c r="W176" i="59"/>
  <c r="AM202" i="59"/>
  <c r="AI202" i="59"/>
  <c r="AM273" i="59"/>
  <c r="AI273" i="59"/>
  <c r="AA275" i="59"/>
  <c r="W275" i="59"/>
  <c r="AM276" i="59"/>
  <c r="AI276" i="59"/>
  <c r="O125" i="59"/>
  <c r="AM128" i="59"/>
  <c r="AA140" i="59"/>
  <c r="AM145" i="59"/>
  <c r="O147" i="59"/>
  <c r="AM157" i="59"/>
  <c r="AA160" i="59"/>
  <c r="O179" i="59"/>
  <c r="AA196" i="59"/>
  <c r="O199" i="59"/>
  <c r="AA204" i="59"/>
  <c r="AA219" i="59"/>
  <c r="O220" i="59"/>
  <c r="O240" i="59"/>
  <c r="K240" i="59"/>
  <c r="AM247" i="59"/>
  <c r="AM255" i="59"/>
  <c r="AI255" i="59"/>
  <c r="AI259" i="59"/>
  <c r="AA263" i="59"/>
  <c r="W263" i="59"/>
  <c r="AM266" i="59"/>
  <c r="AI266" i="59"/>
  <c r="AM282" i="59"/>
  <c r="AI282" i="59"/>
  <c r="AM291" i="59"/>
  <c r="AA180" i="59"/>
  <c r="AM210" i="59"/>
  <c r="AI210" i="59"/>
  <c r="O222" i="59"/>
  <c r="K222" i="59"/>
  <c r="O226" i="59"/>
  <c r="AA231" i="59"/>
  <c r="W231" i="59"/>
  <c r="O238" i="59"/>
  <c r="K238" i="59"/>
  <c r="AA241" i="59"/>
  <c r="W241" i="59"/>
  <c r="AA245" i="59"/>
  <c r="W245" i="59"/>
  <c r="AM246" i="59"/>
  <c r="AI246" i="59"/>
  <c r="O263" i="59"/>
  <c r="K263" i="59"/>
  <c r="O275" i="59"/>
  <c r="K275" i="59"/>
  <c r="K286" i="59"/>
  <c r="O286" i="59"/>
  <c r="AA288" i="59"/>
  <c r="W288" i="59"/>
  <c r="O135" i="59"/>
  <c r="O158" i="59"/>
  <c r="O162" i="59"/>
  <c r="AA164" i="59"/>
  <c r="O167" i="59"/>
  <c r="AA175" i="59"/>
  <c r="AI177" i="59"/>
  <c r="AA179" i="59"/>
  <c r="AA191" i="59"/>
  <c r="AA223" i="59"/>
  <c r="K226" i="59"/>
  <c r="AM229" i="59"/>
  <c r="AI229" i="59"/>
  <c r="O248" i="59"/>
  <c r="K248" i="59"/>
  <c r="AA261" i="59"/>
  <c r="W261" i="59"/>
  <c r="AI270" i="59"/>
  <c r="K284" i="59"/>
  <c r="O294" i="59"/>
  <c r="K294" i="59"/>
  <c r="O218" i="59"/>
  <c r="AM221" i="59"/>
  <c r="O234" i="59"/>
  <c r="AA248" i="59"/>
  <c r="O251" i="59"/>
  <c r="AA253" i="59"/>
  <c r="O254" i="59"/>
  <c r="AL259" i="59"/>
  <c r="AM259" i="59" s="1"/>
  <c r="O279" i="59"/>
  <c r="AL270" i="59"/>
  <c r="AM270" i="59" s="1"/>
  <c r="AA271" i="59"/>
  <c r="AM287" i="59"/>
  <c r="AM211" i="59"/>
  <c r="O214" i="59"/>
  <c r="AA218" i="59"/>
  <c r="O225" i="59"/>
  <c r="AM232" i="59"/>
  <c r="O252" i="59"/>
  <c r="O265" i="59"/>
  <c r="W271" i="59"/>
  <c r="AA284" i="59"/>
  <c r="O287" i="59"/>
  <c r="N288" i="59"/>
  <c r="AL288" i="59" s="1"/>
  <c r="W90" i="59"/>
  <c r="AA90" i="59"/>
  <c r="AA98" i="59"/>
  <c r="W98" i="59"/>
  <c r="L36" i="59"/>
  <c r="K36" i="59" s="1"/>
  <c r="L44" i="59"/>
  <c r="J37" i="61" s="1"/>
  <c r="L37" i="59"/>
  <c r="K37" i="59" s="1"/>
  <c r="L45" i="59"/>
  <c r="K37" i="61" s="1"/>
  <c r="O52" i="59"/>
  <c r="O63" i="59"/>
  <c r="AM71" i="59"/>
  <c r="K77" i="59"/>
  <c r="W47" i="59"/>
  <c r="AA47" i="59"/>
  <c r="AA74" i="59"/>
  <c r="W74" i="59"/>
  <c r="W40" i="59"/>
  <c r="AM83" i="59"/>
  <c r="AI41" i="59"/>
  <c r="AM41" i="59"/>
  <c r="K52" i="59"/>
  <c r="AA58" i="59"/>
  <c r="W58" i="59"/>
  <c r="O61" i="59"/>
  <c r="K61" i="59"/>
  <c r="AA66" i="59"/>
  <c r="AA77" i="59"/>
  <c r="W77" i="59"/>
  <c r="AL84" i="59"/>
  <c r="AM84" i="59" s="1"/>
  <c r="O84" i="59"/>
  <c r="W86" i="59"/>
  <c r="AA86" i="59"/>
  <c r="AI62" i="59"/>
  <c r="AM62" i="59"/>
  <c r="AL68" i="59"/>
  <c r="O68" i="59"/>
  <c r="AA73" i="59"/>
  <c r="W73" i="59"/>
  <c r="O97" i="59"/>
  <c r="K97" i="59"/>
  <c r="AM32" i="59"/>
  <c r="AL79" i="59"/>
  <c r="O79" i="59"/>
  <c r="AA39" i="59"/>
  <c r="AM55" i="59"/>
  <c r="AL59" i="59"/>
  <c r="O59" i="59"/>
  <c r="AM67" i="59"/>
  <c r="O89" i="59"/>
  <c r="K89" i="59"/>
  <c r="AM79" i="59"/>
  <c r="AA94" i="59"/>
  <c r="AA31" i="59"/>
  <c r="AA57" i="59"/>
  <c r="AA61" i="59"/>
  <c r="K72" i="59"/>
  <c r="K76" i="59"/>
  <c r="AM87" i="59"/>
  <c r="AM95" i="59"/>
  <c r="AM59" i="59"/>
  <c r="AM74" i="59"/>
  <c r="AM96" i="59"/>
  <c r="W31" i="59"/>
  <c r="O38" i="59"/>
  <c r="AA41" i="59"/>
  <c r="O56" i="59"/>
  <c r="W57" i="59"/>
  <c r="AM58" i="59"/>
  <c r="O60" i="59"/>
  <c r="W61" i="59"/>
  <c r="O75" i="59"/>
  <c r="AM75" i="59"/>
  <c r="O81" i="59"/>
  <c r="O92" i="59"/>
  <c r="O93" i="59"/>
  <c r="H10" i="62"/>
  <c r="AA32" i="59"/>
  <c r="W32" i="59"/>
  <c r="AA38" i="59"/>
  <c r="W38" i="59"/>
  <c r="K47" i="59"/>
  <c r="O47" i="59"/>
  <c r="K31" i="59"/>
  <c r="O31" i="59"/>
  <c r="AA34" i="59"/>
  <c r="W34" i="59"/>
  <c r="AI34" i="59"/>
  <c r="AM34" i="59"/>
  <c r="AM39" i="59"/>
  <c r="AI39" i="59"/>
  <c r="AA53" i="59"/>
  <c r="K54" i="59"/>
  <c r="O54" i="59"/>
  <c r="AI57" i="59"/>
  <c r="AM57" i="59"/>
  <c r="O64" i="59"/>
  <c r="K64" i="59"/>
  <c r="AA70" i="59"/>
  <c r="W70" i="59"/>
  <c r="K71" i="59"/>
  <c r="O71" i="59"/>
  <c r="AM76" i="59"/>
  <c r="AI76" i="59"/>
  <c r="K35" i="59"/>
  <c r="O35" i="59"/>
  <c r="AI38" i="59"/>
  <c r="AM38" i="59"/>
  <c r="O48" i="59"/>
  <c r="K48" i="59"/>
  <c r="AA54" i="59"/>
  <c r="W54" i="59"/>
  <c r="AM63" i="59"/>
  <c r="AI63" i="59"/>
  <c r="AI70" i="59"/>
  <c r="AM70" i="59"/>
  <c r="X30" i="59"/>
  <c r="AI30" i="59"/>
  <c r="AM30" i="59"/>
  <c r="AA35" i="59"/>
  <c r="AM37" i="59"/>
  <c r="K38" i="59"/>
  <c r="W39" i="59"/>
  <c r="AA48" i="59"/>
  <c r="W48" i="59"/>
  <c r="AA49" i="59"/>
  <c r="O57" i="59"/>
  <c r="K57" i="59"/>
  <c r="AA69" i="59"/>
  <c r="K70" i="59"/>
  <c r="O70" i="59"/>
  <c r="AI73" i="59"/>
  <c r="AM73" i="59"/>
  <c r="K40" i="59"/>
  <c r="O40" i="59"/>
  <c r="K55" i="59"/>
  <c r="O55" i="59"/>
  <c r="AM60" i="59"/>
  <c r="AI60" i="59"/>
  <c r="AA71" i="59"/>
  <c r="W71" i="59"/>
  <c r="A9" i="59"/>
  <c r="O30" i="59"/>
  <c r="B32" i="59"/>
  <c r="A31" i="59"/>
  <c r="O33" i="59"/>
  <c r="AM33" i="59"/>
  <c r="K34" i="59"/>
  <c r="AA36" i="59"/>
  <c r="W36" i="59"/>
  <c r="AM36" i="59"/>
  <c r="AI37" i="59"/>
  <c r="K39" i="59"/>
  <c r="O39" i="59"/>
  <c r="AM47" i="59"/>
  <c r="AI47" i="59"/>
  <c r="AI54" i="59"/>
  <c r="AM54" i="59"/>
  <c r="AA55" i="59"/>
  <c r="W55" i="59"/>
  <c r="AA64" i="59"/>
  <c r="W64" i="59"/>
  <c r="AA65" i="59"/>
  <c r="O73" i="59"/>
  <c r="K73" i="59"/>
  <c r="AA81" i="59"/>
  <c r="AA89" i="59"/>
  <c r="W89" i="59"/>
  <c r="K90" i="59"/>
  <c r="O90" i="59"/>
  <c r="AI90" i="59"/>
  <c r="AM90" i="59"/>
  <c r="AA104" i="59"/>
  <c r="W104" i="59"/>
  <c r="AI109" i="59"/>
  <c r="AM109" i="59"/>
  <c r="AA115" i="59"/>
  <c r="W115" i="59"/>
  <c r="AA124" i="59"/>
  <c r="W124" i="59"/>
  <c r="AI133" i="59"/>
  <c r="AM133" i="59"/>
  <c r="K150" i="59"/>
  <c r="O150" i="59"/>
  <c r="AI152" i="59"/>
  <c r="AM152" i="59"/>
  <c r="AM162" i="59"/>
  <c r="AI162" i="59"/>
  <c r="AI191" i="59"/>
  <c r="AM191" i="59"/>
  <c r="AM31" i="59"/>
  <c r="O32" i="59"/>
  <c r="AM35" i="59"/>
  <c r="O41" i="59"/>
  <c r="AM48" i="59"/>
  <c r="K49" i="59"/>
  <c r="AM50" i="59"/>
  <c r="O51" i="59"/>
  <c r="AA52" i="59"/>
  <c r="W52" i="59"/>
  <c r="K58" i="59"/>
  <c r="O58" i="59"/>
  <c r="AA59" i="59"/>
  <c r="W59" i="59"/>
  <c r="AI61" i="59"/>
  <c r="AM61" i="59"/>
  <c r="W62" i="59"/>
  <c r="AM64" i="59"/>
  <c r="K65" i="59"/>
  <c r="AM66" i="59"/>
  <c r="O67" i="59"/>
  <c r="AA68" i="59"/>
  <c r="W68" i="59"/>
  <c r="K74" i="59"/>
  <c r="O74" i="59"/>
  <c r="AA75" i="59"/>
  <c r="W75" i="59"/>
  <c r="AI77" i="59"/>
  <c r="AM77" i="59"/>
  <c r="W78" i="59"/>
  <c r="AI79" i="59"/>
  <c r="K80" i="59"/>
  <c r="AM80" i="59"/>
  <c r="K81" i="59"/>
  <c r="AM82" i="59"/>
  <c r="O83" i="59"/>
  <c r="AA84" i="59"/>
  <c r="W84" i="59"/>
  <c r="AA85" i="59"/>
  <c r="W85" i="59"/>
  <c r="AI85" i="59"/>
  <c r="AM85" i="59"/>
  <c r="K86" i="59"/>
  <c r="O86" i="59"/>
  <c r="AI86" i="59"/>
  <c r="AM86" i="59"/>
  <c r="O88" i="59"/>
  <c r="AM91" i="59"/>
  <c r="AA92" i="59"/>
  <c r="W92" i="59"/>
  <c r="AM92" i="59"/>
  <c r="K95" i="59"/>
  <c r="O95" i="59"/>
  <c r="AA97" i="59"/>
  <c r="W97" i="59"/>
  <c r="AI97" i="59"/>
  <c r="AM97" i="59"/>
  <c r="K98" i="59"/>
  <c r="O98" i="59"/>
  <c r="AM99" i="59"/>
  <c r="AA100" i="59"/>
  <c r="W100" i="59"/>
  <c r="AM100" i="59"/>
  <c r="AA103" i="59"/>
  <c r="W103" i="59"/>
  <c r="AI106" i="59"/>
  <c r="AM106" i="59"/>
  <c r="O108" i="59"/>
  <c r="AA111" i="59"/>
  <c r="W111" i="59"/>
  <c r="K115" i="59"/>
  <c r="O115" i="59"/>
  <c r="AA117" i="59"/>
  <c r="W117" i="59"/>
  <c r="AI117" i="59"/>
  <c r="AM117" i="59"/>
  <c r="K118" i="59"/>
  <c r="O118" i="59"/>
  <c r="AM119" i="59"/>
  <c r="AA120" i="59"/>
  <c r="W120" i="59"/>
  <c r="AM120" i="59"/>
  <c r="AA123" i="59"/>
  <c r="W123" i="59"/>
  <c r="K127" i="59"/>
  <c r="O127" i="59"/>
  <c r="AA129" i="59"/>
  <c r="W129" i="59"/>
  <c r="AI129" i="59"/>
  <c r="AM129" i="59"/>
  <c r="K130" i="59"/>
  <c r="O130" i="59"/>
  <c r="AA133" i="59"/>
  <c r="W133" i="59"/>
  <c r="K134" i="59"/>
  <c r="O134" i="59"/>
  <c r="AI136" i="59"/>
  <c r="AM136" i="59"/>
  <c r="AM139" i="59"/>
  <c r="AI139" i="59"/>
  <c r="K149" i="59"/>
  <c r="O149" i="59"/>
  <c r="AI161" i="59"/>
  <c r="AM161" i="59"/>
  <c r="AM178" i="59"/>
  <c r="AI178" i="59"/>
  <c r="AM181" i="59"/>
  <c r="AI181" i="59"/>
  <c r="W183" i="59"/>
  <c r="AA183" i="59"/>
  <c r="K188" i="59"/>
  <c r="O188" i="59"/>
  <c r="K212" i="59"/>
  <c r="O212" i="59"/>
  <c r="O221" i="59"/>
  <c r="K221" i="59"/>
  <c r="AA229" i="59"/>
  <c r="W229" i="59"/>
  <c r="AI89" i="59"/>
  <c r="AM89" i="59"/>
  <c r="AA95" i="59"/>
  <c r="W95" i="59"/>
  <c r="K107" i="59"/>
  <c r="O107" i="59"/>
  <c r="AA109" i="59"/>
  <c r="W109" i="59"/>
  <c r="K110" i="59"/>
  <c r="O110" i="59"/>
  <c r="AA112" i="59"/>
  <c r="W112" i="59"/>
  <c r="AI118" i="59"/>
  <c r="AM118" i="59"/>
  <c r="AA127" i="59"/>
  <c r="W127" i="59"/>
  <c r="AI130" i="59"/>
  <c r="AM130" i="59"/>
  <c r="K132" i="59"/>
  <c r="O132" i="59"/>
  <c r="AA134" i="59"/>
  <c r="W134" i="59"/>
  <c r="O143" i="59"/>
  <c r="K143" i="59"/>
  <c r="AA149" i="59"/>
  <c r="W149" i="59"/>
  <c r="AM155" i="59"/>
  <c r="AI155" i="59"/>
  <c r="K193" i="59"/>
  <c r="O193" i="59"/>
  <c r="K196" i="59"/>
  <c r="O196" i="59"/>
  <c r="AM274" i="59"/>
  <c r="AI274" i="59"/>
  <c r="O298" i="59"/>
  <c r="K298" i="59"/>
  <c r="W33" i="59"/>
  <c r="W37" i="59"/>
  <c r="AM40" i="59"/>
  <c r="AI49" i="59"/>
  <c r="AM49" i="59"/>
  <c r="W50" i="59"/>
  <c r="AM52" i="59"/>
  <c r="K53" i="59"/>
  <c r="AA56" i="59"/>
  <c r="W56" i="59"/>
  <c r="K62" i="59"/>
  <c r="O62" i="59"/>
  <c r="AA63" i="59"/>
  <c r="W63" i="59"/>
  <c r="AI65" i="59"/>
  <c r="AM65" i="59"/>
  <c r="W66" i="59"/>
  <c r="AM68" i="59"/>
  <c r="K69" i="59"/>
  <c r="AA72" i="59"/>
  <c r="W72" i="59"/>
  <c r="K78" i="59"/>
  <c r="O78" i="59"/>
  <c r="AA79" i="59"/>
  <c r="W79" i="59"/>
  <c r="AI81" i="59"/>
  <c r="AM81" i="59"/>
  <c r="W82" i="59"/>
  <c r="AA88" i="59"/>
  <c r="W88" i="59"/>
  <c r="AM88" i="59"/>
  <c r="AA91" i="59"/>
  <c r="W91" i="59"/>
  <c r="AI94" i="59"/>
  <c r="AM94" i="59"/>
  <c r="O96" i="59"/>
  <c r="AA99" i="59"/>
  <c r="W99" i="59"/>
  <c r="K103" i="59"/>
  <c r="O103" i="59"/>
  <c r="AA105" i="59"/>
  <c r="W105" i="59"/>
  <c r="AI105" i="59"/>
  <c r="AM105" i="59"/>
  <c r="K106" i="59"/>
  <c r="O106" i="59"/>
  <c r="AA108" i="59"/>
  <c r="W108" i="59"/>
  <c r="AM108" i="59"/>
  <c r="K111" i="59"/>
  <c r="O111" i="59"/>
  <c r="AA113" i="59"/>
  <c r="W113" i="59"/>
  <c r="AI113" i="59"/>
  <c r="AM113" i="59"/>
  <c r="K114" i="59"/>
  <c r="O114" i="59"/>
  <c r="AI114" i="59"/>
  <c r="AM114" i="59"/>
  <c r="O116" i="59"/>
  <c r="AA119" i="59"/>
  <c r="W119" i="59"/>
  <c r="K123" i="59"/>
  <c r="O123" i="59"/>
  <c r="AA125" i="59"/>
  <c r="W125" i="59"/>
  <c r="AI125" i="59"/>
  <c r="AM125" i="59"/>
  <c r="K126" i="59"/>
  <c r="O126" i="59"/>
  <c r="AI126" i="59"/>
  <c r="AM126" i="59"/>
  <c r="O128" i="59"/>
  <c r="AA131" i="59"/>
  <c r="W131" i="59"/>
  <c r="AM131" i="59"/>
  <c r="O133" i="59"/>
  <c r="K133" i="59"/>
  <c r="AA143" i="59"/>
  <c r="W143" i="59"/>
  <c r="O152" i="59"/>
  <c r="K152" i="59"/>
  <c r="AM158" i="59"/>
  <c r="AI158" i="59"/>
  <c r="K166" i="59"/>
  <c r="O166" i="59"/>
  <c r="AA172" i="59"/>
  <c r="W172" i="59"/>
  <c r="K173" i="59"/>
  <c r="O173" i="59"/>
  <c r="AI205" i="59"/>
  <c r="AM205" i="59"/>
  <c r="AM206" i="59"/>
  <c r="AI206" i="59"/>
  <c r="AA80" i="59"/>
  <c r="W80" i="59"/>
  <c r="K87" i="59"/>
  <c r="O87" i="59"/>
  <c r="AI98" i="59"/>
  <c r="AM98" i="59"/>
  <c r="K50" i="59"/>
  <c r="O50" i="59"/>
  <c r="AA51" i="59"/>
  <c r="W51" i="59"/>
  <c r="AI53" i="59"/>
  <c r="AM53" i="59"/>
  <c r="AM56" i="59"/>
  <c r="AA60" i="59"/>
  <c r="W60" i="59"/>
  <c r="K66" i="59"/>
  <c r="O66" i="59"/>
  <c r="AA67" i="59"/>
  <c r="W67" i="59"/>
  <c r="AI69" i="59"/>
  <c r="AM69" i="59"/>
  <c r="AM72" i="59"/>
  <c r="AA76" i="59"/>
  <c r="W76" i="59"/>
  <c r="K82" i="59"/>
  <c r="O82" i="59"/>
  <c r="AA83" i="59"/>
  <c r="W83" i="59"/>
  <c r="AA87" i="59"/>
  <c r="W87" i="59"/>
  <c r="K91" i="59"/>
  <c r="O91" i="59"/>
  <c r="AA93" i="59"/>
  <c r="W93" i="59"/>
  <c r="AI93" i="59"/>
  <c r="AM93" i="59"/>
  <c r="K94" i="59"/>
  <c r="O94" i="59"/>
  <c r="AA96" i="59"/>
  <c r="W96" i="59"/>
  <c r="K99" i="59"/>
  <c r="O99" i="59"/>
  <c r="AA101" i="59"/>
  <c r="W101" i="59"/>
  <c r="AI101" i="59"/>
  <c r="AM101" i="59"/>
  <c r="K102" i="59"/>
  <c r="O102" i="59"/>
  <c r="AI102" i="59"/>
  <c r="AM102" i="59"/>
  <c r="AA107" i="59"/>
  <c r="W107" i="59"/>
  <c r="AI110" i="59"/>
  <c r="AM110" i="59"/>
  <c r="AA116" i="59"/>
  <c r="W116" i="59"/>
  <c r="K119" i="59"/>
  <c r="O119" i="59"/>
  <c r="AA121" i="59"/>
  <c r="W121" i="59"/>
  <c r="AI121" i="59"/>
  <c r="AM121" i="59"/>
  <c r="K122" i="59"/>
  <c r="O122" i="59"/>
  <c r="AI122" i="59"/>
  <c r="AM122" i="59"/>
  <c r="AA128" i="59"/>
  <c r="W128" i="59"/>
  <c r="K131" i="59"/>
  <c r="O131" i="59"/>
  <c r="O136" i="59"/>
  <c r="K136" i="59"/>
  <c r="AM142" i="59"/>
  <c r="AI142" i="59"/>
  <c r="AL146" i="59"/>
  <c r="O146" i="59"/>
  <c r="AM146" i="59"/>
  <c r="AI149" i="59"/>
  <c r="AM149" i="59"/>
  <c r="AA150" i="59"/>
  <c r="W150" i="59"/>
  <c r="O159" i="59"/>
  <c r="K159" i="59"/>
  <c r="AA165" i="59"/>
  <c r="W165" i="59"/>
  <c r="AA167" i="59"/>
  <c r="W167" i="59"/>
  <c r="AI167" i="59"/>
  <c r="AM167" i="59"/>
  <c r="K201" i="59"/>
  <c r="O201" i="59"/>
  <c r="K137" i="59"/>
  <c r="O137" i="59"/>
  <c r="AA138" i="59"/>
  <c r="W138" i="59"/>
  <c r="AI140" i="59"/>
  <c r="AM140" i="59"/>
  <c r="AA147" i="59"/>
  <c r="W147" i="59"/>
  <c r="AA148" i="59"/>
  <c r="K153" i="59"/>
  <c r="O153" i="59"/>
  <c r="AA154" i="59"/>
  <c r="W154" i="59"/>
  <c r="AI156" i="59"/>
  <c r="AM156" i="59"/>
  <c r="AA161" i="59"/>
  <c r="W161" i="59"/>
  <c r="K164" i="59"/>
  <c r="O164" i="59"/>
  <c r="AA168" i="59"/>
  <c r="AA171" i="59"/>
  <c r="K172" i="59"/>
  <c r="O172" i="59"/>
  <c r="AI175" i="59"/>
  <c r="AM175" i="59"/>
  <c r="O182" i="59"/>
  <c r="K182" i="59"/>
  <c r="O191" i="59"/>
  <c r="K191" i="59"/>
  <c r="AA195" i="59"/>
  <c r="W195" i="59"/>
  <c r="AI195" i="59"/>
  <c r="AM195" i="59"/>
  <c r="AI204" i="59"/>
  <c r="AM204" i="59"/>
  <c r="K236" i="59"/>
  <c r="O236" i="59"/>
  <c r="AI240" i="59"/>
  <c r="AM240" i="59"/>
  <c r="W257" i="59"/>
  <c r="AA257" i="59"/>
  <c r="AA132" i="59"/>
  <c r="AA135" i="59"/>
  <c r="W135" i="59"/>
  <c r="AA136" i="59"/>
  <c r="K141" i="59"/>
  <c r="O141" i="59"/>
  <c r="AA142" i="59"/>
  <c r="W142" i="59"/>
  <c r="AI144" i="59"/>
  <c r="AM144" i="59"/>
  <c r="AI146" i="59"/>
  <c r="AA151" i="59"/>
  <c r="W151" i="59"/>
  <c r="AA152" i="59"/>
  <c r="K157" i="59"/>
  <c r="O157" i="59"/>
  <c r="AA158" i="59"/>
  <c r="W158" i="59"/>
  <c r="K160" i="59"/>
  <c r="O160" i="59"/>
  <c r="AA163" i="59"/>
  <c r="W163" i="59"/>
  <c r="AI163" i="59"/>
  <c r="AM163" i="59"/>
  <c r="AM166" i="59"/>
  <c r="K167" i="59"/>
  <c r="O175" i="59"/>
  <c r="K175" i="59"/>
  <c r="AI188" i="59"/>
  <c r="AM188" i="59"/>
  <c r="AA189" i="59"/>
  <c r="W189" i="59"/>
  <c r="AA198" i="59"/>
  <c r="W198" i="59"/>
  <c r="AA215" i="59"/>
  <c r="W215" i="59"/>
  <c r="AI215" i="59"/>
  <c r="AM215" i="59"/>
  <c r="AM135" i="59"/>
  <c r="AM137" i="59"/>
  <c r="O138" i="59"/>
  <c r="AA139" i="59"/>
  <c r="W139" i="59"/>
  <c r="K145" i="59"/>
  <c r="O145" i="59"/>
  <c r="AA146" i="59"/>
  <c r="W146" i="59"/>
  <c r="AI148" i="59"/>
  <c r="AM148" i="59"/>
  <c r="AM151" i="59"/>
  <c r="AM153" i="59"/>
  <c r="O154" i="59"/>
  <c r="AA155" i="59"/>
  <c r="W155" i="59"/>
  <c r="AA159" i="59"/>
  <c r="W159" i="59"/>
  <c r="AI159" i="59"/>
  <c r="AM159" i="59"/>
  <c r="AM165" i="59"/>
  <c r="AI166" i="59"/>
  <c r="K168" i="59"/>
  <c r="O168" i="59"/>
  <c r="AI172" i="59"/>
  <c r="AM172" i="59"/>
  <c r="AA173" i="59"/>
  <c r="W173" i="59"/>
  <c r="AA182" i="59"/>
  <c r="W182" i="59"/>
  <c r="AA188" i="59"/>
  <c r="W188" i="59"/>
  <c r="K189" i="59"/>
  <c r="O189" i="59"/>
  <c r="AA209" i="59"/>
  <c r="W209" i="59"/>
  <c r="AM160" i="59"/>
  <c r="O161" i="59"/>
  <c r="AM164" i="59"/>
  <c r="O165" i="59"/>
  <c r="O169" i="59"/>
  <c r="AA170" i="59"/>
  <c r="W170" i="59"/>
  <c r="K176" i="59"/>
  <c r="O176" i="59"/>
  <c r="AA177" i="59"/>
  <c r="W177" i="59"/>
  <c r="AI179" i="59"/>
  <c r="AM179" i="59"/>
  <c r="W180" i="59"/>
  <c r="AM184" i="59"/>
  <c r="O185" i="59"/>
  <c r="AA186" i="59"/>
  <c r="W186" i="59"/>
  <c r="AA187" i="59"/>
  <c r="K192" i="59"/>
  <c r="O192" i="59"/>
  <c r="AI192" i="59"/>
  <c r="AM192" i="59"/>
  <c r="O194" i="59"/>
  <c r="AA197" i="59"/>
  <c r="W197" i="59"/>
  <c r="AI200" i="59"/>
  <c r="AM200" i="59"/>
  <c r="O202" i="59"/>
  <c r="AA203" i="59"/>
  <c r="W203" i="59"/>
  <c r="AI203" i="59"/>
  <c r="AM203" i="59"/>
  <c r="K204" i="59"/>
  <c r="O204" i="59"/>
  <c r="AA205" i="59"/>
  <c r="W205" i="59"/>
  <c r="K210" i="59"/>
  <c r="O210" i="59"/>
  <c r="AL213" i="59"/>
  <c r="O213" i="59"/>
  <c r="AI213" i="59"/>
  <c r="AM213" i="59"/>
  <c r="AM214" i="59"/>
  <c r="AI214" i="59"/>
  <c r="AM217" i="59"/>
  <c r="AI217" i="59"/>
  <c r="AI224" i="59"/>
  <c r="AM224" i="59"/>
  <c r="K239" i="59"/>
  <c r="O239" i="59"/>
  <c r="AA255" i="59"/>
  <c r="W255" i="59"/>
  <c r="W162" i="59"/>
  <c r="W166" i="59"/>
  <c r="AM170" i="59"/>
  <c r="K171" i="59"/>
  <c r="AA174" i="59"/>
  <c r="W174" i="59"/>
  <c r="K180" i="59"/>
  <c r="O180" i="59"/>
  <c r="AA181" i="59"/>
  <c r="W181" i="59"/>
  <c r="AI183" i="59"/>
  <c r="AM183" i="59"/>
  <c r="W184" i="59"/>
  <c r="AM186" i="59"/>
  <c r="K187" i="59"/>
  <c r="AA190" i="59"/>
  <c r="W190" i="59"/>
  <c r="AM193" i="59"/>
  <c r="AA194" i="59"/>
  <c r="W194" i="59"/>
  <c r="AM194" i="59"/>
  <c r="K197" i="59"/>
  <c r="O197" i="59"/>
  <c r="AA199" i="59"/>
  <c r="W199" i="59"/>
  <c r="AI199" i="59"/>
  <c r="AM199" i="59"/>
  <c r="K200" i="59"/>
  <c r="O200" i="59"/>
  <c r="AM201" i="59"/>
  <c r="AA202" i="59"/>
  <c r="W202" i="59"/>
  <c r="O209" i="59"/>
  <c r="K209" i="59"/>
  <c r="AM209" i="59"/>
  <c r="AI209" i="59"/>
  <c r="AM212" i="59"/>
  <c r="AI212" i="59"/>
  <c r="AA213" i="59"/>
  <c r="W213" i="59"/>
  <c r="AA221" i="59"/>
  <c r="W221" i="59"/>
  <c r="K223" i="59"/>
  <c r="O223" i="59"/>
  <c r="AI223" i="59"/>
  <c r="AM223" i="59"/>
  <c r="AA238" i="59"/>
  <c r="W238" i="59"/>
  <c r="AI238" i="59"/>
  <c r="AM238" i="59"/>
  <c r="K243" i="59"/>
  <c r="O243" i="59"/>
  <c r="AI268" i="59"/>
  <c r="AM268" i="59"/>
  <c r="AM290" i="59"/>
  <c r="AI290" i="59"/>
  <c r="Y292" i="59"/>
  <c r="N292" i="59"/>
  <c r="AL292" i="59" s="1"/>
  <c r="AM292" i="59" s="1"/>
  <c r="AA169" i="59"/>
  <c r="W169" i="59"/>
  <c r="AI171" i="59"/>
  <c r="AM171" i="59"/>
  <c r="AM174" i="59"/>
  <c r="AA178" i="59"/>
  <c r="W178" i="59"/>
  <c r="K184" i="59"/>
  <c r="O184" i="59"/>
  <c r="AA185" i="59"/>
  <c r="W185" i="59"/>
  <c r="AI187" i="59"/>
  <c r="AM187" i="59"/>
  <c r="AM190" i="59"/>
  <c r="AA193" i="59"/>
  <c r="W193" i="59"/>
  <c r="AI196" i="59"/>
  <c r="AM196" i="59"/>
  <c r="AA201" i="59"/>
  <c r="W201" i="59"/>
  <c r="K205" i="59"/>
  <c r="O205" i="59"/>
  <c r="AA207" i="59"/>
  <c r="W207" i="59"/>
  <c r="AI207" i="59"/>
  <c r="AM207" i="59"/>
  <c r="Z208" i="59"/>
  <c r="AA208" i="59"/>
  <c r="AM220" i="59"/>
  <c r="AI220" i="59"/>
  <c r="AA222" i="59"/>
  <c r="W222" i="59"/>
  <c r="AI222" i="59"/>
  <c r="AM222" i="59"/>
  <c r="AA232" i="59"/>
  <c r="W232" i="59"/>
  <c r="K233" i="59"/>
  <c r="O233" i="59"/>
  <c r="K241" i="59"/>
  <c r="O241" i="59"/>
  <c r="AI260" i="59"/>
  <c r="AM260" i="59"/>
  <c r="K262" i="59"/>
  <c r="O262" i="59"/>
  <c r="W264" i="59"/>
  <c r="AA264" i="59"/>
  <c r="AA206" i="59"/>
  <c r="AA214" i="59"/>
  <c r="AA216" i="59"/>
  <c r="W216" i="59"/>
  <c r="AI218" i="59"/>
  <c r="AM218" i="59"/>
  <c r="AA225" i="59"/>
  <c r="W225" i="59"/>
  <c r="AA228" i="59"/>
  <c r="W228" i="59"/>
  <c r="K232" i="59"/>
  <c r="O232" i="59"/>
  <c r="AA234" i="59"/>
  <c r="W234" i="59"/>
  <c r="AI234" i="59"/>
  <c r="AM234" i="59"/>
  <c r="K235" i="59"/>
  <c r="O235" i="59"/>
  <c r="AI235" i="59"/>
  <c r="AM235" i="59"/>
  <c r="AA244" i="59"/>
  <c r="W244" i="59"/>
  <c r="AI244" i="59"/>
  <c r="AM244" i="59"/>
  <c r="AI245" i="59"/>
  <c r="AM245" i="59"/>
  <c r="AM251" i="59"/>
  <c r="AI251" i="59"/>
  <c r="AM254" i="59"/>
  <c r="AI254" i="59"/>
  <c r="K257" i="59"/>
  <c r="O257" i="59"/>
  <c r="AL258" i="59"/>
  <c r="AM258" i="59" s="1"/>
  <c r="O258" i="59"/>
  <c r="K273" i="59"/>
  <c r="O273" i="59"/>
  <c r="AA277" i="59"/>
  <c r="W277" i="59"/>
  <c r="AA278" i="59"/>
  <c r="W278" i="59"/>
  <c r="AA290" i="59"/>
  <c r="W290" i="59"/>
  <c r="K219" i="59"/>
  <c r="O219" i="59"/>
  <c r="AA220" i="59"/>
  <c r="W220" i="59"/>
  <c r="AA224" i="59"/>
  <c r="W224" i="59"/>
  <c r="K228" i="59"/>
  <c r="O228" i="59"/>
  <c r="AA230" i="59"/>
  <c r="W230" i="59"/>
  <c r="AI230" i="59"/>
  <c r="AM230" i="59"/>
  <c r="K231" i="59"/>
  <c r="O231" i="59"/>
  <c r="AI231" i="59"/>
  <c r="AM231" i="59"/>
  <c r="AM236" i="59"/>
  <c r="AA237" i="59"/>
  <c r="W237" i="59"/>
  <c r="AM237" i="59"/>
  <c r="AA239" i="59"/>
  <c r="AM241" i="59"/>
  <c r="AI241" i="59"/>
  <c r="AL242" i="59"/>
  <c r="O242" i="59"/>
  <c r="AA246" i="59"/>
  <c r="W246" i="59"/>
  <c r="O255" i="59"/>
  <c r="K255" i="59"/>
  <c r="O260" i="59"/>
  <c r="K260" i="59"/>
  <c r="AA266" i="59"/>
  <c r="W266" i="59"/>
  <c r="O207" i="59"/>
  <c r="O215" i="59"/>
  <c r="O216" i="59"/>
  <c r="AA217" i="59"/>
  <c r="W217" i="59"/>
  <c r="K224" i="59"/>
  <c r="O224" i="59"/>
  <c r="AA226" i="59"/>
  <c r="W226" i="59"/>
  <c r="AI226" i="59"/>
  <c r="AM226" i="59"/>
  <c r="K227" i="59"/>
  <c r="O227" i="59"/>
  <c r="AI227" i="59"/>
  <c r="AM227" i="59"/>
  <c r="O229" i="59"/>
  <c r="AA233" i="59"/>
  <c r="W233" i="59"/>
  <c r="AM233" i="59"/>
  <c r="AA236" i="59"/>
  <c r="W236" i="59"/>
  <c r="AI242" i="59"/>
  <c r="AM242" i="59"/>
  <c r="AM243" i="59"/>
  <c r="AI243" i="59"/>
  <c r="K246" i="59"/>
  <c r="O246" i="59"/>
  <c r="AI284" i="59"/>
  <c r="AM284" i="59"/>
  <c r="AA243" i="59"/>
  <c r="K245" i="59"/>
  <c r="O245" i="59"/>
  <c r="AI248" i="59"/>
  <c r="AM248" i="59"/>
  <c r="AA250" i="59"/>
  <c r="W250" i="59"/>
  <c r="AA256" i="59"/>
  <c r="AA259" i="59"/>
  <c r="W259" i="59"/>
  <c r="K261" i="59"/>
  <c r="O261" i="59"/>
  <c r="K264" i="59"/>
  <c r="O264" i="59"/>
  <c r="O267" i="59"/>
  <c r="K267" i="59"/>
  <c r="AA269" i="59"/>
  <c r="W269" i="59"/>
  <c r="AI272" i="59"/>
  <c r="AM272" i="59"/>
  <c r="AM239" i="59"/>
  <c r="AA247" i="59"/>
  <c r="W247" i="59"/>
  <c r="AI247" i="59"/>
  <c r="K249" i="59"/>
  <c r="O249" i="59"/>
  <c r="AI252" i="59"/>
  <c r="AM252" i="59"/>
  <c r="AA254" i="59"/>
  <c r="W254" i="59"/>
  <c r="K256" i="59"/>
  <c r="AI258" i="59"/>
  <c r="AA260" i="59"/>
  <c r="AA262" i="59"/>
  <c r="AM263" i="59"/>
  <c r="K268" i="59"/>
  <c r="O268" i="59"/>
  <c r="K269" i="59"/>
  <c r="O269" i="59"/>
  <c r="K271" i="59"/>
  <c r="AI271" i="59"/>
  <c r="AM271" i="59"/>
  <c r="AI280" i="59"/>
  <c r="AM280" i="59"/>
  <c r="AA282" i="59"/>
  <c r="W282" i="59"/>
  <c r="AM283" i="59"/>
  <c r="AI283" i="59"/>
  <c r="Y289" i="59"/>
  <c r="Z289" i="59" s="1"/>
  <c r="N289" i="59"/>
  <c r="AL289" i="59" s="1"/>
  <c r="AM289" i="59" s="1"/>
  <c r="K291" i="59"/>
  <c r="O291" i="59"/>
  <c r="AA294" i="59"/>
  <c r="W294" i="59"/>
  <c r="AA295" i="59"/>
  <c r="W295" i="59"/>
  <c r="AA242" i="59"/>
  <c r="W242" i="59"/>
  <c r="O244" i="59"/>
  <c r="AM249" i="59"/>
  <c r="O250" i="59"/>
  <c r="AA251" i="59"/>
  <c r="W251" i="59"/>
  <c r="K253" i="59"/>
  <c r="O253" i="59"/>
  <c r="AI256" i="59"/>
  <c r="AM256" i="59"/>
  <c r="AA258" i="59"/>
  <c r="W258" i="59"/>
  <c r="AM261" i="59"/>
  <c r="AM265" i="59"/>
  <c r="AI265" i="59"/>
  <c r="O266" i="59"/>
  <c r="AI267" i="59"/>
  <c r="AM267" i="59"/>
  <c r="AA273" i="59"/>
  <c r="W273" i="59"/>
  <c r="K276" i="59"/>
  <c r="O276" i="59"/>
  <c r="AI277" i="59"/>
  <c r="AM277" i="59"/>
  <c r="K282" i="59"/>
  <c r="O282" i="59"/>
  <c r="AM286" i="59"/>
  <c r="AI286" i="59"/>
  <c r="AA267" i="59"/>
  <c r="AA270" i="59"/>
  <c r="W270" i="59"/>
  <c r="K272" i="59"/>
  <c r="O272" i="59"/>
  <c r="AI275" i="59"/>
  <c r="AM275" i="59"/>
  <c r="O277" i="59"/>
  <c r="K277" i="59"/>
  <c r="K278" i="59"/>
  <c r="O278" i="59"/>
  <c r="O280" i="59"/>
  <c r="K280" i="59"/>
  <c r="O290" i="59"/>
  <c r="K290" i="59"/>
  <c r="K293" i="59"/>
  <c r="K296" i="59"/>
  <c r="AA265" i="59"/>
  <c r="W265" i="59"/>
  <c r="AA274" i="59"/>
  <c r="W274" i="59"/>
  <c r="K281" i="59"/>
  <c r="O281" i="59"/>
  <c r="AI281" i="59"/>
  <c r="AM281" i="59"/>
  <c r="AM288" i="59"/>
  <c r="AI288" i="59"/>
  <c r="AA289" i="59"/>
  <c r="Y293" i="59"/>
  <c r="N293" i="59"/>
  <c r="AL293" i="59" s="1"/>
  <c r="Y296" i="59"/>
  <c r="Z296" i="59" s="1"/>
  <c r="N296" i="59"/>
  <c r="AL296" i="59" s="1"/>
  <c r="AM296" i="59" s="1"/>
  <c r="K297" i="59"/>
  <c r="AA276" i="59"/>
  <c r="AA279" i="59"/>
  <c r="W279" i="59"/>
  <c r="AA280" i="59"/>
  <c r="K285" i="59"/>
  <c r="O285" i="59"/>
  <c r="AA286" i="59"/>
  <c r="W286" i="59"/>
  <c r="AA287" i="59"/>
  <c r="W287" i="59"/>
  <c r="O288" i="59"/>
  <c r="K288" i="59"/>
  <c r="AI289" i="59"/>
  <c r="AI292" i="59"/>
  <c r="O295" i="59"/>
  <c r="AM295" i="59"/>
  <c r="Y297" i="59"/>
  <c r="N297" i="59"/>
  <c r="AL297" i="59" s="1"/>
  <c r="AM297" i="59" s="1"/>
  <c r="AA298" i="59"/>
  <c r="W298" i="59"/>
  <c r="AM298" i="59"/>
  <c r="AI298" i="59"/>
  <c r="AM279" i="59"/>
  <c r="AA283" i="59"/>
  <c r="W283" i="59"/>
  <c r="O289" i="59"/>
  <c r="K289" i="59"/>
  <c r="AA291" i="59"/>
  <c r="W291" i="59"/>
  <c r="K292" i="59"/>
  <c r="AM293" i="59"/>
  <c r="AI293" i="59"/>
  <c r="AI296" i="59"/>
  <c r="AI297" i="59"/>
  <c r="A10" i="58"/>
  <c r="AX30" i="58"/>
  <c r="A32" i="58"/>
  <c r="B33" i="58"/>
  <c r="AW68" i="58"/>
  <c r="AY68" i="58" s="1"/>
  <c r="AX68" i="58" s="1"/>
  <c r="AG70" i="58"/>
  <c r="AI70" i="58" s="1"/>
  <c r="AH70" i="58" s="1"/>
  <c r="AW72" i="58"/>
  <c r="AY72" i="58" s="1"/>
  <c r="AX72" i="58" s="1"/>
  <c r="AG74" i="58"/>
  <c r="AI74" i="58" s="1"/>
  <c r="AH74" i="58" s="1"/>
  <c r="Q30" i="58"/>
  <c r="Q68" i="58"/>
  <c r="S68" i="58" s="1"/>
  <c r="R68" i="58" s="1"/>
  <c r="Q72" i="58"/>
  <c r="S72" i="58" s="1"/>
  <c r="R72" i="58" s="1"/>
  <c r="Q77" i="58"/>
  <c r="S77" i="58" s="1"/>
  <c r="R77" i="58" s="1"/>
  <c r="AG78" i="58"/>
  <c r="AI78" i="58" s="1"/>
  <c r="AH78" i="58" s="1"/>
  <c r="Q81" i="58"/>
  <c r="S81" i="58" s="1"/>
  <c r="R81" i="58" s="1"/>
  <c r="AG82" i="58"/>
  <c r="AI82" i="58" s="1"/>
  <c r="AH82" i="58" s="1"/>
  <c r="Q85" i="58"/>
  <c r="S85" i="58" s="1"/>
  <c r="R85" i="58" s="1"/>
  <c r="AG86" i="58"/>
  <c r="AI86" i="58" s="1"/>
  <c r="AH86" i="58" s="1"/>
  <c r="Q89" i="58"/>
  <c r="S89" i="58" s="1"/>
  <c r="R89" i="58" s="1"/>
  <c r="AG94" i="58"/>
  <c r="AI94" i="58" s="1"/>
  <c r="AH94" i="58" s="1"/>
  <c r="Q104" i="58"/>
  <c r="S104" i="58" s="1"/>
  <c r="R104" i="58" s="1"/>
  <c r="Q76" i="58"/>
  <c r="S76" i="58" s="1"/>
  <c r="R76" i="58" s="1"/>
  <c r="Q80" i="58"/>
  <c r="S80" i="58" s="1"/>
  <c r="R80" i="58" s="1"/>
  <c r="Q84" i="58"/>
  <c r="S84" i="58" s="1"/>
  <c r="R84" i="58" s="1"/>
  <c r="Q88" i="58"/>
  <c r="S88" i="58" s="1"/>
  <c r="R88" i="58" s="1"/>
  <c r="Q92" i="58"/>
  <c r="S92" i="58" s="1"/>
  <c r="R92" i="58" s="1"/>
  <c r="AG98" i="58"/>
  <c r="AI98" i="58" s="1"/>
  <c r="AH98" i="58" s="1"/>
  <c r="Q105" i="58"/>
  <c r="S105" i="58" s="1"/>
  <c r="R105" i="58" s="1"/>
  <c r="AW105" i="58"/>
  <c r="AY105" i="58" s="1"/>
  <c r="AX105" i="58" s="1"/>
  <c r="AW117" i="58"/>
  <c r="AY117" i="58" s="1"/>
  <c r="AX117" i="58" s="1"/>
  <c r="AW133" i="58"/>
  <c r="AY133" i="58" s="1"/>
  <c r="AX133" i="58" s="1"/>
  <c r="AW149" i="58"/>
  <c r="AY149" i="58" s="1"/>
  <c r="AX149" i="58" s="1"/>
  <c r="AW154" i="58"/>
  <c r="AY154" i="58" s="1"/>
  <c r="AX154" i="58" s="1"/>
  <c r="AG91" i="58"/>
  <c r="AI91" i="58" s="1"/>
  <c r="AH91" i="58" s="1"/>
  <c r="AW92" i="58"/>
  <c r="AY92" i="58" s="1"/>
  <c r="AX92" i="58" s="1"/>
  <c r="AG95" i="58"/>
  <c r="AI95" i="58" s="1"/>
  <c r="AH95" i="58" s="1"/>
  <c r="AW96" i="58"/>
  <c r="AY96" i="58" s="1"/>
  <c r="AX96" i="58" s="1"/>
  <c r="AG99" i="58"/>
  <c r="AI99" i="58" s="1"/>
  <c r="AH99" i="58" s="1"/>
  <c r="AW100" i="58"/>
  <c r="AY100" i="58" s="1"/>
  <c r="AX100" i="58" s="1"/>
  <c r="AG103" i="58"/>
  <c r="AI103" i="58" s="1"/>
  <c r="AH103" i="58" s="1"/>
  <c r="AW104" i="58"/>
  <c r="AY104" i="58" s="1"/>
  <c r="AX104" i="58" s="1"/>
  <c r="AG107" i="58"/>
  <c r="AI107" i="58" s="1"/>
  <c r="AH107" i="58" s="1"/>
  <c r="AW108" i="58"/>
  <c r="AY108" i="58" s="1"/>
  <c r="AX108" i="58" s="1"/>
  <c r="AG111" i="58"/>
  <c r="AI111" i="58" s="1"/>
  <c r="AH111" i="58" s="1"/>
  <c r="AW112" i="58"/>
  <c r="AY112" i="58" s="1"/>
  <c r="AX112" i="58" s="1"/>
  <c r="AG115" i="58"/>
  <c r="AI115" i="58" s="1"/>
  <c r="AH115" i="58" s="1"/>
  <c r="AW116" i="58"/>
  <c r="AY116" i="58" s="1"/>
  <c r="AX116" i="58" s="1"/>
  <c r="AG119" i="58"/>
  <c r="AI119" i="58" s="1"/>
  <c r="AH119" i="58" s="1"/>
  <c r="AW120" i="58"/>
  <c r="AY120" i="58" s="1"/>
  <c r="AX120" i="58" s="1"/>
  <c r="AG123" i="58"/>
  <c r="AI123" i="58" s="1"/>
  <c r="AH123" i="58" s="1"/>
  <c r="AW124" i="58"/>
  <c r="AY124" i="58" s="1"/>
  <c r="AX124" i="58" s="1"/>
  <c r="AG127" i="58"/>
  <c r="AI127" i="58" s="1"/>
  <c r="AH127" i="58" s="1"/>
  <c r="AW128" i="58"/>
  <c r="AY128" i="58" s="1"/>
  <c r="AX128" i="58" s="1"/>
  <c r="AG131" i="58"/>
  <c r="AI131" i="58" s="1"/>
  <c r="AH131" i="58" s="1"/>
  <c r="AW132" i="58"/>
  <c r="AY132" i="58" s="1"/>
  <c r="AX132" i="58" s="1"/>
  <c r="AG135" i="58"/>
  <c r="AI135" i="58" s="1"/>
  <c r="AH135" i="58" s="1"/>
  <c r="AW136" i="58"/>
  <c r="AY136" i="58" s="1"/>
  <c r="AX136" i="58" s="1"/>
  <c r="AG139" i="58"/>
  <c r="AI139" i="58" s="1"/>
  <c r="AH139" i="58" s="1"/>
  <c r="AW140" i="58"/>
  <c r="AY140" i="58" s="1"/>
  <c r="AX140" i="58" s="1"/>
  <c r="AG143" i="58"/>
  <c r="AI143" i="58" s="1"/>
  <c r="AH143" i="58" s="1"/>
  <c r="AW144" i="58"/>
  <c r="AY144" i="58" s="1"/>
  <c r="AX144" i="58" s="1"/>
  <c r="AG147" i="58"/>
  <c r="AI147" i="58" s="1"/>
  <c r="AH147" i="58" s="1"/>
  <c r="AW148" i="58"/>
  <c r="AY148" i="58" s="1"/>
  <c r="AX148" i="58" s="1"/>
  <c r="AG151" i="58"/>
  <c r="AI151" i="58" s="1"/>
  <c r="AH151" i="58" s="1"/>
  <c r="AW152" i="58"/>
  <c r="AY152" i="58" s="1"/>
  <c r="AX152" i="58" s="1"/>
  <c r="Q159" i="58"/>
  <c r="S159" i="58" s="1"/>
  <c r="R159" i="58" s="1"/>
  <c r="AW162" i="58"/>
  <c r="AY162" i="58" s="1"/>
  <c r="AX162" i="58" s="1"/>
  <c r="AG163" i="58"/>
  <c r="AI163" i="58" s="1"/>
  <c r="AH163" i="58" s="1"/>
  <c r="Q166" i="58"/>
  <c r="S166" i="58" s="1"/>
  <c r="R166" i="58" s="1"/>
  <c r="AG167" i="58"/>
  <c r="AI167" i="58" s="1"/>
  <c r="AH167" i="58" s="1"/>
  <c r="Q182" i="58"/>
  <c r="S182" i="58" s="1"/>
  <c r="R182" i="58" s="1"/>
  <c r="AG183" i="58"/>
  <c r="AI183" i="58" s="1"/>
  <c r="AH183" i="58" s="1"/>
  <c r="Q109" i="58"/>
  <c r="S109" i="58" s="1"/>
  <c r="R109" i="58" s="1"/>
  <c r="AG110" i="58"/>
  <c r="AI110" i="58" s="1"/>
  <c r="AH110" i="58" s="1"/>
  <c r="Q113" i="58"/>
  <c r="S113" i="58" s="1"/>
  <c r="R113" i="58" s="1"/>
  <c r="AG114" i="58"/>
  <c r="AI114" i="58" s="1"/>
  <c r="AH114" i="58" s="1"/>
  <c r="Q117" i="58"/>
  <c r="S117" i="58" s="1"/>
  <c r="R117" i="58" s="1"/>
  <c r="AG118" i="58"/>
  <c r="AI118" i="58" s="1"/>
  <c r="AH118" i="58" s="1"/>
  <c r="Q121" i="58"/>
  <c r="S121" i="58" s="1"/>
  <c r="R121" i="58" s="1"/>
  <c r="AG122" i="58"/>
  <c r="AI122" i="58" s="1"/>
  <c r="AH122" i="58" s="1"/>
  <c r="Q125" i="58"/>
  <c r="S125" i="58" s="1"/>
  <c r="R125" i="58" s="1"/>
  <c r="AG126" i="58"/>
  <c r="AI126" i="58" s="1"/>
  <c r="AH126" i="58" s="1"/>
  <c r="Q129" i="58"/>
  <c r="S129" i="58" s="1"/>
  <c r="R129" i="58" s="1"/>
  <c r="AG130" i="58"/>
  <c r="AI130" i="58" s="1"/>
  <c r="AH130" i="58" s="1"/>
  <c r="Q133" i="58"/>
  <c r="S133" i="58" s="1"/>
  <c r="R133" i="58" s="1"/>
  <c r="AG134" i="58"/>
  <c r="AI134" i="58" s="1"/>
  <c r="AH134" i="58" s="1"/>
  <c r="Q137" i="58"/>
  <c r="S137" i="58" s="1"/>
  <c r="R137" i="58" s="1"/>
  <c r="AG138" i="58"/>
  <c r="AI138" i="58" s="1"/>
  <c r="AH138" i="58" s="1"/>
  <c r="Q141" i="58"/>
  <c r="S141" i="58" s="1"/>
  <c r="R141" i="58" s="1"/>
  <c r="AG142" i="58"/>
  <c r="AI142" i="58" s="1"/>
  <c r="AH142" i="58" s="1"/>
  <c r="Q145" i="58"/>
  <c r="S145" i="58" s="1"/>
  <c r="R145" i="58" s="1"/>
  <c r="AG146" i="58"/>
  <c r="AI146" i="58" s="1"/>
  <c r="AH146" i="58" s="1"/>
  <c r="Q149" i="58"/>
  <c r="S149" i="58" s="1"/>
  <c r="R149" i="58" s="1"/>
  <c r="AG150" i="58"/>
  <c r="AI150" i="58" s="1"/>
  <c r="AH150" i="58" s="1"/>
  <c r="Q154" i="58"/>
  <c r="S154" i="58" s="1"/>
  <c r="R154" i="58" s="1"/>
  <c r="Q163" i="58"/>
  <c r="S163" i="58" s="1"/>
  <c r="R163" i="58" s="1"/>
  <c r="Q174" i="58"/>
  <c r="S174" i="58" s="1"/>
  <c r="R174" i="58" s="1"/>
  <c r="AG175" i="58"/>
  <c r="AI175" i="58" s="1"/>
  <c r="AH175" i="58" s="1"/>
  <c r="Q165" i="58"/>
  <c r="S165" i="58" s="1"/>
  <c r="R165" i="58" s="1"/>
  <c r="Q169" i="58"/>
  <c r="S169" i="58" s="1"/>
  <c r="R169" i="58" s="1"/>
  <c r="Q173" i="58"/>
  <c r="S173" i="58" s="1"/>
  <c r="R173" i="58" s="1"/>
  <c r="Q177" i="58"/>
  <c r="S177" i="58" s="1"/>
  <c r="R177" i="58" s="1"/>
  <c r="Q181" i="58"/>
  <c r="S181" i="58" s="1"/>
  <c r="R181" i="58" s="1"/>
  <c r="Q185" i="58"/>
  <c r="S185" i="58" s="1"/>
  <c r="R185" i="58" s="1"/>
  <c r="Q189" i="58"/>
  <c r="S189" i="58" s="1"/>
  <c r="R189" i="58" s="1"/>
  <c r="Q193" i="58"/>
  <c r="S193" i="58" s="1"/>
  <c r="R193" i="58" s="1"/>
  <c r="AG201" i="58"/>
  <c r="AI201" i="58" s="1"/>
  <c r="AH201" i="58" s="1"/>
  <c r="Q153" i="58"/>
  <c r="S153" i="58" s="1"/>
  <c r="R153" i="58" s="1"/>
  <c r="Q157" i="58"/>
  <c r="S157" i="58" s="1"/>
  <c r="R157" i="58" s="1"/>
  <c r="Q161" i="58"/>
  <c r="S161" i="58" s="1"/>
  <c r="R161" i="58" s="1"/>
  <c r="AW165" i="58"/>
  <c r="AY165" i="58" s="1"/>
  <c r="AX165" i="58" s="1"/>
  <c r="AG168" i="58"/>
  <c r="AI168" i="58" s="1"/>
  <c r="AH168" i="58" s="1"/>
  <c r="AW169" i="58"/>
  <c r="AY169" i="58" s="1"/>
  <c r="AX169" i="58" s="1"/>
  <c r="AG172" i="58"/>
  <c r="AI172" i="58" s="1"/>
  <c r="AH172" i="58" s="1"/>
  <c r="AW173" i="58"/>
  <c r="AY173" i="58" s="1"/>
  <c r="AX173" i="58" s="1"/>
  <c r="AG176" i="58"/>
  <c r="AI176" i="58" s="1"/>
  <c r="AH176" i="58" s="1"/>
  <c r="AW177" i="58"/>
  <c r="AY177" i="58" s="1"/>
  <c r="AX177" i="58" s="1"/>
  <c r="AG180" i="58"/>
  <c r="AI180" i="58" s="1"/>
  <c r="AH180" i="58" s="1"/>
  <c r="AW181" i="58"/>
  <c r="AY181" i="58" s="1"/>
  <c r="AX181" i="58" s="1"/>
  <c r="AG184" i="58"/>
  <c r="AI184" i="58" s="1"/>
  <c r="AH184" i="58" s="1"/>
  <c r="AW185" i="58"/>
  <c r="AY185" i="58" s="1"/>
  <c r="AX185" i="58" s="1"/>
  <c r="AG188" i="58"/>
  <c r="AI188" i="58" s="1"/>
  <c r="AH188" i="58" s="1"/>
  <c r="AW189" i="58"/>
  <c r="AY189" i="58" s="1"/>
  <c r="AX189" i="58" s="1"/>
  <c r="AG192" i="58"/>
  <c r="AI192" i="58" s="1"/>
  <c r="AH192" i="58" s="1"/>
  <c r="AW193" i="58"/>
  <c r="AY193" i="58" s="1"/>
  <c r="AX193" i="58" s="1"/>
  <c r="AW196" i="58"/>
  <c r="AY196" i="58" s="1"/>
  <c r="AX196" i="58" s="1"/>
  <c r="Q209" i="58"/>
  <c r="S209" i="58" s="1"/>
  <c r="R209" i="58" s="1"/>
  <c r="AG198" i="58"/>
  <c r="AI198" i="58" s="1"/>
  <c r="AH198" i="58" s="1"/>
  <c r="Q199" i="58"/>
  <c r="S199" i="58" s="1"/>
  <c r="R199" i="58" s="1"/>
  <c r="AG202" i="58"/>
  <c r="AI202" i="58" s="1"/>
  <c r="AH202" i="58" s="1"/>
  <c r="Q203" i="58"/>
  <c r="S203" i="58" s="1"/>
  <c r="R203" i="58" s="1"/>
  <c r="AW210" i="58"/>
  <c r="AY210" i="58" s="1"/>
  <c r="AX210" i="58" s="1"/>
  <c r="Q216" i="58"/>
  <c r="S216" i="58" s="1"/>
  <c r="R216" i="58" s="1"/>
  <c r="Q196" i="58"/>
  <c r="S196" i="58" s="1"/>
  <c r="R196" i="58" s="1"/>
  <c r="AW199" i="58"/>
  <c r="AY199" i="58" s="1"/>
  <c r="AX199" i="58" s="1"/>
  <c r="Q200" i="58"/>
  <c r="S200" i="58" s="1"/>
  <c r="R200" i="58" s="1"/>
  <c r="AW206" i="58"/>
  <c r="AY206" i="58" s="1"/>
  <c r="AX206" i="58" s="1"/>
  <c r="Q213" i="58"/>
  <c r="S213" i="58" s="1"/>
  <c r="R213" i="58" s="1"/>
  <c r="Q220" i="58"/>
  <c r="S220" i="58" s="1"/>
  <c r="R220" i="58" s="1"/>
  <c r="AW205" i="58"/>
  <c r="AY205" i="58" s="1"/>
  <c r="AX205" i="58" s="1"/>
  <c r="AW209" i="58"/>
  <c r="AY209" i="58" s="1"/>
  <c r="AX209" i="58" s="1"/>
  <c r="AG223" i="58"/>
  <c r="AI223" i="58" s="1"/>
  <c r="AH223" i="58" s="1"/>
  <c r="Q224" i="58"/>
  <c r="S224" i="58" s="1"/>
  <c r="R224" i="58" s="1"/>
  <c r="AG227" i="58"/>
  <c r="AI227" i="58" s="1"/>
  <c r="AH227" i="58" s="1"/>
  <c r="Q228" i="58"/>
  <c r="S228" i="58" s="1"/>
  <c r="R228" i="58" s="1"/>
  <c r="AG231" i="58"/>
  <c r="AI231" i="58" s="1"/>
  <c r="AH231" i="58" s="1"/>
  <c r="Q232" i="58"/>
  <c r="S232" i="58" s="1"/>
  <c r="R232" i="58" s="1"/>
  <c r="AG235" i="58"/>
  <c r="AI235" i="58" s="1"/>
  <c r="AH235" i="58" s="1"/>
  <c r="Q236" i="58"/>
  <c r="S236" i="58" s="1"/>
  <c r="R236" i="58" s="1"/>
  <c r="AG239" i="58"/>
  <c r="AI239" i="58" s="1"/>
  <c r="AH239" i="58" s="1"/>
  <c r="Q240" i="58"/>
  <c r="S240" i="58" s="1"/>
  <c r="R240" i="58" s="1"/>
  <c r="Q247" i="58"/>
  <c r="S247" i="58" s="1"/>
  <c r="R247" i="58" s="1"/>
  <c r="Q255" i="58"/>
  <c r="S255" i="58" s="1"/>
  <c r="R255" i="58" s="1"/>
  <c r="AG245" i="58"/>
  <c r="AI245" i="58" s="1"/>
  <c r="AH245" i="58" s="1"/>
  <c r="AG249" i="58"/>
  <c r="AI249" i="58" s="1"/>
  <c r="AH249" i="58" s="1"/>
  <c r="AG253" i="58"/>
  <c r="AI253" i="58" s="1"/>
  <c r="AH253" i="58" s="1"/>
  <c r="AG257" i="58"/>
  <c r="AI257" i="58" s="1"/>
  <c r="AH257" i="58" s="1"/>
  <c r="AW244" i="58"/>
  <c r="AY244" i="58" s="1"/>
  <c r="AX244" i="58" s="1"/>
  <c r="AW248" i="58"/>
  <c r="AY248" i="58" s="1"/>
  <c r="AX248" i="58" s="1"/>
  <c r="AW252" i="58"/>
  <c r="AY252" i="58" s="1"/>
  <c r="AX252" i="58" s="1"/>
  <c r="AW256" i="58"/>
  <c r="AY256" i="58" s="1"/>
  <c r="AX256" i="58" s="1"/>
  <c r="AW260" i="58"/>
  <c r="AY260" i="58" s="1"/>
  <c r="AX260" i="58" s="1"/>
  <c r="AG261" i="58"/>
  <c r="AI261" i="58" s="1"/>
  <c r="AH261" i="58" s="1"/>
  <c r="AW264" i="58"/>
  <c r="AY264" i="58" s="1"/>
  <c r="AX264" i="58" s="1"/>
  <c r="AG265" i="58"/>
  <c r="AI265" i="58" s="1"/>
  <c r="AH265" i="58" s="1"/>
  <c r="Q266" i="58"/>
  <c r="S266" i="58" s="1"/>
  <c r="R266" i="58" s="1"/>
  <c r="AG268" i="58"/>
  <c r="AI268" i="58" s="1"/>
  <c r="AH268" i="58" s="1"/>
  <c r="AG272" i="58"/>
  <c r="AI272" i="58" s="1"/>
  <c r="AH272" i="58" s="1"/>
  <c r="Q277" i="58"/>
  <c r="S277" i="58" s="1"/>
  <c r="R277" i="58" s="1"/>
  <c r="Q281" i="58"/>
  <c r="S281" i="58" s="1"/>
  <c r="R281" i="58" s="1"/>
  <c r="Q285" i="58"/>
  <c r="S285" i="58" s="1"/>
  <c r="R285" i="58" s="1"/>
  <c r="Q289" i="58"/>
  <c r="S289" i="58" s="1"/>
  <c r="R289" i="58" s="1"/>
  <c r="Q293" i="58"/>
  <c r="S293" i="58" s="1"/>
  <c r="R293" i="58" s="1"/>
  <c r="AW267" i="58"/>
  <c r="AY267" i="58" s="1"/>
  <c r="AX267" i="58" s="1"/>
  <c r="AW271" i="58"/>
  <c r="AY271" i="58" s="1"/>
  <c r="AX271" i="58" s="1"/>
  <c r="J39" i="61" l="1"/>
  <c r="K39" i="61"/>
  <c r="J40" i="60"/>
  <c r="J41" i="60" s="1"/>
  <c r="J42" i="60" s="1"/>
  <c r="I40" i="60"/>
  <c r="I41" i="60" s="1"/>
  <c r="I42" i="60" s="1"/>
  <c r="B15" i="13"/>
  <c r="D15" i="13" s="1"/>
  <c r="H12" i="62"/>
  <c r="J40" i="61"/>
  <c r="J41" i="61" s="1"/>
  <c r="K40" i="61"/>
  <c r="K41" i="61" s="1"/>
  <c r="O36" i="59"/>
  <c r="O37" i="59"/>
  <c r="C31" i="59"/>
  <c r="A10" i="59"/>
  <c r="Z292" i="59"/>
  <c r="AA292" i="59"/>
  <c r="B33" i="59"/>
  <c r="A32" i="59"/>
  <c r="C32" i="59" s="1"/>
  <c r="O292" i="59"/>
  <c r="O296" i="59"/>
  <c r="Z297" i="59"/>
  <c r="AA297" i="59" s="1"/>
  <c r="O297" i="59"/>
  <c r="Z293" i="59"/>
  <c r="AA293" i="59" s="1"/>
  <c r="AA296" i="59"/>
  <c r="O293" i="59"/>
  <c r="AA30" i="59"/>
  <c r="W30" i="59"/>
  <c r="B34" i="58"/>
  <c r="A33" i="58"/>
  <c r="C32" i="58"/>
  <c r="S30" i="58"/>
  <c r="A11" i="58"/>
  <c r="L42" i="61" l="1"/>
  <c r="H38" i="61" s="1"/>
  <c r="H40" i="61" s="1"/>
  <c r="F51" i="37" s="1"/>
  <c r="H40" i="63"/>
  <c r="F15" i="62" s="1"/>
  <c r="B12" i="13" s="1"/>
  <c r="K43" i="60"/>
  <c r="G39" i="60" s="1"/>
  <c r="B34" i="59"/>
  <c r="A33" i="59"/>
  <c r="A11" i="59"/>
  <c r="C33" i="58"/>
  <c r="A12" i="58"/>
  <c r="R30" i="58"/>
  <c r="B35" i="58"/>
  <c r="A34" i="58"/>
  <c r="F53" i="37" l="1"/>
  <c r="H21" i="63"/>
  <c r="G41" i="60"/>
  <c r="G51" i="37" s="1"/>
  <c r="G53" i="37" s="1"/>
  <c r="G16" i="62" s="1"/>
  <c r="C11" i="13" s="1"/>
  <c r="A12" i="59"/>
  <c r="C33" i="59"/>
  <c r="B35" i="59"/>
  <c r="A34" i="59"/>
  <c r="C34" i="58"/>
  <c r="A35" i="58"/>
  <c r="B36" i="58"/>
  <c r="A13" i="58"/>
  <c r="H51" i="37" l="1"/>
  <c r="H53" i="37"/>
  <c r="F16" i="62"/>
  <c r="B11" i="13" s="1"/>
  <c r="H15" i="62"/>
  <c r="A13" i="59"/>
  <c r="C34" i="59"/>
  <c r="B36" i="59"/>
  <c r="A35" i="59"/>
  <c r="C35" i="59" s="1"/>
  <c r="A14" i="58"/>
  <c r="C35" i="58"/>
  <c r="A36" i="58"/>
  <c r="B37" i="58"/>
  <c r="B37" i="59" l="1"/>
  <c r="A36" i="59"/>
  <c r="A14" i="59"/>
  <c r="A15" i="58"/>
  <c r="B38" i="58"/>
  <c r="A37" i="58"/>
  <c r="C36" i="58"/>
  <c r="C36" i="59" l="1"/>
  <c r="A15" i="59"/>
  <c r="B38" i="59"/>
  <c r="A37" i="59"/>
  <c r="C37" i="58"/>
  <c r="A16" i="58"/>
  <c r="B39" i="58"/>
  <c r="A38" i="58"/>
  <c r="C37" i="59" l="1"/>
  <c r="A38" i="59"/>
  <c r="B39" i="59"/>
  <c r="A16" i="59"/>
  <c r="A17" i="58"/>
  <c r="C38" i="58"/>
  <c r="A39" i="58"/>
  <c r="B40" i="58"/>
  <c r="A17" i="59" l="1"/>
  <c r="A39" i="59"/>
  <c r="B40" i="59"/>
  <c r="C38" i="59"/>
  <c r="A40" i="58"/>
  <c r="B41" i="58"/>
  <c r="A18" i="58"/>
  <c r="C39" i="58"/>
  <c r="B41" i="59" l="1"/>
  <c r="A40" i="59"/>
  <c r="A18" i="59"/>
  <c r="C39" i="59"/>
  <c r="C40" i="58"/>
  <c r="A19" i="58"/>
  <c r="B42" i="58"/>
  <c r="A41" i="58"/>
  <c r="C40" i="59" l="1"/>
  <c r="A19" i="59"/>
  <c r="B47" i="59"/>
  <c r="A41" i="59"/>
  <c r="B43" i="58"/>
  <c r="A42" i="58"/>
  <c r="C41" i="58"/>
  <c r="A20" i="58"/>
  <c r="C41" i="59" l="1"/>
  <c r="B48" i="59"/>
  <c r="A47" i="59"/>
  <c r="A20" i="59"/>
  <c r="A21" i="58"/>
  <c r="C42" i="58"/>
  <c r="A43" i="58"/>
  <c r="B44" i="58"/>
  <c r="A21" i="59" l="1"/>
  <c r="C47" i="59"/>
  <c r="B49" i="59"/>
  <c r="A48" i="59"/>
  <c r="C43" i="58"/>
  <c r="A44" i="58"/>
  <c r="B45" i="58"/>
  <c r="A22" i="58"/>
  <c r="C48" i="59" l="1"/>
  <c r="A49" i="59"/>
  <c r="B50" i="59"/>
  <c r="A22" i="59"/>
  <c r="B46" i="58"/>
  <c r="A45" i="58"/>
  <c r="A23" i="58"/>
  <c r="C44" i="58"/>
  <c r="A23" i="59" l="1"/>
  <c r="B51" i="59"/>
  <c r="A50" i="59"/>
  <c r="C49" i="59"/>
  <c r="A24" i="58"/>
  <c r="C45" i="58"/>
  <c r="B47" i="58"/>
  <c r="A46" i="58"/>
  <c r="C50" i="59" l="1"/>
  <c r="B52" i="59"/>
  <c r="A51" i="59"/>
  <c r="A24" i="59"/>
  <c r="A47" i="58"/>
  <c r="B48" i="58"/>
  <c r="C46" i="58"/>
  <c r="A25" i="58"/>
  <c r="A25" i="59" l="1"/>
  <c r="C51" i="59"/>
  <c r="A52" i="59"/>
  <c r="B53" i="59"/>
  <c r="A48" i="58"/>
  <c r="B49" i="58"/>
  <c r="A26" i="58"/>
  <c r="C47" i="58"/>
  <c r="A53" i="59" l="1"/>
  <c r="B54" i="59"/>
  <c r="C52" i="59"/>
  <c r="A26" i="59"/>
  <c r="B50" i="58"/>
  <c r="A49" i="58"/>
  <c r="C48" i="58"/>
  <c r="A27" i="58"/>
  <c r="B55" i="59" l="1"/>
  <c r="A54" i="59"/>
  <c r="A27" i="59"/>
  <c r="C53" i="59"/>
  <c r="A28" i="58"/>
  <c r="C49" i="58"/>
  <c r="B51" i="58"/>
  <c r="A50" i="58"/>
  <c r="A28" i="59" l="1"/>
  <c r="C54" i="59"/>
  <c r="B56" i="59"/>
  <c r="A55" i="59"/>
  <c r="C50" i="58"/>
  <c r="A51" i="58"/>
  <c r="B52" i="58"/>
  <c r="C55" i="59" l="1"/>
  <c r="B57" i="59"/>
  <c r="A56" i="59"/>
  <c r="C51" i="58"/>
  <c r="A52" i="58"/>
  <c r="B53" i="58"/>
  <c r="C56" i="59" l="1"/>
  <c r="B58" i="59"/>
  <c r="A57" i="59"/>
  <c r="C52" i="58"/>
  <c r="B54" i="58"/>
  <c r="A53" i="58"/>
  <c r="C57" i="59" l="1"/>
  <c r="B59" i="59"/>
  <c r="A58" i="59"/>
  <c r="B55" i="58"/>
  <c r="A54" i="58"/>
  <c r="C53" i="58"/>
  <c r="C58" i="59" l="1"/>
  <c r="B60" i="59"/>
  <c r="A59" i="59"/>
  <c r="C54" i="58"/>
  <c r="A55" i="58"/>
  <c r="B56" i="58"/>
  <c r="C59" i="59" l="1"/>
  <c r="B61" i="59"/>
  <c r="A60" i="59"/>
  <c r="A56" i="58"/>
  <c r="B57" i="58"/>
  <c r="C55" i="58"/>
  <c r="C60" i="59" l="1"/>
  <c r="B62" i="59"/>
  <c r="A61" i="59"/>
  <c r="B58" i="58"/>
  <c r="A57" i="58"/>
  <c r="C56" i="58"/>
  <c r="C61" i="59" l="1"/>
  <c r="B63" i="59"/>
  <c r="A62" i="59"/>
  <c r="C62" i="59" s="1"/>
  <c r="C57" i="58"/>
  <c r="B59" i="58"/>
  <c r="A58" i="58"/>
  <c r="B64" i="59" l="1"/>
  <c r="A63" i="59"/>
  <c r="C63" i="59" s="1"/>
  <c r="A59" i="58"/>
  <c r="C59" i="58" s="1"/>
  <c r="B60" i="58"/>
  <c r="C58" i="58"/>
  <c r="B65" i="59" l="1"/>
  <c r="A64" i="59"/>
  <c r="C64" i="59" s="1"/>
  <c r="A60" i="58"/>
  <c r="C60" i="58" s="1"/>
  <c r="B61" i="58"/>
  <c r="A65" i="59" l="1"/>
  <c r="C65" i="59" s="1"/>
  <c r="B66" i="59"/>
  <c r="B62" i="58"/>
  <c r="A61" i="58"/>
  <c r="C61" i="58" s="1"/>
  <c r="B67" i="59" l="1"/>
  <c r="A66" i="59"/>
  <c r="C66" i="59" s="1"/>
  <c r="B63" i="58"/>
  <c r="A62" i="58"/>
  <c r="C62" i="58" s="1"/>
  <c r="B68" i="59" l="1"/>
  <c r="A67" i="59"/>
  <c r="C67" i="59" s="1"/>
  <c r="A63" i="58"/>
  <c r="C63" i="58" s="1"/>
  <c r="B64" i="58"/>
  <c r="A68" i="59" l="1"/>
  <c r="C68" i="59" s="1"/>
  <c r="B69" i="59"/>
  <c r="A64" i="58"/>
  <c r="C64" i="58" s="1"/>
  <c r="B65" i="58"/>
  <c r="A69" i="59" l="1"/>
  <c r="C69" i="59" s="1"/>
  <c r="B70" i="59"/>
  <c r="B66" i="58"/>
  <c r="A65" i="58"/>
  <c r="C65" i="58" s="1"/>
  <c r="B71" i="59" l="1"/>
  <c r="A70" i="59"/>
  <c r="C70" i="59" s="1"/>
  <c r="B67" i="58"/>
  <c r="A66" i="58"/>
  <c r="C66" i="58" s="1"/>
  <c r="B72" i="59" l="1"/>
  <c r="A71" i="59"/>
  <c r="C71" i="59" s="1"/>
  <c r="A67" i="58"/>
  <c r="C67" i="58" s="1"/>
  <c r="B68" i="58"/>
  <c r="B73" i="59" l="1"/>
  <c r="A72" i="59"/>
  <c r="C72" i="59" s="1"/>
  <c r="A68" i="58"/>
  <c r="C68" i="58" s="1"/>
  <c r="B69" i="58"/>
  <c r="B74" i="59" l="1"/>
  <c r="A73" i="59"/>
  <c r="C73" i="59" s="1"/>
  <c r="B70" i="58"/>
  <c r="A69" i="58"/>
  <c r="C69" i="58" s="1"/>
  <c r="B75" i="59" l="1"/>
  <c r="A74" i="59"/>
  <c r="C74" i="59" s="1"/>
  <c r="B71" i="58"/>
  <c r="A70" i="58"/>
  <c r="C70" i="58" s="1"/>
  <c r="B76" i="59" l="1"/>
  <c r="A75" i="59"/>
  <c r="C75" i="59" s="1"/>
  <c r="A71" i="58"/>
  <c r="C71" i="58" s="1"/>
  <c r="B72" i="58"/>
  <c r="B77" i="59" l="1"/>
  <c r="A76" i="59"/>
  <c r="C76" i="59" s="1"/>
  <c r="A72" i="58"/>
  <c r="C72" i="58" s="1"/>
  <c r="B73" i="58"/>
  <c r="B78" i="59" l="1"/>
  <c r="A77" i="59"/>
  <c r="C77" i="59" s="1"/>
  <c r="B74" i="58"/>
  <c r="A73" i="58"/>
  <c r="C73" i="58" s="1"/>
  <c r="B79" i="59" l="1"/>
  <c r="A78" i="59"/>
  <c r="C78" i="59" s="1"/>
  <c r="B75" i="58"/>
  <c r="A74" i="58"/>
  <c r="C74" i="58" s="1"/>
  <c r="B80" i="59" l="1"/>
  <c r="A79" i="59"/>
  <c r="C79" i="59" s="1"/>
  <c r="B76" i="58"/>
  <c r="A75" i="58"/>
  <c r="C75" i="58" s="1"/>
  <c r="B81" i="59" l="1"/>
  <c r="A80" i="59"/>
  <c r="C80" i="59" s="1"/>
  <c r="B77" i="58"/>
  <c r="A76" i="58"/>
  <c r="C76" i="58" s="1"/>
  <c r="A81" i="59" l="1"/>
  <c r="C81" i="59" s="1"/>
  <c r="B82" i="59"/>
  <c r="B78" i="58"/>
  <c r="A77" i="58"/>
  <c r="C77" i="58" s="1"/>
  <c r="B83" i="59" l="1"/>
  <c r="A82" i="59"/>
  <c r="C82" i="59" s="1"/>
  <c r="A78" i="58"/>
  <c r="C78" i="58" s="1"/>
  <c r="B79" i="58"/>
  <c r="B84" i="59" l="1"/>
  <c r="A83" i="59"/>
  <c r="C83" i="59" s="1"/>
  <c r="A79" i="58"/>
  <c r="C79" i="58" s="1"/>
  <c r="B80" i="58"/>
  <c r="B85" i="59" l="1"/>
  <c r="A84" i="59"/>
  <c r="C84" i="59" s="1"/>
  <c r="B81" i="58"/>
  <c r="A80" i="58"/>
  <c r="C80" i="58" s="1"/>
  <c r="B86" i="59" l="1"/>
  <c r="A85" i="59"/>
  <c r="C85" i="59" s="1"/>
  <c r="B82" i="58"/>
  <c r="A81" i="58"/>
  <c r="C81" i="58" s="1"/>
  <c r="B87" i="59" l="1"/>
  <c r="A86" i="59"/>
  <c r="C86" i="59" s="1"/>
  <c r="A82" i="58"/>
  <c r="C82" i="58" s="1"/>
  <c r="B83" i="58"/>
  <c r="B88" i="59" l="1"/>
  <c r="A87" i="59"/>
  <c r="C87" i="59" s="1"/>
  <c r="A83" i="58"/>
  <c r="C83" i="58" s="1"/>
  <c r="B84" i="58"/>
  <c r="B89" i="59" l="1"/>
  <c r="A88" i="59"/>
  <c r="C88" i="59" s="1"/>
  <c r="B85" i="58"/>
  <c r="A84" i="58"/>
  <c r="C84" i="58" s="1"/>
  <c r="A89" i="59" l="1"/>
  <c r="C89" i="59" s="1"/>
  <c r="B90" i="59"/>
  <c r="B86" i="58"/>
  <c r="A85" i="58"/>
  <c r="C85" i="58" s="1"/>
  <c r="B91" i="59" l="1"/>
  <c r="A90" i="59"/>
  <c r="C90" i="59" s="1"/>
  <c r="A86" i="58"/>
  <c r="C86" i="58" s="1"/>
  <c r="B87" i="58"/>
  <c r="B92" i="59" l="1"/>
  <c r="A91" i="59"/>
  <c r="C91" i="59" s="1"/>
  <c r="A87" i="58"/>
  <c r="C87" i="58" s="1"/>
  <c r="B88" i="58"/>
  <c r="B93" i="59" l="1"/>
  <c r="A92" i="59"/>
  <c r="C92" i="59" s="1"/>
  <c r="B89" i="58"/>
  <c r="A88" i="58"/>
  <c r="C88" i="58" s="1"/>
  <c r="A93" i="59" l="1"/>
  <c r="C93" i="59" s="1"/>
  <c r="B94" i="59"/>
  <c r="B90" i="58"/>
  <c r="A89" i="58"/>
  <c r="C89" i="58" s="1"/>
  <c r="B95" i="59" l="1"/>
  <c r="A94" i="59"/>
  <c r="C94" i="59" s="1"/>
  <c r="A90" i="58"/>
  <c r="C90" i="58" s="1"/>
  <c r="B91" i="58"/>
  <c r="B96" i="59" l="1"/>
  <c r="A95" i="59"/>
  <c r="C95" i="59" s="1"/>
  <c r="A91" i="58"/>
  <c r="C91" i="58" s="1"/>
  <c r="B92" i="58"/>
  <c r="B97" i="59" l="1"/>
  <c r="A96" i="59"/>
  <c r="C96" i="59" s="1"/>
  <c r="B93" i="58"/>
  <c r="A92" i="58"/>
  <c r="C92" i="58" s="1"/>
  <c r="B98" i="59" l="1"/>
  <c r="A97" i="59"/>
  <c r="C97" i="59" s="1"/>
  <c r="B94" i="58"/>
  <c r="A93" i="58"/>
  <c r="C93" i="58" s="1"/>
  <c r="B99" i="59" l="1"/>
  <c r="A98" i="59"/>
  <c r="C98" i="59" s="1"/>
  <c r="A94" i="58"/>
  <c r="C94" i="58" s="1"/>
  <c r="B95" i="58"/>
  <c r="B100" i="59" l="1"/>
  <c r="A99" i="59"/>
  <c r="C99" i="59" s="1"/>
  <c r="A95" i="58"/>
  <c r="C95" i="58" s="1"/>
  <c r="B96" i="58"/>
  <c r="B101" i="59" l="1"/>
  <c r="A100" i="59"/>
  <c r="C100" i="59" s="1"/>
  <c r="B97" i="58"/>
  <c r="A96" i="58"/>
  <c r="C96" i="58" s="1"/>
  <c r="A101" i="59" l="1"/>
  <c r="C101" i="59" s="1"/>
  <c r="B102" i="59"/>
  <c r="B98" i="58"/>
  <c r="A97" i="58"/>
  <c r="C97" i="58" s="1"/>
  <c r="B103" i="59" l="1"/>
  <c r="A102" i="59"/>
  <c r="C102" i="59" s="1"/>
  <c r="A98" i="58"/>
  <c r="C98" i="58" s="1"/>
  <c r="B99" i="58"/>
  <c r="B104" i="59" l="1"/>
  <c r="A103" i="59"/>
  <c r="C103" i="59" s="1"/>
  <c r="A99" i="58"/>
  <c r="C99" i="58" s="1"/>
  <c r="B100" i="58"/>
  <c r="B105" i="59" l="1"/>
  <c r="A104" i="59"/>
  <c r="C104" i="59" s="1"/>
  <c r="B101" i="58"/>
  <c r="A100" i="58"/>
  <c r="C100" i="58" s="1"/>
  <c r="A105" i="59" l="1"/>
  <c r="C105" i="59" s="1"/>
  <c r="B106" i="59"/>
  <c r="B102" i="58"/>
  <c r="A101" i="58"/>
  <c r="C101" i="58" s="1"/>
  <c r="B107" i="59" l="1"/>
  <c r="A106" i="59"/>
  <c r="C106" i="59" s="1"/>
  <c r="A102" i="58"/>
  <c r="C102" i="58" s="1"/>
  <c r="B103" i="58"/>
  <c r="B108" i="59" l="1"/>
  <c r="A107" i="59"/>
  <c r="C107" i="59" s="1"/>
  <c r="A103" i="58"/>
  <c r="C103" i="58" s="1"/>
  <c r="B104" i="58"/>
  <c r="B109" i="59" l="1"/>
  <c r="A108" i="59"/>
  <c r="C108" i="59" s="1"/>
  <c r="B105" i="58"/>
  <c r="A104" i="58"/>
  <c r="C104" i="58" s="1"/>
  <c r="A109" i="59" l="1"/>
  <c r="C109" i="59" s="1"/>
  <c r="B110" i="59"/>
  <c r="B106" i="58"/>
  <c r="A105" i="58"/>
  <c r="C105" i="58" s="1"/>
  <c r="B111" i="59" l="1"/>
  <c r="A110" i="59"/>
  <c r="C110" i="59" s="1"/>
  <c r="A106" i="58"/>
  <c r="C106" i="58" s="1"/>
  <c r="B107" i="58"/>
  <c r="B112" i="59" l="1"/>
  <c r="A111" i="59"/>
  <c r="C111" i="59" s="1"/>
  <c r="A107" i="58"/>
  <c r="C107" i="58" s="1"/>
  <c r="B108" i="58"/>
  <c r="B113" i="59" l="1"/>
  <c r="A112" i="59"/>
  <c r="C112" i="59" s="1"/>
  <c r="B109" i="58"/>
  <c r="A108" i="58"/>
  <c r="C108" i="58" s="1"/>
  <c r="B114" i="59" l="1"/>
  <c r="A113" i="59"/>
  <c r="C113" i="59" s="1"/>
  <c r="B110" i="58"/>
  <c r="A109" i="58"/>
  <c r="C109" i="58" s="1"/>
  <c r="B115" i="59" l="1"/>
  <c r="A114" i="59"/>
  <c r="C114" i="59" s="1"/>
  <c r="A110" i="58"/>
  <c r="C110" i="58" s="1"/>
  <c r="B111" i="58"/>
  <c r="B116" i="59" l="1"/>
  <c r="A115" i="59"/>
  <c r="C115" i="59" s="1"/>
  <c r="A111" i="58"/>
  <c r="C111" i="58" s="1"/>
  <c r="B112" i="58"/>
  <c r="B117" i="59" l="1"/>
  <c r="A116" i="59"/>
  <c r="C116" i="59" s="1"/>
  <c r="B113" i="58"/>
  <c r="A112" i="58"/>
  <c r="C112" i="58" s="1"/>
  <c r="B118" i="59" l="1"/>
  <c r="A117" i="59"/>
  <c r="C117" i="59" s="1"/>
  <c r="B114" i="58"/>
  <c r="A113" i="58"/>
  <c r="C113" i="58" s="1"/>
  <c r="B119" i="59" l="1"/>
  <c r="A118" i="59"/>
  <c r="C118" i="59" s="1"/>
  <c r="A114" i="58"/>
  <c r="C114" i="58" s="1"/>
  <c r="B115" i="58"/>
  <c r="B120" i="59" l="1"/>
  <c r="A119" i="59"/>
  <c r="C119" i="59" s="1"/>
  <c r="A115" i="58"/>
  <c r="C115" i="58" s="1"/>
  <c r="B116" i="58"/>
  <c r="B121" i="59" l="1"/>
  <c r="A120" i="59"/>
  <c r="C120" i="59" s="1"/>
  <c r="B117" i="58"/>
  <c r="A116" i="58"/>
  <c r="C116" i="58" s="1"/>
  <c r="A121" i="59" l="1"/>
  <c r="C121" i="59" s="1"/>
  <c r="B122" i="59"/>
  <c r="B118" i="58"/>
  <c r="A117" i="58"/>
  <c r="C117" i="58" s="1"/>
  <c r="B123" i="59" l="1"/>
  <c r="A122" i="59"/>
  <c r="C122" i="59" s="1"/>
  <c r="A118" i="58"/>
  <c r="C118" i="58" s="1"/>
  <c r="B119" i="58"/>
  <c r="B124" i="59" l="1"/>
  <c r="A123" i="59"/>
  <c r="C123" i="59" s="1"/>
  <c r="A119" i="58"/>
  <c r="C119" i="58" s="1"/>
  <c r="B120" i="58"/>
  <c r="B125" i="59" l="1"/>
  <c r="A124" i="59"/>
  <c r="C124" i="59" s="1"/>
  <c r="B121" i="58"/>
  <c r="A120" i="58"/>
  <c r="C120" i="58" s="1"/>
  <c r="A125" i="59" l="1"/>
  <c r="C125" i="59" s="1"/>
  <c r="B126" i="59"/>
  <c r="B122" i="58"/>
  <c r="A121" i="58"/>
  <c r="C121" i="58" s="1"/>
  <c r="B127" i="59" l="1"/>
  <c r="A126" i="59"/>
  <c r="C126" i="59" s="1"/>
  <c r="A122" i="58"/>
  <c r="C122" i="58" s="1"/>
  <c r="B123" i="58"/>
  <c r="B128" i="59" l="1"/>
  <c r="A127" i="59"/>
  <c r="C127" i="59" s="1"/>
  <c r="A123" i="58"/>
  <c r="C123" i="58" s="1"/>
  <c r="B124" i="58"/>
  <c r="B129" i="59" l="1"/>
  <c r="A128" i="59"/>
  <c r="C128" i="59" s="1"/>
  <c r="B125" i="58"/>
  <c r="A124" i="58"/>
  <c r="C124" i="58" s="1"/>
  <c r="B130" i="59" l="1"/>
  <c r="A129" i="59"/>
  <c r="C129" i="59" s="1"/>
  <c r="B126" i="58"/>
  <c r="A125" i="58"/>
  <c r="C125" i="58" s="1"/>
  <c r="B131" i="59" l="1"/>
  <c r="A130" i="59"/>
  <c r="C130" i="59" s="1"/>
  <c r="A126" i="58"/>
  <c r="C126" i="58" s="1"/>
  <c r="B127" i="58"/>
  <c r="A131" i="59" l="1"/>
  <c r="C131" i="59" s="1"/>
  <c r="B132" i="59"/>
  <c r="A127" i="58"/>
  <c r="C127" i="58" s="1"/>
  <c r="B128" i="58"/>
  <c r="A132" i="59" l="1"/>
  <c r="C132" i="59" s="1"/>
  <c r="B133" i="59"/>
  <c r="B129" i="58"/>
  <c r="A128" i="58"/>
  <c r="C128" i="58" s="1"/>
  <c r="B134" i="59" l="1"/>
  <c r="A133" i="59"/>
  <c r="C133" i="59" s="1"/>
  <c r="B130" i="58"/>
  <c r="A129" i="58"/>
  <c r="C129" i="58" s="1"/>
  <c r="B135" i="59" l="1"/>
  <c r="A134" i="59"/>
  <c r="C134" i="59" s="1"/>
  <c r="A130" i="58"/>
  <c r="C130" i="58" s="1"/>
  <c r="B131" i="58"/>
  <c r="B136" i="59" l="1"/>
  <c r="A135" i="59"/>
  <c r="C135" i="59" s="1"/>
  <c r="A131" i="58"/>
  <c r="C131" i="58" s="1"/>
  <c r="B132" i="58"/>
  <c r="B137" i="59" l="1"/>
  <c r="A136" i="59"/>
  <c r="C136" i="59" s="1"/>
  <c r="B133" i="58"/>
  <c r="A132" i="58"/>
  <c r="C132" i="58" s="1"/>
  <c r="B138" i="59" l="1"/>
  <c r="A137" i="59"/>
  <c r="C137" i="59" s="1"/>
  <c r="B134" i="58"/>
  <c r="A133" i="58"/>
  <c r="C133" i="58" s="1"/>
  <c r="B139" i="59" l="1"/>
  <c r="A138" i="59"/>
  <c r="C138" i="59" s="1"/>
  <c r="A134" i="58"/>
  <c r="C134" i="58" s="1"/>
  <c r="B135" i="58"/>
  <c r="B140" i="59" l="1"/>
  <c r="A139" i="59"/>
  <c r="C139" i="59" s="1"/>
  <c r="A135" i="58"/>
  <c r="C135" i="58" s="1"/>
  <c r="B136" i="58"/>
  <c r="B141" i="59" l="1"/>
  <c r="A140" i="59"/>
  <c r="C140" i="59" s="1"/>
  <c r="B137" i="58"/>
  <c r="A136" i="58"/>
  <c r="C136" i="58" s="1"/>
  <c r="B142" i="59" l="1"/>
  <c r="A141" i="59"/>
  <c r="C141" i="59" s="1"/>
  <c r="B138" i="58"/>
  <c r="A137" i="58"/>
  <c r="C137" i="58" s="1"/>
  <c r="B143" i="59" l="1"/>
  <c r="A142" i="59"/>
  <c r="C142" i="59" s="1"/>
  <c r="A138" i="58"/>
  <c r="C138" i="58" s="1"/>
  <c r="B139" i="58"/>
  <c r="B144" i="59" l="1"/>
  <c r="A143" i="59"/>
  <c r="C143" i="59" s="1"/>
  <c r="A139" i="58"/>
  <c r="C139" i="58" s="1"/>
  <c r="B140" i="58"/>
  <c r="A144" i="59" l="1"/>
  <c r="C144" i="59" s="1"/>
  <c r="B145" i="59"/>
  <c r="B141" i="58"/>
  <c r="A140" i="58"/>
  <c r="C140" i="58" s="1"/>
  <c r="B146" i="59" l="1"/>
  <c r="A145" i="59"/>
  <c r="C145" i="59" s="1"/>
  <c r="B142" i="58"/>
  <c r="A141" i="58"/>
  <c r="C141" i="58" s="1"/>
  <c r="B147" i="59" l="1"/>
  <c r="A146" i="59"/>
  <c r="C146" i="59" s="1"/>
  <c r="A142" i="58"/>
  <c r="C142" i="58" s="1"/>
  <c r="B143" i="58"/>
  <c r="A147" i="59" l="1"/>
  <c r="C147" i="59" s="1"/>
  <c r="B148" i="59"/>
  <c r="A143" i="58"/>
  <c r="C143" i="58" s="1"/>
  <c r="B144" i="58"/>
  <c r="A148" i="59" l="1"/>
  <c r="C148" i="59" s="1"/>
  <c r="B149" i="59"/>
  <c r="B145" i="58"/>
  <c r="A144" i="58"/>
  <c r="C144" i="58" s="1"/>
  <c r="B150" i="59" l="1"/>
  <c r="A149" i="59"/>
  <c r="C149" i="59" s="1"/>
  <c r="B146" i="58"/>
  <c r="A145" i="58"/>
  <c r="C145" i="58" s="1"/>
  <c r="B151" i="59" l="1"/>
  <c r="A150" i="59"/>
  <c r="C150" i="59" s="1"/>
  <c r="A146" i="58"/>
  <c r="C146" i="58" s="1"/>
  <c r="B147" i="58"/>
  <c r="B152" i="59" l="1"/>
  <c r="A151" i="59"/>
  <c r="C151" i="59" s="1"/>
  <c r="A147" i="58"/>
  <c r="C147" i="58" s="1"/>
  <c r="B148" i="58"/>
  <c r="B153" i="59" l="1"/>
  <c r="A152" i="59"/>
  <c r="C152" i="59" s="1"/>
  <c r="B149" i="58"/>
  <c r="A148" i="58"/>
  <c r="C148" i="58" s="1"/>
  <c r="B154" i="59" l="1"/>
  <c r="A153" i="59"/>
  <c r="C153" i="59" s="1"/>
  <c r="B150" i="58"/>
  <c r="A149" i="58"/>
  <c r="C149" i="58" s="1"/>
  <c r="B155" i="59" l="1"/>
  <c r="A154" i="59"/>
  <c r="C154" i="59" s="1"/>
  <c r="A150" i="58"/>
  <c r="C150" i="58" s="1"/>
  <c r="B151" i="58"/>
  <c r="B156" i="59" l="1"/>
  <c r="A155" i="59"/>
  <c r="C155" i="59" s="1"/>
  <c r="A151" i="58"/>
  <c r="C151" i="58" s="1"/>
  <c r="B152" i="58"/>
  <c r="B157" i="59" l="1"/>
  <c r="A156" i="59"/>
  <c r="C156" i="59" s="1"/>
  <c r="B153" i="58"/>
  <c r="A152" i="58"/>
  <c r="C152" i="58" s="1"/>
  <c r="B158" i="59" l="1"/>
  <c r="A157" i="59"/>
  <c r="C157" i="59" s="1"/>
  <c r="B154" i="58"/>
  <c r="A153" i="58"/>
  <c r="C153" i="58" s="1"/>
  <c r="B159" i="59" l="1"/>
  <c r="A158" i="59"/>
  <c r="C158" i="59" s="1"/>
  <c r="A154" i="58"/>
  <c r="C154" i="58" s="1"/>
  <c r="B155" i="58"/>
  <c r="A159" i="59" l="1"/>
  <c r="C159" i="59" s="1"/>
  <c r="B160" i="59"/>
  <c r="A155" i="58"/>
  <c r="C155" i="58" s="1"/>
  <c r="B156" i="58"/>
  <c r="B161" i="59" l="1"/>
  <c r="A160" i="59"/>
  <c r="C160" i="59" s="1"/>
  <c r="B157" i="58"/>
  <c r="A156" i="58"/>
  <c r="C156" i="58" s="1"/>
  <c r="B162" i="59" l="1"/>
  <c r="A161" i="59"/>
  <c r="C161" i="59" s="1"/>
  <c r="B158" i="58"/>
  <c r="A157" i="58"/>
  <c r="C157" i="58" s="1"/>
  <c r="B163" i="59" l="1"/>
  <c r="A162" i="59"/>
  <c r="C162" i="59" s="1"/>
  <c r="A158" i="58"/>
  <c r="C158" i="58" s="1"/>
  <c r="B159" i="58"/>
  <c r="B164" i="59" l="1"/>
  <c r="A163" i="59"/>
  <c r="C163" i="59" s="1"/>
  <c r="A159" i="58"/>
  <c r="C159" i="58" s="1"/>
  <c r="B160" i="58"/>
  <c r="B165" i="59" l="1"/>
  <c r="A164" i="59"/>
  <c r="C164" i="59" s="1"/>
  <c r="B161" i="58"/>
  <c r="A160" i="58"/>
  <c r="C160" i="58" s="1"/>
  <c r="B166" i="59" l="1"/>
  <c r="A165" i="59"/>
  <c r="C165" i="59" s="1"/>
  <c r="B162" i="58"/>
  <c r="A161" i="58"/>
  <c r="C161" i="58" s="1"/>
  <c r="B167" i="59" l="1"/>
  <c r="A166" i="59"/>
  <c r="C166" i="59" s="1"/>
  <c r="A162" i="58"/>
  <c r="C162" i="58" s="1"/>
  <c r="B163" i="58"/>
  <c r="B168" i="59" l="1"/>
  <c r="A167" i="59"/>
  <c r="C167" i="59" s="1"/>
  <c r="A163" i="58"/>
  <c r="C163" i="58" s="1"/>
  <c r="B164" i="58"/>
  <c r="A168" i="59" l="1"/>
  <c r="C168" i="59" s="1"/>
  <c r="B169" i="59"/>
  <c r="A164" i="58"/>
  <c r="C164" i="58" s="1"/>
  <c r="B165" i="58"/>
  <c r="B170" i="59" l="1"/>
  <c r="A169" i="59"/>
  <c r="C169" i="59" s="1"/>
  <c r="B166" i="58"/>
  <c r="A165" i="58"/>
  <c r="C165" i="58" s="1"/>
  <c r="A170" i="59" l="1"/>
  <c r="C170" i="59" s="1"/>
  <c r="B171" i="59"/>
  <c r="B167" i="58"/>
  <c r="A166" i="58"/>
  <c r="C166" i="58" s="1"/>
  <c r="A171" i="59" l="1"/>
  <c r="C171" i="59" s="1"/>
  <c r="B172" i="59"/>
  <c r="A167" i="58"/>
  <c r="C167" i="58" s="1"/>
  <c r="B168" i="58"/>
  <c r="B173" i="59" l="1"/>
  <c r="A172" i="59"/>
  <c r="C172" i="59" s="1"/>
  <c r="A168" i="58"/>
  <c r="C168" i="58" s="1"/>
  <c r="B169" i="58"/>
  <c r="B174" i="59" l="1"/>
  <c r="A173" i="59"/>
  <c r="C173" i="59" s="1"/>
  <c r="B170" i="58"/>
  <c r="A169" i="58"/>
  <c r="C169" i="58" s="1"/>
  <c r="B175" i="59" l="1"/>
  <c r="A174" i="59"/>
  <c r="C174" i="59" s="1"/>
  <c r="B171" i="58"/>
  <c r="A170" i="58"/>
  <c r="C170" i="58" s="1"/>
  <c r="B176" i="59" l="1"/>
  <c r="A175" i="59"/>
  <c r="C175" i="59" s="1"/>
  <c r="A171" i="58"/>
  <c r="C171" i="58" s="1"/>
  <c r="B172" i="58"/>
  <c r="B177" i="59" l="1"/>
  <c r="A176" i="59"/>
  <c r="C176" i="59" s="1"/>
  <c r="A172" i="58"/>
  <c r="C172" i="58" s="1"/>
  <c r="B173" i="58"/>
  <c r="B178" i="59" l="1"/>
  <c r="A177" i="59"/>
  <c r="C177" i="59" s="1"/>
  <c r="B174" i="58"/>
  <c r="A173" i="58"/>
  <c r="C173" i="58" s="1"/>
  <c r="B179" i="59" l="1"/>
  <c r="A178" i="59"/>
  <c r="C178" i="59" s="1"/>
  <c r="B175" i="58"/>
  <c r="A174" i="58"/>
  <c r="C174" i="58" s="1"/>
  <c r="B180" i="59" l="1"/>
  <c r="A179" i="59"/>
  <c r="C179" i="59" s="1"/>
  <c r="A175" i="58"/>
  <c r="C175" i="58" s="1"/>
  <c r="B176" i="58"/>
  <c r="B181" i="59" l="1"/>
  <c r="A180" i="59"/>
  <c r="C180" i="59" s="1"/>
  <c r="A176" i="58"/>
  <c r="C176" i="58" s="1"/>
  <c r="B177" i="58"/>
  <c r="B182" i="59" l="1"/>
  <c r="A181" i="59"/>
  <c r="C181" i="59" s="1"/>
  <c r="B178" i="58"/>
  <c r="A177" i="58"/>
  <c r="C177" i="58" s="1"/>
  <c r="B183" i="59" l="1"/>
  <c r="A182" i="59"/>
  <c r="C182" i="59" s="1"/>
  <c r="B179" i="58"/>
  <c r="A178" i="58"/>
  <c r="C178" i="58" s="1"/>
  <c r="A183" i="59" l="1"/>
  <c r="C183" i="59" s="1"/>
  <c r="B184" i="59"/>
  <c r="A179" i="58"/>
  <c r="C179" i="58" s="1"/>
  <c r="B180" i="58"/>
  <c r="B185" i="59" l="1"/>
  <c r="A184" i="59"/>
  <c r="C184" i="59" s="1"/>
  <c r="A180" i="58"/>
  <c r="C180" i="58" s="1"/>
  <c r="B181" i="58"/>
  <c r="B186" i="59" l="1"/>
  <c r="A185" i="59"/>
  <c r="C185" i="59" s="1"/>
  <c r="B182" i="58"/>
  <c r="A181" i="58"/>
  <c r="C181" i="58" s="1"/>
  <c r="A186" i="59" l="1"/>
  <c r="C186" i="59" s="1"/>
  <c r="B187" i="59"/>
  <c r="B183" i="58"/>
  <c r="A182" i="58"/>
  <c r="C182" i="58" s="1"/>
  <c r="A187" i="59" l="1"/>
  <c r="C187" i="59" s="1"/>
  <c r="B188" i="59"/>
  <c r="A183" i="58"/>
  <c r="C183" i="58" s="1"/>
  <c r="B184" i="58"/>
  <c r="B189" i="59" l="1"/>
  <c r="A188" i="59"/>
  <c r="C188" i="59" s="1"/>
  <c r="A184" i="58"/>
  <c r="C184" i="58" s="1"/>
  <c r="B185" i="58"/>
  <c r="B190" i="59" l="1"/>
  <c r="A189" i="59"/>
  <c r="C189" i="59" s="1"/>
  <c r="B186" i="58"/>
  <c r="A185" i="58"/>
  <c r="C185" i="58" s="1"/>
  <c r="B191" i="59" l="1"/>
  <c r="A190" i="59"/>
  <c r="C190" i="59" s="1"/>
  <c r="B187" i="58"/>
  <c r="A186" i="58"/>
  <c r="C186" i="58" s="1"/>
  <c r="B192" i="59" l="1"/>
  <c r="A191" i="59"/>
  <c r="C191" i="59" s="1"/>
  <c r="A187" i="58"/>
  <c r="C187" i="58" s="1"/>
  <c r="B188" i="58"/>
  <c r="B193" i="59" l="1"/>
  <c r="A192" i="59"/>
  <c r="C192" i="59" s="1"/>
  <c r="A188" i="58"/>
  <c r="C188" i="58" s="1"/>
  <c r="B189" i="58"/>
  <c r="B194" i="59" l="1"/>
  <c r="A193" i="59"/>
  <c r="C193" i="59" s="1"/>
  <c r="B190" i="58"/>
  <c r="A189" i="58"/>
  <c r="C189" i="58" s="1"/>
  <c r="B195" i="59" l="1"/>
  <c r="A194" i="59"/>
  <c r="C194" i="59" s="1"/>
  <c r="B191" i="58"/>
  <c r="A190" i="58"/>
  <c r="C190" i="58" s="1"/>
  <c r="A195" i="59" l="1"/>
  <c r="C195" i="59" s="1"/>
  <c r="B196" i="59"/>
  <c r="A191" i="58"/>
  <c r="C191" i="58" s="1"/>
  <c r="B192" i="58"/>
  <c r="B197" i="59" l="1"/>
  <c r="A196" i="59"/>
  <c r="C196" i="59" s="1"/>
  <c r="A192" i="58"/>
  <c r="C192" i="58" s="1"/>
  <c r="B193" i="58"/>
  <c r="B198" i="59" l="1"/>
  <c r="A197" i="59"/>
  <c r="C197" i="59" s="1"/>
  <c r="B194" i="58"/>
  <c r="A193" i="58"/>
  <c r="C193" i="58" s="1"/>
  <c r="B199" i="59" l="1"/>
  <c r="A198" i="59"/>
  <c r="C198" i="59" s="1"/>
  <c r="B195" i="58"/>
  <c r="A194" i="58"/>
  <c r="C194" i="58" s="1"/>
  <c r="A199" i="59" l="1"/>
  <c r="C199" i="59" s="1"/>
  <c r="B200" i="59"/>
  <c r="B196" i="58"/>
  <c r="A195" i="58"/>
  <c r="C195" i="58" s="1"/>
  <c r="B201" i="59" l="1"/>
  <c r="A200" i="59"/>
  <c r="C200" i="59" s="1"/>
  <c r="B197" i="58"/>
  <c r="A196" i="58"/>
  <c r="C196" i="58" s="1"/>
  <c r="B202" i="59" l="1"/>
  <c r="A201" i="59"/>
  <c r="C201" i="59" s="1"/>
  <c r="A197" i="58"/>
  <c r="C197" i="58" s="1"/>
  <c r="B198" i="58"/>
  <c r="B203" i="59" l="1"/>
  <c r="A202" i="59"/>
  <c r="C202" i="59" s="1"/>
  <c r="A198" i="58"/>
  <c r="C198" i="58" s="1"/>
  <c r="B199" i="58"/>
  <c r="B204" i="59" l="1"/>
  <c r="A203" i="59"/>
  <c r="C203" i="59" s="1"/>
  <c r="B200" i="58"/>
  <c r="A199" i="58"/>
  <c r="C199" i="58" s="1"/>
  <c r="B205" i="59" l="1"/>
  <c r="A204" i="59"/>
  <c r="C204" i="59" s="1"/>
  <c r="B201" i="58"/>
  <c r="A200" i="58"/>
  <c r="C200" i="58" s="1"/>
  <c r="B206" i="59" l="1"/>
  <c r="A205" i="59"/>
  <c r="C205" i="59" s="1"/>
  <c r="A201" i="58"/>
  <c r="C201" i="58" s="1"/>
  <c r="B202" i="58"/>
  <c r="B207" i="59" l="1"/>
  <c r="A206" i="59"/>
  <c r="C206" i="59" s="1"/>
  <c r="A202" i="58"/>
  <c r="C202" i="58" s="1"/>
  <c r="B203" i="58"/>
  <c r="B208" i="59" l="1"/>
  <c r="A207" i="59"/>
  <c r="C207" i="59" s="1"/>
  <c r="A203" i="58"/>
  <c r="C203" i="58" s="1"/>
  <c r="B204" i="58"/>
  <c r="B209" i="59" l="1"/>
  <c r="A208" i="59"/>
  <c r="C208" i="59" s="1"/>
  <c r="B205" i="58"/>
  <c r="A204" i="58"/>
  <c r="C204" i="58" s="1"/>
  <c r="A209" i="59" l="1"/>
  <c r="C209" i="59" s="1"/>
  <c r="B210" i="59"/>
  <c r="B206" i="58"/>
  <c r="A205" i="58"/>
  <c r="C205" i="58" s="1"/>
  <c r="B211" i="59" l="1"/>
  <c r="A210" i="59"/>
  <c r="C210" i="59" s="1"/>
  <c r="A206" i="58"/>
  <c r="C206" i="58" s="1"/>
  <c r="B207" i="58"/>
  <c r="B212" i="59" l="1"/>
  <c r="A211" i="59"/>
  <c r="C211" i="59" s="1"/>
  <c r="A207" i="58"/>
  <c r="C207" i="58" s="1"/>
  <c r="B208" i="58"/>
  <c r="B213" i="59" l="1"/>
  <c r="A212" i="59"/>
  <c r="C212" i="59" s="1"/>
  <c r="B209" i="58"/>
  <c r="A208" i="58"/>
  <c r="C208" i="58" s="1"/>
  <c r="B214" i="59" l="1"/>
  <c r="A213" i="59"/>
  <c r="C213" i="59" s="1"/>
  <c r="B210" i="58"/>
  <c r="A209" i="58"/>
  <c r="C209" i="58" s="1"/>
  <c r="B215" i="59" l="1"/>
  <c r="A214" i="59"/>
  <c r="C214" i="59" s="1"/>
  <c r="A210" i="58"/>
  <c r="C210" i="58" s="1"/>
  <c r="B211" i="58"/>
  <c r="B216" i="59" l="1"/>
  <c r="A215" i="59"/>
  <c r="C215" i="59" s="1"/>
  <c r="A211" i="58"/>
  <c r="C211" i="58" s="1"/>
  <c r="B212" i="58"/>
  <c r="B217" i="59" l="1"/>
  <c r="A216" i="59"/>
  <c r="C216" i="59" s="1"/>
  <c r="B213" i="58"/>
  <c r="A212" i="58"/>
  <c r="C212" i="58" s="1"/>
  <c r="B218" i="59" l="1"/>
  <c r="A217" i="59"/>
  <c r="C217" i="59" s="1"/>
  <c r="B214" i="58"/>
  <c r="A213" i="58"/>
  <c r="C213" i="58" s="1"/>
  <c r="B219" i="59" l="1"/>
  <c r="A218" i="59"/>
  <c r="C218" i="59" s="1"/>
  <c r="A214" i="58"/>
  <c r="C214" i="58" s="1"/>
  <c r="B215" i="58"/>
  <c r="B220" i="59" l="1"/>
  <c r="A219" i="59"/>
  <c r="C219" i="59" s="1"/>
  <c r="A215" i="58"/>
  <c r="C215" i="58" s="1"/>
  <c r="B216" i="58"/>
  <c r="B221" i="59" l="1"/>
  <c r="A220" i="59"/>
  <c r="C220" i="59" s="1"/>
  <c r="B217" i="58"/>
  <c r="A216" i="58"/>
  <c r="C216" i="58" s="1"/>
  <c r="B222" i="59" l="1"/>
  <c r="A221" i="59"/>
  <c r="C221" i="59" s="1"/>
  <c r="B218" i="58"/>
  <c r="A217" i="58"/>
  <c r="C217" i="58" s="1"/>
  <c r="B223" i="59" l="1"/>
  <c r="A222" i="59"/>
  <c r="C222" i="59" s="1"/>
  <c r="A218" i="58"/>
  <c r="C218" i="58" s="1"/>
  <c r="B219" i="58"/>
  <c r="B224" i="59" l="1"/>
  <c r="A223" i="59"/>
  <c r="C223" i="59" s="1"/>
  <c r="A219" i="58"/>
  <c r="C219" i="58" s="1"/>
  <c r="B220" i="58"/>
  <c r="B225" i="59" l="1"/>
  <c r="A224" i="59"/>
  <c r="C224" i="59" s="1"/>
  <c r="B221" i="58"/>
  <c r="A220" i="58"/>
  <c r="C220" i="58" s="1"/>
  <c r="B226" i="59" l="1"/>
  <c r="A225" i="59"/>
  <c r="C225" i="59" s="1"/>
  <c r="B222" i="58"/>
  <c r="A221" i="58"/>
  <c r="C221" i="58" s="1"/>
  <c r="A226" i="59" l="1"/>
  <c r="C226" i="59" s="1"/>
  <c r="B227" i="59"/>
  <c r="A222" i="58"/>
  <c r="C222" i="58" s="1"/>
  <c r="B223" i="58"/>
  <c r="B228" i="59" l="1"/>
  <c r="A227" i="59"/>
  <c r="C227" i="59" s="1"/>
  <c r="A223" i="58"/>
  <c r="C223" i="58" s="1"/>
  <c r="B224" i="58"/>
  <c r="B229" i="59" l="1"/>
  <c r="A228" i="59"/>
  <c r="C228" i="59" s="1"/>
  <c r="B225" i="58"/>
  <c r="A224" i="58"/>
  <c r="C224" i="58" s="1"/>
  <c r="B230" i="59" l="1"/>
  <c r="A229" i="59"/>
  <c r="C229" i="59" s="1"/>
  <c r="B226" i="58"/>
  <c r="A225" i="58"/>
  <c r="C225" i="58" s="1"/>
  <c r="A230" i="59" l="1"/>
  <c r="C230" i="59" s="1"/>
  <c r="B231" i="59"/>
  <c r="A226" i="58"/>
  <c r="C226" i="58" s="1"/>
  <c r="B227" i="58"/>
  <c r="B232" i="59" l="1"/>
  <c r="A231" i="59"/>
  <c r="C231" i="59" s="1"/>
  <c r="A227" i="58"/>
  <c r="C227" i="58" s="1"/>
  <c r="B228" i="58"/>
  <c r="B233" i="59" l="1"/>
  <c r="A232" i="59"/>
  <c r="C232" i="59" s="1"/>
  <c r="B229" i="58"/>
  <c r="A228" i="58"/>
  <c r="C228" i="58" s="1"/>
  <c r="B234" i="59" l="1"/>
  <c r="A233" i="59"/>
  <c r="C233" i="59" s="1"/>
  <c r="B230" i="58"/>
  <c r="A229" i="58"/>
  <c r="C229" i="58" s="1"/>
  <c r="B235" i="59" l="1"/>
  <c r="A234" i="59"/>
  <c r="C234" i="59" s="1"/>
  <c r="A230" i="58"/>
  <c r="C230" i="58" s="1"/>
  <c r="B231" i="58"/>
  <c r="B236" i="59" l="1"/>
  <c r="A235" i="59"/>
  <c r="C235" i="59" s="1"/>
  <c r="A231" i="58"/>
  <c r="C231" i="58" s="1"/>
  <c r="B232" i="58"/>
  <c r="B237" i="59" l="1"/>
  <c r="A236" i="59"/>
  <c r="C236" i="59" s="1"/>
  <c r="B233" i="58"/>
  <c r="A232" i="58"/>
  <c r="C232" i="58" s="1"/>
  <c r="B238" i="59" l="1"/>
  <c r="A237" i="59"/>
  <c r="C237" i="59" s="1"/>
  <c r="B234" i="58"/>
  <c r="A233" i="58"/>
  <c r="C233" i="58" s="1"/>
  <c r="A238" i="59" l="1"/>
  <c r="C238" i="59" s="1"/>
  <c r="B239" i="59"/>
  <c r="A234" i="58"/>
  <c r="C234" i="58" s="1"/>
  <c r="B235" i="58"/>
  <c r="A239" i="59" l="1"/>
  <c r="C239" i="59" s="1"/>
  <c r="B240" i="59"/>
  <c r="A235" i="58"/>
  <c r="C235" i="58" s="1"/>
  <c r="B236" i="58"/>
  <c r="B241" i="59" l="1"/>
  <c r="A240" i="59"/>
  <c r="C240" i="59" s="1"/>
  <c r="B237" i="58"/>
  <c r="A236" i="58"/>
  <c r="C236" i="58" s="1"/>
  <c r="B242" i="59" l="1"/>
  <c r="A241" i="59"/>
  <c r="C241" i="59" s="1"/>
  <c r="B238" i="58"/>
  <c r="A237" i="58"/>
  <c r="C237" i="58" s="1"/>
  <c r="B243" i="59" l="1"/>
  <c r="A242" i="59"/>
  <c r="C242" i="59" s="1"/>
  <c r="A238" i="58"/>
  <c r="C238" i="58" s="1"/>
  <c r="B239" i="58"/>
  <c r="B244" i="59" l="1"/>
  <c r="A243" i="59"/>
  <c r="C243" i="59" s="1"/>
  <c r="A239" i="58"/>
  <c r="C239" i="58" s="1"/>
  <c r="B240" i="58"/>
  <c r="B245" i="59" l="1"/>
  <c r="A244" i="59"/>
  <c r="C244" i="59" s="1"/>
  <c r="B241" i="58"/>
  <c r="A240" i="58"/>
  <c r="C240" i="58" s="1"/>
  <c r="B246" i="59" l="1"/>
  <c r="A245" i="59"/>
  <c r="C245" i="59" s="1"/>
  <c r="B242" i="58"/>
  <c r="A241" i="58"/>
  <c r="C241" i="58" s="1"/>
  <c r="B247" i="59" l="1"/>
  <c r="A246" i="59"/>
  <c r="C246" i="59" s="1"/>
  <c r="B243" i="58"/>
  <c r="A242" i="58"/>
  <c r="C242" i="58" s="1"/>
  <c r="B248" i="59" l="1"/>
  <c r="A247" i="59"/>
  <c r="C247" i="59" s="1"/>
  <c r="B244" i="58"/>
  <c r="A243" i="58"/>
  <c r="C243" i="58" s="1"/>
  <c r="B249" i="59" l="1"/>
  <c r="A248" i="59"/>
  <c r="C248" i="59" s="1"/>
  <c r="B245" i="58"/>
  <c r="A244" i="58"/>
  <c r="C244" i="58" s="1"/>
  <c r="B250" i="59" l="1"/>
  <c r="A249" i="59"/>
  <c r="C249" i="59" s="1"/>
  <c r="A245" i="58"/>
  <c r="C245" i="58" s="1"/>
  <c r="B246" i="58"/>
  <c r="B251" i="59" l="1"/>
  <c r="A250" i="59"/>
  <c r="C250" i="59" s="1"/>
  <c r="A246" i="58"/>
  <c r="C246" i="58" s="1"/>
  <c r="B247" i="58"/>
  <c r="B252" i="59" l="1"/>
  <c r="A251" i="59"/>
  <c r="C251" i="59" s="1"/>
  <c r="B248" i="58"/>
  <c r="A247" i="58"/>
  <c r="C247" i="58" s="1"/>
  <c r="A252" i="59" l="1"/>
  <c r="C252" i="59" s="1"/>
  <c r="B253" i="59"/>
  <c r="B249" i="58"/>
  <c r="A248" i="58"/>
  <c r="C248" i="58" s="1"/>
  <c r="B254" i="59" l="1"/>
  <c r="A253" i="59"/>
  <c r="C253" i="59" s="1"/>
  <c r="A249" i="58"/>
  <c r="C249" i="58" s="1"/>
  <c r="B250" i="58"/>
  <c r="B255" i="59" l="1"/>
  <c r="A254" i="59"/>
  <c r="C254" i="59" s="1"/>
  <c r="A250" i="58"/>
  <c r="C250" i="58" s="1"/>
  <c r="B251" i="58"/>
  <c r="A255" i="59" l="1"/>
  <c r="C255" i="59" s="1"/>
  <c r="B256" i="59"/>
  <c r="B252" i="58"/>
  <c r="A251" i="58"/>
  <c r="C251" i="58" s="1"/>
  <c r="A256" i="59" l="1"/>
  <c r="C256" i="59" s="1"/>
  <c r="B257" i="59"/>
  <c r="B253" i="58"/>
  <c r="A252" i="58"/>
  <c r="C252" i="58" s="1"/>
  <c r="B258" i="59" l="1"/>
  <c r="A257" i="59"/>
  <c r="C257" i="59" s="1"/>
  <c r="A253" i="58"/>
  <c r="C253" i="58" s="1"/>
  <c r="B254" i="58"/>
  <c r="B259" i="59" l="1"/>
  <c r="A258" i="59"/>
  <c r="C258" i="59" s="1"/>
  <c r="A254" i="58"/>
  <c r="C254" i="58" s="1"/>
  <c r="B255" i="58"/>
  <c r="B260" i="59" l="1"/>
  <c r="A259" i="59"/>
  <c r="C259" i="59" s="1"/>
  <c r="B256" i="58"/>
  <c r="A255" i="58"/>
  <c r="C255" i="58" s="1"/>
  <c r="B261" i="59" l="1"/>
  <c r="A260" i="59"/>
  <c r="C260" i="59" s="1"/>
  <c r="B257" i="58"/>
  <c r="A256" i="58"/>
  <c r="C256" i="58" s="1"/>
  <c r="A261" i="59" l="1"/>
  <c r="C261" i="59" s="1"/>
  <c r="B262" i="59"/>
  <c r="A257" i="58"/>
  <c r="C257" i="58" s="1"/>
  <c r="B258" i="58"/>
  <c r="B263" i="59" l="1"/>
  <c r="A262" i="59"/>
  <c r="C262" i="59" s="1"/>
  <c r="A258" i="58"/>
  <c r="C258" i="58" s="1"/>
  <c r="B259" i="58"/>
  <c r="B264" i="59" l="1"/>
  <c r="A263" i="59"/>
  <c r="C263" i="59" s="1"/>
  <c r="B260" i="58"/>
  <c r="A259" i="58"/>
  <c r="C259" i="58" s="1"/>
  <c r="B265" i="59" l="1"/>
  <c r="A264" i="59"/>
  <c r="C264" i="59" s="1"/>
  <c r="B261" i="58"/>
  <c r="A260" i="58"/>
  <c r="C260" i="58" s="1"/>
  <c r="B266" i="59" l="1"/>
  <c r="A265" i="59"/>
  <c r="C265" i="59" s="1"/>
  <c r="A261" i="58"/>
  <c r="C261" i="58" s="1"/>
  <c r="B262" i="58"/>
  <c r="B267" i="59" l="1"/>
  <c r="A266" i="59"/>
  <c r="C266" i="59" s="1"/>
  <c r="A262" i="58"/>
  <c r="C262" i="58" s="1"/>
  <c r="B263" i="58"/>
  <c r="B268" i="59" l="1"/>
  <c r="A267" i="59"/>
  <c r="C267" i="59" s="1"/>
  <c r="B264" i="58"/>
  <c r="A263" i="58"/>
  <c r="C263" i="58" s="1"/>
  <c r="B269" i="59" l="1"/>
  <c r="A268" i="59"/>
  <c r="C268" i="59" s="1"/>
  <c r="B265" i="58"/>
  <c r="A264" i="58"/>
  <c r="C264" i="58" s="1"/>
  <c r="B270" i="59" l="1"/>
  <c r="A269" i="59"/>
  <c r="C269" i="59" s="1"/>
  <c r="B266" i="58"/>
  <c r="A265" i="58"/>
  <c r="C265" i="58" s="1"/>
  <c r="B271" i="59" l="1"/>
  <c r="A270" i="59"/>
  <c r="C270" i="59" s="1"/>
  <c r="B267" i="58"/>
  <c r="A266" i="58"/>
  <c r="C266" i="58" s="1"/>
  <c r="B272" i="59" l="1"/>
  <c r="A271" i="59"/>
  <c r="C271" i="59" s="1"/>
  <c r="B268" i="58"/>
  <c r="A267" i="58"/>
  <c r="C267" i="58" s="1"/>
  <c r="B273" i="59" l="1"/>
  <c r="A272" i="59"/>
  <c r="C272" i="59" s="1"/>
  <c r="A268" i="58"/>
  <c r="C268" i="58" s="1"/>
  <c r="B269" i="58"/>
  <c r="B274" i="59" l="1"/>
  <c r="A273" i="59"/>
  <c r="C273" i="59" s="1"/>
  <c r="A269" i="58"/>
  <c r="C269" i="58" s="1"/>
  <c r="B270" i="58"/>
  <c r="B275" i="59" l="1"/>
  <c r="A274" i="59"/>
  <c r="C274" i="59" s="1"/>
  <c r="B271" i="58"/>
  <c r="A270" i="58"/>
  <c r="C270" i="58" s="1"/>
  <c r="A275" i="59" l="1"/>
  <c r="C275" i="59" s="1"/>
  <c r="B276" i="59"/>
  <c r="B272" i="58"/>
  <c r="A271" i="58"/>
  <c r="C271" i="58" s="1"/>
  <c r="A276" i="59" l="1"/>
  <c r="C276" i="59" s="1"/>
  <c r="B277" i="59"/>
  <c r="A272" i="58"/>
  <c r="C272" i="58" s="1"/>
  <c r="B273" i="58"/>
  <c r="B278" i="59" l="1"/>
  <c r="A277" i="59"/>
  <c r="C277" i="59" s="1"/>
  <c r="A273" i="58"/>
  <c r="C273" i="58" s="1"/>
  <c r="B274" i="58"/>
  <c r="B279" i="59" l="1"/>
  <c r="A278" i="59"/>
  <c r="C278" i="59" s="1"/>
  <c r="B275" i="58"/>
  <c r="A274" i="58"/>
  <c r="C274" i="58" s="1"/>
  <c r="B280" i="59" l="1"/>
  <c r="A279" i="59"/>
  <c r="C279" i="59" s="1"/>
  <c r="B276" i="58"/>
  <c r="A275" i="58"/>
  <c r="C275" i="58" s="1"/>
  <c r="B281" i="59" l="1"/>
  <c r="A280" i="59"/>
  <c r="C280" i="59" s="1"/>
  <c r="A276" i="58"/>
  <c r="C276" i="58" s="1"/>
  <c r="B277" i="58"/>
  <c r="B282" i="59" l="1"/>
  <c r="A281" i="59"/>
  <c r="C281" i="59" s="1"/>
  <c r="A277" i="58"/>
  <c r="C277" i="58" s="1"/>
  <c r="B278" i="58"/>
  <c r="B283" i="59" l="1"/>
  <c r="A282" i="59"/>
  <c r="C282" i="59" s="1"/>
  <c r="B279" i="58"/>
  <c r="A278" i="58"/>
  <c r="C278" i="58" s="1"/>
  <c r="B284" i="59" l="1"/>
  <c r="A283" i="59"/>
  <c r="C283" i="59" s="1"/>
  <c r="B280" i="58"/>
  <c r="A279" i="58"/>
  <c r="C279" i="58" s="1"/>
  <c r="B285" i="59" l="1"/>
  <c r="A284" i="59"/>
  <c r="C284" i="59" s="1"/>
  <c r="A280" i="58"/>
  <c r="C280" i="58" s="1"/>
  <c r="B281" i="58"/>
  <c r="B286" i="59" l="1"/>
  <c r="A285" i="59"/>
  <c r="C285" i="59" s="1"/>
  <c r="A281" i="58"/>
  <c r="C281" i="58" s="1"/>
  <c r="B282" i="58"/>
  <c r="B287" i="59" l="1"/>
  <c r="A286" i="59"/>
  <c r="C286" i="59" s="1"/>
  <c r="B283" i="58"/>
  <c r="A282" i="58"/>
  <c r="C282" i="58" s="1"/>
  <c r="B288" i="59" l="1"/>
  <c r="A287" i="59"/>
  <c r="C287" i="59" s="1"/>
  <c r="B284" i="58"/>
  <c r="A283" i="58"/>
  <c r="C283" i="58" s="1"/>
  <c r="A288" i="59" l="1"/>
  <c r="C288" i="59" s="1"/>
  <c r="B289" i="59"/>
  <c r="A284" i="58"/>
  <c r="C284" i="58" s="1"/>
  <c r="B285" i="58"/>
  <c r="A289" i="59" l="1"/>
  <c r="C289" i="59" s="1"/>
  <c r="B290" i="59"/>
  <c r="A285" i="58"/>
  <c r="C285" i="58" s="1"/>
  <c r="B286" i="58"/>
  <c r="B291" i="59" l="1"/>
  <c r="A290" i="59"/>
  <c r="C290" i="59" s="1"/>
  <c r="B287" i="58"/>
  <c r="A286" i="58"/>
  <c r="C286" i="58" s="1"/>
  <c r="B292" i="59" l="1"/>
  <c r="A291" i="59"/>
  <c r="C291" i="59" s="1"/>
  <c r="B288" i="58"/>
  <c r="A287" i="58"/>
  <c r="C287" i="58" s="1"/>
  <c r="A292" i="59" l="1"/>
  <c r="C292" i="59" s="1"/>
  <c r="B293" i="59"/>
  <c r="A288" i="58"/>
  <c r="C288" i="58" s="1"/>
  <c r="B289" i="58"/>
  <c r="A293" i="59" l="1"/>
  <c r="C293" i="59" s="1"/>
  <c r="B294" i="59"/>
  <c r="A289" i="58"/>
  <c r="C289" i="58" s="1"/>
  <c r="B290" i="58"/>
  <c r="B295" i="59" l="1"/>
  <c r="A294" i="59"/>
  <c r="C294" i="59" s="1"/>
  <c r="B291" i="58"/>
  <c r="A290" i="58"/>
  <c r="C290" i="58" s="1"/>
  <c r="B296" i="59" l="1"/>
  <c r="A295" i="59"/>
  <c r="C295" i="59" s="1"/>
  <c r="B292" i="58"/>
  <c r="A291" i="58"/>
  <c r="C291" i="58" s="1"/>
  <c r="A296" i="59" l="1"/>
  <c r="C296" i="59" s="1"/>
  <c r="B297" i="59"/>
  <c r="A292" i="58"/>
  <c r="C292" i="58" s="1"/>
  <c r="B293" i="58"/>
  <c r="A293" i="58" s="1"/>
  <c r="A297" i="59" l="1"/>
  <c r="C297" i="59" s="1"/>
  <c r="B298" i="59"/>
  <c r="A298" i="59" s="1"/>
  <c r="C293" i="58"/>
  <c r="G8" i="58"/>
  <c r="AH7" i="58"/>
  <c r="W9" i="58"/>
  <c r="V8" i="58"/>
  <c r="N9" i="58"/>
  <c r="I9" i="58"/>
  <c r="AF9" i="58"/>
  <c r="O8" i="58"/>
  <c r="AG9" i="58"/>
  <c r="R8" i="58"/>
  <c r="S8" i="58"/>
  <c r="AD8" i="58"/>
  <c r="E8" i="58"/>
  <c r="R9" i="58"/>
  <c r="K9" i="58"/>
  <c r="AW9" i="58"/>
  <c r="AC9" i="58"/>
  <c r="AI8" i="58"/>
  <c r="AL8" i="58"/>
  <c r="AY9" i="58"/>
  <c r="K8" i="58"/>
  <c r="AT9" i="58"/>
  <c r="AX8" i="58"/>
  <c r="AU9" i="58"/>
  <c r="AI7" i="58"/>
  <c r="AM9" i="58"/>
  <c r="AX7" i="58"/>
  <c r="M9" i="58"/>
  <c r="AH9" i="58"/>
  <c r="AY7" i="58"/>
  <c r="AS8" i="58"/>
  <c r="AV9" i="58"/>
  <c r="AG8" i="58"/>
  <c r="AU7" i="58"/>
  <c r="AK9" i="58"/>
  <c r="Y9" i="58"/>
  <c r="J8" i="58"/>
  <c r="AK8" i="58"/>
  <c r="AR7" i="58"/>
  <c r="O9" i="58"/>
  <c r="Q9" i="58"/>
  <c r="AN9" i="58"/>
  <c r="AF8" i="58"/>
  <c r="X8" i="58"/>
  <c r="AM8" i="58"/>
  <c r="G9" i="58"/>
  <c r="U9" i="58"/>
  <c r="AR8" i="58"/>
  <c r="H9" i="58"/>
  <c r="L9" i="58"/>
  <c r="AL9" i="58"/>
  <c r="AQ8" i="58"/>
  <c r="AV8" i="58"/>
  <c r="AI9" i="58"/>
  <c r="U8" i="58"/>
  <c r="H8" i="58"/>
  <c r="AA9" i="58"/>
  <c r="N8" i="58"/>
  <c r="AO9" i="58"/>
  <c r="Y8" i="58"/>
  <c r="AS9" i="58"/>
  <c r="AB9" i="58"/>
  <c r="J9" i="58"/>
  <c r="F9" i="58"/>
  <c r="AB8" i="58"/>
  <c r="I8" i="58"/>
  <c r="AQ9" i="58"/>
  <c r="P8" i="58"/>
  <c r="X9" i="58"/>
  <c r="AD9" i="58"/>
  <c r="AA8" i="58"/>
  <c r="E9" i="58"/>
  <c r="AR9" i="58"/>
  <c r="AP9" i="58"/>
  <c r="AO8" i="58"/>
  <c r="V9" i="58"/>
  <c r="S9" i="58"/>
  <c r="AT11" i="58"/>
  <c r="G11" i="58"/>
  <c r="AD7" i="58"/>
  <c r="AS7" i="58"/>
  <c r="K7" i="58"/>
  <c r="W11" i="58"/>
  <c r="I11" i="58"/>
  <c r="AP11" i="58"/>
  <c r="AD11" i="58"/>
  <c r="AM7" i="58"/>
  <c r="AW7" i="58"/>
  <c r="AY10" i="58"/>
  <c r="AT7" i="58"/>
  <c r="M10" i="58"/>
  <c r="K11" i="58"/>
  <c r="L7" i="58"/>
  <c r="F8" i="58"/>
  <c r="AO7" i="58"/>
  <c r="S10" i="58"/>
  <c r="AH10" i="58"/>
  <c r="AW11" i="58"/>
  <c r="I10" i="58"/>
  <c r="M8" i="58"/>
  <c r="AO11" i="58"/>
  <c r="AV7" i="58"/>
  <c r="AC11" i="58"/>
  <c r="AU11" i="58"/>
  <c r="AS10" i="58"/>
  <c r="E11" i="58"/>
  <c r="AH11" i="58"/>
  <c r="N11" i="58"/>
  <c r="AI11" i="58"/>
  <c r="Z10" i="58"/>
  <c r="J11" i="58"/>
  <c r="AD10" i="58"/>
  <c r="AR11" i="58"/>
  <c r="P7" i="58"/>
  <c r="I7" i="58"/>
  <c r="W8" i="58"/>
  <c r="AA11" i="58"/>
  <c r="R7" i="58"/>
  <c r="AF11" i="58"/>
  <c r="Q8" i="58"/>
  <c r="M11" i="58"/>
  <c r="F7" i="58"/>
  <c r="AW8" i="58"/>
  <c r="AX9" i="58"/>
  <c r="H7" i="58"/>
  <c r="V10" i="58"/>
  <c r="AE9" i="58"/>
  <c r="AG11" i="58"/>
  <c r="Q7" i="58"/>
  <c r="F10" i="58"/>
  <c r="AB10" i="58"/>
  <c r="AQ10" i="58"/>
  <c r="AP7" i="58"/>
  <c r="AI10" i="58"/>
  <c r="AH8" i="58"/>
  <c r="AP10" i="58"/>
  <c r="AC10" i="58"/>
  <c r="N10" i="58"/>
  <c r="AC8" i="58"/>
  <c r="J7" i="58"/>
  <c r="O11" i="58"/>
  <c r="Z9" i="58"/>
  <c r="AY11" i="58"/>
  <c r="AM11" i="58"/>
  <c r="AW10" i="58"/>
  <c r="AG7" i="58"/>
  <c r="AY8" i="58"/>
  <c r="AK7" i="58"/>
  <c r="Q10" i="58"/>
  <c r="AX11" i="58"/>
  <c r="X10" i="58"/>
  <c r="AC7" i="58"/>
  <c r="AU8" i="58"/>
  <c r="AN8" i="58"/>
  <c r="AE7" i="58"/>
  <c r="W10" i="58"/>
  <c r="AG10" i="58"/>
  <c r="V7" i="58"/>
  <c r="AN7" i="58"/>
  <c r="J10" i="58"/>
  <c r="Z8" i="58"/>
  <c r="AE10" i="58"/>
  <c r="L8" i="58"/>
  <c r="AV10" i="58"/>
  <c r="AN11" i="58"/>
  <c r="AE8" i="58"/>
  <c r="K10" i="58"/>
  <c r="W7" i="58"/>
  <c r="E7" i="58"/>
  <c r="AQ7" i="58"/>
  <c r="G10" i="58"/>
  <c r="AT8" i="58"/>
  <c r="O10" i="58"/>
  <c r="AF10" i="58"/>
  <c r="AB11" i="58"/>
  <c r="AL7" i="58"/>
  <c r="F11" i="58"/>
  <c r="AA7" i="58"/>
  <c r="Q11" i="58"/>
  <c r="AM10" i="58"/>
  <c r="AA10" i="58"/>
  <c r="Y11" i="58"/>
  <c r="AO10" i="58"/>
  <c r="Z7" i="58"/>
  <c r="AT10" i="58"/>
  <c r="P10" i="58"/>
  <c r="AK11" i="58"/>
  <c r="AR10" i="58"/>
  <c r="X11" i="58"/>
  <c r="Y10" i="58"/>
  <c r="AX10" i="58"/>
  <c r="P9" i="58"/>
  <c r="AB7" i="58"/>
  <c r="AF7" i="58"/>
  <c r="H10" i="58"/>
  <c r="AP8" i="58"/>
  <c r="R10" i="58"/>
  <c r="AS11" i="58"/>
  <c r="AN10" i="58"/>
  <c r="U10" i="58"/>
  <c r="Z11" i="58"/>
  <c r="M7" i="58"/>
  <c r="Y7" i="58"/>
  <c r="AK10" i="58"/>
  <c r="L10" i="58"/>
  <c r="E10" i="58"/>
  <c r="U7" i="58"/>
  <c r="U11" i="58"/>
  <c r="X7" i="58"/>
  <c r="O7" i="58"/>
  <c r="AL10" i="58"/>
  <c r="G7" i="58"/>
  <c r="AU10" i="58"/>
  <c r="E12" i="58"/>
  <c r="N7" i="58"/>
  <c r="AI12" i="58"/>
  <c r="Z13" i="58"/>
  <c r="G12" i="58"/>
  <c r="L11" i="58"/>
  <c r="W12" i="58"/>
  <c r="AW12" i="58"/>
  <c r="AP12" i="58"/>
  <c r="AO12" i="58"/>
  <c r="AB12" i="58"/>
  <c r="AY12" i="58"/>
  <c r="J12" i="58"/>
  <c r="S7" i="58"/>
  <c r="Y12" i="58"/>
  <c r="AN12" i="58"/>
  <c r="AC12" i="58"/>
  <c r="AQ11" i="58"/>
  <c r="K12" i="58"/>
  <c r="AQ12" i="58"/>
  <c r="AG12" i="58"/>
  <c r="Q12" i="58"/>
  <c r="U12" i="58"/>
  <c r="I12" i="58"/>
  <c r="Z12" i="58"/>
  <c r="M12" i="58"/>
  <c r="AF12" i="58"/>
  <c r="AE12" i="58"/>
  <c r="G13" i="58"/>
  <c r="AL11" i="58"/>
  <c r="AI13" i="58"/>
  <c r="AM12" i="58"/>
  <c r="AS12" i="58"/>
  <c r="AT12" i="58"/>
  <c r="S11" i="58"/>
  <c r="P12" i="58"/>
  <c r="V11" i="58"/>
  <c r="R11" i="58"/>
  <c r="O12" i="58"/>
  <c r="AO13" i="58"/>
  <c r="AG13" i="58"/>
  <c r="AU12" i="58"/>
  <c r="N12" i="58"/>
  <c r="H11" i="58"/>
  <c r="AV11" i="58"/>
  <c r="AE11" i="58"/>
  <c r="P11" i="58"/>
  <c r="F12" i="58"/>
  <c r="X12" i="58"/>
  <c r="R12" i="58"/>
  <c r="AA12" i="58"/>
  <c r="AX12" i="58"/>
  <c r="J13" i="58"/>
  <c r="P13" i="58"/>
  <c r="Q13" i="58"/>
  <c r="AA13" i="58"/>
  <c r="Y13" i="58"/>
  <c r="AV14" i="58"/>
  <c r="F13" i="58"/>
  <c r="AT13" i="58"/>
  <c r="S12" i="58"/>
  <c r="I13" i="58"/>
  <c r="AV12" i="58"/>
  <c r="AW13" i="58"/>
  <c r="W13" i="58"/>
  <c r="AV13" i="58"/>
  <c r="AS13" i="58"/>
  <c r="E13" i="58"/>
  <c r="L13" i="58"/>
  <c r="AL15" i="58"/>
  <c r="M13" i="58"/>
  <c r="AK12" i="58"/>
  <c r="AR13" i="58"/>
  <c r="AY13" i="58"/>
  <c r="AX13" i="58"/>
  <c r="O13" i="58"/>
  <c r="AQ13" i="58"/>
  <c r="R13" i="58"/>
  <c r="AH12" i="58"/>
  <c r="AQ15" i="58"/>
  <c r="G14" i="58"/>
  <c r="AR14" i="58"/>
  <c r="S13" i="58"/>
  <c r="N13" i="58"/>
  <c r="L12" i="58"/>
  <c r="AM13" i="58"/>
  <c r="X13" i="58"/>
  <c r="V13" i="58"/>
  <c r="AK13" i="58"/>
  <c r="P14" i="58"/>
  <c r="AH14" i="58"/>
  <c r="N14" i="58"/>
  <c r="K14" i="58"/>
  <c r="AD13" i="58"/>
  <c r="K13" i="58"/>
  <c r="H13" i="58"/>
  <c r="AC13" i="58"/>
  <c r="AE13" i="58"/>
  <c r="AT14" i="58"/>
  <c r="L14" i="58"/>
  <c r="AD12" i="58"/>
  <c r="V12" i="58"/>
  <c r="R14" i="58"/>
  <c r="V14" i="58"/>
  <c r="Z15" i="58"/>
  <c r="AB13" i="58"/>
  <c r="AH13" i="58"/>
  <c r="AU13" i="58"/>
  <c r="H12" i="58"/>
  <c r="AN13" i="58"/>
  <c r="AL12" i="58"/>
  <c r="Q14" i="58"/>
  <c r="AF13" i="58"/>
  <c r="AL13" i="58"/>
  <c r="U13" i="58"/>
  <c r="S14" i="58"/>
  <c r="AY14" i="58"/>
  <c r="M14" i="58"/>
  <c r="H14" i="58"/>
  <c r="AU14" i="58"/>
  <c r="AR12" i="58"/>
  <c r="AP13" i="58"/>
  <c r="P15" i="58"/>
  <c r="AS14" i="58"/>
  <c r="AI15" i="58"/>
  <c r="AO15" i="58"/>
  <c r="AW16" i="58"/>
  <c r="AN15" i="58"/>
  <c r="AL14" i="58"/>
  <c r="AX14" i="58"/>
  <c r="H15" i="58"/>
  <c r="L15" i="58"/>
  <c r="X14" i="58"/>
  <c r="AM15" i="58"/>
  <c r="AC14" i="58"/>
  <c r="U15" i="58"/>
  <c r="V15" i="58"/>
  <c r="AK14" i="58"/>
  <c r="AS15" i="58"/>
  <c r="R16" i="58"/>
  <c r="AR15" i="58"/>
  <c r="AA14" i="58"/>
  <c r="H16" i="58"/>
  <c r="E14" i="58"/>
  <c r="AF14" i="58"/>
  <c r="AI14" i="58"/>
  <c r="Q15" i="58"/>
  <c r="AW15" i="58"/>
  <c r="W14" i="58"/>
  <c r="U14" i="58"/>
  <c r="Z16" i="58"/>
  <c r="AE16" i="58"/>
  <c r="AP16" i="58"/>
  <c r="AW14" i="58"/>
  <c r="I15" i="58"/>
  <c r="AV15" i="58"/>
  <c r="Q16" i="58"/>
  <c r="AK15" i="58"/>
  <c r="AB14" i="58"/>
  <c r="AU15" i="58"/>
  <c r="AT16" i="58"/>
  <c r="AC16" i="58"/>
  <c r="E15" i="58"/>
  <c r="AM16" i="58"/>
  <c r="AY15" i="58"/>
  <c r="AV16" i="58"/>
  <c r="V16" i="58"/>
  <c r="AS16" i="58"/>
  <c r="O14" i="58"/>
  <c r="AE15" i="58"/>
  <c r="S15" i="58"/>
  <c r="I14" i="58"/>
  <c r="AO14" i="58"/>
  <c r="W15" i="58"/>
  <c r="AQ16" i="58"/>
  <c r="AD15" i="58"/>
  <c r="F14" i="58"/>
  <c r="F15" i="58"/>
  <c r="O15" i="58"/>
  <c r="AU16" i="58"/>
  <c r="AP14" i="58"/>
  <c r="AE14" i="58"/>
  <c r="J14" i="58"/>
  <c r="M15" i="58"/>
  <c r="AD14" i="58"/>
  <c r="AN16" i="58"/>
  <c r="O16" i="58"/>
  <c r="J15" i="58"/>
  <c r="AM14" i="58"/>
  <c r="Z14" i="58"/>
  <c r="AX16" i="58"/>
  <c r="R15" i="58"/>
  <c r="AB15" i="58"/>
  <c r="AK16" i="58"/>
  <c r="AA15" i="58"/>
  <c r="Y14" i="58"/>
  <c r="AA16" i="58"/>
  <c r="AX15" i="58"/>
  <c r="P16" i="58"/>
  <c r="AG14" i="58"/>
  <c r="AQ14" i="58"/>
  <c r="AN14" i="58"/>
  <c r="AF16" i="58"/>
  <c r="X15" i="58"/>
  <c r="N17" i="58"/>
  <c r="E16" i="58"/>
  <c r="L16" i="58"/>
  <c r="AA17" i="58"/>
  <c r="AH16" i="58"/>
  <c r="AU17" i="58"/>
  <c r="AF17" i="58"/>
  <c r="G15" i="58"/>
  <c r="AV17" i="58"/>
  <c r="AL16" i="58"/>
  <c r="N16" i="58"/>
  <c r="W17" i="58"/>
  <c r="G16" i="58"/>
  <c r="N15" i="58"/>
  <c r="I16" i="58"/>
  <c r="AR16" i="58"/>
  <c r="AS17" i="58"/>
  <c r="AF15" i="58"/>
  <c r="AO16" i="58"/>
  <c r="AY16" i="58"/>
  <c r="X16" i="58"/>
  <c r="M16" i="58"/>
  <c r="AN17" i="58"/>
  <c r="AG16" i="58"/>
  <c r="F16" i="58"/>
  <c r="AC15" i="58"/>
  <c r="AT15" i="58"/>
  <c r="Y16" i="58"/>
  <c r="K16" i="58"/>
  <c r="AP15" i="58"/>
  <c r="E17" i="58"/>
  <c r="AH17" i="58"/>
  <c r="AX17" i="58"/>
  <c r="AH15" i="58"/>
  <c r="AC17" i="58"/>
  <c r="Y15" i="58"/>
  <c r="S16" i="58"/>
  <c r="V17" i="58"/>
  <c r="W16" i="58"/>
  <c r="AG15" i="58"/>
  <c r="U16" i="58"/>
  <c r="AB16" i="58"/>
  <c r="AW17" i="58"/>
  <c r="AP17" i="58"/>
  <c r="K15" i="58"/>
  <c r="Y17" i="58"/>
  <c r="L17" i="58"/>
  <c r="R17" i="58"/>
  <c r="Z17" i="58"/>
  <c r="H17" i="58"/>
  <c r="AQ17" i="58"/>
  <c r="J17" i="58"/>
  <c r="AE17" i="58"/>
  <c r="K17" i="58"/>
  <c r="AI16" i="58"/>
  <c r="AY17" i="58"/>
  <c r="S17" i="58"/>
  <c r="AD16" i="58"/>
  <c r="AK17" i="58"/>
  <c r="J16" i="58"/>
  <c r="AD17" i="58"/>
  <c r="AM17" i="58"/>
  <c r="AK18" i="58"/>
  <c r="Q17" i="58"/>
  <c r="AH18" i="58"/>
  <c r="AS18" i="58"/>
  <c r="M17" i="58"/>
  <c r="AB17" i="58"/>
  <c r="Q18" i="58"/>
  <c r="W18" i="58"/>
  <c r="P17" i="58"/>
  <c r="AM20" i="58"/>
  <c r="F17" i="58"/>
  <c r="O17" i="58"/>
  <c r="AG17" i="58"/>
  <c r="X18" i="58"/>
  <c r="G17" i="58"/>
  <c r="X17" i="58"/>
  <c r="AL17" i="58"/>
  <c r="AU18" i="58"/>
  <c r="H18" i="58"/>
  <c r="AB18" i="58"/>
  <c r="AI18" i="58"/>
  <c r="AO17" i="58"/>
  <c r="AY18" i="58"/>
  <c r="AR17" i="58"/>
  <c r="U18" i="58"/>
  <c r="AN18" i="58"/>
  <c r="M18" i="58"/>
  <c r="AI17" i="58"/>
  <c r="AT17" i="58"/>
  <c r="AW18" i="58"/>
  <c r="F18" i="58"/>
  <c r="Y18" i="58"/>
  <c r="AD18" i="58"/>
  <c r="AO18" i="58"/>
  <c r="AR18" i="58"/>
  <c r="AA18" i="58"/>
  <c r="I17" i="58"/>
  <c r="AP20" i="58"/>
  <c r="AU20" i="58"/>
  <c r="AF18" i="58"/>
  <c r="AV18" i="58"/>
  <c r="O18" i="58"/>
  <c r="S18" i="58"/>
  <c r="AF20" i="58"/>
  <c r="AH20" i="58"/>
  <c r="AL18" i="58"/>
  <c r="AE18" i="58"/>
  <c r="AQ19" i="58"/>
  <c r="U17" i="58"/>
  <c r="K18" i="58"/>
  <c r="S20" i="58"/>
  <c r="AC18" i="58"/>
  <c r="N18" i="58"/>
  <c r="L18" i="58"/>
  <c r="I20" i="58"/>
  <c r="AC19" i="58"/>
  <c r="AM18" i="58"/>
  <c r="AV19" i="58"/>
  <c r="S19" i="58"/>
  <c r="AW19" i="58"/>
  <c r="AI19" i="58"/>
  <c r="R18" i="58"/>
  <c r="M19" i="58"/>
  <c r="I18" i="58"/>
  <c r="AU19" i="58"/>
  <c r="AT18" i="58"/>
  <c r="AS19" i="58"/>
  <c r="W20" i="58"/>
  <c r="AN19" i="58"/>
  <c r="M20" i="58"/>
  <c r="AX20" i="58"/>
  <c r="AG18" i="58"/>
  <c r="O20" i="58"/>
  <c r="AO20" i="58"/>
  <c r="Y19" i="58"/>
  <c r="AG19" i="58"/>
  <c r="AB19" i="58"/>
  <c r="AQ18" i="58"/>
  <c r="AL19" i="58"/>
  <c r="P18" i="58"/>
  <c r="AR19" i="58"/>
  <c r="AP19" i="58"/>
  <c r="N19" i="58"/>
  <c r="J18" i="58"/>
  <c r="J19" i="58"/>
  <c r="L19" i="58"/>
  <c r="V19" i="58"/>
  <c r="X19" i="58"/>
  <c r="R19" i="58"/>
  <c r="Z20" i="58"/>
  <c r="AX18" i="58"/>
  <c r="H19" i="58"/>
  <c r="U20" i="58"/>
  <c r="P19" i="58"/>
  <c r="AT19" i="58"/>
  <c r="N20" i="58"/>
  <c r="G18" i="58"/>
  <c r="U19" i="58"/>
  <c r="AH19" i="58"/>
  <c r="AQ20" i="58"/>
  <c r="AI20" i="58"/>
  <c r="AK20" i="58"/>
  <c r="AM19" i="58"/>
  <c r="Q19" i="58"/>
  <c r="AD19" i="58"/>
  <c r="P20" i="58"/>
  <c r="AK19" i="58"/>
  <c r="AF19" i="58"/>
  <c r="O19" i="58"/>
  <c r="Z19" i="58"/>
  <c r="V20" i="58"/>
  <c r="K19" i="58"/>
  <c r="G20" i="58"/>
  <c r="AB20" i="58"/>
  <c r="AL20" i="58"/>
  <c r="AD20" i="58"/>
  <c r="F19" i="58"/>
  <c r="AP18" i="58"/>
  <c r="V18" i="58"/>
  <c r="E19" i="58"/>
  <c r="Z18" i="58"/>
  <c r="E18" i="58"/>
  <c r="X20" i="58"/>
  <c r="AO19" i="58"/>
  <c r="AV20" i="58"/>
  <c r="AY20" i="58"/>
  <c r="AA20" i="58"/>
  <c r="W19" i="58"/>
  <c r="AA19" i="58"/>
  <c r="E21" i="58"/>
  <c r="K20" i="58"/>
  <c r="J20" i="58"/>
  <c r="AS23" i="58"/>
  <c r="AE19" i="58"/>
  <c r="G19" i="58"/>
  <c r="AU21" i="58"/>
  <c r="AS21" i="58"/>
  <c r="I21" i="58"/>
  <c r="AS20" i="58"/>
  <c r="J21" i="58"/>
  <c r="R20" i="58"/>
  <c r="AW20" i="58"/>
  <c r="AD23" i="58"/>
  <c r="AX19" i="58"/>
  <c r="AK21" i="58"/>
  <c r="I19" i="58"/>
  <c r="F20" i="58"/>
  <c r="F21" i="58"/>
  <c r="Q20" i="58"/>
  <c r="AY19" i="58"/>
  <c r="Y20" i="58"/>
  <c r="AN20" i="58"/>
  <c r="AF21" i="58"/>
  <c r="AE20" i="58"/>
  <c r="U21" i="58"/>
  <c r="L20" i="58"/>
  <c r="AA21" i="58"/>
  <c r="AC20" i="58"/>
  <c r="Y21" i="58"/>
  <c r="AM21" i="58"/>
  <c r="AR21" i="58"/>
  <c r="AI23" i="58"/>
  <c r="X21" i="58"/>
  <c r="AY21" i="58"/>
  <c r="AU23" i="58"/>
  <c r="K21" i="58"/>
  <c r="W21" i="58"/>
  <c r="AQ21" i="58"/>
  <c r="L21" i="58"/>
  <c r="AN21" i="58"/>
  <c r="O21" i="58"/>
  <c r="AG20" i="58"/>
  <c r="H20" i="58"/>
  <c r="AB21" i="58"/>
  <c r="AL21" i="58"/>
  <c r="H21" i="58"/>
  <c r="AE21" i="58"/>
  <c r="AG21" i="58"/>
  <c r="AR20" i="58"/>
  <c r="Q21" i="58"/>
  <c r="AT20" i="58"/>
  <c r="E20" i="58"/>
  <c r="AX21" i="58"/>
  <c r="AD21" i="58"/>
  <c r="AW21" i="58"/>
  <c r="AO23" i="58"/>
  <c r="R23" i="58"/>
  <c r="G21" i="58"/>
  <c r="AO21" i="58"/>
  <c r="N21" i="58"/>
  <c r="P21" i="58"/>
  <c r="Z21" i="58"/>
  <c r="I23" i="58"/>
  <c r="M21" i="58"/>
  <c r="R21" i="58"/>
  <c r="AE23" i="58"/>
  <c r="N23" i="58"/>
  <c r="Q23" i="58"/>
  <c r="AC21" i="58"/>
  <c r="S21" i="58"/>
  <c r="AX22" i="58"/>
  <c r="AW22" i="58"/>
  <c r="AG23" i="58"/>
  <c r="V22" i="58"/>
  <c r="O22" i="58"/>
  <c r="AX23" i="58"/>
  <c r="N22" i="58"/>
  <c r="P23" i="58"/>
  <c r="AQ22" i="58"/>
  <c r="AT23" i="58"/>
  <c r="J23" i="58"/>
  <c r="U22" i="58"/>
  <c r="AA23" i="58"/>
  <c r="W23" i="58"/>
  <c r="AY23" i="58"/>
  <c r="F22" i="58"/>
  <c r="O23" i="58"/>
  <c r="Z23" i="58"/>
  <c r="AK23" i="58"/>
  <c r="AL22" i="58"/>
  <c r="L23" i="58"/>
  <c r="AY22" i="58"/>
  <c r="AD22" i="58"/>
  <c r="V23" i="58"/>
  <c r="AL23" i="58"/>
  <c r="AE22" i="58"/>
  <c r="S23" i="58"/>
  <c r="AV23" i="58"/>
  <c r="H23" i="58"/>
  <c r="AF22" i="58"/>
  <c r="AB23" i="58"/>
  <c r="AN22" i="58"/>
  <c r="AC23" i="58"/>
  <c r="AP23" i="58"/>
  <c r="M22" i="58"/>
  <c r="AR22" i="58"/>
  <c r="L22" i="58"/>
  <c r="AA22" i="58"/>
  <c r="X22" i="58"/>
  <c r="AP22" i="58"/>
  <c r="H22" i="58"/>
  <c r="W22" i="58"/>
  <c r="Q22" i="58"/>
  <c r="AM23" i="58"/>
  <c r="AH21" i="58"/>
  <c r="AU22" i="58"/>
  <c r="S22" i="58"/>
  <c r="M23" i="58"/>
  <c r="AM22" i="58"/>
  <c r="AR23" i="58"/>
  <c r="AG22" i="58"/>
  <c r="I22" i="58"/>
  <c r="AV21" i="58"/>
  <c r="Y23" i="58"/>
  <c r="V21" i="58"/>
  <c r="AP21" i="58"/>
  <c r="AW23" i="58"/>
  <c r="AO22" i="58"/>
  <c r="AS22" i="58"/>
  <c r="AK22" i="58"/>
  <c r="Y22" i="58"/>
  <c r="P22" i="58"/>
  <c r="J22" i="58"/>
  <c r="F23" i="58"/>
  <c r="E23" i="58"/>
  <c r="AI22" i="58"/>
  <c r="AV22" i="58"/>
  <c r="AH23" i="58"/>
  <c r="AC22" i="58"/>
  <c r="E22" i="58"/>
  <c r="X23" i="58"/>
  <c r="G22" i="58"/>
  <c r="G23" i="58"/>
  <c r="U23" i="58"/>
  <c r="AF23" i="58"/>
  <c r="Z22" i="58"/>
  <c r="AH22" i="58"/>
  <c r="AI21" i="58"/>
  <c r="AT21" i="58"/>
  <c r="AN23" i="58"/>
  <c r="AT22" i="58"/>
  <c r="AQ23" i="58"/>
  <c r="K22" i="58"/>
  <c r="R22" i="58"/>
  <c r="K23" i="58"/>
  <c r="AB22" i="58"/>
  <c r="AD25" i="58"/>
  <c r="AC24" i="58"/>
  <c r="E24" i="58"/>
  <c r="K24" i="58"/>
  <c r="S25" i="58"/>
  <c r="O25" i="58"/>
  <c r="Z24" i="58"/>
  <c r="AD24" i="58"/>
  <c r="P24" i="58"/>
  <c r="AT24" i="58"/>
  <c r="V24" i="58"/>
  <c r="AA25" i="58"/>
  <c r="L24" i="58"/>
  <c r="R24" i="58"/>
  <c r="P25" i="58"/>
  <c r="AN24" i="58"/>
  <c r="AG24" i="58"/>
  <c r="M24" i="58"/>
  <c r="S24" i="58"/>
  <c r="F24" i="58"/>
  <c r="AR24" i="58"/>
  <c r="O24" i="58"/>
  <c r="Y24" i="58"/>
  <c r="G25" i="58"/>
  <c r="AE24" i="58"/>
  <c r="AQ24" i="58"/>
  <c r="AF24" i="58"/>
  <c r="G24" i="58"/>
  <c r="Q25" i="58"/>
  <c r="AA24" i="58"/>
  <c r="AY25" i="58"/>
  <c r="AX25" i="58"/>
  <c r="AY24" i="58"/>
  <c r="Q24" i="58"/>
  <c r="H24" i="58"/>
  <c r="J25" i="58"/>
  <c r="I24" i="58"/>
  <c r="AS25" i="58"/>
  <c r="AC25" i="58"/>
  <c r="AB24" i="58"/>
  <c r="AK24" i="58"/>
  <c r="AO25" i="58"/>
  <c r="M25" i="58"/>
  <c r="AU24" i="58"/>
  <c r="AL24" i="58"/>
  <c r="AW24" i="58"/>
  <c r="AP24" i="58"/>
  <c r="AQ27" i="58"/>
  <c r="W25" i="58"/>
  <c r="AT26" i="58"/>
  <c r="AB27" i="58"/>
  <c r="AN25" i="58"/>
  <c r="J24" i="58"/>
  <c r="AK27" i="58"/>
  <c r="AU25" i="58"/>
  <c r="AO24" i="58"/>
  <c r="AE25" i="58"/>
  <c r="I27" i="58"/>
  <c r="AK25" i="58"/>
  <c r="AL25" i="58"/>
  <c r="S27" i="58"/>
  <c r="Y25" i="58"/>
  <c r="M26" i="58"/>
  <c r="U25" i="58"/>
  <c r="AQ26" i="58"/>
  <c r="AV24" i="58"/>
  <c r="U24" i="58"/>
  <c r="Z25" i="58"/>
  <c r="AX24" i="58"/>
  <c r="AS24" i="58"/>
  <c r="R25" i="58"/>
  <c r="AH27" i="58"/>
  <c r="N26" i="58"/>
  <c r="AK26" i="58"/>
  <c r="H26" i="58"/>
  <c r="W24" i="58"/>
  <c r="H25" i="58"/>
  <c r="AR25" i="58"/>
  <c r="AF26" i="58"/>
  <c r="AH25" i="58"/>
  <c r="AY27" i="58"/>
  <c r="V25" i="58"/>
  <c r="AS26" i="58"/>
  <c r="X24" i="58"/>
  <c r="AH24" i="58"/>
  <c r="N24" i="58"/>
  <c r="I25" i="58"/>
  <c r="AI24" i="58"/>
  <c r="K25" i="58"/>
  <c r="K26" i="58"/>
  <c r="H27" i="58"/>
  <c r="AQ25" i="58"/>
  <c r="AC27" i="58"/>
  <c r="E25" i="58"/>
  <c r="AI25" i="58"/>
  <c r="Q26" i="58"/>
  <c r="L25" i="58"/>
  <c r="AM24" i="58"/>
  <c r="W27" i="58"/>
  <c r="AM27" i="58"/>
  <c r="F26" i="58"/>
  <c r="AI27" i="58"/>
  <c r="AG25" i="58"/>
  <c r="AT25" i="58"/>
  <c r="S26" i="58"/>
  <c r="X26" i="58"/>
  <c r="AY26" i="58"/>
  <c r="AO27" i="58"/>
  <c r="P26" i="58"/>
  <c r="G27" i="58"/>
  <c r="Y27" i="58"/>
  <c r="AF25" i="58"/>
  <c r="AL26" i="58"/>
  <c r="N27" i="58"/>
  <c r="AE26" i="58"/>
  <c r="N25" i="58"/>
  <c r="AV26" i="58"/>
  <c r="Z26" i="58"/>
  <c r="U26" i="58"/>
  <c r="AW27" i="58"/>
  <c r="O26" i="58"/>
  <c r="X25" i="58"/>
  <c r="AN27" i="58"/>
  <c r="I26" i="58"/>
  <c r="AD27" i="58"/>
  <c r="AN26" i="58"/>
  <c r="AM25" i="58"/>
  <c r="AB26" i="58"/>
  <c r="AO26" i="58"/>
  <c r="AC26" i="58"/>
  <c r="V26" i="58"/>
  <c r="AM26" i="58"/>
  <c r="AA26" i="58"/>
  <c r="R26" i="58"/>
  <c r="F25" i="58"/>
  <c r="AH26" i="58"/>
  <c r="AW26" i="58"/>
  <c r="AP26" i="58"/>
  <c r="L27" i="58"/>
  <c r="AM28" i="58"/>
  <c r="U28" i="58"/>
  <c r="K27" i="58"/>
  <c r="AE27" i="58"/>
  <c r="AE28" i="58"/>
  <c r="E26" i="58"/>
  <c r="Z27" i="58"/>
  <c r="AB25" i="58"/>
  <c r="AT27" i="58"/>
  <c r="X27" i="58"/>
  <c r="AR27" i="58"/>
  <c r="U27" i="58"/>
  <c r="AU28" i="58"/>
  <c r="Y26" i="58"/>
  <c r="Q27" i="58"/>
  <c r="M27" i="58"/>
  <c r="V27" i="58"/>
  <c r="AS28" i="58"/>
  <c r="W28" i="58"/>
  <c r="AO28" i="58"/>
  <c r="G26" i="58"/>
  <c r="AP25" i="58"/>
  <c r="AV25" i="58"/>
  <c r="O27" i="58"/>
  <c r="AG26" i="58"/>
  <c r="AL27" i="58"/>
  <c r="J27" i="58"/>
  <c r="N28" i="58"/>
  <c r="W26" i="58"/>
  <c r="E27" i="58"/>
  <c r="AN28" i="58"/>
  <c r="P27" i="58"/>
  <c r="AA28" i="58"/>
  <c r="AF28" i="58"/>
  <c r="S28" i="58"/>
  <c r="AK28" i="58"/>
  <c r="AD26" i="58"/>
  <c r="AA27" i="58"/>
  <c r="AR26" i="58"/>
  <c r="AI28" i="58"/>
  <c r="J26" i="58"/>
  <c r="AW25" i="58"/>
  <c r="AQ28" i="58"/>
  <c r="AD28" i="58"/>
  <c r="M28" i="58"/>
  <c r="AP27" i="58"/>
  <c r="R28" i="58"/>
  <c r="AU26" i="58"/>
  <c r="AV27" i="58"/>
  <c r="F27" i="58"/>
  <c r="L26" i="58"/>
  <c r="AF27" i="58"/>
  <c r="AX26" i="58"/>
  <c r="AI26" i="58"/>
  <c r="AU27" i="58"/>
  <c r="AY28" i="58"/>
  <c r="Z28" i="58"/>
  <c r="G28" i="58"/>
  <c r="AS27" i="58"/>
  <c r="L28" i="58"/>
  <c r="H28" i="58"/>
  <c r="AX27" i="58"/>
  <c r="R27" i="58"/>
  <c r="AX28" i="58"/>
  <c r="V28" i="58"/>
  <c r="AG27" i="58"/>
  <c r="P28" i="58"/>
  <c r="I28" i="58"/>
  <c r="AV28" i="58"/>
  <c r="AW28" i="58"/>
  <c r="AC28" i="58"/>
  <c r="AB28" i="58"/>
  <c r="X28" i="58"/>
  <c r="AL28" i="58"/>
  <c r="AR28" i="58"/>
  <c r="Q28" i="58"/>
  <c r="O28" i="58"/>
  <c r="AG28" i="58"/>
  <c r="AT28" i="58"/>
  <c r="AP28" i="58"/>
  <c r="E28" i="58"/>
  <c r="J28" i="58"/>
  <c r="K28" i="58"/>
  <c r="AH28" i="58"/>
  <c r="F28" i="58"/>
  <c r="Y28" i="58"/>
  <c r="C298" i="59" l="1"/>
  <c r="AH8" i="59"/>
  <c r="K7" i="59"/>
  <c r="Z7" i="59"/>
  <c r="AL7" i="59"/>
  <c r="Y7" i="59"/>
  <c r="AI8" i="59"/>
  <c r="AC8" i="59"/>
  <c r="F8" i="59"/>
  <c r="V8" i="59"/>
  <c r="AE8" i="59"/>
  <c r="AK8" i="59"/>
  <c r="L7" i="59"/>
  <c r="W8" i="59"/>
  <c r="R8" i="59"/>
  <c r="N8" i="59"/>
  <c r="O7" i="59"/>
  <c r="X8" i="59"/>
  <c r="AM7" i="59"/>
  <c r="AA8" i="59"/>
  <c r="K8" i="59"/>
  <c r="J8" i="59"/>
  <c r="AG8" i="59"/>
  <c r="Q8" i="59"/>
  <c r="E8" i="59"/>
  <c r="O8" i="59"/>
  <c r="AJ8" i="59"/>
  <c r="V7" i="59"/>
  <c r="AF8" i="59"/>
  <c r="U8" i="59"/>
  <c r="G8" i="59"/>
  <c r="Z8" i="59"/>
  <c r="T8" i="59"/>
  <c r="I8" i="59"/>
  <c r="AK11" i="59"/>
  <c r="T7" i="59"/>
  <c r="AJ7" i="59"/>
  <c r="AD7" i="59"/>
  <c r="AL8" i="59"/>
  <c r="M9" i="59"/>
  <c r="R7" i="59"/>
  <c r="I7" i="59"/>
  <c r="Q9" i="59"/>
  <c r="W7" i="59"/>
  <c r="E7" i="59"/>
  <c r="AG7" i="59"/>
  <c r="M8" i="59"/>
  <c r="AI7" i="59"/>
  <c r="AD8" i="59"/>
  <c r="AF9" i="59"/>
  <c r="N9" i="59"/>
  <c r="U7" i="59"/>
  <c r="AG9" i="59"/>
  <c r="I9" i="59"/>
  <c r="Q7" i="59"/>
  <c r="G9" i="59"/>
  <c r="N7" i="59"/>
  <c r="T9" i="59"/>
  <c r="E9" i="59"/>
  <c r="S9" i="59"/>
  <c r="L8" i="59"/>
  <c r="S8" i="59"/>
  <c r="H8" i="59"/>
  <c r="J7" i="59"/>
  <c r="AL9" i="59"/>
  <c r="H7" i="59"/>
  <c r="F7" i="59"/>
  <c r="AE7" i="59"/>
  <c r="V9" i="59"/>
  <c r="AH9" i="59"/>
  <c r="AC9" i="59"/>
  <c r="AM8" i="59"/>
  <c r="AH7" i="59"/>
  <c r="H9" i="59"/>
  <c r="M7" i="59"/>
  <c r="X7" i="59"/>
  <c r="U9" i="59"/>
  <c r="AC7" i="59"/>
  <c r="S7" i="59"/>
  <c r="AK7" i="59"/>
  <c r="AM9" i="59"/>
  <c r="AK9" i="59"/>
  <c r="AI9" i="59"/>
  <c r="R9" i="59"/>
  <c r="AE9" i="59"/>
  <c r="O9" i="59"/>
  <c r="R11" i="59"/>
  <c r="O11" i="59"/>
  <c r="Q10" i="59"/>
  <c r="AF11" i="59"/>
  <c r="AH11" i="59"/>
  <c r="AG10" i="59"/>
  <c r="AA7" i="59"/>
  <c r="Y9" i="59"/>
  <c r="AJ9" i="59"/>
  <c r="AA9" i="59"/>
  <c r="Z9" i="59"/>
  <c r="Y8" i="59"/>
  <c r="AI11" i="59"/>
  <c r="J9" i="59"/>
  <c r="W10" i="59"/>
  <c r="AE10" i="59"/>
  <c r="AL10" i="59"/>
  <c r="AL11" i="59"/>
  <c r="AE11" i="59"/>
  <c r="AF7" i="59"/>
  <c r="K9" i="59"/>
  <c r="I11" i="59"/>
  <c r="AD10" i="59"/>
  <c r="L9" i="59"/>
  <c r="T11" i="59"/>
  <c r="F10" i="59"/>
  <c r="F9" i="59"/>
  <c r="W9" i="59"/>
  <c r="X9" i="59"/>
  <c r="AD9" i="59"/>
  <c r="M10" i="59"/>
  <c r="S11" i="59"/>
  <c r="M11" i="59"/>
  <c r="Q11" i="59"/>
  <c r="Z10" i="59"/>
  <c r="N11" i="59"/>
  <c r="O10" i="59"/>
  <c r="H10" i="59"/>
  <c r="G7" i="59"/>
  <c r="J11" i="59"/>
  <c r="AG11" i="59"/>
  <c r="AC11" i="59"/>
  <c r="N10" i="59"/>
  <c r="L10" i="59"/>
  <c r="K11" i="59"/>
  <c r="S10" i="59"/>
  <c r="AA10" i="59"/>
  <c r="K10" i="59"/>
  <c r="AH10" i="59"/>
  <c r="AM11" i="59"/>
  <c r="Y10" i="59"/>
  <c r="I10" i="59"/>
  <c r="AD11" i="59"/>
  <c r="R10" i="59"/>
  <c r="X10" i="59"/>
  <c r="AJ11" i="59"/>
  <c r="V10" i="59"/>
  <c r="U12" i="59"/>
  <c r="L11" i="59"/>
  <c r="AI10" i="59"/>
  <c r="AJ10" i="59"/>
  <c r="AC10" i="59"/>
  <c r="E10" i="59"/>
  <c r="AJ12" i="59"/>
  <c r="U11" i="59"/>
  <c r="E11" i="59"/>
  <c r="AM10" i="59"/>
  <c r="T10" i="59"/>
  <c r="R12" i="59"/>
  <c r="AF10" i="59"/>
  <c r="U10" i="59"/>
  <c r="W11" i="59"/>
  <c r="Y11" i="59"/>
  <c r="G10" i="59"/>
  <c r="AA11" i="59"/>
  <c r="AK10" i="59"/>
  <c r="AC12" i="59"/>
  <c r="Z11" i="59"/>
  <c r="J10" i="59"/>
  <c r="G11" i="59"/>
  <c r="F12" i="59"/>
  <c r="F11" i="59"/>
  <c r="G12" i="59"/>
  <c r="V11" i="59"/>
  <c r="K12" i="59"/>
  <c r="V12" i="59"/>
  <c r="AM12" i="59"/>
  <c r="AG12" i="59"/>
  <c r="O12" i="59"/>
  <c r="Q12" i="59"/>
  <c r="M12" i="59"/>
  <c r="X11" i="59"/>
  <c r="H11" i="59"/>
  <c r="AE12" i="59"/>
  <c r="X12" i="59"/>
  <c r="AI12" i="59"/>
  <c r="Q13" i="59"/>
  <c r="S12" i="59"/>
  <c r="AH12" i="59"/>
  <c r="I12" i="59"/>
  <c r="AA12" i="59"/>
  <c r="Z12" i="59"/>
  <c r="AF12" i="59"/>
  <c r="T12" i="59"/>
  <c r="AA13" i="59"/>
  <c r="F13" i="59"/>
  <c r="N12" i="59"/>
  <c r="AL12" i="59"/>
  <c r="AD12" i="59"/>
  <c r="H12" i="59"/>
  <c r="L12" i="59"/>
  <c r="E13" i="59"/>
  <c r="Y12" i="59"/>
  <c r="AK12" i="59"/>
  <c r="E12" i="59"/>
  <c r="W12" i="59"/>
  <c r="J12" i="59"/>
  <c r="AL13" i="59"/>
  <c r="N13" i="59"/>
  <c r="AE14" i="59"/>
  <c r="AM13" i="59"/>
  <c r="H13" i="59"/>
  <c r="AE13" i="59"/>
  <c r="T13" i="59"/>
  <c r="X14" i="59"/>
  <c r="J14" i="59"/>
  <c r="O13" i="59"/>
  <c r="M14" i="59"/>
  <c r="G14" i="59"/>
  <c r="G13" i="59"/>
  <c r="I13" i="59"/>
  <c r="R13" i="59"/>
  <c r="L13" i="59"/>
  <c r="AK13" i="59"/>
  <c r="AF13" i="59"/>
  <c r="AH14" i="59"/>
  <c r="AA14" i="59"/>
  <c r="Y14" i="59"/>
  <c r="AD13" i="59"/>
  <c r="U13" i="59"/>
  <c r="AC13" i="59"/>
  <c r="Y13" i="59"/>
  <c r="AJ13" i="59"/>
  <c r="AI13" i="59"/>
  <c r="K13" i="59"/>
  <c r="X13" i="59"/>
  <c r="Z13" i="59"/>
  <c r="H14" i="59"/>
  <c r="V13" i="59"/>
  <c r="S13" i="59"/>
  <c r="M13" i="59"/>
  <c r="J13" i="59"/>
  <c r="W13" i="59"/>
  <c r="AH13" i="59"/>
  <c r="AG13" i="59"/>
  <c r="Z16" i="59"/>
  <c r="AK14" i="59"/>
  <c r="AJ14" i="59"/>
  <c r="E14" i="59"/>
  <c r="AI16" i="59"/>
  <c r="AL14" i="59"/>
  <c r="AG14" i="59"/>
  <c r="AF14" i="59"/>
  <c r="O14" i="59"/>
  <c r="AD14" i="59"/>
  <c r="Q16" i="59"/>
  <c r="F14" i="59"/>
  <c r="Q14" i="59"/>
  <c r="E16" i="59"/>
  <c r="I14" i="59"/>
  <c r="N14" i="59"/>
  <c r="AM14" i="59"/>
  <c r="S14" i="59"/>
  <c r="W14" i="59"/>
  <c r="V14" i="59"/>
  <c r="T14" i="59"/>
  <c r="Z14" i="59"/>
  <c r="AC14" i="59"/>
  <c r="AI14" i="59"/>
  <c r="L14" i="59"/>
  <c r="K14" i="59"/>
  <c r="R14" i="59"/>
  <c r="AK16" i="59"/>
  <c r="U14" i="59"/>
  <c r="V16" i="59"/>
  <c r="L16" i="59"/>
  <c r="J15" i="59"/>
  <c r="L15" i="59"/>
  <c r="AH16" i="59"/>
  <c r="F15" i="59"/>
  <c r="Y16" i="59"/>
  <c r="N15" i="59"/>
  <c r="AM16" i="59"/>
  <c r="I16" i="59"/>
  <c r="O16" i="59"/>
  <c r="AF16" i="59"/>
  <c r="AE16" i="59"/>
  <c r="AD16" i="59"/>
  <c r="AK15" i="59"/>
  <c r="K16" i="59"/>
  <c r="R16" i="59"/>
  <c r="AJ16" i="59"/>
  <c r="AL16" i="59"/>
  <c r="O15" i="59"/>
  <c r="I15" i="59"/>
  <c r="S16" i="59"/>
  <c r="H15" i="59"/>
  <c r="T15" i="59"/>
  <c r="Y15" i="59"/>
  <c r="Z15" i="59"/>
  <c r="AC15" i="59"/>
  <c r="H16" i="59"/>
  <c r="W15" i="59"/>
  <c r="G15" i="59"/>
  <c r="AD15" i="59"/>
  <c r="AA15" i="59"/>
  <c r="AF15" i="59"/>
  <c r="AL15" i="59"/>
  <c r="X16" i="59"/>
  <c r="AC16" i="59"/>
  <c r="N16" i="59"/>
  <c r="G16" i="59"/>
  <c r="M15" i="59"/>
  <c r="J16" i="59"/>
  <c r="X15" i="59"/>
  <c r="AE15" i="59"/>
  <c r="AG15" i="59"/>
  <c r="T16" i="59"/>
  <c r="U16" i="59"/>
  <c r="R15" i="59"/>
  <c r="AI15" i="59"/>
  <c r="R18" i="59"/>
  <c r="W16" i="59"/>
  <c r="Q15" i="59"/>
  <c r="AG16" i="59"/>
  <c r="U15" i="59"/>
  <c r="AJ15" i="59"/>
  <c r="M16" i="59"/>
  <c r="F16" i="59"/>
  <c r="AL18" i="59"/>
  <c r="Z17" i="59"/>
  <c r="AH15" i="59"/>
  <c r="S15" i="59"/>
  <c r="AH17" i="59"/>
  <c r="AE18" i="59"/>
  <c r="AF17" i="59"/>
  <c r="V15" i="59"/>
  <c r="AM15" i="59"/>
  <c r="E15" i="59"/>
  <c r="AA16" i="59"/>
  <c r="K15" i="59"/>
  <c r="I17" i="59"/>
  <c r="O18" i="59"/>
  <c r="E17" i="59"/>
  <c r="AM17" i="59"/>
  <c r="AC17" i="59"/>
  <c r="M17" i="59"/>
  <c r="AA18" i="59"/>
  <c r="O17" i="59"/>
  <c r="AI17" i="59"/>
  <c r="F17" i="59"/>
  <c r="V18" i="59"/>
  <c r="Z18" i="59"/>
  <c r="S17" i="59"/>
  <c r="AJ17" i="59"/>
  <c r="N17" i="59"/>
  <c r="Q18" i="59"/>
  <c r="T18" i="59"/>
  <c r="F18" i="59"/>
  <c r="G17" i="59"/>
  <c r="Y17" i="59"/>
  <c r="AE17" i="59"/>
  <c r="K17" i="59"/>
  <c r="AK18" i="59"/>
  <c r="AC18" i="59"/>
  <c r="AJ18" i="59"/>
  <c r="U17" i="59"/>
  <c r="AD17" i="59"/>
  <c r="J17" i="59"/>
  <c r="J18" i="59"/>
  <c r="H17" i="59"/>
  <c r="X18" i="59"/>
  <c r="AK17" i="59"/>
  <c r="E18" i="59"/>
  <c r="L18" i="59"/>
  <c r="AH18" i="59"/>
  <c r="G18" i="59"/>
  <c r="M18" i="59"/>
  <c r="N18" i="59"/>
  <c r="AG18" i="59"/>
  <c r="V17" i="59"/>
  <c r="S18" i="59"/>
  <c r="W17" i="59"/>
  <c r="AM18" i="59"/>
  <c r="Q19" i="59"/>
  <c r="U18" i="59"/>
  <c r="H18" i="59"/>
  <c r="AC19" i="59"/>
  <c r="V19" i="59"/>
  <c r="Q17" i="59"/>
  <c r="AA17" i="59"/>
  <c r="L17" i="59"/>
  <c r="AF18" i="59"/>
  <c r="Z19" i="59"/>
  <c r="S20" i="59"/>
  <c r="AD18" i="59"/>
  <c r="W18" i="59"/>
  <c r="AL17" i="59"/>
  <c r="AG17" i="59"/>
  <c r="AE19" i="59"/>
  <c r="X19" i="59"/>
  <c r="AG20" i="59"/>
  <c r="K18" i="59"/>
  <c r="T17" i="59"/>
  <c r="R17" i="59"/>
  <c r="I18" i="59"/>
  <c r="X17" i="59"/>
  <c r="AI18" i="59"/>
  <c r="I19" i="59"/>
  <c r="U19" i="59"/>
  <c r="AJ19" i="59"/>
  <c r="Y18" i="59"/>
  <c r="E19" i="59"/>
  <c r="R19" i="59"/>
  <c r="G19" i="59"/>
  <c r="O19" i="59"/>
  <c r="AD19" i="59"/>
  <c r="X20" i="59"/>
  <c r="T19" i="59"/>
  <c r="AH19" i="59"/>
  <c r="AG19" i="59"/>
  <c r="AM20" i="59"/>
  <c r="W19" i="59"/>
  <c r="N19" i="59"/>
  <c r="V20" i="59"/>
  <c r="J19" i="59"/>
  <c r="Y20" i="59"/>
  <c r="AK19" i="59"/>
  <c r="S19" i="59"/>
  <c r="E20" i="59"/>
  <c r="AA19" i="59"/>
  <c r="Y19" i="59"/>
  <c r="M19" i="59"/>
  <c r="AF19" i="59"/>
  <c r="AI19" i="59"/>
  <c r="K19" i="59"/>
  <c r="U20" i="59"/>
  <c r="L19" i="59"/>
  <c r="AL19" i="59"/>
  <c r="G20" i="59"/>
  <c r="F19" i="59"/>
  <c r="H19" i="59"/>
  <c r="AM19" i="59"/>
  <c r="L20" i="59"/>
  <c r="AI20" i="59"/>
  <c r="AL20" i="59"/>
  <c r="Q20" i="59"/>
  <c r="AC22" i="59"/>
  <c r="Z20" i="59"/>
  <c r="F20" i="59"/>
  <c r="H20" i="59"/>
  <c r="K20" i="59"/>
  <c r="R20" i="59"/>
  <c r="AK20" i="59"/>
  <c r="AD20" i="59"/>
  <c r="O20" i="59"/>
  <c r="AA20" i="59"/>
  <c r="AE20" i="59"/>
  <c r="I20" i="59"/>
  <c r="J20" i="59"/>
  <c r="N20" i="59"/>
  <c r="M20" i="59"/>
  <c r="AF20" i="59"/>
  <c r="AJ20" i="59"/>
  <c r="T20" i="59"/>
  <c r="AH20" i="59"/>
  <c r="AC20" i="59"/>
  <c r="W20" i="59"/>
  <c r="E22" i="59"/>
  <c r="AJ22" i="59"/>
  <c r="K21" i="59"/>
  <c r="AF21" i="59"/>
  <c r="AK21" i="59"/>
  <c r="O21" i="59"/>
  <c r="AM21" i="59"/>
  <c r="H21" i="59"/>
  <c r="F22" i="59"/>
  <c r="AH22" i="59"/>
  <c r="Q22" i="59"/>
  <c r="AI21" i="59"/>
  <c r="S22" i="59"/>
  <c r="U22" i="59"/>
  <c r="Y21" i="59"/>
  <c r="AI22" i="59"/>
  <c r="L21" i="59"/>
  <c r="AC21" i="59"/>
  <c r="U21" i="59"/>
  <c r="AH21" i="59"/>
  <c r="AD22" i="59"/>
  <c r="O22" i="59"/>
  <c r="V22" i="59"/>
  <c r="AA22" i="59"/>
  <c r="L22" i="59"/>
  <c r="G22" i="59"/>
  <c r="X24" i="59"/>
  <c r="W21" i="59"/>
  <c r="R21" i="59"/>
  <c r="X21" i="59"/>
  <c r="G21" i="59"/>
  <c r="E21" i="59"/>
  <c r="AL22" i="59"/>
  <c r="AJ21" i="59"/>
  <c r="N22" i="59"/>
  <c r="Q21" i="59"/>
  <c r="J22" i="59"/>
  <c r="M22" i="59"/>
  <c r="Y22" i="59"/>
  <c r="AL21" i="59"/>
  <c r="F21" i="59"/>
  <c r="K22" i="59"/>
  <c r="R22" i="59"/>
  <c r="N21" i="59"/>
  <c r="I21" i="59"/>
  <c r="S21" i="59"/>
  <c r="AA21" i="59"/>
  <c r="J21" i="59"/>
  <c r="X22" i="59"/>
  <c r="I22" i="59"/>
  <c r="W22" i="59"/>
  <c r="H22" i="59"/>
  <c r="AK22" i="59"/>
  <c r="AE22" i="59"/>
  <c r="AG21" i="59"/>
  <c r="T21" i="59"/>
  <c r="Z21" i="59"/>
  <c r="AF22" i="59"/>
  <c r="AE21" i="59"/>
  <c r="AD21" i="59"/>
  <c r="AM22" i="59"/>
  <c r="V21" i="59"/>
  <c r="M21" i="59"/>
  <c r="AG22" i="59"/>
  <c r="T22" i="59"/>
  <c r="Z22" i="59"/>
  <c r="AI25" i="59"/>
  <c r="AD23" i="59"/>
  <c r="O23" i="59"/>
  <c r="AG23" i="59"/>
  <c r="AL23" i="59"/>
  <c r="E24" i="59"/>
  <c r="F23" i="59"/>
  <c r="N24" i="59"/>
  <c r="AI23" i="59"/>
  <c r="AE24" i="59"/>
  <c r="AG24" i="59"/>
  <c r="K23" i="59"/>
  <c r="M23" i="59"/>
  <c r="AJ24" i="59"/>
  <c r="L23" i="59"/>
  <c r="AJ23" i="59"/>
  <c r="AE23" i="59"/>
  <c r="V24" i="59"/>
  <c r="I23" i="59"/>
  <c r="O24" i="59"/>
  <c r="AK24" i="59"/>
  <c r="Y23" i="59"/>
  <c r="AF23" i="59"/>
  <c r="J23" i="59"/>
  <c r="T24" i="59"/>
  <c r="R23" i="59"/>
  <c r="AC24" i="59"/>
  <c r="R24" i="59"/>
  <c r="S24" i="59"/>
  <c r="Z23" i="59"/>
  <c r="AL24" i="59"/>
  <c r="N23" i="59"/>
  <c r="W24" i="59"/>
  <c r="AI24" i="59"/>
  <c r="F24" i="59"/>
  <c r="S23" i="59"/>
  <c r="AM23" i="59"/>
  <c r="G24" i="59"/>
  <c r="AK23" i="59"/>
  <c r="AH23" i="59"/>
  <c r="U23" i="59"/>
  <c r="H23" i="59"/>
  <c r="G25" i="59"/>
  <c r="AK25" i="59"/>
  <c r="U25" i="59"/>
  <c r="AM24" i="59"/>
  <c r="AD24" i="59"/>
  <c r="Y24" i="59"/>
  <c r="T23" i="59"/>
  <c r="U24" i="59"/>
  <c r="AA23" i="59"/>
  <c r="AD25" i="59"/>
  <c r="AE25" i="59"/>
  <c r="AG25" i="59"/>
  <c r="Q25" i="59"/>
  <c r="J24" i="59"/>
  <c r="AF24" i="59"/>
  <c r="AC23" i="59"/>
  <c r="G23" i="59"/>
  <c r="AA24" i="59"/>
  <c r="K24" i="59"/>
  <c r="Q23" i="59"/>
  <c r="X23" i="59"/>
  <c r="W23" i="59"/>
  <c r="E23" i="59"/>
  <c r="Q24" i="59"/>
  <c r="M24" i="59"/>
  <c r="H24" i="59"/>
  <c r="V23" i="59"/>
  <c r="Z24" i="59"/>
  <c r="L24" i="59"/>
  <c r="AF28" i="59"/>
  <c r="V25" i="59"/>
  <c r="K26" i="59"/>
  <c r="AK26" i="59"/>
  <c r="F25" i="59"/>
  <c r="AF25" i="59"/>
  <c r="AA25" i="59"/>
  <c r="W25" i="59"/>
  <c r="T25" i="59"/>
  <c r="AC25" i="59"/>
  <c r="E26" i="59"/>
  <c r="X26" i="59"/>
  <c r="Z25" i="59"/>
  <c r="AM25" i="59"/>
  <c r="K25" i="59"/>
  <c r="R26" i="59"/>
  <c r="L27" i="59"/>
  <c r="Y25" i="59"/>
  <c r="I24" i="59"/>
  <c r="AD27" i="59"/>
  <c r="AH25" i="59"/>
  <c r="AL25" i="59"/>
  <c r="AC26" i="59"/>
  <c r="Z26" i="59"/>
  <c r="AJ25" i="59"/>
  <c r="J25" i="59"/>
  <c r="L26" i="59"/>
  <c r="S27" i="59"/>
  <c r="X25" i="59"/>
  <c r="N25" i="59"/>
  <c r="AH24" i="59"/>
  <c r="E25" i="59"/>
  <c r="L25" i="59"/>
  <c r="H26" i="59"/>
  <c r="S25" i="59"/>
  <c r="M25" i="59"/>
  <c r="O25" i="59"/>
  <c r="L28" i="59"/>
  <c r="W27" i="59"/>
  <c r="I25" i="59"/>
  <c r="G26" i="59"/>
  <c r="M26" i="59"/>
  <c r="H25" i="59"/>
  <c r="M27" i="59"/>
  <c r="Z27" i="59"/>
  <c r="R25" i="59"/>
  <c r="AH26" i="59"/>
  <c r="N27" i="59"/>
  <c r="F26" i="59"/>
  <c r="AJ27" i="59"/>
  <c r="AI26" i="59"/>
  <c r="I27" i="59"/>
  <c r="AE26" i="59"/>
  <c r="AA26" i="59"/>
  <c r="F27" i="59"/>
  <c r="AI28" i="59"/>
  <c r="N26" i="59"/>
  <c r="AD26" i="59"/>
  <c r="AM26" i="59"/>
  <c r="AA27" i="59"/>
  <c r="U26" i="59"/>
  <c r="AG28" i="59"/>
  <c r="N28" i="59"/>
  <c r="G27" i="59"/>
  <c r="K27" i="59"/>
  <c r="AJ26" i="59"/>
  <c r="W26" i="59"/>
  <c r="AE27" i="59"/>
  <c r="U28" i="59"/>
  <c r="Q27" i="59"/>
  <c r="AC27" i="59"/>
  <c r="H28" i="59"/>
  <c r="E27" i="59"/>
  <c r="I26" i="59"/>
  <c r="V26" i="59"/>
  <c r="AH27" i="59"/>
  <c r="AF26" i="59"/>
  <c r="O27" i="59"/>
  <c r="Q26" i="59"/>
  <c r="T27" i="59"/>
  <c r="AG26" i="59"/>
  <c r="X27" i="59"/>
  <c r="J28" i="59"/>
  <c r="Y26" i="59"/>
  <c r="U27" i="59"/>
  <c r="AL26" i="59"/>
  <c r="AG27" i="59"/>
  <c r="O26" i="59"/>
  <c r="AD28" i="59"/>
  <c r="S26" i="59"/>
  <c r="M28" i="59"/>
  <c r="AF27" i="59"/>
  <c r="AI27" i="59"/>
  <c r="V27" i="59"/>
  <c r="T26" i="59"/>
  <c r="J26" i="59"/>
  <c r="J27" i="59"/>
  <c r="H27" i="59"/>
  <c r="AE28" i="59"/>
  <c r="AA28" i="59"/>
  <c r="AK27" i="59"/>
  <c r="AM28" i="59"/>
  <c r="R28" i="59"/>
  <c r="F28" i="59"/>
  <c r="T28" i="59"/>
  <c r="S28" i="59"/>
  <c r="R27" i="59"/>
  <c r="AL28" i="59"/>
  <c r="I28" i="59"/>
  <c r="AC28" i="59"/>
  <c r="V28" i="59"/>
  <c r="K28" i="59"/>
  <c r="AL27" i="59"/>
  <c r="Y28" i="59"/>
  <c r="AM27" i="59"/>
  <c r="Y27" i="59"/>
  <c r="AK28" i="59"/>
  <c r="O28" i="59"/>
  <c r="W28" i="59"/>
  <c r="AJ28" i="59"/>
  <c r="E28" i="59"/>
  <c r="Q28" i="59"/>
  <c r="AH28" i="59"/>
  <c r="G28" i="59"/>
  <c r="Z28" i="59"/>
  <c r="X28" i="59"/>
  <c r="Q11" i="56" l="1"/>
  <c r="F11" i="62" s="1"/>
  <c r="F13" i="62" s="1"/>
  <c r="R10" i="56"/>
  <c r="B10" i="13" l="1"/>
  <c r="D12" i="13" l="1"/>
  <c r="B14" i="13" l="1"/>
  <c r="D14" i="13" s="1"/>
  <c r="H37" i="30" l="1"/>
  <c r="G11" i="62" l="1"/>
  <c r="C10" i="13" l="1"/>
  <c r="G13" i="62"/>
  <c r="R12" i="56"/>
  <c r="S11" i="56"/>
  <c r="H11" i="62" l="1"/>
  <c r="H13" i="62" s="1"/>
  <c r="A9" i="37" l="1"/>
  <c r="A10" i="37" l="1"/>
  <c r="A11" i="37" s="1"/>
  <c r="A12" i="37" s="1"/>
  <c r="A13" i="37" s="1"/>
  <c r="A14" i="37" l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G38" i="36"/>
  <c r="B15" i="25" l="1"/>
  <c r="E15" i="25"/>
  <c r="B16" i="24"/>
  <c r="E16" i="24"/>
  <c r="F5" i="13" l="1"/>
  <c r="E17" i="25"/>
  <c r="E19" i="25" s="1"/>
  <c r="E20" i="25" s="1"/>
  <c r="E21" i="25" s="1"/>
  <c r="E18" i="24"/>
  <c r="E20" i="24" s="1"/>
  <c r="E21" i="24" s="1"/>
  <c r="E22" i="24" s="1"/>
  <c r="G5" i="13" l="1"/>
  <c r="J41" i="30" l="1"/>
  <c r="K41" i="30"/>
  <c r="L42" i="30" l="1"/>
  <c r="H38" i="30" s="1"/>
  <c r="H40" i="30" s="1"/>
  <c r="J42" i="36"/>
  <c r="I42" i="36"/>
  <c r="D13" i="13"/>
  <c r="K43" i="36" l="1"/>
  <c r="G39" i="36" s="1"/>
  <c r="G41" i="36" s="1"/>
  <c r="G19" i="62" l="1"/>
  <c r="G28" i="62" s="1"/>
  <c r="G32" i="62" l="1"/>
  <c r="D10" i="13"/>
  <c r="D9" i="13" l="1"/>
  <c r="C18" i="13" l="1"/>
  <c r="G15" i="13" l="1"/>
  <c r="G45" i="62" s="1"/>
  <c r="C19" i="13"/>
  <c r="G16" i="13"/>
  <c r="G46" i="62" s="1"/>
  <c r="G14" i="13"/>
  <c r="G44" i="62" s="1"/>
  <c r="G9" i="13"/>
  <c r="G10" i="13"/>
  <c r="G12" i="13"/>
  <c r="G11" i="13"/>
  <c r="G13" i="13"/>
  <c r="G42" i="62" l="1"/>
  <c r="G43" i="62"/>
  <c r="G40" i="62" l="1"/>
  <c r="G41" i="62"/>
  <c r="G18" i="13"/>
  <c r="G19" i="13" s="1"/>
  <c r="G48" i="62" l="1"/>
  <c r="H16" i="62" l="1"/>
  <c r="H19" i="62" s="1"/>
  <c r="F19" i="62"/>
  <c r="F28" i="62" l="1"/>
  <c r="F32" i="62" s="1"/>
  <c r="B18" i="13"/>
  <c r="B19" i="13" s="1"/>
  <c r="D11" i="13"/>
  <c r="D18" i="13" s="1"/>
  <c r="D19" i="13" s="1"/>
  <c r="F15" i="13" l="1"/>
  <c r="F16" i="13"/>
  <c r="H28" i="62"/>
  <c r="H32" i="62" s="1"/>
  <c r="F9" i="13"/>
  <c r="F13" i="13"/>
  <c r="F14" i="13"/>
  <c r="F11" i="13"/>
  <c r="F10" i="13"/>
  <c r="F12" i="13"/>
  <c r="F41" i="62" s="1"/>
  <c r="H41" i="62" s="1"/>
  <c r="H15" i="13" l="1"/>
  <c r="F45" i="62"/>
  <c r="H45" i="62" s="1"/>
  <c r="H16" i="13"/>
  <c r="F46" i="62"/>
  <c r="H46" i="62" s="1"/>
  <c r="H12" i="13"/>
  <c r="F44" i="62"/>
  <c r="H44" i="62" s="1"/>
  <c r="F42" i="62"/>
  <c r="H42" i="62" s="1"/>
  <c r="A42" i="62" s="1"/>
  <c r="F43" i="62"/>
  <c r="H43" i="62" s="1"/>
  <c r="H10" i="13"/>
  <c r="F40" i="62" l="1"/>
  <c r="H14" i="13"/>
  <c r="H13" i="13"/>
  <c r="F18" i="13"/>
  <c r="F19" i="13" s="1"/>
  <c r="H9" i="13"/>
  <c r="H11" i="13"/>
  <c r="F48" i="62" l="1"/>
  <c r="H40" i="62"/>
  <c r="H48" i="62" s="1"/>
  <c r="H18" i="13"/>
  <c r="H19" i="13" s="1"/>
  <c r="Q12" i="56" l="1"/>
  <c r="S10" i="56"/>
  <c r="S12" i="56" s="1"/>
</calcChain>
</file>

<file path=xl/comments1.xml><?xml version="1.0" encoding="utf-8"?>
<comments xmlns="http://schemas.openxmlformats.org/spreadsheetml/2006/main">
  <authors>
    <author>Jacobs, Allison</author>
  </authors>
  <commentList>
    <comment ref="E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  <comment ref="Q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  <comment ref="AC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</commentList>
</comments>
</file>

<file path=xl/comments2.xml><?xml version="1.0" encoding="utf-8"?>
<comments xmlns="http://schemas.openxmlformats.org/spreadsheetml/2006/main">
  <authors>
    <author>Jacobs, Allison</author>
  </authors>
  <commentList>
    <comment ref="H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  <comment ref="AN30" authorId="0" shapeId="0">
      <text>
        <r>
          <rPr>
            <b/>
            <sz val="9"/>
            <color indexed="81"/>
            <rFont val="Tahoma"/>
            <family val="2"/>
          </rPr>
          <t>Jacobs, Allison:</t>
        </r>
        <r>
          <rPr>
            <sz val="9"/>
            <color indexed="81"/>
            <rFont val="Tahoma"/>
            <family val="2"/>
          </rPr>
          <t xml:space="preserve">
Weather normalized actuals</t>
        </r>
      </text>
    </comment>
  </commentList>
</comments>
</file>

<file path=xl/sharedStrings.xml><?xml version="1.0" encoding="utf-8"?>
<sst xmlns="http://schemas.openxmlformats.org/spreadsheetml/2006/main" count="1477" uniqueCount="531">
  <si>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</si>
  <si>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</si>
  <si>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</si>
  <si>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</si>
  <si>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</si>
  <si>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</si>
  <si>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</si>
  <si>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</si>
  <si>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</si>
  <si>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Notes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</si>
  <si>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</si>
  <si>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</si>
  <si>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</si>
  <si>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</si>
  <si>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</si>
  <si>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</si>
  <si>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</si>
  <si>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</si>
  <si>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</si>
  <si>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Revenue Sensitive Items:</t>
  </si>
  <si>
    <t>Current Annual Filing Fee</t>
  </si>
  <si>
    <t xml:space="preserve">Current State Utility Tax </t>
  </si>
  <si>
    <t>Components of Whole Dollar Increase/(Decrease) in Low Income Requirement</t>
  </si>
  <si>
    <t xml:space="preserve">Total Whole Dollar Increase/(Decrease) </t>
  </si>
  <si>
    <t>Residential</t>
  </si>
  <si>
    <t>Revenue</t>
  </si>
  <si>
    <t>Schedule</t>
  </si>
  <si>
    <t>Rate</t>
  </si>
  <si>
    <t>Line</t>
  </si>
  <si>
    <t>Proposed</t>
  </si>
  <si>
    <t>Puget Sound Energy</t>
  </si>
  <si>
    <t>Total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</si>
  <si>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</si>
  <si>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</si>
  <si>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</si>
  <si>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</si>
  <si>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</si>
  <si>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</si>
  <si>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</si>
  <si>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Interruptible</t>
  </si>
  <si>
    <t>86/86T</t>
  </si>
  <si>
    <t>Over 50,000 therms</t>
  </si>
  <si>
    <t>85T</t>
  </si>
  <si>
    <t>41/41T</t>
  </si>
  <si>
    <t>Large volume</t>
  </si>
  <si>
    <t>31/31T</t>
  </si>
  <si>
    <t>23/53</t>
  </si>
  <si>
    <t>Volume</t>
  </si>
  <si>
    <t>Order                     90800113     4465 - Low Income Program  - E</t>
  </si>
  <si>
    <t>Report currency           USD          US Dollar</t>
  </si>
  <si>
    <t>Order</t>
  </si>
  <si>
    <t>Name</t>
  </si>
  <si>
    <t>Cost Element</t>
  </si>
  <si>
    <t>Cost element name</t>
  </si>
  <si>
    <t>Offsetting acct no.</t>
  </si>
  <si>
    <t>Posting Date</t>
  </si>
  <si>
    <t>Val.in rep.cur.</t>
  </si>
  <si>
    <t>90800113</t>
  </si>
  <si>
    <t>64000120</t>
  </si>
  <si>
    <t>18230621</t>
  </si>
  <si>
    <t/>
  </si>
  <si>
    <t xml:space="preserve">          to revenue net of revenue sensitive items.</t>
  </si>
  <si>
    <t>Order                     90800350     4465 - Low Income Program  - G</t>
  </si>
  <si>
    <t>90800350</t>
  </si>
  <si>
    <t>25302222</t>
  </si>
  <si>
    <t xml:space="preserve">Note:  Used </t>
  </si>
  <si>
    <t>True-up for Gas Rev Collected, net of revenue sensitive items for prior period</t>
  </si>
  <si>
    <t>True-up for Elec Rev Collected, net of revenue sensitive items for prior period</t>
  </si>
  <si>
    <t xml:space="preserve">Report currency           USD          US Dollar </t>
  </si>
  <si>
    <t xml:space="preserve">CONVERSION FACTOR INCL FEDERAL INCOME TAX ( LINE 5 + LINE 8 ) </t>
  </si>
  <si>
    <t>CONVERSION FACTOR EXCLUDING FEDERAL INCOME TAX ( 1 - LINE 5)</t>
  </si>
  <si>
    <t>SUM OF TAXES OTHER</t>
  </si>
  <si>
    <t>ANNUAL FILING FEE</t>
  </si>
  <si>
    <t>BAD DEBTS</t>
  </si>
  <si>
    <t>RATE</t>
  </si>
  <si>
    <t>DESCRIPTION</t>
  </si>
  <si>
    <t>NO.</t>
  </si>
  <si>
    <t>LINE</t>
  </si>
  <si>
    <t>CONVERSION FACTOR - ELECTRIC</t>
  </si>
  <si>
    <t>PUGET SOUND ENERGY-ELECTRIC</t>
  </si>
  <si>
    <t>CONVERSION FACTOR - GAS</t>
  </si>
  <si>
    <t>PUGET SOUND ENERGY-GAS</t>
  </si>
  <si>
    <t xml:space="preserve"> </t>
  </si>
  <si>
    <t>Increase (Decrease) in Volume True-Up</t>
  </si>
  <si>
    <t>(Increase) Decrease in LIHEAP Credits</t>
  </si>
  <si>
    <t>Check</t>
  </si>
  <si>
    <t>Before Revenue Sensitive Items</t>
  </si>
  <si>
    <t>After Revenue Sensitive Items</t>
  </si>
  <si>
    <t>Change in Revenue Requirement</t>
  </si>
  <si>
    <t>Current Year Low Income Cap</t>
  </si>
  <si>
    <t>Public Utility Tax Credits Received from Department of Revenue under RCW 82.16.0497</t>
  </si>
  <si>
    <t>Low Income Amortizat</t>
  </si>
  <si>
    <t xml:space="preserve">Increase due to LIHEAP Credits </t>
  </si>
  <si>
    <t>Full Load</t>
  </si>
  <si>
    <t>Station Service Losses</t>
  </si>
  <si>
    <t>Station Service</t>
  </si>
  <si>
    <t>Total Load</t>
  </si>
  <si>
    <t>Losses</t>
  </si>
  <si>
    <t>Total Delivered</t>
  </si>
  <si>
    <t>Resale</t>
  </si>
  <si>
    <t>Streetlight</t>
  </si>
  <si>
    <t>Industrial</t>
  </si>
  <si>
    <t>Commercial</t>
  </si>
  <si>
    <t>Date</t>
  </si>
  <si>
    <t>Month</t>
  </si>
  <si>
    <t>Year</t>
  </si>
  <si>
    <t>Load (MWh)</t>
  </si>
  <si>
    <t>Total Sales</t>
  </si>
  <si>
    <t>Firm Resale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</si>
  <si>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</si>
  <si>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</si>
  <si>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</si>
  <si>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</si>
  <si>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</si>
  <si>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</si>
  <si>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</si>
  <si>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Campus Service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</si>
  <si>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</si>
  <si>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</si>
  <si>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</si>
  <si>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</si>
  <si>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</si>
  <si>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</si>
  <si>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</si>
  <si>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</si>
  <si>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</si>
  <si>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</si>
  <si>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</si>
  <si>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</si>
  <si>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</si>
  <si>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</si>
  <si>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</si>
  <si>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</si>
  <si>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</si>
  <si>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</si>
  <si>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</si>
  <si>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</si>
  <si>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</si>
  <si>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</si>
  <si>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</si>
  <si>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</si>
  <si>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</si>
  <si>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Customer Class</t>
  </si>
  <si>
    <t>Customer Rate Impacts</t>
  </si>
  <si>
    <t>Settlement Methodology</t>
  </si>
  <si>
    <t>Load</t>
  </si>
  <si>
    <t>Conv Fac</t>
  </si>
  <si>
    <t xml:space="preserve">Aug &amp; Sep </t>
  </si>
  <si>
    <t>Converted Rate</t>
  </si>
  <si>
    <t>Low Income</t>
  </si>
  <si>
    <t>Margin at</t>
  </si>
  <si>
    <t>Margin</t>
  </si>
  <si>
    <t>Estimated</t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</si>
  <si>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</si>
  <si>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</si>
  <si>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t>Spread</t>
  </si>
  <si>
    <t>Requirement</t>
  </si>
  <si>
    <t>Commercial &amp; industrial</t>
  </si>
  <si>
    <t>Transportation</t>
  </si>
  <si>
    <t>Total revenue requirement for low income program</t>
  </si>
  <si>
    <t>(1)</t>
  </si>
  <si>
    <t>(2)</t>
  </si>
  <si>
    <t>Industrial Large Volume</t>
  </si>
  <si>
    <t>Industrial Interruptible</t>
  </si>
  <si>
    <t>Commercial Large Volume</t>
  </si>
  <si>
    <t>Commercial Interruptible</t>
  </si>
  <si>
    <t>Total Del MWh</t>
  </si>
  <si>
    <t>Less Resale MWh</t>
  </si>
  <si>
    <t>Total MWh x 1000</t>
  </si>
  <si>
    <t>Line No.</t>
  </si>
  <si>
    <t>Transport</t>
  </si>
  <si>
    <t>Firm</t>
  </si>
  <si>
    <t>Industrial Transport</t>
  </si>
  <si>
    <t>Commercial Transport</t>
  </si>
  <si>
    <t>Load (Therms)</t>
  </si>
  <si>
    <t>Layout                    /KOB1        Auditor  test                             Active</t>
  </si>
  <si>
    <t>SAP Download</t>
  </si>
  <si>
    <t>Name of offsetting account</t>
  </si>
  <si>
    <t>Cons. Rider Amort.</t>
  </si>
  <si>
    <t>Low Income Progm-Gas</t>
  </si>
  <si>
    <t>65000010</t>
  </si>
  <si>
    <t>Layout                    /KOB1                                     Active</t>
  </si>
  <si>
    <t>Conversion Factor = 1 - Line 12 - Line 13 - Line 14</t>
  </si>
  <si>
    <t>Low income revenue requirement to be recovered in rates = Line 9 ÷ Line 16</t>
  </si>
  <si>
    <t>W/P from last year's filing</t>
  </si>
  <si>
    <t>Sched 142</t>
  </si>
  <si>
    <t>Volume (Therms)</t>
  </si>
  <si>
    <t>Sched 101</t>
  </si>
  <si>
    <t>Sched 106</t>
  </si>
  <si>
    <t>Sched 120</t>
  </si>
  <si>
    <t>Sched 129</t>
  </si>
  <si>
    <t>Sched 140</t>
  </si>
  <si>
    <t>Sched 149</t>
  </si>
  <si>
    <t>Percent</t>
  </si>
  <si>
    <t>Rate Class</t>
  </si>
  <si>
    <t>Change</t>
  </si>
  <si>
    <t>H</t>
  </si>
  <si>
    <t>J</t>
  </si>
  <si>
    <t>K</t>
  </si>
  <si>
    <t>L</t>
  </si>
  <si>
    <t>M</t>
  </si>
  <si>
    <t>N</t>
  </si>
  <si>
    <t>O</t>
  </si>
  <si>
    <t>P</t>
  </si>
  <si>
    <t>Q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</si>
  <si>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</si>
  <si>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</si>
  <si>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</si>
  <si>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</si>
  <si>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</si>
  <si>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</si>
  <si>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</si>
  <si>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</si>
  <si>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</si>
  <si>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</si>
  <si>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</si>
  <si>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</si>
  <si>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</si>
  <si>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</si>
  <si>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</si>
  <si>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</si>
  <si>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</si>
  <si>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</si>
  <si>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</si>
  <si>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</si>
  <si>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</si>
  <si>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</si>
  <si>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</si>
  <si>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Schedule 142 Rate Change Impacts by Rate Schedule</t>
  </si>
  <si>
    <t>Remove:</t>
  </si>
  <si>
    <t>Add:</t>
  </si>
  <si>
    <t>Tariff</t>
  </si>
  <si>
    <t>Schedule 95
PCORC</t>
  </si>
  <si>
    <t>Schedule 95A
Federal Incentive Credit</t>
  </si>
  <si>
    <t>Schedule 120
Conservation</t>
  </si>
  <si>
    <t>Schedule 129
Low Income</t>
  </si>
  <si>
    <t>Schedule 137 REC's</t>
  </si>
  <si>
    <t>Schedule 140
Property Tax</t>
  </si>
  <si>
    <t>Schedule 142
 Deferral</t>
  </si>
  <si>
    <t>Schedule 194
BPA Res &amp; Farm Credit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</si>
  <si>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</si>
  <si>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</si>
  <si>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t>Revenue Change</t>
  </si>
  <si>
    <t>% Change</t>
  </si>
  <si>
    <t>26 &amp; 26P</t>
  </si>
  <si>
    <t>Total Secondary Voltage</t>
  </si>
  <si>
    <t>Total Primary Voltage</t>
  </si>
  <si>
    <t>Total High Voltage</t>
  </si>
  <si>
    <t>50-59</t>
  </si>
  <si>
    <t>449-459</t>
  </si>
  <si>
    <t>T= S/R</t>
  </si>
  <si>
    <t xml:space="preserve">S </t>
  </si>
  <si>
    <t>I</t>
  </si>
  <si>
    <t xml:space="preserve">G=E*F </t>
  </si>
  <si>
    <t xml:space="preserve">F </t>
  </si>
  <si>
    <t>E=D/C</t>
  </si>
  <si>
    <t>Margin Revenue</t>
  </si>
  <si>
    <t>$/Therm</t>
  </si>
  <si>
    <t>Total Forecasted</t>
  </si>
  <si>
    <t>Sched 141Y</t>
  </si>
  <si>
    <t>Sched 141X</t>
  </si>
  <si>
    <t>Forecasted</t>
  </si>
  <si>
    <t>Margin Rate</t>
  </si>
  <si>
    <t>Rate Change Impacts by Rate Schedule</t>
  </si>
  <si>
    <t>OCTOBER 2020 THROUGH SEPTEMBER 2021</t>
  </si>
  <si>
    <t>FEDERAL INCOME TAX ( LINE 7 * 21%)</t>
  </si>
  <si>
    <t>FOR THE TWELVE MONTHS ENDED DECEMBER 31, 2018</t>
  </si>
  <si>
    <t>2019 GENERAL RATE CASE</t>
  </si>
  <si>
    <r>
      <t>(Therms)</t>
    </r>
    <r>
      <rPr>
        <b/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</si>
  <si>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b/>
        <vertAlign val="superscript"/>
        <sz val="8"/>
        <color theme="1"/>
        <rFont val="Arial"/>
        <family val="2"/>
      </rPr>
      <t xml:space="preserve"> (1)</t>
    </r>
  </si>
  <si>
    <t>Schedule 141X (Pass-back)
ERF</t>
  </si>
  <si>
    <t>Schedule 
141Y Tax Over Collection</t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</si>
  <si>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5-1-2020</t>
    </r>
  </si>
  <si>
    <t>SC</t>
  </si>
  <si>
    <t>Retail Sales</t>
  </si>
  <si>
    <t>Special Contract</t>
  </si>
  <si>
    <t>Note 1 -  Includes all Rider Revenue and Revenue Credits from Schedules 95, 95a, 120, 132, 137, 140, 141, 141x, 141y, 142 and 194
           -  Excludes Sch 129 Low Income</t>
  </si>
  <si>
    <t>Calculation of Schedule 129 Rates</t>
  </si>
  <si>
    <t>Sch. 129</t>
  </si>
  <si>
    <t>Purchasing Document</t>
  </si>
  <si>
    <t>Sch129 Unbilled-9/2019</t>
  </si>
  <si>
    <t>Sch129 Billed-10/2019</t>
  </si>
  <si>
    <t>Sch129 Unbilled-10/2019</t>
  </si>
  <si>
    <t>Sch129 Billed-11/2019</t>
  </si>
  <si>
    <t>Sch129 Unbilled-11/2019</t>
  </si>
  <si>
    <t>Sch129 Billed-12/2019</t>
  </si>
  <si>
    <t>Sch129 Unbilled-12/2019</t>
  </si>
  <si>
    <t>Sch129 Billed-1/2020</t>
  </si>
  <si>
    <t>Sch129 Unbilled-1/2020</t>
  </si>
  <si>
    <t>Sch129 Billed-2/2020</t>
  </si>
  <si>
    <t>Sch129 Unbilled-2/2020</t>
  </si>
  <si>
    <t>Sch129 Billed-3/2020</t>
  </si>
  <si>
    <t>Sch129 Unbilled-3/2020</t>
  </si>
  <si>
    <t>Sch129 Billed-4/2020</t>
  </si>
  <si>
    <t>Sch129 Unbilled-4/2020</t>
  </si>
  <si>
    <t>Sch129 Billed-5/2020</t>
  </si>
  <si>
    <t>Sch129 Unbilled-5/2020</t>
  </si>
  <si>
    <t>Sch129 Billed-6/2020</t>
  </si>
  <si>
    <t>Sch129 Unbilled-6/2020</t>
  </si>
  <si>
    <t>Purchased Electricit</t>
  </si>
  <si>
    <t>Total Revenue Collected 10 ME July 31, 2020</t>
  </si>
  <si>
    <t>Estimated Revenue Collected Aug-Sep 2020</t>
  </si>
  <si>
    <t>Aug 2020</t>
  </si>
  <si>
    <t>Sep 2020</t>
  </si>
  <si>
    <t>Low Income Program (Unbilled)-09/19</t>
  </si>
  <si>
    <t>Low Income Program (Billed)-10/19</t>
  </si>
  <si>
    <t>Low Income Program (Unbilled)-10/19</t>
  </si>
  <si>
    <t>Low Income Program (Billed)-11/19</t>
  </si>
  <si>
    <t>Low Income Program (Unbilled)-11/19</t>
  </si>
  <si>
    <t>Low Income Program (Billed)-12/19</t>
  </si>
  <si>
    <t>Low Income Program (Unbilled)-12/19</t>
  </si>
  <si>
    <t>Low Income Program (Unbilled)-01/20</t>
  </si>
  <si>
    <t>Low Income Program (Billed)-01/20</t>
  </si>
  <si>
    <t>Low Income Program (Unbilled)-02/20</t>
  </si>
  <si>
    <t>Low Income Program (Billed)-02/20</t>
  </si>
  <si>
    <t>Low Income Program (Billed)-03/20</t>
  </si>
  <si>
    <t>Low Income Program (Unbilled)-03/20</t>
  </si>
  <si>
    <t>Low Income Program (Billed)-04/20</t>
  </si>
  <si>
    <t>Low Income Program (Unbilled)-04/20</t>
  </si>
  <si>
    <t>Low Income Program (Unbilled)-05/20</t>
  </si>
  <si>
    <t>Low Income Program (Billed)-05/20</t>
  </si>
  <si>
    <t>Low Income Program (Unbilled)-06/20</t>
  </si>
  <si>
    <t>Low Income Program (Billed)-06/20</t>
  </si>
  <si>
    <t>Low Income revenue requirement set in rates in October 2019</t>
  </si>
  <si>
    <t>Effects of 2019 GRC and Decoupling for including full residential class increase and allocation change</t>
  </si>
  <si>
    <t>Bad Debts Conversion Factor used in 2019 GRC UE-190529, et al</t>
  </si>
  <si>
    <t>Increase due to Schedule 95 Microsoft Transition Fees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</si>
  <si>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</si>
  <si>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</si>
  <si>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</si>
  <si>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</si>
  <si>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</si>
  <si>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</si>
  <si>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</si>
  <si>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</si>
  <si>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</si>
  <si>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</si>
  <si>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</si>
  <si>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</si>
  <si>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o</t>
  </si>
  <si>
    <t>t</t>
  </si>
  <si>
    <t>u</t>
  </si>
  <si>
    <t>v</t>
  </si>
  <si>
    <t>w</t>
  </si>
  <si>
    <t>24 (8)</t>
  </si>
  <si>
    <t>25 (11, 7A)</t>
  </si>
  <si>
    <t>26 (12,26P)</t>
  </si>
  <si>
    <t>Total Secondary</t>
  </si>
  <si>
    <t>31 (10)</t>
  </si>
  <si>
    <t>Total Primary</t>
  </si>
  <si>
    <t>&lt;------------------------------------------</t>
  </si>
  <si>
    <t>Comparison to twice the percentage increase of residential base rates</t>
  </si>
  <si>
    <t>Low Income Program (Billed)-07/20</t>
  </si>
  <si>
    <t>Low Income Program (Unbilled)-07/20</t>
  </si>
  <si>
    <t>90800351</t>
  </si>
  <si>
    <t>90800352</t>
  </si>
  <si>
    <t>Sch129 Billed-7/2020</t>
  </si>
  <si>
    <t>Sch129 Unbilled-7/2020</t>
  </si>
  <si>
    <t>64000121</t>
  </si>
  <si>
    <t>64000122</t>
  </si>
  <si>
    <t>Prior Low Income Cap UE-190752 &amp; UG-190729</t>
  </si>
  <si>
    <t>Under / (Over) Collection through September 2020 (Excludes Revenue Sensitive Items)</t>
  </si>
  <si>
    <t>Decoupling Residential Bill Impact UE-200298 and UG-200299</t>
  </si>
  <si>
    <t xml:space="preserve">Increase pursuant to Order 08 Paragraph 34 in 2019 GRC UE-190529 and UG-190530 </t>
  </si>
  <si>
    <t>(A)</t>
  </si>
  <si>
    <t>Volume Variance from Schedule 95 Microsoft Transition Fees</t>
  </si>
  <si>
    <t>(See Note A)</t>
  </si>
  <si>
    <t>Increase in CACAP True-Up</t>
  </si>
  <si>
    <t>True-up Estimate in Prior Year Filing</t>
  </si>
  <si>
    <t xml:space="preserve">(A) Twice the residential base rates increase under UE-190529 and UG-190530 - Order No. 07 is used as it is higher than twice the residential base rates increase under PSE's Motion </t>
  </si>
  <si>
    <t>to Stay No. 20-2-12279-3 SEA.</t>
  </si>
  <si>
    <t>Increase due to CACAP Over-Spending</t>
  </si>
  <si>
    <t>Change in True-up Estimate in Prior Year Filing</t>
  </si>
  <si>
    <t>2020 PCORC UE-200980/ UG-200981 Residential Rate Base Impact</t>
  </si>
  <si>
    <t>Different values of conservation are provided to illustrate the impact of conservation.  Click (+) to expand</t>
  </si>
  <si>
    <t>Losses were assumed at 0.95%</t>
  </si>
  <si>
    <t>Partial Demand Side Resources</t>
  </si>
  <si>
    <t>Net of Demand Side Resources (DSR)</t>
  </si>
  <si>
    <t>does not include PSE Energy Efficiency Programs</t>
  </si>
  <si>
    <t>No Demand Side Resources (Gross of Demand Side Resources)*</t>
  </si>
  <si>
    <t>*Gross of DSR column still includes the effects of the WA State Energy Code change and the Seattle Natural Gas ban (even though those are codes/standards and therefore DSR)</t>
  </si>
  <si>
    <t>Losses were assumed at 7.7%</t>
  </si>
  <si>
    <t>does not include Distribution Efficiency, PSE Energy Efficiency Programs, or Solar</t>
  </si>
  <si>
    <t>*Gross of DSR column still includes the effects of the WA State Energy Code change (even though it is a code and therefore DSR)</t>
  </si>
  <si>
    <t>Annual kWh Delivered Sales  05/01/21 to 04/30/22 (F2020)</t>
  </si>
  <si>
    <t>Estimated Annual
Base Revenue
Rates Effective
10/15/20</t>
  </si>
  <si>
    <t>Schedule 95
PCA</t>
  </si>
  <si>
    <t>Schedule 141Z (Unprotected)
EDIT</t>
  </si>
  <si>
    <t>Schedule 142
Supplemental</t>
  </si>
  <si>
    <t>Annual Estimated Revenue @ Rates Effective 01/01/21</t>
  </si>
  <si>
    <r>
      <t xml:space="preserve">Avg. Rate per @ rates effective </t>
    </r>
    <r>
      <rPr>
        <b/>
        <sz val="8"/>
        <color rgb="FF0000FF"/>
        <rFont val="Arial"/>
        <family val="2"/>
      </rPr>
      <t>1/1/2021</t>
    </r>
  </si>
  <si>
    <r>
      <rPr>
        <b/>
        <sz val="8"/>
        <color rgb="FF0000FF"/>
        <rFont val="Arial"/>
        <family val="2"/>
      </rPr>
      <t xml:space="preserve">CY 2020 </t>
    </r>
    <r>
      <rPr>
        <b/>
        <sz val="8"/>
        <rFont val="Arial"/>
        <family val="2"/>
      </rPr>
      <t>Normalized Volumes</t>
    </r>
  </si>
  <si>
    <r>
      <rPr>
        <b/>
        <sz val="8"/>
        <color rgb="FF0000FF"/>
        <rFont val="Arial"/>
        <family val="2"/>
      </rPr>
      <t xml:space="preserve">CY 2020 </t>
    </r>
    <r>
      <rPr>
        <b/>
        <sz val="8"/>
        <rFont val="Arial"/>
        <family val="2"/>
      </rPr>
      <t xml:space="preserve">Normalized Revenues </t>
    </r>
  </si>
  <si>
    <t>7A</t>
  </si>
  <si>
    <t>2021 Gas Schedule 142 Decoupling Filing</t>
  </si>
  <si>
    <t>Proposed Rates Effective May 1, 2021</t>
  </si>
  <si>
    <t>UG-190530</t>
  </si>
  <si>
    <t>12ME Apr. 2022</t>
  </si>
  <si>
    <t>Sch. 142</t>
  </si>
  <si>
    <t>Sched 141Z</t>
  </si>
  <si>
    <t>May 2021 - April 2022</t>
  </si>
  <si>
    <r>
      <t>Revenue</t>
    </r>
    <r>
      <rPr>
        <vertAlign val="superscript"/>
        <sz val="11"/>
        <color theme="1"/>
        <rFont val="Calibri"/>
        <family val="2"/>
        <scheme val="minor"/>
      </rPr>
      <t xml:space="preserve"> (2)</t>
    </r>
  </si>
  <si>
    <r>
      <t xml:space="preserve">Avg. Rate per @ rates effective </t>
    </r>
    <r>
      <rPr>
        <b/>
        <sz val="8"/>
        <color rgb="FF0000FF"/>
        <rFont val="Arial"/>
        <family val="2"/>
      </rPr>
      <t>11/1/2020</t>
    </r>
  </si>
  <si>
    <t>R = sum(G:Q)</t>
  </si>
  <si>
    <t>(1) Weather normalized volume and margin for 12 months ending December 2018, at approved rates from UG-190530 GRC compliance filing. The rates do not include schedules 140, 141 and 142.</t>
  </si>
  <si>
    <t>(2) Forecasted revenues at current rates effective November 1, 2020.</t>
  </si>
  <si>
    <t>2020 Gas Schedule 129 Low Income Program Filing</t>
  </si>
  <si>
    <t>Proposed Effective October 1, 2020</t>
  </si>
  <si>
    <t>Rates</t>
  </si>
  <si>
    <t>Weather normalized volume for year ending December 31, 2019 from 2019 Commission Basis Report.</t>
  </si>
  <si>
    <t>Weather normalized margin for 12 months ending December 31, 2019 assuming current rates effective May 1, 2020.</t>
  </si>
  <si>
    <t>Net Adjustments</t>
  </si>
  <si>
    <t>% Change (Net)</t>
  </si>
  <si>
    <t>m</t>
  </si>
  <si>
    <t>n</t>
  </si>
  <si>
    <t>p</t>
  </si>
  <si>
    <t>q</t>
  </si>
  <si>
    <t>r</t>
  </si>
  <si>
    <t>s</t>
  </si>
  <si>
    <t>x</t>
  </si>
  <si>
    <t>y</t>
  </si>
  <si>
    <t>Transportation 449-459</t>
  </si>
  <si>
    <t>Net Sch 95 Adjustment</t>
  </si>
  <si>
    <t>Net Sch 139 Adjustment</t>
  </si>
  <si>
    <t>OCTOBER 2021 THROUGH SEPTEMBER 2022</t>
  </si>
  <si>
    <t>Amount to be recovered October 2021 through September 2022</t>
  </si>
  <si>
    <t>Amount to be recovered October 2020 through September 2021</t>
  </si>
  <si>
    <t>Under / (Over) Collection through September 2021 (Excludes Revenue Sensitive Items)</t>
  </si>
  <si>
    <t>Low Income revenue requirement set in rates in October 2020</t>
  </si>
  <si>
    <t>Conversion Factor</t>
  </si>
  <si>
    <t>Low income revenue requirement to be recovered in rates</t>
  </si>
  <si>
    <t>Prior Low Income Cap UE-200770 &amp; UG-200771</t>
  </si>
  <si>
    <t>Rate Impacts</t>
  </si>
  <si>
    <t>Compliance Filing Docket UE-200980, Proposed Rates Effective 7-1-2021</t>
  </si>
  <si>
    <t>Annual kWh Normalized &amp; Delivered Sales  07/01/19 to 06/30/20</t>
  </si>
  <si>
    <t>Schedule 95
PCA/PCORC</t>
  </si>
  <si>
    <t>Schedule 139 Green Power</t>
  </si>
  <si>
    <t>Schedule 141X (Protected EDIT)</t>
  </si>
  <si>
    <t>Schedule 142
 Deferral + Supplemental</t>
  </si>
  <si>
    <t>Subtotal
Rider
Rates
Effective
5-1-2021</t>
  </si>
  <si>
    <t>Annual Estimated Revenue @ Rates Effective 05/01/21</t>
  </si>
  <si>
    <t>Total 
Proposed
Rates at 07/01/2021</t>
  </si>
  <si>
    <t>Current  Average 
Rates per KWHs</t>
  </si>
  <si>
    <t>Proposed Average 
Rates per KWHs</t>
  </si>
  <si>
    <t>Test Year Ended June 30, 2020</t>
  </si>
  <si>
    <t>2021 Electric Decoupling Filing</t>
  </si>
  <si>
    <t>Proposed Effective May 1, 2021</t>
  </si>
  <si>
    <t>F21 Final Gas Load Forecast</t>
  </si>
  <si>
    <t>F21 Final Electric Load Forecast</t>
  </si>
  <si>
    <t>2020 Low Income Customer Charge</t>
  </si>
  <si>
    <t>For the Twelve Months Ended September 30, 2021</t>
  </si>
  <si>
    <t>F2020 Forecast Delivered kWh 10/01/20 through 09/30/21</t>
  </si>
  <si>
    <t>Estimated Delivered Revenue October 1, 2020 through September 30, 2021 (Note 1)</t>
  </si>
  <si>
    <t>2019 Low Income Rider Effective 10/12/19</t>
  </si>
  <si>
    <t>Proposed 2020 Low Income Rider</t>
  </si>
  <si>
    <t>$ Including 2019 Low Income Effective
 10/12/19</t>
  </si>
  <si>
    <t>$ Including Proposed 2020 Low Income Effective
 10/01/20</t>
  </si>
  <si>
    <r>
      <t xml:space="preserve">Subtotal </t>
    </r>
    <r>
      <rPr>
        <b/>
        <sz val="12"/>
        <color rgb="FFFF0000"/>
        <rFont val="Arial"/>
        <family val="2"/>
      </rPr>
      <t>2021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UE-20___/ UG-20___</t>
    </r>
  </si>
  <si>
    <t>May 2021 Schedule 142 Decoupling Residential bill impact UE-200298 and UG-200299</t>
  </si>
  <si>
    <t>Aug 2021</t>
  </si>
  <si>
    <t>Sep 2021</t>
  </si>
  <si>
    <t>Total Revenue Collected 10 ME July 31, 2021</t>
  </si>
  <si>
    <t>Aug 2021 Elec Load KWh</t>
  </si>
  <si>
    <t>Sep 2021 Elec Load KWh</t>
  </si>
  <si>
    <t>Estimated Revenue Collected Aug-Sep 2021</t>
  </si>
  <si>
    <t>Sch129 Unbilled-9/2020</t>
  </si>
  <si>
    <t>Sch129 Billed-10/2020</t>
  </si>
  <si>
    <t>Sch129 Unbilled-10/2020</t>
  </si>
  <si>
    <t>Sch129 Billed-11/2020</t>
  </si>
  <si>
    <t>Sch129 Unbilled-11/2020</t>
  </si>
  <si>
    <t>Sch129 Billed-12/2020</t>
  </si>
  <si>
    <t>Sch129 Unbilled-12/2020</t>
  </si>
  <si>
    <t>Sch129 Billed-1/2021</t>
  </si>
  <si>
    <t>Sch129 Unbilled-1/2021</t>
  </si>
  <si>
    <t>Sch129 Billed-2/2021</t>
  </si>
  <si>
    <t>Sch129 Unbilled-2/2021</t>
  </si>
  <si>
    <t>Sch129 Billed-3/2021</t>
  </si>
  <si>
    <t>Sch129 Unbilled-3/2021</t>
  </si>
  <si>
    <t>Sch129 Billed-4/2021</t>
  </si>
  <si>
    <t>Sch129 Unbilled-4/2021</t>
  </si>
  <si>
    <t>Sch129 Billed-5/2021</t>
  </si>
  <si>
    <t>Sch129 Unbilled-5/2021</t>
  </si>
  <si>
    <t>Sch129 Billed-6/2021</t>
  </si>
  <si>
    <t>Sch129 Unbilled-6/2021</t>
  </si>
  <si>
    <t>Actual Gas Rev Collected, net of revenue sensitive items, collected Aug-Sep 2020</t>
  </si>
  <si>
    <t>Less:  Amount forecasted for Gas Revenue, net of revenue sensitive items, Aug-Sep 2020</t>
  </si>
  <si>
    <t>Actual Elec Rev Collected net of revenue sensitive items collected Aug-Sep 2020</t>
  </si>
  <si>
    <t>Less:  Amount forecasted for Elec Revenue, net of revenue sensitive items, Aug-Sep 2020</t>
  </si>
  <si>
    <t>Decrease due to moving from a combined under-collection of $1.6M in the prior rate period to a combined under-collection of $0.7M in the current rate period</t>
  </si>
  <si>
    <t>Sch129 Billed-7/2021</t>
  </si>
  <si>
    <t>Sch129 Unbilled-7/2021</t>
  </si>
  <si>
    <t>Low Income Program (Unbilled)-09/20</t>
  </si>
  <si>
    <t>Low Income Program (Billed)-10/20</t>
  </si>
  <si>
    <t>Low Income Program (Unbilled)-10/20</t>
  </si>
  <si>
    <t>Low Income Program (Billed)-11/20</t>
  </si>
  <si>
    <t>Low Income Program (Unbilled)-11/20</t>
  </si>
  <si>
    <t>Low Income Program (Billed)-12/20</t>
  </si>
  <si>
    <t>Low Income Program (Unbilled)-12/20</t>
  </si>
  <si>
    <t>Low Income Program (Unbilled)-01/21</t>
  </si>
  <si>
    <t>Low Income Program (Billed)-01/21</t>
  </si>
  <si>
    <t>Low Income Program (Unbilled)-02/21</t>
  </si>
  <si>
    <t>Low Income Program (Billed)-02/21</t>
  </si>
  <si>
    <t>Low Income Program (Billed)-03/21</t>
  </si>
  <si>
    <t>Low Income Program (Unbilled)-03/21</t>
  </si>
  <si>
    <t>Low Income Program (Billed)-04/21</t>
  </si>
  <si>
    <t>Low Income Program (Unbilled)-04/21</t>
  </si>
  <si>
    <t>Low Income Program (Unbilled)-05/21</t>
  </si>
  <si>
    <t>Low Income Program (Billed)-05/21</t>
  </si>
  <si>
    <t>Low Income Program (Billed)-06/21</t>
  </si>
  <si>
    <t>Low Income Program (Unbilled)-06/21</t>
  </si>
  <si>
    <t>Low Income Program (Billed)-07/21</t>
  </si>
  <si>
    <t>Low Income Program (Unbilled)-07/21</t>
  </si>
  <si>
    <t>2020 PCORC Residential bill impact UE-200980</t>
  </si>
  <si>
    <t>Effects of 2020 PCORC and Decoupling for including full residential class increase and allocation change</t>
  </si>
  <si>
    <t xml:space="preserve">(A) Twice the residential base rates increase under UE-200980 - Order No. 05 is used as it is higher than twice the residential base rates increase </t>
  </si>
  <si>
    <t>Increase pursuant to PCORC 2020 Final Order 05 UE-200980, Paragraph 11</t>
  </si>
  <si>
    <t>PY Schedule 95 Microsoft Transition Volumetric True-up</t>
  </si>
  <si>
    <t>From PCORC 2020 Final Order 05 UE-200980, Paragraph 11</t>
  </si>
  <si>
    <t>Per PCORC 2020 Final Order 05</t>
  </si>
  <si>
    <r>
      <t xml:space="preserve">Subtotal </t>
    </r>
    <r>
      <rPr>
        <b/>
        <sz val="12"/>
        <color rgb="FFFF0000"/>
        <rFont val="Arial"/>
        <family val="2"/>
      </rPr>
      <t>2020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UE-200770/ UG-200771</t>
    </r>
  </si>
  <si>
    <t>FROM BDJ WP - 200980-PSE-WP-BDJ-8.00-RATE-IMPACTS-20PCORC-12-2020</t>
  </si>
  <si>
    <t>(13) Per the 2020 PCORC Settlement Agreement, increase is based on twice the percentage of the increase to residential base rates and determined as follows.</t>
  </si>
  <si>
    <t>Compliance Filing File "NEW-PSE-WP-BDJ-8.00-RATE-IMPACTS-20PCORC-12-2020.xlsx" tab Exh BDJ-8 p1-2 (Rate Impacts):</t>
  </si>
  <si>
    <t>Cell X9, Net Adjustments</t>
  </si>
  <si>
    <t>Cell D9, Estimated Annual Base Revenue Rates Effective 10/15/20</t>
  </si>
  <si>
    <t>Increase to Residential Base Rates</t>
  </si>
  <si>
    <t>Multiplier</t>
  </si>
  <si>
    <t>Total Percentage Increase</t>
  </si>
  <si>
    <t>Reallocation of CAPS from 80/20 to 90/10</t>
  </si>
  <si>
    <t>Low Income Collected from October 2020 through July 2021 plus forecasted Aug &amp; Sep 2021 net of RSIs</t>
  </si>
  <si>
    <t>Under / (Over) collection through September 2019 (Excludes Revenue Sensitive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</si>
</sst>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1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00"/>
    <numFmt numFmtId="168" formatCode="0.0000000"/>
    <numFmt numFmtId="169" formatCode="#,##0.000000_);\(#,##0.000000\)"/>
    <numFmt numFmtId="170" formatCode="_(* #,##0.0000000_);_(* \(#,##0.0000000\);_(* &quot;-&quot;??_);_(@_)"/>
    <numFmt numFmtId="171" formatCode="0.000%"/>
    <numFmt numFmtId="172" formatCode="#,##0_);[Red]\(#,##0\);&quot; &quot;"/>
    <numFmt numFmtId="173" formatCode="_(&quot;$&quot;* #,##0.00000_);_(&quot;$&quot;* \(#,##0.00000\);_(&quot;$&quot;* &quot;-&quot;?????_);_(@_)"/>
    <numFmt numFmtId="174" formatCode="_(&quot;$&quot;* #,##0.000000_);_(&quot;$&quot;* \(#,##0.000000\);_(&quot;$&quot;* &quot;-&quot;??_);_(@_)"/>
    <numFmt numFmtId="175" formatCode="_(&quot;$&quot;* #,##0.00000_);_(&quot;$&quot;* \(#,##0.00000\);_(&quot;$&quot;* &quot;-&quot;??_);_(@_)"/>
    <numFmt numFmtId="176" formatCode="0.00000000"/>
    <numFmt numFmtId="177" formatCode="_(* #,##0.000000_);_(* \(#,##0.000000\);_(* &quot;-&quot;??????_);_(@_)"/>
    <numFmt numFmtId="178" formatCode="_([$€-2]* #,##0.00_);_([$€-2]* \(#,##0.00\);_([$€-2]* &quot;-&quot;??_)"/>
    <numFmt numFmtId="179" formatCode="0.00_)"/>
    <numFmt numFmtId="180" formatCode="0.0000\ \¢"/>
    <numFmt numFmtId="181" formatCode="_(* #,##0.00000_);_(* \(#,##0.00000\);_(* &quot;-&quot;??_);_(@_)"/>
    <numFmt numFmtId="182" formatCode="0000"/>
    <numFmt numFmtId="183" formatCode="000000"/>
    <numFmt numFmtId="184" formatCode="_-* ###0_-;\(###0\);_-* &quot;–&quot;_-;_-@_-"/>
    <numFmt numFmtId="185" formatCode="_-* #,###_-;\(#,###\);_-* &quot;–&quot;_-;_-@_-"/>
    <numFmt numFmtId="186" formatCode="_-\ #,##0.0_-;\(#,##0.0\);_-* &quot;–&quot;_-;_-@_-"/>
    <numFmt numFmtId="187" formatCode="d\.mmm\.yy"/>
    <numFmt numFmtId="188" formatCode="0.0"/>
    <numFmt numFmtId="189" formatCode="0.000_)"/>
    <numFmt numFmtId="190" formatCode="_-* #,##0.00\ _D_M_-;\-* #,##0.00\ _D_M_-;_-* &quot;-&quot;??\ _D_M_-;_-@_-"/>
    <numFmt numFmtId="191" formatCode="_(* #,##0.000_);_(* \(#,##0.000\);_(* &quot;-&quot;??_);_(@_)"/>
    <numFmt numFmtId="192" formatCode="[$-409]mmm\-yy;@"/>
    <numFmt numFmtId="193" formatCode="#."/>
    <numFmt numFmtId="194" formatCode="#,##0.0"/>
    <numFmt numFmtId="195" formatCode="_-* #,##0.00\ &quot;DM&quot;_-;\-* #,##0.00\ &quot;DM&quot;_-;_-* &quot;-&quot;??\ &quot;DM&quot;_-;_-@_-"/>
    <numFmt numFmtId="196" formatCode="_(* ###0_);_(* \(###0\);_(* &quot;-&quot;_);_(@_)"/>
    <numFmt numFmtId="197" formatCode="#,##0.0_);[Red]\(#,##0.0\)"/>
    <numFmt numFmtId="198" formatCode="&quot;$&quot;#,##0\ ;\(&quot;$&quot;#,##0\)"/>
    <numFmt numFmtId="199" formatCode="m/d/yy\ h:mm\ AM/PM"/>
    <numFmt numFmtId="200" formatCode="mmmm\ d\,\ yyyy"/>
    <numFmt numFmtId="201" formatCode="m/d/yy\ h:mm"/>
    <numFmt numFmtId="202" formatCode="00000"/>
    <numFmt numFmtId="203" formatCode="[Blue]#,##0_);[Magenta]\(#,##0\)"/>
    <numFmt numFmtId="204" formatCode="_(&quot;$&quot;* #,##0.0_);_(&quot;$&quot;* \(#,##0.0\);_(&quot;$&quot;* &quot;-&quot;??_);_(@_)"/>
    <numFmt numFmtId="205" formatCode="0.0000_);\(0.0000\)"/>
    <numFmt numFmtId="206" formatCode="mmm\-yyyy"/>
    <numFmt numFmtId="207" formatCode="_(&quot;$&quot;* #,##0.000000_);_(&quot;$&quot;* \(#,##0.000000\);_(&quot;$&quot;* &quot;-&quot;??????_);_(@_)"/>
    <numFmt numFmtId="208" formatCode="&quot;$&quot;#,"/>
    <numFmt numFmtId="209" formatCode="0.00_);\(0.00\)"/>
    <numFmt numFmtId="210" formatCode="&quot;$&quot;#,##0;\-&quot;$&quot;#,##0"/>
    <numFmt numFmtId="211" formatCode="#,##0.00\ ;\(#,##0.00\)"/>
    <numFmt numFmtId="212" formatCode="0\ &quot; HR&quot;"/>
    <numFmt numFmtId="213" formatCode="0000000"/>
    <numFmt numFmtId="214" formatCode="#,##0_);\-#,##0_);\-_)"/>
    <numFmt numFmtId="215" formatCode="#,##0.00_);\-#,##0.00_);\-_)"/>
    <numFmt numFmtId="216" formatCode="#,##0.000_);[Red]\(#,##0.000\)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0.0%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0.00\ "/>
    <numFmt numFmtId="232" formatCode="###,000"/>
    <numFmt numFmtId="233" formatCode="########\-###\-###"/>
    <numFmt numFmtId="234" formatCode="General_)"/>
    <numFmt numFmtId="235" formatCode="_(&quot;$&quot;* #,##0.0000_);_(&quot;$&quot;* \(#,##0.0000\);_(&quot;$&quot;* &quot;-&quot;??_);_(@_)"/>
    <numFmt numFmtId="238" formatCode="_(&quot;$&quot;* #,##0.0000000_);_(&quot;$&quot;* \(#,##0.0000000\);_(&quot;$&quot;* &quot;-&quot;??_);_(@_)"/>
    <numFmt numFmtId="239" formatCode="_(&quot;$&quot;* #,##0.00_);_(&quot;$&quot;* \(#,##0.00\);_(&quot;$&quot;* &quot;-&quot;???????_);_(@_)"/>
    <numFmt numFmtId="240" formatCode="_(&quot;$&quot;* #,##0.000_);_(&quot;$&quot;* \(#,##0.000\);_(&quot;$&quot;* &quot;-&quot;_);_(@_)"/>
  </numFmts>
  <fonts count="24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9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rgb="FF000000"/>
      <name val="Courier"/>
      <family val="3"/>
    </font>
    <font>
      <b/>
      <sz val="10"/>
      <name val="Times New Roman"/>
      <family val="1"/>
    </font>
    <font>
      <sz val="8"/>
      <color rgb="FFFF0000"/>
      <name val="Arial"/>
      <family val="2"/>
    </font>
    <font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6"/>
      <color theme="1"/>
      <name val="Calibri"/>
      <family val="2"/>
    </font>
    <font>
      <sz val="24"/>
      <color theme="1"/>
      <name val="Calibri"/>
      <family val="2"/>
    </font>
    <font>
      <u/>
      <sz val="10"/>
      <color indexed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Geneva"/>
    </font>
    <font>
      <sz val="12"/>
      <color indexed="8"/>
      <name val="Arial"/>
      <family val="2"/>
    </font>
    <font>
      <sz val="10"/>
      <color indexed="8"/>
      <name val="Calibri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009999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color rgb="FF006666"/>
      <name val="Arial"/>
      <family val="2"/>
    </font>
    <font>
      <sz val="9"/>
      <color theme="1"/>
      <name val="Calibri"/>
      <family val="2"/>
      <scheme val="minor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LinePrinter"/>
    </font>
    <font>
      <b/>
      <sz val="10"/>
      <color rgb="FF000000"/>
      <name val="Courier"/>
      <family val="3"/>
    </font>
    <font>
      <b/>
      <sz val="12"/>
      <color rgb="FFFF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color rgb="FF008080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sz val="10"/>
      <name val="Arial"/>
    </font>
    <font>
      <b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u/>
      <sz val="8"/>
      <name val="Arial"/>
      <family val="2"/>
    </font>
    <font>
      <b/>
      <u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0000FF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indexed="21"/>
      <name val="Arial"/>
      <family val="2"/>
    </font>
    <font>
      <i/>
      <sz val="10"/>
      <color rgb="FF0070C0"/>
      <name val="Arial"/>
      <family val="2"/>
    </font>
  </fonts>
  <fills count="15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17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3168">
    <xf numFmtId="0" fontId="0" fillId="0" borderId="0"/>
    <xf numFmtId="0" fontId="43" fillId="0" borderId="0"/>
    <xf numFmtId="43" fontId="43" fillId="0" borderId="0" applyFont="0" applyFill="0" applyBorder="0" applyAlignment="0" applyProtection="0"/>
    <xf numFmtId="178" fontId="14" fillId="0" borderId="0" applyFont="0" applyFill="0" applyBorder="0" applyAlignment="0" applyProtection="0"/>
    <xf numFmtId="38" fontId="1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0" fontId="16" fillId="35" borderId="20" applyNumberFormat="0" applyBorder="0" applyAlignment="0" applyProtection="0"/>
    <xf numFmtId="179" fontId="48" fillId="0" borderId="0"/>
    <xf numFmtId="10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49" fillId="0" borderId="0"/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49" fillId="0" borderId="0"/>
    <xf numFmtId="0" fontId="49" fillId="0" borderId="0"/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49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49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50" fillId="0" borderId="0"/>
    <xf numFmtId="0" fontId="49" fillId="0" borderId="0"/>
    <xf numFmtId="0" fontId="50" fillId="0" borderId="0"/>
    <xf numFmtId="0" fontId="49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>
      <alignment horizontal="left" wrapText="1"/>
    </xf>
    <xf numFmtId="0" fontId="50" fillId="0" borderId="0"/>
    <xf numFmtId="0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168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8" fontId="14" fillId="0" borderId="0">
      <alignment horizontal="left" wrapText="1"/>
    </xf>
    <xf numFmtId="0" fontId="50" fillId="0" borderId="0"/>
    <xf numFmtId="0" fontId="50" fillId="0" borderId="0"/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49" fillId="0" borderId="0"/>
    <xf numFmtId="0" fontId="49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49" fillId="0" borderId="0"/>
    <xf numFmtId="0" fontId="49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67" fontId="51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14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50" fillId="0" borderId="0"/>
    <xf numFmtId="0" fontId="50" fillId="0" borderId="0"/>
    <xf numFmtId="181" fontId="14" fillId="0" borderId="0">
      <alignment horizontal="left" wrapText="1"/>
    </xf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167" fontId="51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1" fontId="14" fillId="0" borderId="0">
      <alignment horizontal="left" wrapText="1"/>
    </xf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51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0" fontId="49" fillId="0" borderId="0"/>
    <xf numFmtId="0" fontId="49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82" fontId="52" fillId="0" borderId="0">
      <alignment horizontal="left"/>
    </xf>
    <xf numFmtId="183" fontId="53" fillId="0" borderId="0">
      <alignment horizontal="left"/>
    </xf>
    <xf numFmtId="0" fontId="54" fillId="0" borderId="40"/>
    <xf numFmtId="0" fontId="55" fillId="0" borderId="0"/>
    <xf numFmtId="0" fontId="11" fillId="12" borderId="0" applyNumberFormat="0" applyBorder="0" applyAlignment="0" applyProtection="0"/>
    <xf numFmtId="0" fontId="50" fillId="0" borderId="0"/>
    <xf numFmtId="0" fontId="56" fillId="12" borderId="0" applyNumberFormat="0" applyBorder="0" applyAlignment="0" applyProtection="0"/>
    <xf numFmtId="0" fontId="14" fillId="0" borderId="0"/>
    <xf numFmtId="0" fontId="56" fillId="12" borderId="0" applyNumberFormat="0" applyBorder="0" applyAlignment="0" applyProtection="0"/>
    <xf numFmtId="0" fontId="11" fillId="12" borderId="0" applyNumberFormat="0" applyBorder="0" applyAlignment="0" applyProtection="0"/>
    <xf numFmtId="0" fontId="5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0" borderId="0"/>
    <xf numFmtId="0" fontId="50" fillId="0" borderId="0"/>
    <xf numFmtId="0" fontId="50" fillId="36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0" borderId="0"/>
    <xf numFmtId="0" fontId="50" fillId="36" borderId="0" applyNumberFormat="0" applyBorder="0" applyAlignment="0" applyProtection="0"/>
    <xf numFmtId="0" fontId="50" fillId="0" borderId="0"/>
    <xf numFmtId="0" fontId="11" fillId="37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36" borderId="0" applyNumberFormat="0" applyBorder="0" applyAlignment="0" applyProtection="0"/>
    <xf numFmtId="0" fontId="50" fillId="0" borderId="0"/>
    <xf numFmtId="0" fontId="11" fillId="37" borderId="0" applyNumberFormat="0" applyBorder="0" applyAlignment="0" applyProtection="0"/>
    <xf numFmtId="0" fontId="14" fillId="0" borderId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37" borderId="0" applyNumberFormat="0" applyBorder="0" applyAlignment="0" applyProtection="0"/>
    <xf numFmtId="0" fontId="50" fillId="0" borderId="0"/>
    <xf numFmtId="0" fontId="11" fillId="12" borderId="0" applyNumberFormat="0" applyBorder="0" applyAlignment="0" applyProtection="0"/>
    <xf numFmtId="0" fontId="20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50" fillId="36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2" borderId="0" applyNumberFormat="0" applyBorder="0" applyAlignment="0" applyProtection="0"/>
    <xf numFmtId="0" fontId="50" fillId="0" borderId="0"/>
    <xf numFmtId="0" fontId="14" fillId="0" borderId="0"/>
    <xf numFmtId="0" fontId="11" fillId="1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2" borderId="0" applyNumberFormat="0" applyBorder="0" applyAlignment="0" applyProtection="0"/>
    <xf numFmtId="0" fontId="57" fillId="3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50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1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50" fillId="0" borderId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50" fillId="0" borderId="0"/>
    <xf numFmtId="0" fontId="56" fillId="12" borderId="0" applyNumberFormat="0" applyBorder="0" applyAlignment="0" applyProtection="0"/>
    <xf numFmtId="0" fontId="50" fillId="0" borderId="0"/>
    <xf numFmtId="0" fontId="14" fillId="0" borderId="0"/>
    <xf numFmtId="0" fontId="56" fillId="12" borderId="0" applyNumberFormat="0" applyBorder="0" applyAlignment="0" applyProtection="0"/>
    <xf numFmtId="0" fontId="11" fillId="16" borderId="0" applyNumberFormat="0" applyBorder="0" applyAlignment="0" applyProtection="0"/>
    <xf numFmtId="0" fontId="50" fillId="0" borderId="0"/>
    <xf numFmtId="0" fontId="56" fillId="16" borderId="0" applyNumberFormat="0" applyBorder="0" applyAlignment="0" applyProtection="0"/>
    <xf numFmtId="0" fontId="14" fillId="0" borderId="0"/>
    <xf numFmtId="0" fontId="56" fillId="16" borderId="0" applyNumberFormat="0" applyBorder="0" applyAlignment="0" applyProtection="0"/>
    <xf numFmtId="0" fontId="11" fillId="16" borderId="0" applyNumberFormat="0" applyBorder="0" applyAlignment="0" applyProtection="0"/>
    <xf numFmtId="0" fontId="56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0" borderId="0"/>
    <xf numFmtId="0" fontId="50" fillId="0" borderId="0"/>
    <xf numFmtId="0" fontId="50" fillId="39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0" borderId="0"/>
    <xf numFmtId="0" fontId="50" fillId="39" borderId="0" applyNumberFormat="0" applyBorder="0" applyAlignment="0" applyProtection="0"/>
    <xf numFmtId="0" fontId="50" fillId="0" borderId="0"/>
    <xf numFmtId="0" fontId="11" fillId="40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39" borderId="0" applyNumberFormat="0" applyBorder="0" applyAlignment="0" applyProtection="0"/>
    <xf numFmtId="0" fontId="50" fillId="0" borderId="0"/>
    <xf numFmtId="0" fontId="11" fillId="40" borderId="0" applyNumberFormat="0" applyBorder="0" applyAlignment="0" applyProtection="0"/>
    <xf numFmtId="0" fontId="14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0" borderId="0" applyNumberFormat="0" applyBorder="0" applyAlignment="0" applyProtection="0"/>
    <xf numFmtId="0" fontId="50" fillId="0" borderId="0"/>
    <xf numFmtId="0" fontId="11" fillId="16" borderId="0" applyNumberFormat="0" applyBorder="0" applyAlignment="0" applyProtection="0"/>
    <xf numFmtId="0" fontId="20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50" fillId="39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6" borderId="0" applyNumberFormat="0" applyBorder="0" applyAlignment="0" applyProtection="0"/>
    <xf numFmtId="0" fontId="50" fillId="0" borderId="0"/>
    <xf numFmtId="0" fontId="14" fillId="0" borderId="0"/>
    <xf numFmtId="0" fontId="11" fillId="1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6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50" fillId="39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16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50" fillId="0" borderId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50" fillId="0" borderId="0"/>
    <xf numFmtId="0" fontId="56" fillId="16" borderId="0" applyNumberFormat="0" applyBorder="0" applyAlignment="0" applyProtection="0"/>
    <xf numFmtId="0" fontId="50" fillId="0" borderId="0"/>
    <xf numFmtId="0" fontId="14" fillId="0" borderId="0"/>
    <xf numFmtId="0" fontId="56" fillId="16" borderId="0" applyNumberFormat="0" applyBorder="0" applyAlignment="0" applyProtection="0"/>
    <xf numFmtId="0" fontId="11" fillId="20" borderId="0" applyNumberFormat="0" applyBorder="0" applyAlignment="0" applyProtection="0"/>
    <xf numFmtId="0" fontId="50" fillId="0" borderId="0"/>
    <xf numFmtId="0" fontId="56" fillId="20" borderId="0" applyNumberFormat="0" applyBorder="0" applyAlignment="0" applyProtection="0"/>
    <xf numFmtId="0" fontId="14" fillId="0" borderId="0"/>
    <xf numFmtId="0" fontId="56" fillId="20" borderId="0" applyNumberFormat="0" applyBorder="0" applyAlignment="0" applyProtection="0"/>
    <xf numFmtId="0" fontId="11" fillId="20" borderId="0" applyNumberFormat="0" applyBorder="0" applyAlignment="0" applyProtection="0"/>
    <xf numFmtId="0" fontId="56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0" borderId="0"/>
    <xf numFmtId="0" fontId="50" fillId="0" borderId="0"/>
    <xf numFmtId="0" fontId="50" fillId="4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0" borderId="0"/>
    <xf numFmtId="0" fontId="50" fillId="42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2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3" borderId="0" applyNumberFormat="0" applyBorder="0" applyAlignment="0" applyProtection="0"/>
    <xf numFmtId="0" fontId="50" fillId="0" borderId="0"/>
    <xf numFmtId="0" fontId="11" fillId="20" borderId="0" applyNumberFormat="0" applyBorder="0" applyAlignment="0" applyProtection="0"/>
    <xf numFmtId="0" fontId="20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42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0" borderId="0" applyNumberFormat="0" applyBorder="0" applyAlignment="0" applyProtection="0"/>
    <xf numFmtId="0" fontId="50" fillId="0" borderId="0"/>
    <xf numFmtId="0" fontId="14" fillId="0" borderId="0"/>
    <xf numFmtId="0" fontId="11" fillId="2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0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50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0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20" borderId="0" applyNumberFormat="0" applyBorder="0" applyAlignment="0" applyProtection="0"/>
    <xf numFmtId="0" fontId="50" fillId="0" borderId="0"/>
    <xf numFmtId="0" fontId="14" fillId="0" borderId="0"/>
    <xf numFmtId="0" fontId="56" fillId="20" borderId="0" applyNumberFormat="0" applyBorder="0" applyAlignment="0" applyProtection="0"/>
    <xf numFmtId="0" fontId="11" fillId="24" borderId="0" applyNumberFormat="0" applyBorder="0" applyAlignment="0" applyProtection="0"/>
    <xf numFmtId="0" fontId="50" fillId="0" borderId="0"/>
    <xf numFmtId="0" fontId="56" fillId="24" borderId="0" applyNumberFormat="0" applyBorder="0" applyAlignment="0" applyProtection="0"/>
    <xf numFmtId="0" fontId="14" fillId="0" borderId="0"/>
    <xf numFmtId="0" fontId="56" fillId="24" borderId="0" applyNumberFormat="0" applyBorder="0" applyAlignment="0" applyProtection="0"/>
    <xf numFmtId="0" fontId="11" fillId="24" borderId="0" applyNumberFormat="0" applyBorder="0" applyAlignment="0" applyProtection="0"/>
    <xf numFmtId="0" fontId="56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50" fillId="0" borderId="0"/>
    <xf numFmtId="0" fontId="50" fillId="4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50" fillId="44" borderId="0" applyNumberFormat="0" applyBorder="0" applyAlignment="0" applyProtection="0"/>
    <xf numFmtId="0" fontId="50" fillId="0" borderId="0"/>
    <xf numFmtId="0" fontId="11" fillId="45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4" borderId="0" applyNumberFormat="0" applyBorder="0" applyAlignment="0" applyProtection="0"/>
    <xf numFmtId="0" fontId="50" fillId="0" borderId="0"/>
    <xf numFmtId="0" fontId="11" fillId="45" borderId="0" applyNumberFormat="0" applyBorder="0" applyAlignment="0" applyProtection="0"/>
    <xf numFmtId="0" fontId="14" fillId="0" borderId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5" borderId="0" applyNumberFormat="0" applyBorder="0" applyAlignment="0" applyProtection="0"/>
    <xf numFmtId="0" fontId="50" fillId="0" borderId="0"/>
    <xf numFmtId="0" fontId="11" fillId="24" borderId="0" applyNumberFormat="0" applyBorder="0" applyAlignment="0" applyProtection="0"/>
    <xf numFmtId="0" fontId="20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50" fillId="4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4" borderId="0" applyNumberFormat="0" applyBorder="0" applyAlignment="0" applyProtection="0"/>
    <xf numFmtId="0" fontId="50" fillId="0" borderId="0"/>
    <xf numFmtId="0" fontId="14" fillId="0" borderId="0"/>
    <xf numFmtId="0" fontId="11" fillId="24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4" borderId="0" applyNumberFormat="0" applyBorder="0" applyAlignment="0" applyProtection="0"/>
    <xf numFmtId="0" fontId="57" fillId="3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50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4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50" fillId="0" borderId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50" fillId="0" borderId="0"/>
    <xf numFmtId="0" fontId="56" fillId="24" borderId="0" applyNumberFormat="0" applyBorder="0" applyAlignment="0" applyProtection="0"/>
    <xf numFmtId="0" fontId="50" fillId="0" borderId="0"/>
    <xf numFmtId="0" fontId="14" fillId="0" borderId="0"/>
    <xf numFmtId="0" fontId="56" fillId="24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11" fillId="28" borderId="0" applyNumberFormat="0" applyBorder="0" applyAlignment="0" applyProtection="0"/>
    <xf numFmtId="0" fontId="56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50" fillId="0" borderId="0"/>
    <xf numFmtId="0" fontId="50" fillId="46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59" fillId="2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50" fillId="46" borderId="0" applyNumberFormat="0" applyBorder="0" applyAlignment="0" applyProtection="0"/>
    <xf numFmtId="0" fontId="50" fillId="0" borderId="0"/>
    <xf numFmtId="0" fontId="11" fillId="28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6" borderId="0" applyNumberFormat="0" applyBorder="0" applyAlignment="0" applyProtection="0"/>
    <xf numFmtId="0" fontId="50" fillId="0" borderId="0"/>
    <xf numFmtId="0" fontId="11" fillId="28" borderId="0" applyNumberFormat="0" applyBorder="0" applyAlignment="0" applyProtection="0"/>
    <xf numFmtId="0" fontId="14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28" borderId="0" applyNumberFormat="0" applyBorder="0" applyAlignment="0" applyProtection="0"/>
    <xf numFmtId="0" fontId="50" fillId="0" borderId="0"/>
    <xf numFmtId="0" fontId="20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50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0" fillId="0" borderId="0"/>
    <xf numFmtId="0" fontId="11" fillId="2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20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0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4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8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50" fillId="0" borderId="0"/>
    <xf numFmtId="0" fontId="56" fillId="28" borderId="0" applyNumberFormat="0" applyBorder="0" applyAlignment="0" applyProtection="0"/>
    <xf numFmtId="0" fontId="50" fillId="0" borderId="0"/>
    <xf numFmtId="0" fontId="14" fillId="0" borderId="0"/>
    <xf numFmtId="0" fontId="56" fillId="28" borderId="0" applyNumberFormat="0" applyBorder="0" applyAlignment="0" applyProtection="0"/>
    <xf numFmtId="0" fontId="11" fillId="32" borderId="0" applyNumberFormat="0" applyBorder="0" applyAlignment="0" applyProtection="0"/>
    <xf numFmtId="0" fontId="50" fillId="0" borderId="0"/>
    <xf numFmtId="0" fontId="56" fillId="32" borderId="0" applyNumberFormat="0" applyBorder="0" applyAlignment="0" applyProtection="0"/>
    <xf numFmtId="0" fontId="14" fillId="0" borderId="0"/>
    <xf numFmtId="0" fontId="56" fillId="32" borderId="0" applyNumberFormat="0" applyBorder="0" applyAlignment="0" applyProtection="0"/>
    <xf numFmtId="0" fontId="11" fillId="32" borderId="0" applyNumberFormat="0" applyBorder="0" applyAlignment="0" applyProtection="0"/>
    <xf numFmtId="0" fontId="56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0" borderId="0"/>
    <xf numFmtId="0" fontId="50" fillId="0" borderId="0"/>
    <xf numFmtId="0" fontId="50" fillId="45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59" fillId="3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0" fillId="4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0" borderId="0"/>
    <xf numFmtId="0" fontId="50" fillId="45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5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3" borderId="0" applyNumberFormat="0" applyBorder="0" applyAlignment="0" applyProtection="0"/>
    <xf numFmtId="0" fontId="50" fillId="0" borderId="0"/>
    <xf numFmtId="0" fontId="11" fillId="32" borderId="0" applyNumberFormat="0" applyBorder="0" applyAlignment="0" applyProtection="0"/>
    <xf numFmtId="0" fontId="20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45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32" borderId="0" applyNumberFormat="0" applyBorder="0" applyAlignment="0" applyProtection="0"/>
    <xf numFmtId="0" fontId="50" fillId="0" borderId="0"/>
    <xf numFmtId="0" fontId="14" fillId="0" borderId="0"/>
    <xf numFmtId="0" fontId="11" fillId="3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32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50" fillId="45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3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32" borderId="0" applyNumberFormat="0" applyBorder="0" applyAlignment="0" applyProtection="0"/>
    <xf numFmtId="0" fontId="50" fillId="0" borderId="0"/>
    <xf numFmtId="0" fontId="14" fillId="0" borderId="0"/>
    <xf numFmtId="0" fontId="56" fillId="32" borderId="0" applyNumberFormat="0" applyBorder="0" applyAlignment="0" applyProtection="0"/>
    <xf numFmtId="0" fontId="11" fillId="13" borderId="0" applyNumberFormat="0" applyBorder="0" applyAlignment="0" applyProtection="0"/>
    <xf numFmtId="0" fontId="50" fillId="0" borderId="0"/>
    <xf numFmtId="0" fontId="56" fillId="13" borderId="0" applyNumberFormat="0" applyBorder="0" applyAlignment="0" applyProtection="0"/>
    <xf numFmtId="0" fontId="14" fillId="0" borderId="0"/>
    <xf numFmtId="0" fontId="56" fillId="13" borderId="0" applyNumberFormat="0" applyBorder="0" applyAlignment="0" applyProtection="0"/>
    <xf numFmtId="0" fontId="11" fillId="13" borderId="0" applyNumberFormat="0" applyBorder="0" applyAlignment="0" applyProtection="0"/>
    <xf numFmtId="0" fontId="5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50" fillId="0" borderId="0"/>
    <xf numFmtId="0" fontId="50" fillId="3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50" fillId="37" borderId="0" applyNumberFormat="0" applyBorder="0" applyAlignment="0" applyProtection="0"/>
    <xf numFmtId="0" fontId="50" fillId="0" borderId="0"/>
    <xf numFmtId="0" fontId="11" fillId="46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37" borderId="0" applyNumberFormat="0" applyBorder="0" applyAlignment="0" applyProtection="0"/>
    <xf numFmtId="0" fontId="50" fillId="0" borderId="0"/>
    <xf numFmtId="0" fontId="11" fillId="46" borderId="0" applyNumberFormat="0" applyBorder="0" applyAlignment="0" applyProtection="0"/>
    <xf numFmtId="0" fontId="14" fillId="0" borderId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6" borderId="0" applyNumberFormat="0" applyBorder="0" applyAlignment="0" applyProtection="0"/>
    <xf numFmtId="0" fontId="50" fillId="0" borderId="0"/>
    <xf numFmtId="0" fontId="11" fillId="13" borderId="0" applyNumberFormat="0" applyBorder="0" applyAlignment="0" applyProtection="0"/>
    <xf numFmtId="0" fontId="20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3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3" borderId="0" applyNumberFormat="0" applyBorder="0" applyAlignment="0" applyProtection="0"/>
    <xf numFmtId="0" fontId="50" fillId="0" borderId="0"/>
    <xf numFmtId="0" fontId="14" fillId="0" borderId="0"/>
    <xf numFmtId="0" fontId="11" fillId="13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13" borderId="0" applyNumberFormat="0" applyBorder="0" applyAlignment="0" applyProtection="0"/>
    <xf numFmtId="0" fontId="57" fillId="4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0" fillId="3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13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0" borderId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0" borderId="0"/>
    <xf numFmtId="0" fontId="56" fillId="13" borderId="0" applyNumberFormat="0" applyBorder="0" applyAlignment="0" applyProtection="0"/>
    <xf numFmtId="0" fontId="50" fillId="0" borderId="0"/>
    <xf numFmtId="0" fontId="14" fillId="0" borderId="0"/>
    <xf numFmtId="0" fontId="56" fillId="13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1" fillId="17" borderId="0" applyNumberFormat="0" applyBorder="0" applyAlignment="0" applyProtection="0"/>
    <xf numFmtId="0" fontId="56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50" fillId="0" borderId="0"/>
    <xf numFmtId="0" fontId="50" fillId="40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59" fillId="1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0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50" fillId="40" borderId="0" applyNumberFormat="0" applyBorder="0" applyAlignment="0" applyProtection="0"/>
    <xf numFmtId="0" fontId="50" fillId="0" borderId="0"/>
    <xf numFmtId="0" fontId="11" fillId="17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0" borderId="0" applyNumberFormat="0" applyBorder="0" applyAlignment="0" applyProtection="0"/>
    <xf numFmtId="0" fontId="50" fillId="0" borderId="0"/>
    <xf numFmtId="0" fontId="11" fillId="17" borderId="0" applyNumberFormat="0" applyBorder="0" applyAlignment="0" applyProtection="0"/>
    <xf numFmtId="0" fontId="14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17" borderId="0" applyNumberFormat="0" applyBorder="0" applyAlignment="0" applyProtection="0"/>
    <xf numFmtId="0" fontId="50" fillId="0" borderId="0"/>
    <xf numFmtId="0" fontId="20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50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0" fillId="0" borderId="0"/>
    <xf numFmtId="0" fontId="11" fillId="1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20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0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40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17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50" fillId="0" borderId="0"/>
    <xf numFmtId="0" fontId="56" fillId="17" borderId="0" applyNumberFormat="0" applyBorder="0" applyAlignment="0" applyProtection="0"/>
    <xf numFmtId="0" fontId="50" fillId="0" borderId="0"/>
    <xf numFmtId="0" fontId="14" fillId="0" borderId="0"/>
    <xf numFmtId="0" fontId="56" fillId="17" borderId="0" applyNumberFormat="0" applyBorder="0" applyAlignment="0" applyProtection="0"/>
    <xf numFmtId="0" fontId="11" fillId="21" borderId="0" applyNumberFormat="0" applyBorder="0" applyAlignment="0" applyProtection="0"/>
    <xf numFmtId="0" fontId="50" fillId="0" borderId="0"/>
    <xf numFmtId="0" fontId="56" fillId="21" borderId="0" applyNumberFormat="0" applyBorder="0" applyAlignment="0" applyProtection="0"/>
    <xf numFmtId="0" fontId="14" fillId="0" borderId="0"/>
    <xf numFmtId="0" fontId="56" fillId="21" borderId="0" applyNumberFormat="0" applyBorder="0" applyAlignment="0" applyProtection="0"/>
    <xf numFmtId="0" fontId="11" fillId="21" borderId="0" applyNumberFormat="0" applyBorder="0" applyAlignment="0" applyProtection="0"/>
    <xf numFmtId="0" fontId="56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0" borderId="0"/>
    <xf numFmtId="0" fontId="50" fillId="0" borderId="0"/>
    <xf numFmtId="0" fontId="50" fillId="48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0" borderId="0"/>
    <xf numFmtId="0" fontId="50" fillId="48" borderId="0" applyNumberFormat="0" applyBorder="0" applyAlignment="0" applyProtection="0"/>
    <xf numFmtId="0" fontId="50" fillId="0" borderId="0"/>
    <xf numFmtId="0" fontId="11" fillId="49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8" borderId="0" applyNumberFormat="0" applyBorder="0" applyAlignment="0" applyProtection="0"/>
    <xf numFmtId="0" fontId="50" fillId="0" borderId="0"/>
    <xf numFmtId="0" fontId="11" fillId="49" borderId="0" applyNumberFormat="0" applyBorder="0" applyAlignment="0" applyProtection="0"/>
    <xf numFmtId="0" fontId="14" fillId="0" borderId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9" borderId="0" applyNumberFormat="0" applyBorder="0" applyAlignment="0" applyProtection="0"/>
    <xf numFmtId="0" fontId="50" fillId="0" borderId="0"/>
    <xf numFmtId="0" fontId="11" fillId="21" borderId="0" applyNumberFormat="0" applyBorder="0" applyAlignment="0" applyProtection="0"/>
    <xf numFmtId="0" fontId="20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50" fillId="48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1" borderId="0" applyNumberFormat="0" applyBorder="0" applyAlignment="0" applyProtection="0"/>
    <xf numFmtId="0" fontId="50" fillId="0" borderId="0"/>
    <xf numFmtId="0" fontId="14" fillId="0" borderId="0"/>
    <xf numFmtId="0" fontId="11" fillId="2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1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50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1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50" fillId="0" borderId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50" fillId="0" borderId="0"/>
    <xf numFmtId="0" fontId="56" fillId="21" borderId="0" applyNumberFormat="0" applyBorder="0" applyAlignment="0" applyProtection="0"/>
    <xf numFmtId="0" fontId="50" fillId="0" borderId="0"/>
    <xf numFmtId="0" fontId="14" fillId="0" borderId="0"/>
    <xf numFmtId="0" fontId="56" fillId="21" borderId="0" applyNumberFormat="0" applyBorder="0" applyAlignment="0" applyProtection="0"/>
    <xf numFmtId="0" fontId="11" fillId="25" borderId="0" applyNumberFormat="0" applyBorder="0" applyAlignment="0" applyProtection="0"/>
    <xf numFmtId="0" fontId="50" fillId="0" borderId="0"/>
    <xf numFmtId="0" fontId="56" fillId="25" borderId="0" applyNumberFormat="0" applyBorder="0" applyAlignment="0" applyProtection="0"/>
    <xf numFmtId="0" fontId="14" fillId="0" borderId="0"/>
    <xf numFmtId="0" fontId="56" fillId="25" borderId="0" applyNumberFormat="0" applyBorder="0" applyAlignment="0" applyProtection="0"/>
    <xf numFmtId="0" fontId="11" fillId="25" borderId="0" applyNumberFormat="0" applyBorder="0" applyAlignment="0" applyProtection="0"/>
    <xf numFmtId="0" fontId="56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50" fillId="0" borderId="0"/>
    <xf numFmtId="0" fontId="50" fillId="4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4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50" fillId="44" borderId="0" applyNumberFormat="0" applyBorder="0" applyAlignment="0" applyProtection="0"/>
    <xf numFmtId="0" fontId="50" fillId="0" borderId="0"/>
    <xf numFmtId="0" fontId="11" fillId="39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44" borderId="0" applyNumberFormat="0" applyBorder="0" applyAlignment="0" applyProtection="0"/>
    <xf numFmtId="0" fontId="50" fillId="0" borderId="0"/>
    <xf numFmtId="0" fontId="11" fillId="39" borderId="0" applyNumberFormat="0" applyBorder="0" applyAlignment="0" applyProtection="0"/>
    <xf numFmtId="0" fontId="14" fillId="0" borderId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39" borderId="0" applyNumberFormat="0" applyBorder="0" applyAlignment="0" applyProtection="0"/>
    <xf numFmtId="0" fontId="50" fillId="0" borderId="0"/>
    <xf numFmtId="0" fontId="11" fillId="25" borderId="0" applyNumberFormat="0" applyBorder="0" applyAlignment="0" applyProtection="0"/>
    <xf numFmtId="0" fontId="20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50" fillId="4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5" borderId="0" applyNumberFormat="0" applyBorder="0" applyAlignment="0" applyProtection="0"/>
    <xf numFmtId="0" fontId="50" fillId="0" borderId="0"/>
    <xf numFmtId="0" fontId="14" fillId="0" borderId="0"/>
    <xf numFmtId="0" fontId="11" fillId="25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5" borderId="0" applyNumberFormat="0" applyBorder="0" applyAlignment="0" applyProtection="0"/>
    <xf numFmtId="0" fontId="57" fillId="3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50" fillId="44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5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50" fillId="0" borderId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50" fillId="0" borderId="0"/>
    <xf numFmtId="0" fontId="56" fillId="25" borderId="0" applyNumberFormat="0" applyBorder="0" applyAlignment="0" applyProtection="0"/>
    <xf numFmtId="0" fontId="50" fillId="0" borderId="0"/>
    <xf numFmtId="0" fontId="14" fillId="0" borderId="0"/>
    <xf numFmtId="0" fontId="56" fillId="25" borderId="0" applyNumberFormat="0" applyBorder="0" applyAlignment="0" applyProtection="0"/>
    <xf numFmtId="0" fontId="11" fillId="29" borderId="0" applyNumberFormat="0" applyBorder="0" applyAlignment="0" applyProtection="0"/>
    <xf numFmtId="0" fontId="50" fillId="0" borderId="0"/>
    <xf numFmtId="0" fontId="56" fillId="29" borderId="0" applyNumberFormat="0" applyBorder="0" applyAlignment="0" applyProtection="0"/>
    <xf numFmtId="0" fontId="14" fillId="0" borderId="0"/>
    <xf numFmtId="0" fontId="56" fillId="29" borderId="0" applyNumberFormat="0" applyBorder="0" applyAlignment="0" applyProtection="0"/>
    <xf numFmtId="0" fontId="11" fillId="29" borderId="0" applyNumberFormat="0" applyBorder="0" applyAlignment="0" applyProtection="0"/>
    <xf numFmtId="0" fontId="56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50" fillId="0" borderId="0"/>
    <xf numFmtId="0" fontId="50" fillId="3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59" fillId="29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0" fillId="3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50" fillId="37" borderId="0" applyNumberFormat="0" applyBorder="0" applyAlignment="0" applyProtection="0"/>
    <xf numFmtId="0" fontId="50" fillId="0" borderId="0"/>
    <xf numFmtId="0" fontId="11" fillId="46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37" borderId="0" applyNumberFormat="0" applyBorder="0" applyAlignment="0" applyProtection="0"/>
    <xf numFmtId="0" fontId="50" fillId="0" borderId="0"/>
    <xf numFmtId="0" fontId="11" fillId="46" borderId="0" applyNumberFormat="0" applyBorder="0" applyAlignment="0" applyProtection="0"/>
    <xf numFmtId="0" fontId="14" fillId="0" borderId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6" borderId="0" applyNumberFormat="0" applyBorder="0" applyAlignment="0" applyProtection="0"/>
    <xf numFmtId="0" fontId="50" fillId="0" borderId="0"/>
    <xf numFmtId="0" fontId="11" fillId="29" borderId="0" applyNumberFormat="0" applyBorder="0" applyAlignment="0" applyProtection="0"/>
    <xf numFmtId="0" fontId="20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3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9" borderId="0" applyNumberFormat="0" applyBorder="0" applyAlignment="0" applyProtection="0"/>
    <xf numFmtId="0" fontId="50" fillId="0" borderId="0"/>
    <xf numFmtId="0" fontId="14" fillId="0" borderId="0"/>
    <xf numFmtId="0" fontId="11" fillId="29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29" borderId="0" applyNumberFormat="0" applyBorder="0" applyAlignment="0" applyProtection="0"/>
    <xf numFmtId="0" fontId="57" fillId="4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50" fillId="3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29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0" borderId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50" fillId="0" borderId="0"/>
    <xf numFmtId="0" fontId="56" fillId="29" borderId="0" applyNumberFormat="0" applyBorder="0" applyAlignment="0" applyProtection="0"/>
    <xf numFmtId="0" fontId="50" fillId="0" borderId="0"/>
    <xf numFmtId="0" fontId="14" fillId="0" borderId="0"/>
    <xf numFmtId="0" fontId="56" fillId="29" borderId="0" applyNumberFormat="0" applyBorder="0" applyAlignment="0" applyProtection="0"/>
    <xf numFmtId="0" fontId="11" fillId="33" borderId="0" applyNumberFormat="0" applyBorder="0" applyAlignment="0" applyProtection="0"/>
    <xf numFmtId="0" fontId="50" fillId="0" borderId="0"/>
    <xf numFmtId="0" fontId="56" fillId="33" borderId="0" applyNumberFormat="0" applyBorder="0" applyAlignment="0" applyProtection="0"/>
    <xf numFmtId="0" fontId="14" fillId="0" borderId="0"/>
    <xf numFmtId="0" fontId="56" fillId="33" borderId="0" applyNumberFormat="0" applyBorder="0" applyAlignment="0" applyProtection="0"/>
    <xf numFmtId="0" fontId="11" fillId="33" borderId="0" applyNumberFormat="0" applyBorder="0" applyAlignment="0" applyProtection="0"/>
    <xf numFmtId="0" fontId="56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5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0" borderId="0"/>
    <xf numFmtId="0" fontId="50" fillId="0" borderId="0"/>
    <xf numFmtId="0" fontId="50" fillId="50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5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5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0" borderId="0"/>
    <xf numFmtId="0" fontId="50" fillId="50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4" fillId="0" borderId="0"/>
    <xf numFmtId="167" fontId="51" fillId="0" borderId="0">
      <alignment horizontal="left" wrapText="1"/>
    </xf>
    <xf numFmtId="0" fontId="50" fillId="50" borderId="0" applyNumberFormat="0" applyBorder="0" applyAlignment="0" applyProtection="0"/>
    <xf numFmtId="0" fontId="50" fillId="0" borderId="0"/>
    <xf numFmtId="0" fontId="11" fillId="43" borderId="0" applyNumberFormat="0" applyBorder="0" applyAlignment="0" applyProtection="0"/>
    <xf numFmtId="0" fontId="14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0" borderId="0"/>
    <xf numFmtId="0" fontId="11" fillId="0" borderId="0"/>
    <xf numFmtId="0" fontId="14" fillId="0" borderId="0"/>
    <xf numFmtId="0" fontId="11" fillId="43" borderId="0" applyNumberFormat="0" applyBorder="0" applyAlignment="0" applyProtection="0"/>
    <xf numFmtId="0" fontId="50" fillId="0" borderId="0"/>
    <xf numFmtId="0" fontId="11" fillId="33" borderId="0" applyNumberFormat="0" applyBorder="0" applyAlignment="0" applyProtection="0"/>
    <xf numFmtId="0" fontId="20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50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33" borderId="0" applyNumberFormat="0" applyBorder="0" applyAlignment="0" applyProtection="0"/>
    <xf numFmtId="0" fontId="50" fillId="0" borderId="0"/>
    <xf numFmtId="0" fontId="14" fillId="0" borderId="0"/>
    <xf numFmtId="0" fontId="11" fillId="33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20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1" fillId="33" borderId="0" applyNumberFormat="0" applyBorder="0" applyAlignment="0" applyProtection="0"/>
    <xf numFmtId="0" fontId="57" fillId="41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50" fillId="5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56" fillId="33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6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50" fillId="0" borderId="0"/>
    <xf numFmtId="0" fontId="56" fillId="33" borderId="0" applyNumberFormat="0" applyBorder="0" applyAlignment="0" applyProtection="0"/>
    <xf numFmtId="0" fontId="50" fillId="0" borderId="0"/>
    <xf numFmtId="0" fontId="14" fillId="0" borderId="0"/>
    <xf numFmtId="0" fontId="56" fillId="33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4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50" fillId="0" borderId="0"/>
    <xf numFmtId="0" fontId="42" fillId="46" borderId="0" applyNumberFormat="0" applyBorder="0" applyAlignment="0" applyProtection="0"/>
    <xf numFmtId="0" fontId="50" fillId="0" borderId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50" fillId="0" borderId="0"/>
    <xf numFmtId="0" fontId="50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60" fillId="51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0" fillId="46" borderId="0" applyNumberFormat="0" applyBorder="0" applyAlignment="0" applyProtection="0"/>
    <xf numFmtId="0" fontId="50" fillId="4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46" borderId="0" applyNumberFormat="0" applyBorder="0" applyAlignment="0" applyProtection="0"/>
    <xf numFmtId="0" fontId="42" fillId="14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46" borderId="0" applyNumberFormat="0" applyBorder="0" applyAlignment="0" applyProtection="0"/>
    <xf numFmtId="0" fontId="42" fillId="14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60" fillId="51" borderId="0" applyNumberFormat="0" applyBorder="0" applyAlignment="0" applyProtection="0"/>
    <xf numFmtId="0" fontId="42" fillId="14" borderId="0" applyNumberFormat="0" applyBorder="0" applyAlignment="0" applyProtection="0"/>
    <xf numFmtId="0" fontId="50" fillId="0" borderId="0"/>
    <xf numFmtId="0" fontId="14" fillId="0" borderId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5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42" fillId="52" borderId="0" applyNumberFormat="0" applyBorder="0" applyAlignment="0" applyProtection="0"/>
    <xf numFmtId="0" fontId="50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50" fillId="0" borderId="0"/>
    <xf numFmtId="0" fontId="50" fillId="0" borderId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6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0" fillId="52" borderId="0" applyNumberFormat="0" applyBorder="0" applyAlignment="0" applyProtection="0"/>
    <xf numFmtId="0" fontId="50" fillId="53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52" borderId="0" applyNumberFormat="0" applyBorder="0" applyAlignment="0" applyProtection="0"/>
    <xf numFmtId="0" fontId="42" fillId="18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52" borderId="0" applyNumberFormat="0" applyBorder="0" applyAlignment="0" applyProtection="0"/>
    <xf numFmtId="0" fontId="42" fillId="18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60" fillId="40" borderId="0" applyNumberFormat="0" applyBorder="0" applyAlignment="0" applyProtection="0"/>
    <xf numFmtId="0" fontId="42" fillId="18" borderId="0" applyNumberFormat="0" applyBorder="0" applyAlignment="0" applyProtection="0"/>
    <xf numFmtId="0" fontId="50" fillId="0" borderId="0"/>
    <xf numFmtId="0" fontId="14" fillId="0" borderId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5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50" fillId="0" borderId="0"/>
    <xf numFmtId="0" fontId="42" fillId="50" borderId="0" applyNumberFormat="0" applyBorder="0" applyAlignment="0" applyProtection="0"/>
    <xf numFmtId="0" fontId="50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50" fillId="0" borderId="0"/>
    <xf numFmtId="0" fontId="50" fillId="0" borderId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60" fillId="48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0" fillId="50" borderId="0" applyNumberFormat="0" applyBorder="0" applyAlignment="0" applyProtection="0"/>
    <xf numFmtId="0" fontId="50" fillId="5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50" borderId="0" applyNumberFormat="0" applyBorder="0" applyAlignment="0" applyProtection="0"/>
    <xf numFmtId="0" fontId="42" fillId="2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50" borderId="0" applyNumberFormat="0" applyBorder="0" applyAlignment="0" applyProtection="0"/>
    <xf numFmtId="0" fontId="42" fillId="2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60" fillId="48" borderId="0" applyNumberFormat="0" applyBorder="0" applyAlignment="0" applyProtection="0"/>
    <xf numFmtId="0" fontId="42" fillId="22" borderId="0" applyNumberFormat="0" applyBorder="0" applyAlignment="0" applyProtection="0"/>
    <xf numFmtId="0" fontId="50" fillId="0" borderId="0"/>
    <xf numFmtId="0" fontId="14" fillId="0" borderId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39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50" fillId="0" borderId="0"/>
    <xf numFmtId="0" fontId="42" fillId="39" borderId="0" applyNumberFormat="0" applyBorder="0" applyAlignment="0" applyProtection="0"/>
    <xf numFmtId="0" fontId="50" fillId="0" borderId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50" fillId="0" borderId="0"/>
    <xf numFmtId="0" fontId="5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60" fillId="5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0" fillId="39" borderId="0" applyNumberFormat="0" applyBorder="0" applyAlignment="0" applyProtection="0"/>
    <xf numFmtId="0" fontId="50" fillId="5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9" borderId="0" applyNumberFormat="0" applyBorder="0" applyAlignment="0" applyProtection="0"/>
    <xf numFmtId="0" fontId="42" fillId="2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9" borderId="0" applyNumberFormat="0" applyBorder="0" applyAlignment="0" applyProtection="0"/>
    <xf numFmtId="0" fontId="42" fillId="26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60" fillId="55" borderId="0" applyNumberFormat="0" applyBorder="0" applyAlignment="0" applyProtection="0"/>
    <xf numFmtId="0" fontId="42" fillId="26" borderId="0" applyNumberFormat="0" applyBorder="0" applyAlignment="0" applyProtection="0"/>
    <xf numFmtId="0" fontId="50" fillId="0" borderId="0"/>
    <xf numFmtId="0" fontId="14" fillId="0" borderId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4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50" fillId="0" borderId="0"/>
    <xf numFmtId="0" fontId="42" fillId="46" borderId="0" applyNumberFormat="0" applyBorder="0" applyAlignment="0" applyProtection="0"/>
    <xf numFmtId="0" fontId="50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50" fillId="0" borderId="0"/>
    <xf numFmtId="0" fontId="50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60" fillId="5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60" fillId="46" borderId="0" applyNumberFormat="0" applyBorder="0" applyAlignment="0" applyProtection="0"/>
    <xf numFmtId="0" fontId="50" fillId="4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46" borderId="0" applyNumberFormat="0" applyBorder="0" applyAlignment="0" applyProtection="0"/>
    <xf numFmtId="0" fontId="42" fillId="3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46" borderId="0" applyNumberFormat="0" applyBorder="0" applyAlignment="0" applyProtection="0"/>
    <xf numFmtId="0" fontId="42" fillId="30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60" fillId="57" borderId="0" applyNumberFormat="0" applyBorder="0" applyAlignment="0" applyProtection="0"/>
    <xf numFmtId="0" fontId="42" fillId="30" borderId="0" applyNumberFormat="0" applyBorder="0" applyAlignment="0" applyProtection="0"/>
    <xf numFmtId="0" fontId="50" fillId="0" borderId="0"/>
    <xf numFmtId="0" fontId="14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4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50" fillId="0" borderId="0"/>
    <xf numFmtId="0" fontId="42" fillId="40" borderId="0" applyNumberFormat="0" applyBorder="0" applyAlignment="0" applyProtection="0"/>
    <xf numFmtId="0" fontId="50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50" fillId="0" borderId="0"/>
    <xf numFmtId="0" fontId="50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60" fillId="5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60" fillId="40" borderId="0" applyNumberFormat="0" applyBorder="0" applyAlignment="0" applyProtection="0"/>
    <xf numFmtId="0" fontId="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1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0" borderId="0" applyNumberFormat="0" applyBorder="0" applyAlignment="0" applyProtection="0"/>
    <xf numFmtId="0" fontId="42" fillId="34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40" borderId="0" applyNumberFormat="0" applyBorder="0" applyAlignment="0" applyProtection="0"/>
    <xf numFmtId="0" fontId="42" fillId="34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60" fillId="58" borderId="0" applyNumberFormat="0" applyBorder="0" applyAlignment="0" applyProtection="0"/>
    <xf numFmtId="0" fontId="42" fillId="34" borderId="0" applyNumberFormat="0" applyBorder="0" applyAlignment="0" applyProtection="0"/>
    <xf numFmtId="0" fontId="50" fillId="0" borderId="0"/>
    <xf numFmtId="0" fontId="14" fillId="0" borderId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60" fillId="61" borderId="0" applyNumberFormat="0" applyBorder="0" applyAlignment="0" applyProtection="0"/>
    <xf numFmtId="0" fontId="60" fillId="61" borderId="0" applyNumberFormat="0" applyBorder="0" applyAlignment="0" applyProtection="0"/>
    <xf numFmtId="0" fontId="60" fillId="56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50" fillId="0" borderId="0"/>
    <xf numFmtId="0" fontId="60" fillId="62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61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61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61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61" fillId="11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63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62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3" borderId="0" applyNumberFormat="0" applyBorder="0" applyAlignment="0" applyProtection="0"/>
    <xf numFmtId="0" fontId="60" fillId="63" borderId="0" applyNumberFormat="0" applyBorder="0" applyAlignment="0" applyProtection="0"/>
    <xf numFmtId="0" fontId="50" fillId="0" borderId="0"/>
    <xf numFmtId="0" fontId="42" fillId="63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50" fillId="0" borderId="0"/>
    <xf numFmtId="0" fontId="50" fillId="0" borderId="0"/>
    <xf numFmtId="0" fontId="60" fillId="62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60" fillId="5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2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50" fillId="0" borderId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42" fillId="11" borderId="0" applyNumberFormat="0" applyBorder="0" applyAlignment="0" applyProtection="0"/>
    <xf numFmtId="0" fontId="50" fillId="0" borderId="0"/>
    <xf numFmtId="0" fontId="14" fillId="0" borderId="0"/>
    <xf numFmtId="0" fontId="60" fillId="5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42" fillId="11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14" fillId="0" borderId="0"/>
    <xf numFmtId="0" fontId="42" fillId="11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50" fillId="0" borderId="0"/>
    <xf numFmtId="0" fontId="60" fillId="68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61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61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61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61" fillId="15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52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68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42" fillId="52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50" fillId="0" borderId="0"/>
    <xf numFmtId="0" fontId="50" fillId="0" borderId="0"/>
    <xf numFmtId="0" fontId="60" fillId="68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60" fillId="6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8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50" fillId="0" borderId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42" fillId="15" borderId="0" applyNumberFormat="0" applyBorder="0" applyAlignment="0" applyProtection="0"/>
    <xf numFmtId="0" fontId="50" fillId="0" borderId="0"/>
    <xf numFmtId="0" fontId="14" fillId="0" borderId="0"/>
    <xf numFmtId="0" fontId="60" fillId="6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42" fillId="15" borderId="0" applyNumberFormat="0" applyBorder="0" applyAlignment="0" applyProtection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14" fillId="0" borderId="0"/>
    <xf numFmtId="0" fontId="42" fillId="15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70" borderId="0" applyNumberFormat="0" applyBorder="0" applyAlignment="0" applyProtection="0"/>
    <xf numFmtId="0" fontId="50" fillId="70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2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50" fillId="0" borderId="0"/>
    <xf numFmtId="0" fontId="60" fillId="66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61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61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61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61" fillId="19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50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66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50" fillId="0" borderId="0"/>
    <xf numFmtId="0" fontId="42" fillId="50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50" fillId="0" borderId="0"/>
    <xf numFmtId="0" fontId="50" fillId="0" borderId="0"/>
    <xf numFmtId="0" fontId="60" fillId="66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60" fillId="72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6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50" fillId="0" borderId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42" fillId="19" borderId="0" applyNumberFormat="0" applyBorder="0" applyAlignment="0" applyProtection="0"/>
    <xf numFmtId="0" fontId="50" fillId="0" borderId="0"/>
    <xf numFmtId="0" fontId="14" fillId="0" borderId="0"/>
    <xf numFmtId="0" fontId="60" fillId="72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42" fillId="19" borderId="0" applyNumberFormat="0" applyBorder="0" applyAlignment="0" applyProtection="0"/>
    <xf numFmtId="0" fontId="60" fillId="72" borderId="0" applyNumberFormat="0" applyBorder="0" applyAlignment="0" applyProtection="0"/>
    <xf numFmtId="0" fontId="60" fillId="72" borderId="0" applyNumberFormat="0" applyBorder="0" applyAlignment="0" applyProtection="0"/>
    <xf numFmtId="0" fontId="14" fillId="0" borderId="0"/>
    <xf numFmtId="0" fontId="42" fillId="19" borderId="0" applyNumberFormat="0" applyBorder="0" applyAlignment="0" applyProtection="0"/>
    <xf numFmtId="0" fontId="50" fillId="70" borderId="0" applyNumberFormat="0" applyBorder="0" applyAlignment="0" applyProtection="0"/>
    <xf numFmtId="0" fontId="50" fillId="70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71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50" fillId="0" borderId="0"/>
    <xf numFmtId="0" fontId="60" fillId="7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61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61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61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61" fillId="23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74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0" fontId="60" fillId="7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74" borderId="0" applyNumberFormat="0" applyBorder="0" applyAlignment="0" applyProtection="0"/>
    <xf numFmtId="0" fontId="60" fillId="74" borderId="0" applyNumberFormat="0" applyBorder="0" applyAlignment="0" applyProtection="0"/>
    <xf numFmtId="0" fontId="50" fillId="0" borderId="0"/>
    <xf numFmtId="0" fontId="42" fillId="74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50" fillId="0" borderId="0"/>
    <xf numFmtId="0" fontId="50" fillId="0" borderId="0"/>
    <xf numFmtId="0" fontId="60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60" fillId="55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42" fillId="74" borderId="0" applyNumberFormat="0" applyBorder="0" applyAlignment="0" applyProtection="0"/>
    <xf numFmtId="0" fontId="50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42" fillId="23" borderId="0" applyNumberFormat="0" applyBorder="0" applyAlignment="0" applyProtection="0"/>
    <xf numFmtId="0" fontId="50" fillId="0" borderId="0"/>
    <xf numFmtId="0" fontId="14" fillId="0" borderId="0"/>
    <xf numFmtId="0" fontId="60" fillId="55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42" fillId="23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4" fillId="0" borderId="0"/>
    <xf numFmtId="0" fontId="42" fillId="23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75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1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1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1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1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0" fontId="60" fillId="57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27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0" fontId="60" fillId="75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42" fillId="27" borderId="0" applyNumberFormat="0" applyBorder="0" applyAlignment="0" applyProtection="0"/>
    <xf numFmtId="0" fontId="50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50" fillId="0" borderId="0"/>
    <xf numFmtId="0" fontId="50" fillId="0" borderId="0"/>
    <xf numFmtId="0" fontId="60" fillId="75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57" borderId="0" applyNumberFormat="0" applyBorder="0" applyAlignment="0" applyProtection="0"/>
    <xf numFmtId="0" fontId="50" fillId="0" borderId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60" fillId="75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0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60" fillId="5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14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14" fillId="0" borderId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0" fillId="76" borderId="0" applyNumberFormat="0" applyBorder="0" applyAlignment="0" applyProtection="0"/>
    <xf numFmtId="0" fontId="50" fillId="76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60" fillId="77" borderId="0" applyNumberFormat="0" applyBorder="0" applyAlignment="0" applyProtection="0"/>
    <xf numFmtId="0" fontId="60" fillId="77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50" fillId="0" borderId="0"/>
    <xf numFmtId="0" fontId="60" fillId="78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2" fillId="67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0" fillId="78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67" borderId="0" applyNumberFormat="0" applyBorder="0" applyAlignment="0" applyProtection="0"/>
    <xf numFmtId="0" fontId="60" fillId="67" borderId="0" applyNumberFormat="0" applyBorder="0" applyAlignment="0" applyProtection="0"/>
    <xf numFmtId="0" fontId="50" fillId="0" borderId="0"/>
    <xf numFmtId="0" fontId="42" fillId="67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50" fillId="0" borderId="0"/>
    <xf numFmtId="0" fontId="50" fillId="0" borderId="0"/>
    <xf numFmtId="0" fontId="60" fillId="78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60" fillId="52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0" fillId="78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50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42" fillId="31" borderId="0" applyNumberFormat="0" applyBorder="0" applyAlignment="0" applyProtection="0"/>
    <xf numFmtId="0" fontId="50" fillId="0" borderId="0"/>
    <xf numFmtId="0" fontId="14" fillId="0" borderId="0"/>
    <xf numFmtId="0" fontId="60" fillId="52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42" fillId="3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4" fillId="0" borderId="0"/>
    <xf numFmtId="0" fontId="42" fillId="31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2" fillId="44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64" fillId="65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50" fillId="0" borderId="0"/>
    <xf numFmtId="0" fontId="32" fillId="44" borderId="0" applyNumberFormat="0" applyBorder="0" applyAlignment="0" applyProtection="0"/>
    <xf numFmtId="0" fontId="50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50" fillId="0" borderId="0"/>
    <xf numFmtId="0" fontId="50" fillId="0" borderId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63" fillId="39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63" fillId="44" borderId="0" applyNumberFormat="0" applyBorder="0" applyAlignment="0" applyProtection="0"/>
    <xf numFmtId="0" fontId="65" fillId="74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66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4" borderId="0" applyNumberFormat="0" applyBorder="0" applyAlignment="0" applyProtection="0"/>
    <xf numFmtId="0" fontId="32" fillId="5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4" borderId="0" applyNumberFormat="0" applyBorder="0" applyAlignment="0" applyProtection="0"/>
    <xf numFmtId="0" fontId="32" fillId="5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67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63" fillId="39" borderId="0" applyNumberFormat="0" applyBorder="0" applyAlignment="0" applyProtection="0"/>
    <xf numFmtId="0" fontId="32" fillId="5" borderId="0" applyNumberFormat="0" applyBorder="0" applyAlignment="0" applyProtection="0"/>
    <xf numFmtId="0" fontId="50" fillId="0" borderId="0"/>
    <xf numFmtId="0" fontId="14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1" fontId="68" fillId="79" borderId="41" applyNumberFormat="0" applyBorder="0" applyAlignment="0">
      <alignment horizontal="center" vertical="top" wrapText="1"/>
      <protection hidden="1"/>
    </xf>
    <xf numFmtId="0" fontId="53" fillId="0" borderId="0" applyFont="0" applyFill="0" applyBorder="0" applyAlignment="0" applyProtection="0">
      <alignment horizontal="right"/>
    </xf>
    <xf numFmtId="0" fontId="53" fillId="0" borderId="0" applyFont="0" applyFill="0" applyBorder="0" applyAlignment="0" applyProtection="0">
      <alignment horizontal="right"/>
    </xf>
    <xf numFmtId="0" fontId="55" fillId="0" borderId="40"/>
    <xf numFmtId="0" fontId="16" fillId="0" borderId="0">
      <alignment vertical="center"/>
    </xf>
    <xf numFmtId="0" fontId="69" fillId="0" borderId="1">
      <alignment horizontal="left" vertical="center"/>
    </xf>
    <xf numFmtId="184" fontId="70" fillId="0" borderId="0">
      <alignment horizontal="right" vertical="center"/>
    </xf>
    <xf numFmtId="185" fontId="16" fillId="0" borderId="0">
      <alignment horizontal="right" vertical="center"/>
    </xf>
    <xf numFmtId="185" fontId="69" fillId="0" borderId="0">
      <alignment horizontal="right" vertical="center"/>
    </xf>
    <xf numFmtId="186" fontId="16" fillId="0" borderId="0" applyFont="0" applyFill="0" applyBorder="0" applyAlignment="0" applyProtection="0">
      <alignment horizontal="right"/>
    </xf>
    <xf numFmtId="0" fontId="71" fillId="0" borderId="0">
      <alignment vertical="center"/>
    </xf>
    <xf numFmtId="187" fontId="72" fillId="0" borderId="0" applyFill="0" applyBorder="0" applyAlignment="0"/>
    <xf numFmtId="187" fontId="72" fillId="0" borderId="0" applyFill="0" applyBorder="0" applyAlignment="0"/>
    <xf numFmtId="167" fontId="51" fillId="0" borderId="0">
      <alignment horizontal="left" wrapText="1"/>
    </xf>
    <xf numFmtId="187" fontId="72" fillId="0" borderId="0" applyFill="0" applyBorder="0" applyAlignment="0"/>
    <xf numFmtId="0" fontId="50" fillId="0" borderId="0"/>
    <xf numFmtId="0" fontId="50" fillId="0" borderId="0"/>
    <xf numFmtId="0" fontId="14" fillId="0" borderId="0"/>
    <xf numFmtId="187" fontId="72" fillId="0" borderId="0" applyFill="0" applyBorder="0" applyAlignment="0"/>
    <xf numFmtId="0" fontId="50" fillId="0" borderId="0"/>
    <xf numFmtId="0" fontId="14" fillId="0" borderId="0"/>
    <xf numFmtId="187" fontId="72" fillId="0" borderId="0" applyFill="0" applyBorder="0" applyAlignment="0"/>
    <xf numFmtId="0" fontId="50" fillId="0" borderId="0"/>
    <xf numFmtId="167" fontId="51" fillId="0" borderId="0">
      <alignment horizontal="left" wrapText="1"/>
    </xf>
    <xf numFmtId="187" fontId="72" fillId="0" borderId="0" applyFill="0" applyBorder="0" applyAlignment="0"/>
    <xf numFmtId="0" fontId="50" fillId="0" borderId="0"/>
    <xf numFmtId="0" fontId="50" fillId="0" borderId="0"/>
    <xf numFmtId="187" fontId="72" fillId="0" borderId="0" applyFill="0" applyBorder="0" applyAlignment="0"/>
    <xf numFmtId="0" fontId="50" fillId="0" borderId="0"/>
    <xf numFmtId="187" fontId="72" fillId="0" borderId="0" applyFill="0" applyBorder="0" applyAlignment="0"/>
    <xf numFmtId="0" fontId="50" fillId="0" borderId="0"/>
    <xf numFmtId="0" fontId="36" fillId="8" borderId="27" applyNumberFormat="0" applyAlignment="0" applyProtection="0"/>
    <xf numFmtId="41" fontId="14" fillId="35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0" fontId="73" fillId="80" borderId="42" applyNumberFormat="0" applyAlignment="0" applyProtection="0"/>
    <xf numFmtId="167" fontId="51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73" fillId="80" borderId="42" applyNumberFormat="0" applyAlignment="0" applyProtection="0"/>
    <xf numFmtId="0" fontId="73" fillId="80" borderId="42" applyNumberFormat="0" applyAlignment="0" applyProtection="0"/>
    <xf numFmtId="0" fontId="73" fillId="80" borderId="42" applyNumberFormat="0" applyAlignment="0" applyProtection="0"/>
    <xf numFmtId="0" fontId="73" fillId="80" borderId="42" applyNumberFormat="0" applyAlignment="0" applyProtection="0"/>
    <xf numFmtId="0" fontId="14" fillId="0" borderId="0"/>
    <xf numFmtId="41" fontId="14" fillId="35" borderId="0"/>
    <xf numFmtId="0" fontId="50" fillId="0" borderId="0"/>
    <xf numFmtId="0" fontId="73" fillId="80" borderId="42" applyNumberFormat="0" applyAlignment="0" applyProtection="0"/>
    <xf numFmtId="0" fontId="36" fillId="8" borderId="27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50" fillId="0" borderId="0"/>
    <xf numFmtId="0" fontId="58" fillId="0" borderId="0"/>
    <xf numFmtId="0" fontId="14" fillId="0" borderId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41" fontId="14" fillId="35" borderId="0"/>
    <xf numFmtId="0" fontId="75" fillId="82" borderId="42" applyNumberFormat="0" applyAlignment="0" applyProtection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0" fontId="50" fillId="0" borderId="0"/>
    <xf numFmtId="0" fontId="50" fillId="0" borderId="0"/>
    <xf numFmtId="0" fontId="36" fillId="8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74" fillId="81" borderId="27" applyNumberFormat="0" applyAlignment="0" applyProtection="0"/>
    <xf numFmtId="41" fontId="14" fillId="35" borderId="0"/>
    <xf numFmtId="0" fontId="50" fillId="0" borderId="0"/>
    <xf numFmtId="0" fontId="74" fillId="81" borderId="27" applyNumberFormat="0" applyAlignment="0" applyProtection="0"/>
    <xf numFmtId="0" fontId="73" fillId="80" borderId="42" applyNumberFormat="0" applyAlignment="0" applyProtection="0"/>
    <xf numFmtId="0" fontId="14" fillId="0" borderId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50" fillId="0" borderId="0"/>
    <xf numFmtId="0" fontId="50" fillId="0" borderId="0"/>
    <xf numFmtId="0" fontId="76" fillId="81" borderId="42" applyNumberFormat="0" applyAlignment="0" applyProtection="0"/>
    <xf numFmtId="0" fontId="74" fillId="81" borderId="27" applyNumberFormat="0" applyAlignment="0" applyProtection="0"/>
    <xf numFmtId="0" fontId="74" fillId="81" borderId="27" applyNumberFormat="0" applyAlignment="0" applyProtection="0"/>
    <xf numFmtId="0" fontId="50" fillId="0" borderId="0"/>
    <xf numFmtId="0" fontId="58" fillId="0" borderId="0"/>
    <xf numFmtId="0" fontId="36" fillId="8" borderId="27" applyNumberFormat="0" applyAlignment="0" applyProtection="0"/>
    <xf numFmtId="0" fontId="50" fillId="0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41" fontId="14" fillId="35" borderId="0"/>
    <xf numFmtId="0" fontId="50" fillId="0" borderId="0"/>
    <xf numFmtId="0" fontId="77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41" fontId="14" fillId="35" borderId="0"/>
    <xf numFmtId="41" fontId="14" fillId="35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" fillId="35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41" fontId="14" fillId="35" borderId="0"/>
    <xf numFmtId="0" fontId="14" fillId="0" borderId="0"/>
    <xf numFmtId="0" fontId="50" fillId="0" borderId="0"/>
    <xf numFmtId="0" fontId="50" fillId="0" borderId="0"/>
    <xf numFmtId="0" fontId="14" fillId="0" borderId="0"/>
    <xf numFmtId="41" fontId="14" fillId="35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0" fontId="36" fillId="8" borderId="27" applyNumberFormat="0" applyAlignment="0" applyProtection="0"/>
    <xf numFmtId="41" fontId="14" fillId="35" borderId="0"/>
    <xf numFmtId="41" fontId="14" fillId="35" borderId="0"/>
    <xf numFmtId="0" fontId="73" fillId="80" borderId="42" applyNumberFormat="0" applyAlignment="0" applyProtection="0"/>
    <xf numFmtId="41" fontId="14" fillId="35" borderId="0"/>
    <xf numFmtId="0" fontId="50" fillId="0" borderId="0"/>
    <xf numFmtId="0" fontId="50" fillId="0" borderId="0"/>
    <xf numFmtId="0" fontId="14" fillId="0" borderId="0"/>
    <xf numFmtId="0" fontId="50" fillId="0" borderId="0"/>
    <xf numFmtId="41" fontId="14" fillId="35" borderId="0"/>
    <xf numFmtId="0" fontId="50" fillId="0" borderId="0"/>
    <xf numFmtId="0" fontId="50" fillId="0" borderId="0"/>
    <xf numFmtId="0" fontId="50" fillId="0" borderId="0"/>
    <xf numFmtId="0" fontId="74" fillId="81" borderId="27" applyNumberFormat="0" applyAlignment="0" applyProtection="0"/>
    <xf numFmtId="0" fontId="36" fillId="8" borderId="27" applyNumberFormat="0" applyAlignment="0" applyProtection="0"/>
    <xf numFmtId="0" fontId="50" fillId="0" borderId="0"/>
    <xf numFmtId="0" fontId="14" fillId="0" borderId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78" fillId="83" borderId="43" applyNumberFormat="0" applyAlignment="0" applyProtection="0"/>
    <xf numFmtId="0" fontId="78" fillId="83" borderId="43" applyNumberFormat="0" applyAlignment="0" applyProtection="0"/>
    <xf numFmtId="167" fontId="51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83" borderId="43" applyNumberFormat="0" applyAlignment="0" applyProtection="0"/>
    <xf numFmtId="0" fontId="78" fillId="83" borderId="43" applyNumberFormat="0" applyAlignment="0" applyProtection="0"/>
    <xf numFmtId="0" fontId="78" fillId="83" borderId="43" applyNumberFormat="0" applyAlignment="0" applyProtection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0" fontId="78" fillId="83" borderId="43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8" fillId="9" borderId="30" applyNumberFormat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0" fontId="78" fillId="66" borderId="43" applyNumberFormat="0" applyAlignment="0" applyProtection="0"/>
    <xf numFmtId="0" fontId="50" fillId="0" borderId="0"/>
    <xf numFmtId="0" fontId="78" fillId="83" borderId="43" applyNumberFormat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38" fillId="9" borderId="30" applyNumberFormat="0" applyAlignment="0" applyProtection="0"/>
    <xf numFmtId="0" fontId="50" fillId="0" borderId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78" fillId="83" borderId="43" applyNumberFormat="0" applyAlignment="0" applyProtection="0"/>
    <xf numFmtId="0" fontId="78" fillId="83" borderId="43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78" fillId="83" borderId="43" applyNumberFormat="0" applyAlignment="0" applyProtection="0"/>
    <xf numFmtId="0" fontId="79" fillId="56" borderId="44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80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14" fillId="0" borderId="0"/>
    <xf numFmtId="0" fontId="50" fillId="0" borderId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81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38" fillId="9" borderId="30" applyNumberFormat="0" applyAlignment="0" applyProtection="0"/>
    <xf numFmtId="0" fontId="78" fillId="83" borderId="43" applyNumberFormat="0" applyAlignment="0" applyProtection="0"/>
    <xf numFmtId="0" fontId="38" fillId="9" borderId="30" applyNumberFormat="0" applyAlignment="0" applyProtection="0"/>
    <xf numFmtId="0" fontId="50" fillId="0" borderId="0"/>
    <xf numFmtId="0" fontId="38" fillId="9" borderId="30" applyNumberFormat="0" applyAlignment="0" applyProtection="0"/>
    <xf numFmtId="0" fontId="38" fillId="9" borderId="30" applyNumberFormat="0" applyAlignment="0" applyProtection="0"/>
    <xf numFmtId="41" fontId="14" fillId="2" borderId="0"/>
    <xf numFmtId="41" fontId="14" fillId="2" borderId="0"/>
    <xf numFmtId="41" fontId="14" fillId="2" borderId="0"/>
    <xf numFmtId="41" fontId="14" fillId="2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" fillId="2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" fillId="2" borderId="0"/>
    <xf numFmtId="41" fontId="14" fillId="2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" fillId="2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" fontId="82" fillId="0" borderId="45">
      <alignment vertical="top"/>
    </xf>
    <xf numFmtId="188" fontId="71" fillId="0" borderId="0" applyBorder="0">
      <alignment horizontal="right"/>
    </xf>
    <xf numFmtId="188" fontId="71" fillId="0" borderId="17" applyAlignment="0">
      <alignment horizontal="right"/>
    </xf>
    <xf numFmtId="189" fontId="83" fillId="0" borderId="0"/>
    <xf numFmtId="189" fontId="83" fillId="0" borderId="0"/>
    <xf numFmtId="189" fontId="83" fillId="0" borderId="0"/>
    <xf numFmtId="189" fontId="83" fillId="0" borderId="0"/>
    <xf numFmtId="189" fontId="83" fillId="0" borderId="0"/>
    <xf numFmtId="189" fontId="83" fillId="0" borderId="0"/>
    <xf numFmtId="189" fontId="83" fillId="0" borderId="0"/>
    <xf numFmtId="189" fontId="83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4" fontId="8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19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8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85" fillId="0" borderId="0" applyFont="0" applyFill="0" applyBorder="0" applyAlignment="0" applyProtection="0"/>
    <xf numFmtId="0" fontId="14" fillId="0" borderId="0"/>
    <xf numFmtId="0" fontId="50" fillId="0" borderId="0"/>
    <xf numFmtId="4" fontId="84" fillId="0" borderId="0" applyFont="0" applyFill="0" applyBorder="0" applyAlignment="0" applyProtection="0"/>
    <xf numFmtId="167" fontId="51" fillId="0" borderId="0">
      <alignment horizontal="left" wrapText="1"/>
    </xf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3" fontId="8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50" fillId="0" borderId="0"/>
    <xf numFmtId="0" fontId="14" fillId="0" borderId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50" fillId="0" borderId="0"/>
    <xf numFmtId="0" fontId="50" fillId="0" borderId="0"/>
    <xf numFmtId="43" fontId="86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6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0" fontId="88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9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84" fillId="0" borderId="0" applyFont="0" applyFill="0" applyBorder="0" applyAlignment="0" applyProtection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" fontId="8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50" fillId="0" borderId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0" fontId="50" fillId="0" borderId="0"/>
    <xf numFmtId="0" fontId="50" fillId="0" borderId="0"/>
    <xf numFmtId="43" fontId="11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8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43" fontId="56" fillId="0" borderId="0" applyFont="0" applyFill="0" applyBorder="0" applyAlignment="0" applyProtection="0"/>
    <xf numFmtId="0" fontId="50" fillId="0" borderId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19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0" fillId="0" borderId="0"/>
    <xf numFmtId="43" fontId="5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0" fontId="14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14" fillId="0" borderId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0" fontId="50" fillId="0" borderId="0"/>
    <xf numFmtId="43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92" fillId="0" borderId="0"/>
    <xf numFmtId="0" fontId="92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92" fillId="0" borderId="0"/>
    <xf numFmtId="0" fontId="93" fillId="0" borderId="0"/>
    <xf numFmtId="0" fontId="14" fillId="0" borderId="0"/>
    <xf numFmtId="0" fontId="50" fillId="0" borderId="0"/>
    <xf numFmtId="0" fontId="50" fillId="0" borderId="0"/>
    <xf numFmtId="0" fontId="93" fillId="0" borderId="0"/>
    <xf numFmtId="0" fontId="50" fillId="0" borderId="0"/>
    <xf numFmtId="0" fontId="14" fillId="0" borderId="0"/>
    <xf numFmtId="0" fontId="50" fillId="0" borderId="0"/>
    <xf numFmtId="0" fontId="94" fillId="0" borderId="0"/>
    <xf numFmtId="0" fontId="95" fillId="0" borderId="0"/>
    <xf numFmtId="0" fontId="95" fillId="0" borderId="0"/>
    <xf numFmtId="0" fontId="50" fillId="0" borderId="0"/>
    <xf numFmtId="0" fontId="50" fillId="0" borderId="0"/>
    <xf numFmtId="0" fontId="9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95" fillId="0" borderId="0"/>
    <xf numFmtId="0" fontId="9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6" fillId="0" borderId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6" fillId="0" borderId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6" fillId="0" borderId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7" fillId="0" borderId="0" applyFont="0" applyFill="0" applyBorder="0" applyAlignment="0" applyProtection="0"/>
    <xf numFmtId="3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7" fillId="0" borderId="0" applyFont="0" applyFill="0" applyBorder="0" applyAlignment="0" applyProtection="0"/>
    <xf numFmtId="3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6" fillId="0" borderId="0" applyFill="0" applyBorder="0" applyAlignment="0" applyProtection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3" fontId="91" fillId="0" borderId="0" applyFont="0" applyFill="0" applyBorder="0" applyAlignment="0" applyProtection="0"/>
    <xf numFmtId="0" fontId="50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1" fillId="0" borderId="0" applyFont="0" applyFill="0" applyBorder="0" applyAlignment="0" applyProtection="0"/>
    <xf numFmtId="167" fontId="51" fillId="0" borderId="0">
      <alignment horizontal="left" wrapText="1"/>
    </xf>
    <xf numFmtId="3" fontId="91" fillId="0" borderId="0" applyFont="0" applyFill="0" applyBorder="0" applyAlignment="0" applyProtection="0"/>
    <xf numFmtId="0" fontId="14" fillId="0" borderId="0"/>
    <xf numFmtId="3" fontId="96" fillId="0" borderId="0" applyFill="0" applyBorder="0" applyAlignment="0" applyProtection="0"/>
    <xf numFmtId="0" fontId="14" fillId="0" borderId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6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0" fontId="50" fillId="0" borderId="0"/>
    <xf numFmtId="0" fontId="50" fillId="0" borderId="0"/>
    <xf numFmtId="193" fontId="98" fillId="0" borderId="0">
      <protection locked="0"/>
    </xf>
    <xf numFmtId="0" fontId="94" fillId="0" borderId="0"/>
    <xf numFmtId="0" fontId="95" fillId="0" borderId="0"/>
    <xf numFmtId="0" fontId="95" fillId="0" borderId="0"/>
    <xf numFmtId="0" fontId="50" fillId="0" borderId="0"/>
    <xf numFmtId="0" fontId="50" fillId="0" borderId="0"/>
    <xf numFmtId="0" fontId="94" fillId="0" borderId="0"/>
    <xf numFmtId="0" fontId="14" fillId="0" borderId="0"/>
    <xf numFmtId="0" fontId="50" fillId="0" borderId="0"/>
    <xf numFmtId="0" fontId="50" fillId="0" borderId="0"/>
    <xf numFmtId="0" fontId="93" fillId="0" borderId="0"/>
    <xf numFmtId="0" fontId="50" fillId="0" borderId="0"/>
    <xf numFmtId="0" fontId="95" fillId="0" borderId="0"/>
    <xf numFmtId="0" fontId="95" fillId="0" borderId="0"/>
    <xf numFmtId="0" fontId="99" fillId="0" borderId="0"/>
    <xf numFmtId="0" fontId="100" fillId="0" borderId="0" applyNumberFormat="0" applyAlignment="0">
      <alignment horizontal="left"/>
    </xf>
    <xf numFmtId="0" fontId="100" fillId="0" borderId="0" applyNumberFormat="0" applyAlignment="0">
      <alignment horizontal="left"/>
    </xf>
    <xf numFmtId="167" fontId="51" fillId="0" borderId="0">
      <alignment horizontal="left" wrapText="1"/>
    </xf>
    <xf numFmtId="0" fontId="100" fillId="0" borderId="0" applyNumberFormat="0" applyAlignment="0">
      <alignment horizontal="left"/>
    </xf>
    <xf numFmtId="0" fontId="14" fillId="0" borderId="0"/>
    <xf numFmtId="0" fontId="100" fillId="0" borderId="0" applyNumberFormat="0" applyAlignment="0">
      <alignment horizontal="left"/>
    </xf>
    <xf numFmtId="0" fontId="14" fillId="0" borderId="0"/>
    <xf numFmtId="167" fontId="51" fillId="0" borderId="0">
      <alignment horizontal="left" wrapText="1"/>
    </xf>
    <xf numFmtId="0" fontId="100" fillId="0" borderId="0" applyNumberFormat="0" applyAlignment="0">
      <alignment horizontal="left"/>
    </xf>
    <xf numFmtId="0" fontId="100" fillId="0" borderId="0" applyNumberFormat="0" applyAlignment="0">
      <alignment horizontal="left"/>
    </xf>
    <xf numFmtId="0" fontId="50" fillId="0" borderId="0"/>
    <xf numFmtId="0" fontId="100" fillId="0" borderId="0" applyNumberFormat="0" applyAlignment="0">
      <alignment horizontal="left"/>
    </xf>
    <xf numFmtId="0" fontId="101" fillId="0" borderId="0" applyNumberFormat="0" applyAlignment="0"/>
    <xf numFmtId="0" fontId="101" fillId="0" borderId="0" applyNumberFormat="0" applyAlignment="0"/>
    <xf numFmtId="167" fontId="51" fillId="0" borderId="0">
      <alignment horizontal="left" wrapText="1"/>
    </xf>
    <xf numFmtId="0" fontId="101" fillId="0" borderId="0" applyNumberFormat="0" applyAlignment="0"/>
    <xf numFmtId="0" fontId="14" fillId="0" borderId="0"/>
    <xf numFmtId="0" fontId="101" fillId="0" borderId="0" applyNumberFormat="0" applyAlignment="0"/>
    <xf numFmtId="0" fontId="14" fillId="0" borderId="0"/>
    <xf numFmtId="167" fontId="51" fillId="0" borderId="0">
      <alignment horizontal="left" wrapText="1"/>
    </xf>
    <xf numFmtId="0" fontId="101" fillId="0" borderId="0" applyNumberFormat="0" applyAlignment="0"/>
    <xf numFmtId="0" fontId="101" fillId="0" borderId="0" applyNumberFormat="0" applyAlignment="0"/>
    <xf numFmtId="0" fontId="50" fillId="0" borderId="0"/>
    <xf numFmtId="0" fontId="101" fillId="0" borderId="0" applyNumberFormat="0" applyAlignment="0"/>
    <xf numFmtId="194" fontId="102" fillId="0" borderId="0"/>
    <xf numFmtId="0" fontId="92" fillId="0" borderId="0"/>
    <xf numFmtId="0" fontId="92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94" fillId="0" borderId="0"/>
    <xf numFmtId="0" fontId="95" fillId="0" borderId="0"/>
    <xf numFmtId="0" fontId="95" fillId="0" borderId="0"/>
    <xf numFmtId="0" fontId="50" fillId="0" borderId="0"/>
    <xf numFmtId="0" fontId="50" fillId="0" borderId="0"/>
    <xf numFmtId="0" fontId="94" fillId="0" borderId="0"/>
    <xf numFmtId="0" fontId="14" fillId="0" borderId="0"/>
    <xf numFmtId="0" fontId="50" fillId="0" borderId="0"/>
    <xf numFmtId="0" fontId="50" fillId="0" borderId="0"/>
    <xf numFmtId="0" fontId="93" fillId="0" borderId="0"/>
    <xf numFmtId="0" fontId="50" fillId="0" borderId="0"/>
    <xf numFmtId="0" fontId="95" fillId="0" borderId="0"/>
    <xf numFmtId="0" fontId="95" fillId="0" borderId="0"/>
    <xf numFmtId="0" fontId="92" fillId="0" borderId="0"/>
    <xf numFmtId="0" fontId="92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94" fillId="0" borderId="0"/>
    <xf numFmtId="0" fontId="95" fillId="0" borderId="0"/>
    <xf numFmtId="0" fontId="95" fillId="0" borderId="0"/>
    <xf numFmtId="0" fontId="50" fillId="0" borderId="0"/>
    <xf numFmtId="0" fontId="50" fillId="0" borderId="0"/>
    <xf numFmtId="0" fontId="9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95" fillId="0" borderId="0"/>
    <xf numFmtId="0" fontId="95" fillId="0" borderId="0"/>
    <xf numFmtId="42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8" fontId="8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50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44" fontId="50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4" fontId="103" fillId="0" borderId="0" applyFont="0" applyFill="0" applyBorder="0" applyAlignment="0" applyProtection="0"/>
    <xf numFmtId="167" fontId="51" fillId="0" borderId="0">
      <alignment horizontal="left" wrapText="1"/>
    </xf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14" fillId="0" borderId="0"/>
    <xf numFmtId="44" fontId="103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44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4" fontId="10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195" fontId="14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0" fontId="50" fillId="0" borderId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/>
    <xf numFmtId="44" fontId="50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04" fillId="0" borderId="0" applyFont="0" applyFill="0" applyBorder="0" applyAlignment="0" applyProtection="0"/>
    <xf numFmtId="8" fontId="92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51" fillId="0" borderId="0">
      <alignment horizontal="left" wrapText="1"/>
    </xf>
    <xf numFmtId="8" fontId="9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50" fillId="0" borderId="0"/>
    <xf numFmtId="0" fontId="50" fillId="0" borderId="0"/>
    <xf numFmtId="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8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8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4" fontId="89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8" fontId="8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8" fontId="88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5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8" fontId="84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5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50" fillId="0" borderId="0" applyFont="0" applyFill="0" applyBorder="0" applyAlignment="0" applyProtection="0"/>
    <xf numFmtId="8" fontId="8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44" fontId="56" fillId="0" borderId="0" applyFont="0" applyFill="0" applyBorder="0" applyAlignment="0" applyProtection="0"/>
    <xf numFmtId="0" fontId="50" fillId="0" borderId="0"/>
    <xf numFmtId="44" fontId="56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1" fillId="0" borderId="0" applyFont="0" applyFill="0" applyBorder="0" applyAlignment="0" applyProtection="0"/>
    <xf numFmtId="0" fontId="14" fillId="0" borderId="0"/>
    <xf numFmtId="0" fontId="50" fillId="0" borderId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1" fillId="0" borderId="0" applyFont="0" applyFill="0" applyBorder="0" applyAlignment="0" applyProtection="0"/>
    <xf numFmtId="0" fontId="14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44" fontId="11" fillId="0" borderId="0" applyFont="0" applyFill="0" applyBorder="0" applyAlignment="0" applyProtection="0"/>
    <xf numFmtId="0" fontId="14" fillId="0" borderId="0"/>
    <xf numFmtId="0" fontId="50" fillId="0" borderId="0"/>
    <xf numFmtId="44" fontId="11" fillId="0" borderId="0" applyFont="0" applyFill="0" applyBorder="0" applyAlignment="0" applyProtection="0"/>
    <xf numFmtId="0" fontId="14" fillId="0" borderId="0"/>
    <xf numFmtId="0" fontId="50" fillId="0" borderId="0"/>
    <xf numFmtId="44" fontId="11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50" fillId="0" borderId="0"/>
    <xf numFmtId="44" fontId="11" fillId="0" borderId="0" applyFont="0" applyFill="0" applyBorder="0" applyAlignment="0" applyProtection="0"/>
    <xf numFmtId="8" fontId="8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0" fillId="0" borderId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96" fontId="14" fillId="0" borderId="0" applyFont="0" applyFill="0" applyBorder="0" applyAlignment="0" applyProtection="0"/>
    <xf numFmtId="0" fontId="50" fillId="0" borderId="0"/>
    <xf numFmtId="196" fontId="14" fillId="0" borderId="0" applyFont="0" applyFill="0" applyBorder="0" applyAlignment="0" applyProtection="0"/>
    <xf numFmtId="0" fontId="50" fillId="0" borderId="0"/>
    <xf numFmtId="19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0" fontId="14" fillId="0" borderId="0"/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8" fontId="105" fillId="0" borderId="0" applyFont="0" applyFill="0" applyBorder="0" applyAlignment="0" applyProtection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67" fontId="51" fillId="0" borderId="0">
      <alignment horizontal="left" wrapText="1"/>
    </xf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5" fontId="96" fillId="0" borderId="0" applyFill="0" applyBorder="0" applyAlignment="0" applyProtection="0"/>
    <xf numFmtId="0" fontId="14" fillId="0" borderId="0"/>
    <xf numFmtId="0" fontId="50" fillId="0" borderId="0"/>
    <xf numFmtId="196" fontId="14" fillId="0" borderId="0" applyFont="0" applyFill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197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6" fontId="14" fillId="0" borderId="0" applyFont="0" applyFill="0" applyBorder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8" fontId="9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99" fontId="14" fillId="0" borderId="0" applyFont="0" applyFill="0" applyBorder="0" applyAlignment="0" applyProtection="0"/>
    <xf numFmtId="5" fontId="96" fillId="0" borderId="0" applyFill="0" applyBorder="0" applyAlignment="0" applyProtection="0"/>
    <xf numFmtId="0" fontId="50" fillId="0" borderId="0"/>
    <xf numFmtId="196" fontId="14" fillId="0" borderId="0" applyFont="0" applyFill="0" applyBorder="0" applyAlignment="0" applyProtection="0"/>
    <xf numFmtId="0" fontId="50" fillId="0" borderId="0"/>
    <xf numFmtId="0" fontId="50" fillId="0" borderId="0"/>
    <xf numFmtId="197" fontId="14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50" fillId="0" borderId="0"/>
    <xf numFmtId="197" fontId="14" fillId="0" borderId="0" applyFont="0" applyFill="0" applyBorder="0" applyAlignment="0" applyProtection="0"/>
    <xf numFmtId="0" fontId="50" fillId="0" borderId="0"/>
    <xf numFmtId="0" fontId="50" fillId="0" borderId="0"/>
    <xf numFmtId="196" fontId="14" fillId="0" borderId="0" applyFont="0" applyFill="0" applyBorder="0" applyAlignment="0" applyProtection="0"/>
    <xf numFmtId="0" fontId="50" fillId="0" borderId="0"/>
    <xf numFmtId="197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50" fillId="0" borderId="0"/>
    <xf numFmtId="197" fontId="14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196" fontId="14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91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91" fillId="0" borderId="0" applyFon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91" fillId="0" borderId="0" applyFont="0" applyFill="0" applyBorder="0" applyAlignment="0" applyProtection="0"/>
    <xf numFmtId="167" fontId="51" fillId="0" borderId="0">
      <alignment horizontal="left" wrapText="1"/>
    </xf>
    <xf numFmtId="0" fontId="91" fillId="0" borderId="0" applyFont="0" applyFill="0" applyBorder="0" applyAlignment="0" applyProtection="0"/>
    <xf numFmtId="0" fontId="14" fillId="0" borderId="0"/>
    <xf numFmtId="200" fontId="96" fillId="0" borderId="0" applyFill="0" applyBorder="0" applyAlignment="0" applyProtection="0"/>
    <xf numFmtId="0" fontId="14" fillId="0" borderId="0"/>
    <xf numFmtId="0" fontId="91" fillId="0" borderId="0" applyFont="0" applyFill="0" applyBorder="0" applyAlignment="0" applyProtection="0"/>
    <xf numFmtId="0" fontId="50" fillId="0" borderId="0"/>
    <xf numFmtId="0" fontId="14" fillId="0" borderId="0" applyFont="0" applyFill="0" applyBorder="0" applyAlignment="0" applyProtection="0"/>
    <xf numFmtId="0" fontId="50" fillId="0" borderId="0"/>
    <xf numFmtId="200" fontId="96" fillId="0" borderId="0" applyFill="0" applyBorder="0" applyAlignment="0" applyProtection="0"/>
    <xf numFmtId="0" fontId="50" fillId="0" borderId="0"/>
    <xf numFmtId="0" fontId="105" fillId="0" borderId="0" applyFont="0" applyFill="0" applyBorder="0" applyAlignment="0" applyProtection="0"/>
    <xf numFmtId="201" fontId="14" fillId="0" borderId="0" applyFont="0" applyFill="0" applyBorder="0" applyAlignment="0" applyProtection="0">
      <alignment wrapText="1"/>
    </xf>
    <xf numFmtId="201" fontId="14" fillId="0" borderId="0" applyFont="0" applyFill="0" applyBorder="0" applyAlignment="0" applyProtection="0">
      <alignment wrapText="1"/>
    </xf>
    <xf numFmtId="0" fontId="55" fillId="0" borderId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5" borderId="0" applyNumberFormat="0" applyBorder="0" applyAlignment="0" applyProtection="0"/>
    <xf numFmtId="0" fontId="79" fillId="85" borderId="0" applyNumberFormat="0" applyBorder="0" applyAlignment="0" applyProtection="0"/>
    <xf numFmtId="0" fontId="79" fillId="86" borderId="0" applyNumberFormat="0" applyBorder="0" applyAlignment="0" applyProtection="0"/>
    <xf numFmtId="0" fontId="79" fillId="86" borderId="0" applyNumberFormat="0" applyBorder="0" applyAlignment="0" applyProtection="0"/>
    <xf numFmtId="167" fontId="14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167" fontId="14" fillId="0" borderId="0"/>
    <xf numFmtId="202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50" fillId="0" borderId="0"/>
    <xf numFmtId="167" fontId="14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167" fontId="14" fillId="0" borderId="0"/>
    <xf numFmtId="0" fontId="50" fillId="0" borderId="0"/>
    <xf numFmtId="0" fontId="14" fillId="0" borderId="0"/>
    <xf numFmtId="167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203" fontId="106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50" fillId="0" borderId="0"/>
    <xf numFmtId="203" fontId="106" fillId="0" borderId="0"/>
    <xf numFmtId="203" fontId="106" fillId="0" borderId="0"/>
    <xf numFmtId="202" fontId="14" fillId="0" borderId="0"/>
    <xf numFmtId="167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202" fontId="14" fillId="0" borderId="0"/>
    <xf numFmtId="167" fontId="14" fillId="0" borderId="0"/>
    <xf numFmtId="0" fontId="14" fillId="0" borderId="0"/>
    <xf numFmtId="0" fontId="50" fillId="0" borderId="0"/>
    <xf numFmtId="167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202" fontId="14" fillId="0" borderId="0"/>
    <xf numFmtId="167" fontId="14" fillId="0" borderId="0"/>
    <xf numFmtId="167" fontId="14" fillId="0" borderId="0"/>
    <xf numFmtId="167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202" fontId="14" fillId="0" borderId="0"/>
    <xf numFmtId="167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202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0" fontId="50" fillId="0" borderId="0"/>
    <xf numFmtId="167" fontId="14" fillId="0" borderId="0"/>
    <xf numFmtId="0" fontId="14" fillId="0" borderId="0"/>
    <xf numFmtId="0" fontId="50" fillId="0" borderId="0"/>
    <xf numFmtId="0" fontId="50" fillId="0" borderId="0"/>
    <xf numFmtId="167" fontId="14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14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50" fillId="0" borderId="0"/>
    <xf numFmtId="178" fontId="14" fillId="0" borderId="0" applyFont="0" applyFill="0" applyBorder="0" applyAlignment="0" applyProtection="0">
      <alignment horizontal="left" wrapText="1"/>
    </xf>
    <xf numFmtId="0" fontId="14" fillId="0" borderId="0"/>
    <xf numFmtId="0" fontId="50" fillId="0" borderId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50" fillId="0" borderId="0"/>
    <xf numFmtId="167" fontId="51" fillId="0" borderId="0">
      <alignment horizontal="left" wrapText="1"/>
    </xf>
    <xf numFmtId="0" fontId="107" fillId="0" borderId="0" applyNumberFormat="0" applyFill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40" fillId="0" borderId="0" applyNumberFormat="0" applyFill="0" applyBorder="0" applyAlignment="0" applyProtection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40" fillId="0" borderId="0" applyNumberFormat="0" applyFill="0" applyBorder="0" applyAlignment="0" applyProtection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0" fillId="0" borderId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0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0" fillId="0" borderId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1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" fontId="111" fillId="87" borderId="46" applyNumberFormat="0" applyBorder="0" applyAlignment="0">
      <alignment horizontal="centerContinuous" vertical="center"/>
      <protection locked="0"/>
    </xf>
    <xf numFmtId="2" fontId="91" fillId="0" borderId="0" applyFont="0" applyFill="0" applyBorder="0" applyAlignment="0" applyProtection="0"/>
    <xf numFmtId="2" fontId="91" fillId="0" borderId="0" applyFont="0" applyFill="0" applyBorder="0" applyAlignment="0" applyProtection="0"/>
    <xf numFmtId="167" fontId="51" fillId="0" borderId="0">
      <alignment horizontal="left" wrapText="1"/>
    </xf>
    <xf numFmtId="2" fontId="91" fillId="0" borderId="0" applyFont="0" applyFill="0" applyBorder="0" applyAlignment="0" applyProtection="0"/>
    <xf numFmtId="0" fontId="14" fillId="0" borderId="0"/>
    <xf numFmtId="2" fontId="91" fillId="0" borderId="0" applyFont="0" applyFill="0" applyBorder="0" applyAlignment="0" applyProtection="0"/>
    <xf numFmtId="0" fontId="14" fillId="0" borderId="0"/>
    <xf numFmtId="167" fontId="51" fillId="0" borderId="0">
      <alignment horizontal="left" wrapText="1"/>
    </xf>
    <xf numFmtId="2" fontId="91" fillId="0" borderId="0" applyFont="0" applyFill="0" applyBorder="0" applyAlignment="0" applyProtection="0"/>
    <xf numFmtId="167" fontId="51" fillId="0" borderId="0">
      <alignment horizontal="left" wrapText="1"/>
    </xf>
    <xf numFmtId="2" fontId="96" fillId="0" borderId="0" applyFill="0" applyBorder="0" applyAlignment="0" applyProtection="0"/>
    <xf numFmtId="2" fontId="96" fillId="0" borderId="0" applyFont="0" applyFill="0" applyBorder="0" applyAlignment="0" applyProtection="0"/>
    <xf numFmtId="0" fontId="50" fillId="0" borderId="0"/>
    <xf numFmtId="2" fontId="96" fillId="0" borderId="0" applyFont="0" applyFill="0" applyBorder="0" applyAlignment="0" applyProtection="0"/>
    <xf numFmtId="2" fontId="96" fillId="0" borderId="0" applyFill="0" applyBorder="0" applyAlignment="0" applyProtection="0"/>
    <xf numFmtId="2" fontId="91" fillId="0" borderId="0" applyFont="0" applyFill="0" applyBorder="0" applyAlignment="0" applyProtection="0"/>
    <xf numFmtId="0" fontId="92" fillId="0" borderId="0"/>
    <xf numFmtId="0" fontId="92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2" fillId="0" borderId="0" applyNumberFormat="0" applyFill="0" applyBorder="0" applyAlignment="0" applyProtection="0">
      <alignment vertical="top"/>
      <protection locked="0"/>
    </xf>
    <xf numFmtId="194" fontId="16" fillId="0" borderId="0"/>
    <xf numFmtId="186" fontId="113" fillId="0" borderId="0">
      <alignment horizontal="right"/>
    </xf>
    <xf numFmtId="0" fontId="114" fillId="0" borderId="0">
      <alignment vertical="center"/>
    </xf>
    <xf numFmtId="0" fontId="115" fillId="0" borderId="0">
      <alignment horizontal="right"/>
    </xf>
    <xf numFmtId="185" fontId="116" fillId="0" borderId="0">
      <alignment horizontal="right" vertical="center"/>
    </xf>
    <xf numFmtId="185" fontId="113" fillId="0" borderId="0" applyFill="0" applyBorder="0">
      <alignment horizontal="right" vertical="center"/>
    </xf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50" fillId="0" borderId="0"/>
    <xf numFmtId="0" fontId="50" fillId="0" borderId="0"/>
    <xf numFmtId="0" fontId="117" fillId="42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1" fillId="4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17" fillId="88" borderId="0" applyNumberFormat="0" applyBorder="0" applyAlignment="0" applyProtection="0"/>
    <xf numFmtId="0" fontId="50" fillId="0" borderId="0"/>
    <xf numFmtId="0" fontId="117" fillId="4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50" fillId="0" borderId="0"/>
    <xf numFmtId="0" fontId="31" fillId="46" borderId="0" applyNumberFormat="0" applyBorder="0" applyAlignment="0" applyProtection="0"/>
    <xf numFmtId="0" fontId="50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50" fillId="0" borderId="0"/>
    <xf numFmtId="0" fontId="50" fillId="0" borderId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17" fillId="42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17" fillId="46" borderId="0" applyNumberFormat="0" applyBorder="0" applyAlignment="0" applyProtection="0"/>
    <xf numFmtId="0" fontId="118" fillId="41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19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6" borderId="0" applyNumberFormat="0" applyBorder="0" applyAlignment="0" applyProtection="0"/>
    <xf numFmtId="0" fontId="31" fillId="4" borderId="0" applyNumberFormat="0" applyBorder="0" applyAlignment="0" applyProtection="0"/>
    <xf numFmtId="0" fontId="50" fillId="0" borderId="0"/>
    <xf numFmtId="0" fontId="117" fillId="42" borderId="0" applyNumberFormat="0" applyBorder="0" applyAlignment="0" applyProtection="0"/>
    <xf numFmtId="0" fontId="50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6" borderId="0" applyNumberFormat="0" applyBorder="0" applyAlignment="0" applyProtection="0"/>
    <xf numFmtId="0" fontId="31" fillId="4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20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17" fillId="42" borderId="0" applyNumberFormat="0" applyBorder="0" applyAlignment="0" applyProtection="0"/>
    <xf numFmtId="0" fontId="31" fillId="4" borderId="0" applyNumberFormat="0" applyBorder="0" applyAlignment="0" applyProtection="0"/>
    <xf numFmtId="0" fontId="50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38" fontId="16" fillId="2" borderId="0" applyNumberFormat="0" applyBorder="0" applyAlignment="0" applyProtection="0"/>
    <xf numFmtId="0" fontId="50" fillId="0" borderId="0"/>
    <xf numFmtId="38" fontId="16" fillId="2" borderId="0" applyNumberFormat="0" applyBorder="0" applyAlignment="0" applyProtection="0"/>
    <xf numFmtId="167" fontId="51" fillId="0" borderId="0">
      <alignment horizontal="left" wrapText="1"/>
    </xf>
    <xf numFmtId="38" fontId="14" fillId="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4" fillId="2" borderId="0" applyNumberFormat="0" applyBorder="0" applyAlignment="0" applyProtection="0"/>
    <xf numFmtId="0" fontId="14" fillId="0" borderId="0"/>
    <xf numFmtId="0" fontId="50" fillId="0" borderId="0"/>
    <xf numFmtId="0" fontId="14" fillId="0" borderId="0"/>
    <xf numFmtId="38" fontId="16" fillId="2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50" fillId="0" borderId="0"/>
    <xf numFmtId="38" fontId="14" fillId="2" borderId="0" applyNumberFormat="0" applyBorder="0" applyAlignment="0" applyProtection="0"/>
    <xf numFmtId="0" fontId="14" fillId="0" borderId="0"/>
    <xf numFmtId="38" fontId="16" fillId="2" borderId="0" applyNumberFormat="0" applyBorder="0" applyAlignment="0" applyProtection="0"/>
    <xf numFmtId="0" fontId="50" fillId="0" borderId="0"/>
    <xf numFmtId="38" fontId="16" fillId="2" borderId="0" applyNumberFormat="0" applyBorder="0" applyAlignment="0" applyProtection="0"/>
    <xf numFmtId="0" fontId="50" fillId="0" borderId="0"/>
    <xf numFmtId="0" fontId="14" fillId="0" borderId="0"/>
    <xf numFmtId="0" fontId="50" fillId="0" borderId="0"/>
    <xf numFmtId="38" fontId="16" fillId="2" borderId="0" applyNumberFormat="0" applyBorder="0" applyAlignment="0" applyProtection="0"/>
    <xf numFmtId="0" fontId="121" fillId="0" borderId="40"/>
    <xf numFmtId="204" fontId="122" fillId="0" borderId="0" applyNumberFormat="0" applyFill="0" applyBorder="0" applyProtection="0">
      <alignment horizontal="right"/>
    </xf>
    <xf numFmtId="0" fontId="123" fillId="0" borderId="47" applyNumberFormat="0" applyAlignment="0" applyProtection="0">
      <alignment horizontal="left"/>
    </xf>
    <xf numFmtId="0" fontId="123" fillId="0" borderId="47" applyNumberFormat="0" applyAlignment="0" applyProtection="0">
      <alignment horizontal="left"/>
    </xf>
    <xf numFmtId="0" fontId="123" fillId="0" borderId="47" applyNumberFormat="0" applyAlignment="0" applyProtection="0">
      <alignment horizontal="left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0" fontId="123" fillId="0" borderId="47" applyNumberFormat="0" applyAlignment="0" applyProtection="0">
      <alignment horizontal="left"/>
    </xf>
    <xf numFmtId="0" fontId="14" fillId="0" borderId="0"/>
    <xf numFmtId="0" fontId="123" fillId="0" borderId="47" applyNumberFormat="0" applyAlignment="0" applyProtection="0">
      <alignment horizontal="left"/>
    </xf>
    <xf numFmtId="0" fontId="14" fillId="0" borderId="0"/>
    <xf numFmtId="0" fontId="123" fillId="0" borderId="47" applyNumberFormat="0" applyAlignment="0" applyProtection="0">
      <alignment horizontal="left"/>
    </xf>
    <xf numFmtId="0" fontId="50" fillId="0" borderId="0"/>
    <xf numFmtId="0" fontId="123" fillId="0" borderId="47" applyNumberFormat="0" applyAlignment="0" applyProtection="0">
      <alignment horizontal="left"/>
    </xf>
    <xf numFmtId="0" fontId="50" fillId="0" borderId="0"/>
    <xf numFmtId="167" fontId="51" fillId="0" borderId="0">
      <alignment horizontal="left" wrapText="1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23" fillId="0" borderId="19">
      <alignment horizontal="left"/>
    </xf>
    <xf numFmtId="0" fontId="123" fillId="0" borderId="19">
      <alignment horizontal="left"/>
    </xf>
    <xf numFmtId="167" fontId="51" fillId="0" borderId="0">
      <alignment horizontal="left" wrapText="1"/>
    </xf>
    <xf numFmtId="167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4" fillId="0" borderId="0"/>
    <xf numFmtId="167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0" fontId="123" fillId="0" borderId="19">
      <alignment horizontal="left"/>
    </xf>
    <xf numFmtId="167" fontId="51" fillId="0" borderId="0">
      <alignment horizontal="left" wrapText="1"/>
    </xf>
    <xf numFmtId="14" fontId="13" fillId="89" borderId="17">
      <alignment horizontal="center" vertical="center" wrapText="1"/>
    </xf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124" fillId="0" borderId="48" applyNumberFormat="0" applyFill="0" applyAlignment="0" applyProtection="0"/>
    <xf numFmtId="0" fontId="124" fillId="0" borderId="48" applyNumberFormat="0" applyFill="0" applyAlignment="0" applyProtection="0"/>
    <xf numFmtId="0" fontId="124" fillId="0" borderId="48" applyNumberFormat="0" applyFill="0" applyAlignment="0" applyProtection="0"/>
    <xf numFmtId="0" fontId="50" fillId="0" borderId="0"/>
    <xf numFmtId="0" fontId="50" fillId="0" borderId="0"/>
    <xf numFmtId="0" fontId="124" fillId="0" borderId="48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28" fillId="0" borderId="24" applyNumberFormat="0" applyFill="0" applyAlignment="0" applyProtection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14" fillId="0" borderId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5" fillId="0" borderId="49" applyNumberFormat="0" applyFill="0" applyAlignment="0" applyProtection="0"/>
    <xf numFmtId="0" fontId="125" fillId="0" borderId="50" applyNumberFormat="0" applyFill="0" applyAlignment="0" applyProtection="0"/>
    <xf numFmtId="0" fontId="125" fillId="0" borderId="49" applyNumberFormat="0" applyFill="0" applyAlignment="0" applyProtection="0"/>
    <xf numFmtId="0" fontId="91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25" fillId="0" borderId="49" applyNumberFormat="0" applyFill="0" applyAlignment="0" applyProtection="0"/>
    <xf numFmtId="0" fontId="126" fillId="0" borderId="49" applyNumberFormat="0" applyFill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28" fillId="0" borderId="24" applyNumberFormat="0" applyFill="0" applyAlignment="0" applyProtection="0"/>
    <xf numFmtId="0" fontId="50" fillId="0" borderId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25" fillId="0" borderId="49" applyNumberFormat="0" applyFill="0" applyAlignment="0" applyProtection="0"/>
    <xf numFmtId="0" fontId="125" fillId="0" borderId="49" applyNumberFormat="0" applyFill="0" applyAlignment="0" applyProtection="0"/>
    <xf numFmtId="0" fontId="50" fillId="0" borderId="0"/>
    <xf numFmtId="0" fontId="58" fillId="0" borderId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7" fillId="0" borderId="0" applyNumberFormat="0" applyFill="0" applyBorder="0" applyAlignment="0" applyProtection="0"/>
    <xf numFmtId="167" fontId="51" fillId="0" borderId="0">
      <alignment horizontal="left" wrapText="1"/>
    </xf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5" fillId="0" borderId="49" applyNumberFormat="0" applyFill="0" applyAlignment="0" applyProtection="0"/>
    <xf numFmtId="0" fontId="28" fillId="0" borderId="24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7" fillId="0" borderId="0" applyNumberFormat="0" applyFill="0" applyBorder="0" applyAlignment="0" applyProtection="0"/>
    <xf numFmtId="0" fontId="50" fillId="0" borderId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9" fillId="0" borderId="0" applyNumberFormat="0" applyFill="0" applyBorder="0" applyAlignment="0" applyProtection="0"/>
    <xf numFmtId="0" fontId="124" fillId="0" borderId="48" applyNumberFormat="0" applyFill="0" applyAlignment="0" applyProtection="0"/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125" fillId="0" borderId="49" applyNumberFormat="0" applyFill="0" applyAlignment="0" applyProtection="0"/>
    <xf numFmtId="0" fontId="28" fillId="0" borderId="24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91" fillId="0" borderId="0" applyNumberFormat="0" applyFill="0" applyBorder="0" applyAlignment="0" applyProtection="0"/>
    <xf numFmtId="0" fontId="130" fillId="0" borderId="51" applyNumberFormat="0" applyFill="0" applyAlignment="0" applyProtection="0"/>
    <xf numFmtId="0" fontId="130" fillId="0" borderId="51" applyNumberFormat="0" applyFill="0" applyAlignment="0" applyProtection="0"/>
    <xf numFmtId="0" fontId="130" fillId="0" borderId="51" applyNumberFormat="0" applyFill="0" applyAlignment="0" applyProtection="0"/>
    <xf numFmtId="0" fontId="50" fillId="0" borderId="0"/>
    <xf numFmtId="0" fontId="50" fillId="0" borderId="0"/>
    <xf numFmtId="0" fontId="130" fillId="0" borderId="51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29" fillId="0" borderId="25" applyNumberFormat="0" applyFill="0" applyAlignment="0" applyProtection="0"/>
    <xf numFmtId="0" fontId="131" fillId="0" borderId="52" applyNumberFormat="0" applyFill="0" applyAlignment="0" applyProtection="0"/>
    <xf numFmtId="0" fontId="131" fillId="0" borderId="52" applyNumberFormat="0" applyFill="0" applyAlignment="0" applyProtection="0"/>
    <xf numFmtId="0" fontId="50" fillId="0" borderId="0"/>
    <xf numFmtId="0" fontId="58" fillId="0" borderId="0"/>
    <xf numFmtId="0" fontId="14" fillId="0" borderId="0"/>
    <xf numFmtId="0" fontId="131" fillId="0" borderId="52" applyNumberFormat="0" applyFill="0" applyAlignment="0" applyProtection="0"/>
    <xf numFmtId="0" fontId="131" fillId="0" borderId="52" applyNumberFormat="0" applyFill="0" applyAlignment="0" applyProtection="0"/>
    <xf numFmtId="0" fontId="1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1" fillId="0" borderId="52" applyNumberFormat="0" applyFill="0" applyAlignment="0" applyProtection="0"/>
    <xf numFmtId="0" fontId="131" fillId="0" borderId="51" applyNumberFormat="0" applyFill="0" applyAlignment="0" applyProtection="0"/>
    <xf numFmtId="0" fontId="131" fillId="0" borderId="52" applyNumberFormat="0" applyFill="0" applyAlignment="0" applyProtection="0"/>
    <xf numFmtId="0" fontId="91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31" fillId="0" borderId="52" applyNumberFormat="0" applyFill="0" applyAlignment="0" applyProtection="0"/>
    <xf numFmtId="0" fontId="132" fillId="0" borderId="52" applyNumberFormat="0" applyFill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29" fillId="0" borderId="25" applyNumberFormat="0" applyFill="0" applyAlignment="0" applyProtection="0"/>
    <xf numFmtId="0" fontId="50" fillId="0" borderId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31" fillId="0" borderId="52" applyNumberFormat="0" applyFill="0" applyAlignment="0" applyProtection="0"/>
    <xf numFmtId="0" fontId="131" fillId="0" borderId="52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31" fillId="0" borderId="52" applyNumberFormat="0" applyFill="0" applyAlignment="0" applyProtection="0"/>
    <xf numFmtId="0" fontId="131" fillId="0" borderId="52" applyNumberFormat="0" applyFill="0" applyAlignment="0" applyProtection="0"/>
    <xf numFmtId="0" fontId="50" fillId="0" borderId="0"/>
    <xf numFmtId="0" fontId="58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6" fillId="0" borderId="0" applyNumberFormat="0" applyFill="0" applyBorder="0" applyAlignment="0" applyProtection="0"/>
    <xf numFmtId="167" fontId="51" fillId="0" borderId="0">
      <alignment horizontal="left" wrapText="1"/>
    </xf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3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31" fillId="0" borderId="52" applyNumberFormat="0" applyFill="0" applyAlignment="0" applyProtection="0"/>
    <xf numFmtId="0" fontId="29" fillId="0" borderId="25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6" fillId="0" borderId="0" applyNumberFormat="0" applyFill="0" applyBorder="0" applyAlignment="0" applyProtection="0"/>
    <xf numFmtId="0" fontId="50" fillId="0" borderId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23" fillId="0" borderId="0" applyNumberFormat="0" applyFill="0" applyBorder="0" applyAlignment="0" applyProtection="0"/>
    <xf numFmtId="0" fontId="130" fillId="0" borderId="51" applyNumberFormat="0" applyFill="0" applyAlignment="0" applyProtection="0"/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131" fillId="0" borderId="52" applyNumberFormat="0" applyFill="0" applyAlignment="0" applyProtection="0"/>
    <xf numFmtId="0" fontId="29" fillId="0" borderId="25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4" fillId="0" borderId="53" applyNumberFormat="0" applyFill="0" applyAlignment="0" applyProtection="0"/>
    <xf numFmtId="0" fontId="134" fillId="0" borderId="53" applyNumberFormat="0" applyFill="0" applyAlignment="0" applyProtection="0"/>
    <xf numFmtId="0" fontId="134" fillId="0" borderId="53" applyNumberFormat="0" applyFill="0" applyAlignment="0" applyProtection="0"/>
    <xf numFmtId="0" fontId="134" fillId="0" borderId="53" applyNumberFormat="0" applyFill="0" applyAlignment="0" applyProtection="0"/>
    <xf numFmtId="0" fontId="50" fillId="0" borderId="0"/>
    <xf numFmtId="0" fontId="50" fillId="0" borderId="0"/>
    <xf numFmtId="0" fontId="134" fillId="0" borderId="53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134" fillId="0" borderId="53" applyNumberFormat="0" applyFill="0" applyAlignment="0" applyProtection="0"/>
    <xf numFmtId="0" fontId="134" fillId="0" borderId="53" applyNumberFormat="0" applyFill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35" fillId="0" borderId="54" applyNumberFormat="0" applyFill="0" applyAlignment="0" applyProtection="0"/>
    <xf numFmtId="0" fontId="50" fillId="0" borderId="0"/>
    <xf numFmtId="0" fontId="14" fillId="0" borderId="0"/>
    <xf numFmtId="0" fontId="135" fillId="0" borderId="55" applyNumberFormat="0" applyFill="0" applyAlignment="0" applyProtection="0"/>
    <xf numFmtId="0" fontId="50" fillId="0" borderId="0"/>
    <xf numFmtId="0" fontId="14" fillId="0" borderId="0"/>
    <xf numFmtId="0" fontId="14" fillId="0" borderId="0"/>
    <xf numFmtId="0" fontId="135" fillId="0" borderId="56" applyNumberFormat="0" applyFill="0" applyAlignment="0" applyProtection="0"/>
    <xf numFmtId="0" fontId="50" fillId="0" borderId="0"/>
    <xf numFmtId="0" fontId="134" fillId="0" borderId="53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35" fillId="0" borderId="54" applyNumberFormat="0" applyFill="0" applyAlignment="0" applyProtection="0"/>
    <xf numFmtId="0" fontId="136" fillId="0" borderId="54" applyNumberFormat="0" applyFill="0" applyAlignment="0" applyProtection="0"/>
    <xf numFmtId="0" fontId="50" fillId="0" borderId="0"/>
    <xf numFmtId="0" fontId="14" fillId="0" borderId="0"/>
    <xf numFmtId="0" fontId="136" fillId="0" borderId="54" applyNumberFormat="0" applyFill="0" applyAlignment="0" applyProtection="0"/>
    <xf numFmtId="0" fontId="50" fillId="0" borderId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5" fillId="0" borderId="54" applyNumberFormat="0" applyFill="0" applyAlignment="0" applyProtection="0"/>
    <xf numFmtId="0" fontId="135" fillId="0" borderId="54" applyNumberFormat="0" applyFill="0" applyAlignment="0" applyProtection="0"/>
    <xf numFmtId="0" fontId="50" fillId="0" borderId="0"/>
    <xf numFmtId="0" fontId="50" fillId="0" borderId="0"/>
    <xf numFmtId="0" fontId="135" fillId="0" borderId="54" applyNumberFormat="0" applyFill="0" applyAlignment="0" applyProtection="0"/>
    <xf numFmtId="0" fontId="135" fillId="0" borderId="54" applyNumberFormat="0" applyFill="0" applyAlignment="0" applyProtection="0"/>
    <xf numFmtId="0" fontId="136" fillId="0" borderId="54" applyNumberFormat="0" applyFill="0" applyAlignment="0" applyProtection="0"/>
    <xf numFmtId="0" fontId="136" fillId="0" borderId="54" applyNumberFormat="0" applyFill="0" applyAlignment="0" applyProtection="0"/>
    <xf numFmtId="0" fontId="134" fillId="0" borderId="53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5" fillId="0" borderId="54" applyNumberFormat="0" applyFill="0" applyAlignment="0" applyProtection="0"/>
    <xf numFmtId="0" fontId="137" fillId="0" borderId="57" applyNumberFormat="0" applyFill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38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5" fillId="0" borderId="54" applyNumberFormat="0" applyFill="0" applyAlignment="0" applyProtection="0"/>
    <xf numFmtId="0" fontId="30" fillId="0" borderId="26" applyNumberFormat="0" applyFill="0" applyAlignment="0" applyProtection="0"/>
    <xf numFmtId="0" fontId="50" fillId="0" borderId="0"/>
    <xf numFmtId="0" fontId="134" fillId="0" borderId="53" applyNumberFormat="0" applyFill="0" applyAlignment="0" applyProtection="0"/>
    <xf numFmtId="0" fontId="50" fillId="0" borderId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5" fillId="0" borderId="54" applyNumberFormat="0" applyFill="0" applyAlignment="0" applyProtection="0"/>
    <xf numFmtId="0" fontId="30" fillId="0" borderId="26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39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134" fillId="0" borderId="53" applyNumberFormat="0" applyFill="0" applyAlignment="0" applyProtection="0"/>
    <xf numFmtId="0" fontId="30" fillId="0" borderId="26" applyNumberFormat="0" applyFill="0" applyAlignment="0" applyProtection="0"/>
    <xf numFmtId="0" fontId="50" fillId="0" borderId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50" fillId="0" borderId="0"/>
    <xf numFmtId="0" fontId="50" fillId="0" borderId="0"/>
    <xf numFmtId="0" fontId="134" fillId="0" borderId="0" applyNumberForma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35" fillId="0" borderId="0" applyNumberFormat="0" applyFill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34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50" fillId="0" borderId="0"/>
    <xf numFmtId="0" fontId="14" fillId="0" borderId="0"/>
    <xf numFmtId="0" fontId="136" fillId="0" borderId="0" applyNumberFormat="0" applyFill="0" applyBorder="0" applyAlignment="0" applyProtection="0"/>
    <xf numFmtId="0" fontId="50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50" fillId="0" borderId="0"/>
    <xf numFmtId="0" fontId="50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3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0" fillId="0" borderId="0"/>
    <xf numFmtId="0" fontId="134" fillId="0" borderId="0" applyNumberFormat="0" applyFill="0" applyBorder="0" applyAlignment="0" applyProtection="0"/>
    <xf numFmtId="0" fontId="50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0" fillId="0" borderId="0"/>
    <xf numFmtId="0" fontId="50" fillId="0" borderId="0"/>
    <xf numFmtId="0" fontId="14" fillId="0" borderId="0"/>
    <xf numFmtId="0" fontId="13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0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0" fillId="79" borderId="0" applyNumberFormat="0" applyBorder="0" applyAlignment="0">
      <protection hidden="1"/>
    </xf>
    <xf numFmtId="38" fontId="71" fillId="0" borderId="0"/>
    <xf numFmtId="38" fontId="71" fillId="0" borderId="0"/>
    <xf numFmtId="38" fontId="71" fillId="0" borderId="0"/>
    <xf numFmtId="0" fontId="50" fillId="0" borderId="0"/>
    <xf numFmtId="0" fontId="50" fillId="0" borderId="0"/>
    <xf numFmtId="0" fontId="50" fillId="0" borderId="0"/>
    <xf numFmtId="38" fontId="71" fillId="0" borderId="0"/>
    <xf numFmtId="167" fontId="51" fillId="0" borderId="0">
      <alignment horizontal="left" wrapText="1"/>
    </xf>
    <xf numFmtId="38" fontId="71" fillId="0" borderId="0"/>
    <xf numFmtId="0" fontId="14" fillId="0" borderId="0"/>
    <xf numFmtId="38" fontId="71" fillId="0" borderId="0"/>
    <xf numFmtId="0" fontId="14" fillId="0" borderId="0"/>
    <xf numFmtId="0" fontId="71" fillId="0" borderId="0"/>
    <xf numFmtId="0" fontId="50" fillId="0" borderId="0"/>
    <xf numFmtId="0" fontId="71" fillId="0" borderId="0"/>
    <xf numFmtId="0" fontId="50" fillId="0" borderId="0"/>
    <xf numFmtId="0" fontId="71" fillId="0" borderId="0"/>
    <xf numFmtId="0" fontId="50" fillId="0" borderId="0"/>
    <xf numFmtId="38" fontId="71" fillId="0" borderId="0"/>
    <xf numFmtId="38" fontId="71" fillId="0" borderId="0"/>
    <xf numFmtId="38" fontId="71" fillId="0" borderId="0"/>
    <xf numFmtId="40" fontId="71" fillId="0" borderId="0"/>
    <xf numFmtId="40" fontId="71" fillId="0" borderId="0"/>
    <xf numFmtId="40" fontId="71" fillId="0" borderId="0"/>
    <xf numFmtId="0" fontId="50" fillId="0" borderId="0"/>
    <xf numFmtId="0" fontId="50" fillId="0" borderId="0"/>
    <xf numFmtId="0" fontId="50" fillId="0" borderId="0"/>
    <xf numFmtId="40" fontId="71" fillId="0" borderId="0"/>
    <xf numFmtId="167" fontId="51" fillId="0" borderId="0">
      <alignment horizontal="left" wrapText="1"/>
    </xf>
    <xf numFmtId="40" fontId="71" fillId="0" borderId="0"/>
    <xf numFmtId="0" fontId="14" fillId="0" borderId="0"/>
    <xf numFmtId="40" fontId="71" fillId="0" borderId="0"/>
    <xf numFmtId="0" fontId="14" fillId="0" borderId="0"/>
    <xf numFmtId="0" fontId="71" fillId="0" borderId="0"/>
    <xf numFmtId="0" fontId="50" fillId="0" borderId="0"/>
    <xf numFmtId="0" fontId="71" fillId="0" borderId="0"/>
    <xf numFmtId="0" fontId="50" fillId="0" borderId="0"/>
    <xf numFmtId="0" fontId="71" fillId="0" borderId="0"/>
    <xf numFmtId="0" fontId="50" fillId="0" borderId="0"/>
    <xf numFmtId="40" fontId="71" fillId="0" borderId="0"/>
    <xf numFmtId="40" fontId="71" fillId="0" borderId="0"/>
    <xf numFmtId="40" fontId="71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1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14" fillId="0" borderId="0"/>
    <xf numFmtId="0" fontId="50" fillId="0" borderId="0"/>
    <xf numFmtId="10" fontId="14" fillId="35" borderId="20" applyNumberFormat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14" fillId="0" borderId="0"/>
    <xf numFmtId="0" fontId="50" fillId="0" borderId="0"/>
    <xf numFmtId="10" fontId="14" fillId="35" borderId="20" applyNumberFormat="0" applyBorder="0" applyAlignment="0" applyProtection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67" fontId="51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14" fillId="0" borderId="0"/>
    <xf numFmtId="0" fontId="50" fillId="0" borderId="0"/>
    <xf numFmtId="0" fontId="14" fillId="0" borderId="0"/>
    <xf numFmtId="10" fontId="16" fillId="35" borderId="2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0" fontId="16" fillId="35" borderId="20" applyNumberFormat="0" applyBorder="0" applyAlignment="0" applyProtection="0"/>
    <xf numFmtId="167" fontId="51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34" fillId="7" borderId="27" applyNumberFormat="0" applyAlignment="0" applyProtection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167" fontId="51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4" fillId="77" borderId="42" applyNumberFormat="0" applyAlignment="0" applyProtection="0"/>
    <xf numFmtId="167" fontId="51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5" fillId="7" borderId="27" applyNumberFormat="0" applyAlignment="0" applyProtection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5" fillId="7" borderId="27" applyNumberFormat="0" applyAlignment="0" applyProtection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5" fillId="7" borderId="27" applyNumberFormat="0" applyAlignment="0" applyProtection="0"/>
    <xf numFmtId="167" fontId="51" fillId="0" borderId="0">
      <alignment horizontal="left" wrapText="1"/>
    </xf>
    <xf numFmtId="0" fontId="34" fillId="7" borderId="27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5" fillId="7" borderId="27" applyNumberFormat="0" applyAlignment="0" applyProtection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6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167" fontId="51" fillId="0" borderId="0">
      <alignment horizontal="left" wrapText="1"/>
    </xf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50" fillId="0" borderId="0"/>
    <xf numFmtId="0" fontId="50" fillId="0" borderId="0"/>
    <xf numFmtId="0" fontId="50" fillId="0" borderId="0"/>
    <xf numFmtId="0" fontId="143" fillId="45" borderId="42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4" fillId="49" borderId="27" applyNumberFormat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4" fillId="77" borderId="42" applyNumberFormat="0" applyAlignment="0" applyProtection="0"/>
    <xf numFmtId="0" fontId="14" fillId="0" borderId="0"/>
    <xf numFmtId="0" fontId="143" fillId="45" borderId="42" applyNumberFormat="0" applyAlignment="0" applyProtection="0"/>
    <xf numFmtId="0" fontId="50" fillId="0" borderId="0"/>
    <xf numFmtId="0" fontId="50" fillId="0" borderId="0"/>
    <xf numFmtId="0" fontId="14" fillId="0" borderId="0"/>
    <xf numFmtId="0" fontId="143" fillId="49" borderId="42" applyNumberFormat="0" applyAlignment="0" applyProtection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3" fillId="49" borderId="42" applyNumberFormat="0" applyAlignment="0" applyProtection="0"/>
    <xf numFmtId="0" fontId="143" fillId="49" borderId="42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6" fillId="7" borderId="27" applyNumberFormat="0" applyAlignment="0" applyProtection="0"/>
    <xf numFmtId="0" fontId="34" fillId="7" borderId="27" applyNumberFormat="0" applyAlignment="0" applyProtection="0"/>
    <xf numFmtId="0" fontId="34" fillId="7" borderId="27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146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50" fillId="0" borderId="0"/>
    <xf numFmtId="0" fontId="146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50" fillId="0" borderId="0"/>
    <xf numFmtId="0" fontId="34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34" fillId="7" borderId="27" applyNumberFormat="0" applyAlignment="0" applyProtection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3" fillId="49" borderId="42" applyNumberFormat="0" applyAlignment="0" applyProtection="0"/>
    <xf numFmtId="0" fontId="34" fillId="49" borderId="27" applyNumberFormat="0" applyAlignment="0" applyProtection="0"/>
    <xf numFmtId="0" fontId="143" fillId="45" borderId="42" applyNumberFormat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34" fillId="49" borderId="27" applyNumberFormat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4" fillId="77" borderId="42" applyNumberFormat="0" applyAlignment="0" applyProtection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50" fillId="0" borderId="0"/>
    <xf numFmtId="0" fontId="50" fillId="0" borderId="0"/>
    <xf numFmtId="0" fontId="14" fillId="0" borderId="0"/>
    <xf numFmtId="0" fontId="143" fillId="49" borderId="42" applyNumberFormat="0" applyAlignment="0" applyProtection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14" fillId="0" borderId="0"/>
    <xf numFmtId="0" fontId="14" fillId="0" borderId="0"/>
    <xf numFmtId="0" fontId="14" fillId="0" borderId="0"/>
    <xf numFmtId="0" fontId="143" fillId="49" borderId="42" applyNumberFormat="0" applyAlignment="0" applyProtection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144" fillId="77" borderId="42" applyNumberFormat="0" applyAlignment="0" applyProtection="0"/>
    <xf numFmtId="0" fontId="34" fillId="49" borderId="27" applyNumberFormat="0" applyAlignment="0" applyProtection="0"/>
    <xf numFmtId="0" fontId="34" fillId="49" borderId="27" applyNumberFormat="0" applyAlignment="0" applyProtection="0"/>
    <xf numFmtId="0" fontId="143" fillId="45" borderId="42" applyNumberFormat="0" applyAlignment="0" applyProtection="0"/>
    <xf numFmtId="0" fontId="50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34" fillId="7" borderId="27" applyNumberFormat="0" applyAlignment="0" applyProtection="0"/>
    <xf numFmtId="0" fontId="50" fillId="0" borderId="0"/>
    <xf numFmtId="0" fontId="34" fillId="7" borderId="27" applyNumberFormat="0" applyAlignment="0" applyProtection="0"/>
    <xf numFmtId="0" fontId="50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34" fillId="7" borderId="27" applyNumberFormat="0" applyAlignment="0" applyProtection="0"/>
    <xf numFmtId="0" fontId="50" fillId="0" borderId="0"/>
    <xf numFmtId="0" fontId="34" fillId="7" borderId="27" applyNumberFormat="0" applyAlignment="0" applyProtection="0"/>
    <xf numFmtId="0" fontId="50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34" fillId="7" borderId="27" applyNumberFormat="0" applyAlignment="0" applyProtection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50" fillId="0" borderId="0"/>
    <xf numFmtId="0" fontId="34" fillId="7" borderId="27" applyNumberFormat="0" applyAlignment="0" applyProtection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3" fillId="45" borderId="42" applyNumberFormat="0" applyAlignment="0" applyProtection="0"/>
    <xf numFmtId="0" fontId="50" fillId="0" borderId="0"/>
    <xf numFmtId="0" fontId="58" fillId="0" borderId="0"/>
    <xf numFmtId="0" fontId="14" fillId="0" borderId="0"/>
    <xf numFmtId="0" fontId="34" fillId="7" borderId="27" applyNumberFormat="0" applyAlignment="0" applyProtection="0"/>
    <xf numFmtId="0" fontId="50" fillId="0" borderId="0"/>
    <xf numFmtId="0" fontId="34" fillId="7" borderId="27" applyNumberFormat="0" applyAlignment="0" applyProtection="0"/>
    <xf numFmtId="0" fontId="50" fillId="0" borderId="0"/>
    <xf numFmtId="0" fontId="50" fillId="0" borderId="0"/>
    <xf numFmtId="0" fontId="143" fillId="45" borderId="42" applyNumberFormat="0" applyAlignment="0" applyProtection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3" fillId="45" borderId="42" applyNumberFormat="0" applyAlignment="0" applyProtection="0"/>
    <xf numFmtId="0" fontId="34" fillId="7" borderId="27" applyNumberFormat="0" applyAlignment="0" applyProtection="0"/>
    <xf numFmtId="0" fontId="50" fillId="0" borderId="0"/>
    <xf numFmtId="0" fontId="50" fillId="0" borderId="0"/>
    <xf numFmtId="0" fontId="58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6" fillId="7" borderId="27" applyNumberFormat="0" applyAlignment="0" applyProtection="0"/>
    <xf numFmtId="0" fontId="146" fillId="7" borderId="27" applyNumberFormat="0" applyAlignment="0" applyProtection="0"/>
    <xf numFmtId="0" fontId="34" fillId="7" borderId="27" applyNumberFormat="0" applyAlignment="0" applyProtection="0"/>
    <xf numFmtId="0" fontId="34" fillId="7" borderId="27" applyNumberFormat="0" applyAlignment="0" applyProtection="0"/>
    <xf numFmtId="0" fontId="143" fillId="45" borderId="42" applyNumberFormat="0" applyAlignment="0" applyProtection="0"/>
    <xf numFmtId="0" fontId="143" fillId="45" borderId="42" applyNumberFormat="0" applyAlignment="0" applyProtection="0"/>
    <xf numFmtId="41" fontId="147" fillId="90" borderId="6">
      <alignment horizontal="left"/>
      <protection locked="0"/>
    </xf>
    <xf numFmtId="167" fontId="51" fillId="0" borderId="0">
      <alignment horizontal="left" wrapText="1"/>
    </xf>
    <xf numFmtId="41" fontId="147" fillId="90" borderId="6">
      <alignment horizontal="left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41" fontId="147" fillId="90" borderId="6">
      <alignment horizontal="left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47" fillId="90" borderId="6">
      <alignment horizontal="right"/>
      <protection locked="0"/>
    </xf>
    <xf numFmtId="167" fontId="51" fillId="0" borderId="0">
      <alignment horizontal="left" wrapText="1"/>
    </xf>
    <xf numFmtId="10" fontId="147" fillId="90" borderId="6">
      <alignment horizontal="right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0" fontId="147" fillId="90" borderId="6">
      <alignment horizontal="right"/>
      <protection locked="0"/>
    </xf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41" fontId="147" fillId="90" borderId="6">
      <alignment horizontal="left"/>
      <protection locked="0"/>
    </xf>
    <xf numFmtId="0" fontId="121" fillId="0" borderId="58"/>
    <xf numFmtId="0" fontId="16" fillId="2" borderId="0"/>
    <xf numFmtId="0" fontId="16" fillId="2" borderId="0"/>
    <xf numFmtId="0" fontId="16" fillId="2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6" fillId="2" borderId="0"/>
    <xf numFmtId="0" fontId="16" fillId="2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6" fillId="2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167" fontId="51" fillId="0" borderId="0">
      <alignment horizontal="left" wrapText="1"/>
    </xf>
    <xf numFmtId="3" fontId="148" fillId="0" borderId="0" applyFill="0" applyBorder="0" applyAlignment="0" applyProtection="0"/>
    <xf numFmtId="167" fontId="51" fillId="0" borderId="0">
      <alignment horizontal="left" wrapText="1"/>
    </xf>
    <xf numFmtId="167" fontId="51" fillId="0" borderId="0">
      <alignment horizontal="left" wrapText="1"/>
    </xf>
    <xf numFmtId="3" fontId="148" fillId="0" borderId="0" applyFill="0" applyBorder="0" applyAlignment="0" applyProtection="0"/>
    <xf numFmtId="0" fontId="14" fillId="0" borderId="0"/>
    <xf numFmtId="3" fontId="148" fillId="0" borderId="0" applyFill="0" applyBorder="0" applyAlignment="0" applyProtection="0"/>
    <xf numFmtId="0" fontId="14" fillId="0" borderId="0"/>
    <xf numFmtId="3" fontId="148" fillId="0" borderId="0" applyFill="0" applyBorder="0" applyAlignment="0" applyProtection="0"/>
    <xf numFmtId="0" fontId="50" fillId="0" borderId="0"/>
    <xf numFmtId="3" fontId="148" fillId="0" borderId="0" applyFill="0" applyBorder="0" applyAlignment="0" applyProtection="0"/>
    <xf numFmtId="0" fontId="50" fillId="0" borderId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49" fillId="0" borderId="59" applyNumberFormat="0" applyFill="0" applyAlignment="0" applyProtection="0"/>
    <xf numFmtId="0" fontId="149" fillId="0" borderId="59" applyNumberFormat="0" applyFill="0" applyAlignment="0" applyProtection="0"/>
    <xf numFmtId="0" fontId="149" fillId="0" borderId="59" applyNumberFormat="0" applyFill="0" applyAlignment="0" applyProtection="0"/>
    <xf numFmtId="0" fontId="149" fillId="0" borderId="59" applyNumberFormat="0" applyFill="0" applyAlignment="0" applyProtection="0"/>
    <xf numFmtId="0" fontId="50" fillId="0" borderId="0"/>
    <xf numFmtId="0" fontId="50" fillId="0" borderId="0"/>
    <xf numFmtId="0" fontId="149" fillId="0" borderId="59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149" fillId="0" borderId="59" applyNumberFormat="0" applyFill="0" applyAlignment="0" applyProtection="0"/>
    <xf numFmtId="0" fontId="149" fillId="0" borderId="59" applyNumberFormat="0" applyFill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150" fillId="0" borderId="60" applyNumberFormat="0" applyFill="0" applyAlignment="0" applyProtection="0"/>
    <xf numFmtId="0" fontId="50" fillId="0" borderId="0"/>
    <xf numFmtId="0" fontId="14" fillId="0" borderId="0"/>
    <xf numFmtId="0" fontId="37" fillId="0" borderId="29" applyNumberFormat="0" applyFill="0" applyAlignment="0" applyProtection="0"/>
    <xf numFmtId="0" fontId="50" fillId="0" borderId="0"/>
    <xf numFmtId="0" fontId="14" fillId="0" borderId="0"/>
    <xf numFmtId="0" fontId="50" fillId="0" borderId="0"/>
    <xf numFmtId="0" fontId="151" fillId="0" borderId="61" applyNumberFormat="0" applyFill="0" applyAlignment="0" applyProtection="0"/>
    <xf numFmtId="0" fontId="50" fillId="0" borderId="0"/>
    <xf numFmtId="0" fontId="149" fillId="0" borderId="59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50" fillId="0" borderId="60" applyNumberFormat="0" applyFill="0" applyAlignment="0" applyProtection="0"/>
    <xf numFmtId="0" fontId="152" fillId="0" borderId="60" applyNumberFormat="0" applyFill="0" applyAlignment="0" applyProtection="0"/>
    <xf numFmtId="0" fontId="50" fillId="0" borderId="0"/>
    <xf numFmtId="0" fontId="14" fillId="0" borderId="0"/>
    <xf numFmtId="0" fontId="152" fillId="0" borderId="60" applyNumberFormat="0" applyFill="0" applyAlignment="0" applyProtection="0"/>
    <xf numFmtId="0" fontId="50" fillId="0" borderId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50" fillId="0" borderId="60" applyNumberFormat="0" applyFill="0" applyAlignment="0" applyProtection="0"/>
    <xf numFmtId="0" fontId="150" fillId="0" borderId="60" applyNumberFormat="0" applyFill="0" applyAlignment="0" applyProtection="0"/>
    <xf numFmtId="0" fontId="50" fillId="0" borderId="0"/>
    <xf numFmtId="0" fontId="50" fillId="0" borderId="0"/>
    <xf numFmtId="0" fontId="150" fillId="0" borderId="60" applyNumberFormat="0" applyFill="0" applyAlignment="0" applyProtection="0"/>
    <xf numFmtId="0" fontId="150" fillId="0" borderId="60" applyNumberFormat="0" applyFill="0" applyAlignment="0" applyProtection="0"/>
    <xf numFmtId="0" fontId="152" fillId="0" borderId="60" applyNumberFormat="0" applyFill="0" applyAlignment="0" applyProtection="0"/>
    <xf numFmtId="0" fontId="152" fillId="0" borderId="60" applyNumberFormat="0" applyFill="0" applyAlignment="0" applyProtection="0"/>
    <xf numFmtId="0" fontId="149" fillId="0" borderId="5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50" fillId="0" borderId="60" applyNumberFormat="0" applyFill="0" applyAlignment="0" applyProtection="0"/>
    <xf numFmtId="0" fontId="153" fillId="0" borderId="62" applyNumberFormat="0" applyFill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54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50" fillId="0" borderId="60" applyNumberFormat="0" applyFill="0" applyAlignment="0" applyProtection="0"/>
    <xf numFmtId="0" fontId="37" fillId="0" borderId="29" applyNumberFormat="0" applyFill="0" applyAlignment="0" applyProtection="0"/>
    <xf numFmtId="0" fontId="50" fillId="0" borderId="0"/>
    <xf numFmtId="0" fontId="149" fillId="0" borderId="59" applyNumberFormat="0" applyFill="0" applyAlignment="0" applyProtection="0"/>
    <xf numFmtId="0" fontId="50" fillId="0" borderId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50" fillId="0" borderId="60" applyNumberFormat="0" applyFill="0" applyAlignment="0" applyProtection="0"/>
    <xf numFmtId="0" fontId="37" fillId="0" borderId="29" applyNumberFormat="0" applyFill="0" applyAlignment="0" applyProtection="0"/>
    <xf numFmtId="0" fontId="50" fillId="0" borderId="0"/>
    <xf numFmtId="0" fontId="50" fillId="0" borderId="0"/>
    <xf numFmtId="0" fontId="14" fillId="0" borderId="0"/>
    <xf numFmtId="0" fontId="155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149" fillId="0" borderId="59" applyNumberFormat="0" applyFill="0" applyAlignment="0" applyProtection="0"/>
    <xf numFmtId="0" fontId="37" fillId="0" borderId="29" applyNumberFormat="0" applyFill="0" applyAlignment="0" applyProtection="0"/>
    <xf numFmtId="0" fontId="50" fillId="0" borderId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0" fontId="37" fillId="0" borderId="29" applyNumberFormat="0" applyFill="0" applyAlignment="0" applyProtection="0"/>
    <xf numFmtId="20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63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63" applyNumberFormat="0" applyFont="0" applyAlignment="0">
      <alignment horizontal="center"/>
    </xf>
    <xf numFmtId="167" fontId="51" fillId="0" borderId="0">
      <alignment horizontal="left" wrapText="1"/>
    </xf>
    <xf numFmtId="44" fontId="13" fillId="0" borderId="63" applyNumberFormat="0" applyFont="0" applyAlignment="0">
      <alignment horizontal="center"/>
    </xf>
    <xf numFmtId="0" fontId="14" fillId="0" borderId="0"/>
    <xf numFmtId="44" fontId="13" fillId="0" borderId="63" applyNumberFormat="0" applyFont="0" applyAlignment="0">
      <alignment horizontal="center"/>
    </xf>
    <xf numFmtId="0" fontId="14" fillId="0" borderId="0"/>
    <xf numFmtId="44" fontId="13" fillId="0" borderId="63" applyNumberFormat="0" applyFont="0" applyAlignment="0">
      <alignment horizontal="center"/>
    </xf>
    <xf numFmtId="0" fontId="50" fillId="0" borderId="0"/>
    <xf numFmtId="44" fontId="13" fillId="0" borderId="63" applyNumberFormat="0" applyFont="0" applyAlignment="0">
      <alignment horizontal="center"/>
    </xf>
    <xf numFmtId="0" fontId="50" fillId="0" borderId="0"/>
    <xf numFmtId="44" fontId="13" fillId="0" borderId="63" applyNumberFormat="0" applyFont="0" applyAlignment="0">
      <alignment horizontal="center"/>
    </xf>
    <xf numFmtId="0" fontId="50" fillId="0" borderId="0"/>
    <xf numFmtId="44" fontId="13" fillId="0" borderId="63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14" fillId="0" borderId="0"/>
    <xf numFmtId="0" fontId="50" fillId="0" borderId="0"/>
    <xf numFmtId="0" fontId="50" fillId="0" borderId="0"/>
    <xf numFmtId="44" fontId="13" fillId="0" borderId="10" applyNumberFormat="0" applyFont="0" applyAlignment="0">
      <alignment horizontal="center"/>
    </xf>
    <xf numFmtId="44" fontId="13" fillId="0" borderId="10" applyNumberFormat="0" applyFont="0" applyAlignment="0">
      <alignment horizontal="center"/>
    </xf>
    <xf numFmtId="0" fontId="50" fillId="0" borderId="0"/>
    <xf numFmtId="0" fontId="14" fillId="0" borderId="0"/>
    <xf numFmtId="0" fontId="50" fillId="0" borderId="0"/>
    <xf numFmtId="44" fontId="13" fillId="0" borderId="10" applyNumberFormat="0" applyFont="0" applyAlignment="0">
      <alignment horizontal="center"/>
    </xf>
    <xf numFmtId="167" fontId="51" fillId="0" borderId="0">
      <alignment horizontal="left" wrapText="1"/>
    </xf>
    <xf numFmtId="44" fontId="13" fillId="0" borderId="10" applyNumberFormat="0" applyFont="0" applyAlignment="0">
      <alignment horizontal="center"/>
    </xf>
    <xf numFmtId="0" fontId="14" fillId="0" borderId="0"/>
    <xf numFmtId="44" fontId="13" fillId="0" borderId="10" applyNumberFormat="0" applyFont="0" applyAlignment="0">
      <alignment horizontal="center"/>
    </xf>
    <xf numFmtId="0" fontId="14" fillId="0" borderId="0"/>
    <xf numFmtId="44" fontId="13" fillId="0" borderId="10" applyNumberFormat="0" applyFont="0" applyAlignment="0">
      <alignment horizontal="center"/>
    </xf>
    <xf numFmtId="0" fontId="50" fillId="0" borderId="0"/>
    <xf numFmtId="44" fontId="13" fillId="0" borderId="10" applyNumberFormat="0" applyFont="0" applyAlignment="0">
      <alignment horizontal="center"/>
    </xf>
    <xf numFmtId="0" fontId="50" fillId="0" borderId="0"/>
    <xf numFmtId="44" fontId="13" fillId="0" borderId="10" applyNumberFormat="0" applyFont="0" applyAlignment="0">
      <alignment horizontal="center"/>
    </xf>
    <xf numFmtId="0" fontId="50" fillId="0" borderId="0"/>
    <xf numFmtId="44" fontId="13" fillId="0" borderId="10" applyNumberFormat="0" applyFont="0" applyAlignment="0">
      <alignment horizontal="center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6" fontId="16" fillId="91" borderId="0">
      <alignment horizontal="center"/>
    </xf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0" fillId="0" borderId="0"/>
    <xf numFmtId="0" fontId="50" fillId="0" borderId="0"/>
    <xf numFmtId="0" fontId="57" fillId="49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14" fillId="0" borderId="0"/>
    <xf numFmtId="0" fontId="50" fillId="0" borderId="0"/>
    <xf numFmtId="0" fontId="58" fillId="0" borderId="0"/>
    <xf numFmtId="0" fontId="14" fillId="0" borderId="0"/>
    <xf numFmtId="0" fontId="156" fillId="6" borderId="0" applyNumberFormat="0" applyBorder="0" applyAlignment="0" applyProtection="0"/>
    <xf numFmtId="0" fontId="50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57" fillId="77" borderId="0" applyNumberFormat="0" applyBorder="0" applyAlignment="0" applyProtection="0"/>
    <xf numFmtId="0" fontId="50" fillId="0" borderId="0"/>
    <xf numFmtId="0" fontId="57" fillId="49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57" fillId="49" borderId="0" applyNumberFormat="0" applyBorder="0" applyAlignment="0" applyProtection="0"/>
    <xf numFmtId="0" fontId="157" fillId="49" borderId="0" applyNumberFormat="0" applyBorder="0" applyAlignment="0" applyProtection="0"/>
    <xf numFmtId="0" fontId="50" fillId="0" borderId="0"/>
    <xf numFmtId="0" fontId="156" fillId="6" borderId="0" applyNumberFormat="0" applyBorder="0" applyAlignment="0" applyProtection="0"/>
    <xf numFmtId="0" fontId="50" fillId="0" borderId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156" fillId="6" borderId="0" applyNumberFormat="0" applyBorder="0" applyAlignment="0" applyProtection="0"/>
    <xf numFmtId="0" fontId="156" fillId="6" borderId="0" applyNumberFormat="0" applyBorder="0" applyAlignment="0" applyProtection="0"/>
    <xf numFmtId="0" fontId="50" fillId="0" borderId="0"/>
    <xf numFmtId="0" fontId="50" fillId="0" borderId="0"/>
    <xf numFmtId="0" fontId="156" fillId="6" borderId="0" applyNumberFormat="0" applyBorder="0" applyAlignment="0" applyProtection="0"/>
    <xf numFmtId="0" fontId="156" fillId="6" borderId="0" applyNumberFormat="0" applyBorder="0" applyAlignment="0" applyProtection="0"/>
    <xf numFmtId="0" fontId="156" fillId="6" borderId="0" applyNumberFormat="0" applyBorder="0" applyAlignment="0" applyProtection="0"/>
    <xf numFmtId="0" fontId="156" fillId="6" borderId="0" applyNumberFormat="0" applyBorder="0" applyAlignment="0" applyProtection="0"/>
    <xf numFmtId="0" fontId="57" fillId="49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157" fillId="49" borderId="0" applyNumberFormat="0" applyBorder="0" applyAlignment="0" applyProtection="0"/>
    <xf numFmtId="0" fontId="150" fillId="48" borderId="0" applyNumberFormat="0" applyBorder="0" applyAlignment="0" applyProtection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50" fillId="0" borderId="0"/>
    <xf numFmtId="0" fontId="158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156" fillId="6" borderId="0" applyNumberFormat="0" applyBorder="0" applyAlignment="0" applyProtection="0"/>
    <xf numFmtId="0" fontId="33" fillId="6" borderId="0" applyNumberFormat="0" applyBorder="0" applyAlignment="0" applyProtection="0"/>
    <xf numFmtId="0" fontId="50" fillId="0" borderId="0"/>
    <xf numFmtId="0" fontId="57" fillId="49" borderId="0" applyNumberFormat="0" applyBorder="0" applyAlignment="0" applyProtection="0"/>
    <xf numFmtId="0" fontId="50" fillId="0" borderId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156" fillId="6" borderId="0" applyNumberFormat="0" applyBorder="0" applyAlignment="0" applyProtection="0"/>
    <xf numFmtId="0" fontId="33" fillId="6" borderId="0" applyNumberFormat="0" applyBorder="0" applyAlignment="0" applyProtection="0"/>
    <xf numFmtId="0" fontId="50" fillId="0" borderId="0"/>
    <xf numFmtId="0" fontId="50" fillId="0" borderId="0"/>
    <xf numFmtId="0" fontId="14" fillId="0" borderId="0"/>
    <xf numFmtId="0" fontId="159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57" fillId="49" borderId="0" applyNumberFormat="0" applyBorder="0" applyAlignment="0" applyProtection="0"/>
    <xf numFmtId="0" fontId="33" fillId="6" borderId="0" applyNumberFormat="0" applyBorder="0" applyAlignment="0" applyProtection="0"/>
    <xf numFmtId="0" fontId="50" fillId="0" borderId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37" fontId="160" fillId="0" borderId="0"/>
    <xf numFmtId="37" fontId="160" fillId="0" borderId="0"/>
    <xf numFmtId="167" fontId="51" fillId="0" borderId="0">
      <alignment horizontal="left" wrapText="1"/>
    </xf>
    <xf numFmtId="37" fontId="160" fillId="0" borderId="0"/>
    <xf numFmtId="0" fontId="14" fillId="0" borderId="0"/>
    <xf numFmtId="37" fontId="160" fillId="0" borderId="0"/>
    <xf numFmtId="0" fontId="14" fillId="0" borderId="0"/>
    <xf numFmtId="167" fontId="51" fillId="0" borderId="0">
      <alignment horizontal="left" wrapText="1"/>
    </xf>
    <xf numFmtId="37" fontId="160" fillId="0" borderId="0"/>
    <xf numFmtId="37" fontId="160" fillId="0" borderId="0"/>
    <xf numFmtId="0" fontId="50" fillId="0" borderId="0"/>
    <xf numFmtId="37" fontId="160" fillId="0" borderId="0"/>
    <xf numFmtId="207" fontId="51" fillId="0" borderId="0"/>
    <xf numFmtId="0" fontId="11" fillId="0" borderId="0"/>
    <xf numFmtId="208" fontId="14" fillId="0" borderId="0"/>
    <xf numFmtId="207" fontId="51" fillId="0" borderId="0"/>
    <xf numFmtId="209" fontId="14" fillId="0" borderId="0"/>
    <xf numFmtId="209" fontId="14" fillId="0" borderId="0"/>
    <xf numFmtId="209" fontId="14" fillId="0" borderId="0"/>
    <xf numFmtId="209" fontId="14" fillId="0" borderId="0"/>
    <xf numFmtId="209" fontId="14" fillId="0" borderId="0"/>
    <xf numFmtId="210" fontId="14" fillId="0" borderId="0"/>
    <xf numFmtId="210" fontId="14" fillId="0" borderId="0"/>
    <xf numFmtId="210" fontId="14" fillId="0" borderId="0"/>
    <xf numFmtId="210" fontId="14" fillId="0" borderId="0"/>
    <xf numFmtId="0" fontId="11" fillId="0" borderId="0"/>
    <xf numFmtId="21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179" fontId="14" fillId="0" borderId="0"/>
    <xf numFmtId="0" fontId="11" fillId="0" borderId="0"/>
    <xf numFmtId="0" fontId="14" fillId="0" borderId="0"/>
    <xf numFmtId="210" fontId="14" fillId="0" borderId="0"/>
    <xf numFmtId="0" fontId="11" fillId="0" borderId="0"/>
    <xf numFmtId="210" fontId="14" fillId="0" borderId="0"/>
    <xf numFmtId="210" fontId="14" fillId="0" borderId="0"/>
    <xf numFmtId="0" fontId="11" fillId="0" borderId="0"/>
    <xf numFmtId="179" fontId="14" fillId="0" borderId="0"/>
    <xf numFmtId="21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10" fontId="14" fillId="0" borderId="0"/>
    <xf numFmtId="210" fontId="14" fillId="0" borderId="0"/>
    <xf numFmtId="210" fontId="14" fillId="0" borderId="0"/>
    <xf numFmtId="210" fontId="14" fillId="0" borderId="0"/>
    <xf numFmtId="0" fontId="11" fillId="0" borderId="0"/>
    <xf numFmtId="21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210" fontId="14" fillId="0" borderId="0"/>
    <xf numFmtId="0" fontId="11" fillId="0" borderId="0"/>
    <xf numFmtId="0" fontId="14" fillId="0" borderId="0"/>
    <xf numFmtId="0" fontId="11" fillId="0" borderId="0"/>
    <xf numFmtId="210" fontId="14" fillId="0" borderId="0"/>
    <xf numFmtId="210" fontId="14" fillId="0" borderId="0"/>
    <xf numFmtId="0" fontId="11" fillId="0" borderId="0"/>
    <xf numFmtId="179" fontId="14" fillId="0" borderId="0"/>
    <xf numFmtId="21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10" fontId="14" fillId="0" borderId="0"/>
    <xf numFmtId="210" fontId="14" fillId="0" borderId="0"/>
    <xf numFmtId="210" fontId="14" fillId="0" borderId="0"/>
    <xf numFmtId="210" fontId="14" fillId="0" borderId="0"/>
    <xf numFmtId="0" fontId="11" fillId="0" borderId="0"/>
    <xf numFmtId="210" fontId="14" fillId="0" borderId="0"/>
    <xf numFmtId="0" fontId="11" fillId="0" borderId="0"/>
    <xf numFmtId="0" fontId="14" fillId="0" borderId="0"/>
    <xf numFmtId="210" fontId="14" fillId="0" borderId="0"/>
    <xf numFmtId="0" fontId="11" fillId="0" borderId="0"/>
    <xf numFmtId="210" fontId="14" fillId="0" borderId="0"/>
    <xf numFmtId="210" fontId="14" fillId="0" borderId="0"/>
    <xf numFmtId="0" fontId="11" fillId="0" borderId="0"/>
    <xf numFmtId="21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21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207" fontId="51" fillId="0" borderId="0"/>
    <xf numFmtId="207" fontId="51" fillId="0" borderId="0"/>
    <xf numFmtId="0" fontId="56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209" fontId="14" fillId="0" borderId="0"/>
    <xf numFmtId="179" fontId="48" fillId="0" borderId="0"/>
    <xf numFmtId="179" fontId="4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6" fillId="0" borderId="0"/>
    <xf numFmtId="0" fontId="11" fillId="0" borderId="0"/>
    <xf numFmtId="209" fontId="14" fillId="0" borderId="0"/>
    <xf numFmtId="211" fontId="14" fillId="0" borderId="0"/>
    <xf numFmtId="211" fontId="14" fillId="0" borderId="0"/>
    <xf numFmtId="211" fontId="14" fillId="0" borderId="0"/>
    <xf numFmtId="211" fontId="14" fillId="0" borderId="0"/>
    <xf numFmtId="0" fontId="11" fillId="0" borderId="0"/>
    <xf numFmtId="211" fontId="14" fillId="0" borderId="0"/>
    <xf numFmtId="0" fontId="11" fillId="0" borderId="0"/>
    <xf numFmtId="0" fontId="14" fillId="0" borderId="0"/>
    <xf numFmtId="0" fontId="11" fillId="0" borderId="0"/>
    <xf numFmtId="209" fontId="14" fillId="0" borderId="0"/>
    <xf numFmtId="179" fontId="48" fillId="0" borderId="0"/>
    <xf numFmtId="179" fontId="48" fillId="0" borderId="0"/>
    <xf numFmtId="0" fontId="11" fillId="0" borderId="0"/>
    <xf numFmtId="211" fontId="14" fillId="0" borderId="0"/>
    <xf numFmtId="211" fontId="14" fillId="0" borderId="0"/>
    <xf numFmtId="0" fontId="11" fillId="0" borderId="0"/>
    <xf numFmtId="0" fontId="11" fillId="0" borderId="0"/>
    <xf numFmtId="0" fontId="14" fillId="0" borderId="0"/>
    <xf numFmtId="212" fontId="14" fillId="0" borderId="0"/>
    <xf numFmtId="0" fontId="11" fillId="0" borderId="0"/>
    <xf numFmtId="0" fontId="14" fillId="0" borderId="0"/>
    <xf numFmtId="179" fontId="14" fillId="0" borderId="0"/>
    <xf numFmtId="0" fontId="11" fillId="0" borderId="0"/>
    <xf numFmtId="209" fontId="14" fillId="0" borderId="0"/>
    <xf numFmtId="207" fontId="51" fillId="0" borderId="0"/>
    <xf numFmtId="0" fontId="11" fillId="0" borderId="0"/>
    <xf numFmtId="0" fontId="56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09" fontId="14" fillId="0" borderId="0"/>
    <xf numFmtId="0" fontId="56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09" fontId="14" fillId="0" borderId="0"/>
    <xf numFmtId="212" fontId="14" fillId="0" borderId="0"/>
    <xf numFmtId="179" fontId="48" fillId="0" borderId="0"/>
    <xf numFmtId="0" fontId="11" fillId="0" borderId="0"/>
    <xf numFmtId="0" fontId="11" fillId="0" borderId="0"/>
    <xf numFmtId="0" fontId="14" fillId="0" borderId="0"/>
    <xf numFmtId="0" fontId="56" fillId="0" borderId="0"/>
    <xf numFmtId="0" fontId="14" fillId="0" borderId="0"/>
    <xf numFmtId="0" fontId="11" fillId="0" borderId="0"/>
    <xf numFmtId="0" fontId="11" fillId="0" borderId="0"/>
    <xf numFmtId="213" fontId="88" fillId="0" borderId="0"/>
    <xf numFmtId="213" fontId="88" fillId="0" borderId="0"/>
    <xf numFmtId="214" fontId="16" fillId="0" borderId="0"/>
    <xf numFmtId="215" fontId="16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56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181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56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181" fontId="14" fillId="0" borderId="0">
      <alignment horizontal="left" wrapText="1"/>
    </xf>
    <xf numFmtId="0" fontId="11" fillId="0" borderId="0"/>
    <xf numFmtId="0" fontId="14" fillId="0" borderId="0"/>
    <xf numFmtId="181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4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14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>
      <alignment wrapText="1"/>
    </xf>
    <xf numFmtId="0" fontId="14" fillId="0" borderId="0"/>
    <xf numFmtId="0" fontId="14" fillId="0" borderId="0"/>
    <xf numFmtId="0" fontId="14" fillId="0" borderId="0">
      <alignment wrapText="1"/>
    </xf>
    <xf numFmtId="0" fontId="14" fillId="0" borderId="0">
      <alignment wrapText="1"/>
    </xf>
    <xf numFmtId="0" fontId="16" fillId="92" borderId="0"/>
    <xf numFmtId="0" fontId="11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165" fontId="14" fillId="0" borderId="0">
      <alignment horizontal="left" wrapText="1"/>
    </xf>
    <xf numFmtId="0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51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0" fontId="11" fillId="0" borderId="0"/>
    <xf numFmtId="0" fontId="14" fillId="0" borderId="0"/>
    <xf numFmtId="167" fontId="51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4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10" fontId="51" fillId="0" borderId="0">
      <alignment horizontal="left" wrapText="1"/>
    </xf>
    <xf numFmtId="0" fontId="14" fillId="0" borderId="0"/>
    <xf numFmtId="0" fontId="14" fillId="0" borderId="0"/>
    <xf numFmtId="210" fontId="51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210" fontId="51" fillId="0" borderId="0">
      <alignment horizontal="left" wrapText="1"/>
    </xf>
    <xf numFmtId="0" fontId="56" fillId="0" borderId="0"/>
    <xf numFmtId="210" fontId="51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210" fontId="51" fillId="0" borderId="0">
      <alignment horizontal="left" wrapText="1"/>
    </xf>
    <xf numFmtId="0" fontId="56" fillId="0" borderId="0"/>
    <xf numFmtId="0" fontId="14" fillId="0" borderId="0">
      <alignment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210" fontId="51" fillId="0" borderId="0">
      <alignment horizontal="left" wrapText="1"/>
    </xf>
    <xf numFmtId="0" fontId="56" fillId="0" borderId="0"/>
    <xf numFmtId="0" fontId="14" fillId="0" borderId="0">
      <alignment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10" fontId="51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210" fontId="51" fillId="0" borderId="0">
      <alignment horizontal="left" wrapText="1"/>
    </xf>
    <xf numFmtId="0" fontId="56" fillId="0" borderId="0"/>
    <xf numFmtId="0" fontId="14" fillId="0" borderId="0">
      <alignment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210" fontId="51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210" fontId="51" fillId="0" borderId="0">
      <alignment horizontal="left" wrapText="1"/>
    </xf>
    <xf numFmtId="210" fontId="51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210" fontId="51" fillId="0" borderId="0">
      <alignment horizontal="left" wrapText="1"/>
    </xf>
    <xf numFmtId="0" fontId="11" fillId="0" borderId="0"/>
    <xf numFmtId="0" fontId="14" fillId="0" borderId="0"/>
    <xf numFmtId="210" fontId="51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6" fillId="0" borderId="0"/>
    <xf numFmtId="0" fontId="14" fillId="0" borderId="0">
      <alignment wrapText="1"/>
    </xf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206" fontId="51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56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216" fontId="14" fillId="0" borderId="0">
      <alignment horizontal="left" wrapText="1"/>
    </xf>
    <xf numFmtId="0" fontId="161" fillId="0" borderId="0"/>
    <xf numFmtId="0" fontId="11" fillId="0" borderId="0"/>
    <xf numFmtId="216" fontId="14" fillId="0" borderId="0">
      <alignment horizontal="left" wrapText="1"/>
    </xf>
    <xf numFmtId="0" fontId="50" fillId="0" borderId="0"/>
    <xf numFmtId="0" fontId="50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56" fillId="0" borderId="0"/>
    <xf numFmtId="0" fontId="50" fillId="0" borderId="0"/>
    <xf numFmtId="0" fontId="14" fillId="0" borderId="0"/>
    <xf numFmtId="0" fontId="56" fillId="0" borderId="0"/>
    <xf numFmtId="0" fontId="50" fillId="0" borderId="0"/>
    <xf numFmtId="0" fontId="11" fillId="0" borderId="0"/>
    <xf numFmtId="0" fontId="14" fillId="0" borderId="0"/>
    <xf numFmtId="0" fontId="50" fillId="0" borderId="0"/>
    <xf numFmtId="0" fontId="50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56" fillId="0" borderId="0"/>
    <xf numFmtId="0" fontId="50" fillId="0" borderId="0"/>
    <xf numFmtId="0" fontId="14" fillId="0" borderId="0"/>
    <xf numFmtId="0" fontId="56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6" fillId="0" borderId="0"/>
    <xf numFmtId="0" fontId="50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50" fillId="0" borderId="0"/>
    <xf numFmtId="0" fontId="56" fillId="0" borderId="0"/>
    <xf numFmtId="0" fontId="50" fillId="0" borderId="0"/>
    <xf numFmtId="0" fontId="11" fillId="0" borderId="0"/>
    <xf numFmtId="0" fontId="56" fillId="0" borderId="0"/>
    <xf numFmtId="0" fontId="50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216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216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216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216" fontId="14" fillId="0" borderId="0">
      <alignment horizontal="left" wrapText="1"/>
    </xf>
    <xf numFmtId="0" fontId="14" fillId="0" borderId="0"/>
    <xf numFmtId="0" fontId="11" fillId="0" borderId="0"/>
    <xf numFmtId="216" fontId="14" fillId="0" borderId="0">
      <alignment horizontal="left" wrapText="1"/>
    </xf>
    <xf numFmtId="0" fontId="14" fillId="0" borderId="0"/>
    <xf numFmtId="0" fontId="50" fillId="0" borderId="0"/>
    <xf numFmtId="0" fontId="86" fillId="0" borderId="0"/>
    <xf numFmtId="0" fontId="86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11" fillId="0" borderId="0"/>
    <xf numFmtId="167" fontId="51" fillId="0" borderId="0">
      <alignment horizontal="left" wrapText="1"/>
    </xf>
    <xf numFmtId="0" fontId="56" fillId="0" borderId="0"/>
    <xf numFmtId="0" fontId="50" fillId="0" borderId="0"/>
    <xf numFmtId="0" fontId="11" fillId="0" borderId="0"/>
    <xf numFmtId="0" fontId="14" fillId="0" borderId="0"/>
    <xf numFmtId="0" fontId="14" fillId="0" borderId="0"/>
    <xf numFmtId="0" fontId="50" fillId="0" borderId="0"/>
    <xf numFmtId="0" fontId="86" fillId="0" borderId="0"/>
    <xf numFmtId="0" fontId="11" fillId="0" borderId="0"/>
    <xf numFmtId="0" fontId="11" fillId="0" borderId="0"/>
    <xf numFmtId="0" fontId="14" fillId="0" borderId="0"/>
    <xf numFmtId="0" fontId="86" fillId="0" borderId="0"/>
    <xf numFmtId="0" fontId="50" fillId="0" borderId="0"/>
    <xf numFmtId="0" fontId="86" fillId="0" borderId="0"/>
    <xf numFmtId="0" fontId="86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11" fillId="0" borderId="0"/>
    <xf numFmtId="0" fontId="50" fillId="0" borderId="0"/>
    <xf numFmtId="0" fontId="56" fillId="0" borderId="0"/>
    <xf numFmtId="0" fontId="50" fillId="0" borderId="0"/>
    <xf numFmtId="0" fontId="11" fillId="0" borderId="0"/>
    <xf numFmtId="0" fontId="56" fillId="0" borderId="0"/>
    <xf numFmtId="0" fontId="86" fillId="0" borderId="0"/>
    <xf numFmtId="0" fontId="11" fillId="0" borderId="0"/>
    <xf numFmtId="0" fontId="11" fillId="0" borderId="0"/>
    <xf numFmtId="0" fontId="14" fillId="0" borderId="0"/>
    <xf numFmtId="0" fontId="86" fillId="0" borderId="0"/>
    <xf numFmtId="0" fontId="50" fillId="0" borderId="0"/>
    <xf numFmtId="0" fontId="86" fillId="0" borderId="0"/>
    <xf numFmtId="0" fontId="86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11" fillId="0" borderId="0"/>
    <xf numFmtId="0" fontId="50" fillId="0" borderId="0"/>
    <xf numFmtId="0" fontId="56" fillId="0" borderId="0"/>
    <xf numFmtId="0" fontId="50" fillId="0" borderId="0"/>
    <xf numFmtId="0" fontId="11" fillId="0" borderId="0"/>
    <xf numFmtId="0" fontId="56" fillId="0" borderId="0"/>
    <xf numFmtId="0" fontId="86" fillId="0" borderId="0"/>
    <xf numFmtId="0" fontId="11" fillId="0" borderId="0"/>
    <xf numFmtId="0" fontId="11" fillId="0" borderId="0"/>
    <xf numFmtId="0" fontId="14" fillId="0" borderId="0"/>
    <xf numFmtId="0" fontId="8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06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164" fontId="14" fillId="0" borderId="0">
      <alignment horizontal="left" wrapText="1"/>
    </xf>
    <xf numFmtId="164" fontId="14" fillId="0" borderId="0">
      <alignment horizontal="left" wrapText="1"/>
    </xf>
    <xf numFmtId="164" fontId="14" fillId="0" borderId="0">
      <alignment horizontal="left" wrapText="1"/>
    </xf>
    <xf numFmtId="164" fontId="14" fillId="0" borderId="0">
      <alignment horizontal="left" wrapText="1"/>
    </xf>
    <xf numFmtId="0" fontId="11" fillId="0" borderId="0"/>
    <xf numFmtId="164" fontId="14" fillId="0" borderId="0">
      <alignment horizontal="left" wrapText="1"/>
    </xf>
    <xf numFmtId="0" fontId="11" fillId="0" borderId="0"/>
    <xf numFmtId="0" fontId="14" fillId="0" borderId="0"/>
    <xf numFmtId="164" fontId="14" fillId="0" borderId="0">
      <alignment horizontal="left" wrapText="1"/>
    </xf>
    <xf numFmtId="0" fontId="11" fillId="0" borderId="0"/>
    <xf numFmtId="164" fontId="14" fillId="0" borderId="0">
      <alignment horizontal="left" wrapText="1"/>
    </xf>
    <xf numFmtId="164" fontId="14" fillId="0" borderId="0">
      <alignment horizontal="left" wrapText="1"/>
    </xf>
    <xf numFmtId="164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4" fontId="14" fillId="0" borderId="0">
      <alignment horizontal="left" wrapText="1"/>
    </xf>
    <xf numFmtId="164" fontId="14" fillId="0" borderId="0">
      <alignment horizontal="left" wrapText="1"/>
    </xf>
    <xf numFmtId="164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1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218" fontId="51" fillId="0" borderId="0">
      <alignment horizontal="left" wrapText="1"/>
    </xf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62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6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0" fillId="0" borderId="0"/>
    <xf numFmtId="0" fontId="56" fillId="0" borderId="0"/>
    <xf numFmtId="165" fontId="14" fillId="0" borderId="0">
      <alignment horizontal="left" wrapText="1"/>
    </xf>
    <xf numFmtId="0" fontId="11" fillId="0" borderId="0"/>
    <xf numFmtId="0" fontId="14" fillId="0" borderId="0">
      <alignment horizontal="left" wrapText="1"/>
    </xf>
    <xf numFmtId="0" fontId="11" fillId="0" borderId="0"/>
    <xf numFmtId="0" fontId="56" fillId="0" borderId="0"/>
    <xf numFmtId="0" fontId="14" fillId="0" borderId="0"/>
    <xf numFmtId="0" fontId="11" fillId="0" borderId="0"/>
    <xf numFmtId="0" fontId="56" fillId="0" borderId="0"/>
    <xf numFmtId="206" fontId="51" fillId="0" borderId="0">
      <alignment horizontal="left" wrapText="1"/>
    </xf>
    <xf numFmtId="0" fontId="11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56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1" fillId="0" borderId="0"/>
    <xf numFmtId="0" fontId="11" fillId="0" borderId="0"/>
    <xf numFmtId="206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168" fontId="51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06" fontId="51" fillId="0" borderId="0">
      <alignment horizontal="left" wrapText="1"/>
    </xf>
    <xf numFmtId="0" fontId="14" fillId="0" borderId="0"/>
    <xf numFmtId="165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19" fontId="14" fillId="0" borderId="0">
      <alignment horizontal="left" wrapText="1"/>
    </xf>
    <xf numFmtId="219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165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5" fontId="14" fillId="0" borderId="0">
      <alignment horizontal="left" wrapText="1"/>
    </xf>
    <xf numFmtId="0" fontId="56" fillId="0" borderId="0"/>
    <xf numFmtId="165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5" fontId="14" fillId="0" borderId="0">
      <alignment horizontal="left" wrapText="1"/>
    </xf>
    <xf numFmtId="0" fontId="56" fillId="0" borderId="0"/>
    <xf numFmtId="165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50" fillId="0" borderId="0"/>
    <xf numFmtId="0" fontId="56" fillId="0" borderId="0"/>
    <xf numFmtId="165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5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63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1" fillId="0" borderId="0"/>
    <xf numFmtId="0" fontId="51" fillId="0" borderId="0"/>
    <xf numFmtId="0" fontId="14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0" fontId="14" fillId="0" borderId="0"/>
    <xf numFmtId="0" fontId="14" fillId="0" borderId="0">
      <alignment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>
      <alignment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64" fillId="0" borderId="0"/>
    <xf numFmtId="0" fontId="164" fillId="0" borderId="0"/>
    <xf numFmtId="0" fontId="16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>
      <alignment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39" fontId="165" fillId="0" borderId="0" applyNumberFormat="0" applyFill="0" applyBorder="0" applyAlignment="0" applyProtection="0"/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" fillId="0" borderId="0"/>
    <xf numFmtId="0" fontId="14" fillId="0" borderId="0">
      <alignment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8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168" fontId="51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>
      <alignment wrapText="1"/>
    </xf>
    <xf numFmtId="0" fontId="14" fillId="0" borderId="0">
      <alignment wrapText="1"/>
    </xf>
    <xf numFmtId="0" fontId="163" fillId="0" borderId="0"/>
    <xf numFmtId="220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86" fillId="0" borderId="0"/>
    <xf numFmtId="0" fontId="86" fillId="0" borderId="0"/>
    <xf numFmtId="0" fontId="86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86" fillId="0" borderId="0"/>
    <xf numFmtId="0" fontId="86" fillId="0" borderId="0"/>
    <xf numFmtId="167" fontId="14" fillId="0" borderId="0">
      <alignment horizontal="left" wrapText="1"/>
    </xf>
    <xf numFmtId="0" fontId="86" fillId="0" borderId="0"/>
    <xf numFmtId="0" fontId="86" fillId="0" borderId="0"/>
    <xf numFmtId="0" fontId="86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86" fillId="0" borderId="0"/>
    <xf numFmtId="0" fontId="86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168" fontId="51" fillId="0" borderId="0">
      <alignment horizontal="left" wrapText="1"/>
    </xf>
    <xf numFmtId="0" fontId="11" fillId="0" borderId="0"/>
    <xf numFmtId="0" fontId="14" fillId="0" borderId="0"/>
    <xf numFmtId="168" fontId="51" fillId="0" borderId="0">
      <alignment horizontal="left" wrapText="1"/>
    </xf>
    <xf numFmtId="0" fontId="14" fillId="0" borderId="0"/>
    <xf numFmtId="221" fontId="51" fillId="0" borderId="0">
      <alignment horizontal="left" wrapText="1"/>
    </xf>
    <xf numFmtId="0" fontId="11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63" fillId="0" borderId="0"/>
    <xf numFmtId="0" fontId="14" fillId="0" borderId="0"/>
    <xf numFmtId="0" fontId="14" fillId="0" borderId="0"/>
    <xf numFmtId="0" fontId="11" fillId="0" borderId="0"/>
    <xf numFmtId="221" fontId="51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>
      <alignment wrapText="1"/>
    </xf>
    <xf numFmtId="167" fontId="14" fillId="0" borderId="0">
      <alignment horizontal="left" wrapText="1"/>
    </xf>
    <xf numFmtId="0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6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6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6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50" fillId="0" borderId="0"/>
    <xf numFmtId="0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>
      <alignment wrapText="1"/>
    </xf>
    <xf numFmtId="0" fontId="14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61" fillId="0" borderId="0"/>
    <xf numFmtId="0" fontId="11" fillId="0" borderId="0"/>
    <xf numFmtId="222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167" fontId="51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56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horizontal="left" wrapText="1"/>
    </xf>
    <xf numFmtId="0" fontId="50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6" fillId="0" borderId="0"/>
    <xf numFmtId="0" fontId="56" fillId="0" borderId="0"/>
    <xf numFmtId="0" fontId="11" fillId="0" borderId="0"/>
    <xf numFmtId="0" fontId="56" fillId="0" borderId="0"/>
    <xf numFmtId="0" fontId="56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56" fillId="0" borderId="0"/>
    <xf numFmtId="0" fontId="50" fillId="43" borderId="64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50" fillId="10" borderId="31" applyNumberFormat="0" applyFont="0" applyAlignment="0" applyProtection="0"/>
    <xf numFmtId="0" fontId="14" fillId="0" borderId="0"/>
    <xf numFmtId="0" fontId="51" fillId="43" borderId="64" applyNumberFormat="0" applyFont="0" applyAlignment="0" applyProtection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1" fillId="0" borderId="0"/>
    <xf numFmtId="0" fontId="50" fillId="10" borderId="31" applyNumberFormat="0" applyFont="0" applyAlignment="0" applyProtection="0"/>
    <xf numFmtId="0" fontId="14" fillId="43" borderId="64" applyNumberFormat="0" applyFont="0" applyAlignment="0" applyProtection="0"/>
    <xf numFmtId="0" fontId="50" fillId="10" borderId="31" applyNumberFormat="0" applyFont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51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50" fillId="10" borderId="31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4" fillId="41" borderId="65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50" fillId="10" borderId="31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50" fillId="10" borderId="31" applyNumberFormat="0" applyFont="0" applyAlignment="0" applyProtection="0"/>
    <xf numFmtId="0" fontId="14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14" fillId="43" borderId="64" applyNumberFormat="0" applyFont="0" applyAlignment="0" applyProtection="0"/>
    <xf numFmtId="0" fontId="56" fillId="0" borderId="0"/>
    <xf numFmtId="0" fontId="51" fillId="43" borderId="64" applyNumberFormat="0" applyFont="0" applyAlignment="0" applyProtection="0"/>
    <xf numFmtId="0" fontId="51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1" fillId="0" borderId="0"/>
    <xf numFmtId="0" fontId="11" fillId="10" borderId="31" applyNumberFormat="0" applyFont="0" applyAlignment="0" applyProtection="0"/>
    <xf numFmtId="0" fontId="14" fillId="0" borderId="0"/>
    <xf numFmtId="0" fontId="11" fillId="10" borderId="31" applyNumberFormat="0" applyFont="0" applyAlignment="0" applyProtection="0"/>
    <xf numFmtId="0" fontId="14" fillId="0" borderId="0"/>
    <xf numFmtId="0" fontId="11" fillId="0" borderId="0"/>
    <xf numFmtId="0" fontId="14" fillId="43" borderId="64" applyNumberFormat="0" applyFont="0" applyAlignment="0" applyProtection="0"/>
    <xf numFmtId="0" fontId="11" fillId="0" borderId="0"/>
    <xf numFmtId="0" fontId="14" fillId="0" borderId="0"/>
    <xf numFmtId="0" fontId="14" fillId="43" borderId="64" applyNumberFormat="0" applyFont="0" applyAlignment="0" applyProtection="0"/>
    <xf numFmtId="0" fontId="11" fillId="10" borderId="31" applyNumberFormat="0" applyFont="0" applyAlignment="0" applyProtection="0"/>
    <xf numFmtId="0" fontId="11" fillId="0" borderId="0"/>
    <xf numFmtId="0" fontId="14" fillId="43" borderId="64" applyNumberFormat="0" applyFont="0" applyAlignment="0" applyProtection="0"/>
    <xf numFmtId="0" fontId="14" fillId="43" borderId="64" applyNumberFormat="0" applyFont="0" applyAlignment="0" applyProtection="0"/>
    <xf numFmtId="0" fontId="11" fillId="10" borderId="31" applyNumberFormat="0" applyFont="0" applyAlignment="0" applyProtection="0"/>
    <xf numFmtId="0" fontId="56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167" fontId="51" fillId="0" borderId="0">
      <alignment horizontal="left" wrapText="1"/>
    </xf>
    <xf numFmtId="0" fontId="14" fillId="0" borderId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4" fillId="0" borderId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56" fillId="0" borderId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167" fontId="51" fillId="0" borderId="0">
      <alignment horizontal="left" wrapText="1"/>
    </xf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14" fillId="76" borderId="64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76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51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20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50" fillId="43" borderId="64" applyNumberFormat="0" applyFont="0" applyAlignment="0" applyProtection="0"/>
    <xf numFmtId="0" fontId="11" fillId="0" borderId="0"/>
    <xf numFmtId="0" fontId="11" fillId="10" borderId="31" applyNumberFormat="0" applyFont="0" applyAlignment="0" applyProtection="0"/>
    <xf numFmtId="0" fontId="50" fillId="10" borderId="31" applyNumberFormat="0" applyFont="0" applyAlignment="0" applyProtection="0"/>
    <xf numFmtId="0" fontId="50" fillId="43" borderId="64" applyNumberFormat="0" applyFont="0" applyAlignment="0" applyProtection="0"/>
    <xf numFmtId="0" fontId="20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4" fillId="0" borderId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20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1" fillId="10" borderId="31" applyNumberFormat="0" applyFont="0" applyAlignment="0" applyProtection="0"/>
    <xf numFmtId="0" fontId="14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4" fillId="0" borderId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4" fillId="0" borderId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11" fillId="10" borderId="31" applyNumberFormat="0" applyFont="0" applyAlignment="0" applyProtection="0"/>
    <xf numFmtId="0" fontId="50" fillId="43" borderId="64" applyNumberFormat="0" applyFont="0" applyAlignment="0" applyProtection="0"/>
    <xf numFmtId="0" fontId="50" fillId="10" borderId="31" applyNumberFormat="0" applyFont="0" applyAlignment="0" applyProtection="0"/>
    <xf numFmtId="0" fontId="50" fillId="10" borderId="31" applyNumberFormat="0" applyFon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50" fillId="43" borderId="64" applyNumberFormat="0" applyFont="0" applyAlignment="0" applyProtection="0"/>
    <xf numFmtId="0" fontId="11" fillId="0" borderId="0"/>
    <xf numFmtId="0" fontId="11" fillId="0" borderId="0"/>
    <xf numFmtId="0" fontId="14" fillId="0" borderId="0"/>
    <xf numFmtId="0" fontId="50" fillId="43" borderId="64" applyNumberFormat="0" applyFont="0" applyAlignment="0" applyProtection="0"/>
    <xf numFmtId="0" fontId="11" fillId="0" borderId="0"/>
    <xf numFmtId="0" fontId="50" fillId="10" borderId="31" applyNumberFormat="0" applyFon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167" fillId="80" borderId="66" applyNumberFormat="0" applyAlignment="0" applyProtection="0"/>
    <xf numFmtId="0" fontId="35" fillId="8" borderId="28" applyNumberFormat="0" applyAlignment="0" applyProtection="0"/>
    <xf numFmtId="0" fontId="167" fillId="80" borderId="66" applyNumberFormat="0" applyAlignment="0" applyProtection="0"/>
    <xf numFmtId="167" fontId="51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4" fillId="0" borderId="0"/>
    <xf numFmtId="0" fontId="167" fillId="80" borderId="66" applyNumberFormat="0" applyAlignment="0" applyProtection="0"/>
    <xf numFmtId="0" fontId="11" fillId="0" borderId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35" fillId="81" borderId="28" applyNumberFormat="0" applyAlignment="0" applyProtection="0"/>
    <xf numFmtId="0" fontId="11" fillId="0" borderId="0"/>
    <xf numFmtId="0" fontId="14" fillId="0" borderId="0"/>
    <xf numFmtId="0" fontId="11" fillId="0" borderId="0"/>
    <xf numFmtId="0" fontId="167" fillId="82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67" fillId="80" borderId="66" applyNumberFormat="0" applyAlignment="0" applyProtection="0"/>
    <xf numFmtId="0" fontId="11" fillId="0" borderId="0"/>
    <xf numFmtId="0" fontId="167" fillId="81" borderId="66" applyNumberFormat="0" applyAlignment="0" applyProtection="0"/>
    <xf numFmtId="0" fontId="167" fillId="80" borderId="66" applyNumberForma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67" fillId="81" borderId="66" applyNumberFormat="0" applyAlignment="0" applyProtection="0"/>
    <xf numFmtId="0" fontId="167" fillId="81" borderId="66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167" fillId="80" borderId="66" applyNumberFormat="0" applyAlignment="0" applyProtection="0"/>
    <xf numFmtId="0" fontId="35" fillId="81" borderId="28" applyNumberFormat="0" applyAlignment="0" applyProtection="0"/>
    <xf numFmtId="0" fontId="35" fillId="81" borderId="28" applyNumberFormat="0" applyAlignment="0" applyProtection="0"/>
    <xf numFmtId="0" fontId="11" fillId="0" borderId="0"/>
    <xf numFmtId="0" fontId="11" fillId="0" borderId="0"/>
    <xf numFmtId="0" fontId="167" fillId="80" borderId="66" applyNumberFormat="0" applyAlignment="0" applyProtection="0"/>
    <xf numFmtId="0" fontId="35" fillId="81" borderId="28" applyNumberFormat="0" applyAlignment="0" applyProtection="0"/>
    <xf numFmtId="0" fontId="56" fillId="0" borderId="0"/>
    <xf numFmtId="0" fontId="167" fillId="80" borderId="66" applyNumberFormat="0" applyAlignment="0" applyProtection="0"/>
    <xf numFmtId="0" fontId="35" fillId="81" borderId="28" applyNumberFormat="0" applyAlignment="0" applyProtection="0"/>
    <xf numFmtId="0" fontId="35" fillId="81" borderId="28" applyNumberFormat="0" applyAlignment="0" applyProtection="0"/>
    <xf numFmtId="0" fontId="35" fillId="81" borderId="2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67" fillId="80" borderId="66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167" fillId="81" borderId="66" applyNumberFormat="0" applyAlignment="0" applyProtection="0"/>
    <xf numFmtId="0" fontId="167" fillId="81" borderId="66" applyNumberFormat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68" fillId="93" borderId="67" applyNumberFormat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69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1" borderId="28" applyNumberFormat="0" applyAlignment="0" applyProtection="0"/>
    <xf numFmtId="0" fontId="35" fillId="8" borderId="28" applyNumberFormat="0" applyAlignment="0" applyProtection="0"/>
    <xf numFmtId="0" fontId="11" fillId="0" borderId="0"/>
    <xf numFmtId="0" fontId="14" fillId="0" borderId="0"/>
    <xf numFmtId="0" fontId="167" fillId="80" borderId="66" applyNumberFormat="0" applyAlignment="0" applyProtection="0"/>
    <xf numFmtId="0" fontId="14" fillId="0" borderId="0"/>
    <xf numFmtId="0" fontId="14" fillId="0" borderId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1" borderId="28" applyNumberFormat="0" applyAlignment="0" applyProtection="0"/>
    <xf numFmtId="0" fontId="56" fillId="0" borderId="0"/>
    <xf numFmtId="0" fontId="167" fillId="80" borderId="66" applyNumberFormat="0" applyAlignment="0" applyProtection="0"/>
    <xf numFmtId="0" fontId="11" fillId="0" borderId="0"/>
    <xf numFmtId="0" fontId="170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167" fillId="80" borderId="66" applyNumberFormat="0" applyAlignment="0" applyProtection="0"/>
    <xf numFmtId="0" fontId="35" fillId="8" borderId="28" applyNumberFormat="0" applyAlignment="0" applyProtection="0"/>
    <xf numFmtId="0" fontId="11" fillId="0" borderId="0"/>
    <xf numFmtId="0" fontId="35" fillId="8" borderId="28" applyNumberFormat="0" applyAlignment="0" applyProtection="0"/>
    <xf numFmtId="0" fontId="35" fillId="8" borderId="28" applyNumberFormat="0" applyAlignment="0" applyProtection="0"/>
    <xf numFmtId="0" fontId="35" fillId="8" borderId="28" applyNumberFormat="0" applyAlignment="0" applyProtection="0"/>
    <xf numFmtId="0" fontId="92" fillId="0" borderId="0"/>
    <xf numFmtId="0" fontId="92" fillId="0" borderId="0"/>
    <xf numFmtId="0" fontId="56" fillId="0" borderId="0"/>
    <xf numFmtId="0" fontId="9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92" fillId="0" borderId="0"/>
    <xf numFmtId="0" fontId="11" fillId="0" borderId="0"/>
    <xf numFmtId="0" fontId="92" fillId="0" borderId="0"/>
    <xf numFmtId="0" fontId="93" fillId="0" borderId="0"/>
    <xf numFmtId="0" fontId="56" fillId="0" borderId="0"/>
    <xf numFmtId="0" fontId="92" fillId="0" borderId="0"/>
    <xf numFmtId="0" fontId="11" fillId="0" borderId="0"/>
    <xf numFmtId="0" fontId="93" fillId="0" borderId="0"/>
    <xf numFmtId="0" fontId="11" fillId="0" borderId="0"/>
    <xf numFmtId="0" fontId="14" fillId="0" borderId="0"/>
    <xf numFmtId="0" fontId="92" fillId="0" borderId="0"/>
    <xf numFmtId="0" fontId="11" fillId="0" borderId="0"/>
    <xf numFmtId="0" fontId="94" fillId="0" borderId="0"/>
    <xf numFmtId="0" fontId="95" fillId="0" borderId="0"/>
    <xf numFmtId="0" fontId="95" fillId="0" borderId="0"/>
    <xf numFmtId="0" fontId="94" fillId="0" borderId="0"/>
    <xf numFmtId="0" fontId="95" fillId="0" borderId="0"/>
    <xf numFmtId="0" fontId="9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93" fillId="0" borderId="0"/>
    <xf numFmtId="0" fontId="11" fillId="0" borderId="0"/>
    <xf numFmtId="0" fontId="95" fillId="0" borderId="0"/>
    <xf numFmtId="0" fontId="95" fillId="0" borderId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0" borderId="0" applyFont="0" applyFill="0" applyBorder="0" applyAlignment="0" applyProtection="0"/>
    <xf numFmtId="0" fontId="56" fillId="0" borderId="0"/>
    <xf numFmtId="10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0" fontId="14" fillId="0" borderId="0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0" fontId="11" fillId="0" borderId="0"/>
    <xf numFmtId="0" fontId="14" fillId="0" borderId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0" fontId="11" fillId="0" borderId="0"/>
    <xf numFmtId="0" fontId="11" fillId="0" borderId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9" fontId="5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" fillId="0" borderId="0"/>
    <xf numFmtId="0" fontId="14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0" fontId="11" fillId="0" borderId="0"/>
    <xf numFmtId="10" fontId="14" fillId="0" borderId="6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0" fontId="14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0" fontId="56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9" fontId="8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6" fillId="0" borderId="0"/>
    <xf numFmtId="9" fontId="8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9" fontId="8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10" fontId="14" fillId="0" borderId="6"/>
    <xf numFmtId="10" fontId="14" fillId="0" borderId="6"/>
    <xf numFmtId="0" fontId="11" fillId="0" borderId="0"/>
    <xf numFmtId="0" fontId="14" fillId="0" borderId="0"/>
    <xf numFmtId="9" fontId="11" fillId="0" borderId="0" applyFont="0" applyFill="0" applyBorder="0" applyAlignment="0" applyProtection="0"/>
    <xf numFmtId="0" fontId="11" fillId="0" borderId="0"/>
    <xf numFmtId="0" fontId="14" fillId="0" borderId="0"/>
    <xf numFmtId="9" fontId="85" fillId="0" borderId="0" applyFont="0" applyFill="0" applyBorder="0" applyAlignment="0" applyProtection="0"/>
    <xf numFmtId="0" fontId="11" fillId="0" borderId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" fillId="0" borderId="0"/>
    <xf numFmtId="0" fontId="14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0" fontId="14" fillId="0" borderId="0"/>
    <xf numFmtId="10" fontId="14" fillId="0" borderId="6"/>
    <xf numFmtId="0" fontId="11" fillId="0" borderId="0"/>
    <xf numFmtId="9" fontId="56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4" fillId="0" borderId="0"/>
    <xf numFmtId="0" fontId="14" fillId="0" borderId="0"/>
    <xf numFmtId="10" fontId="14" fillId="0" borderId="6"/>
    <xf numFmtId="10" fontId="14" fillId="0" borderId="6"/>
    <xf numFmtId="10" fontId="14" fillId="0" borderId="6"/>
    <xf numFmtId="0" fontId="11" fillId="0" borderId="0"/>
    <xf numFmtId="10" fontId="14" fillId="0" borderId="6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50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9" fontId="8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9" fontId="84" fillId="0" borderId="0" applyFon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9" fontId="51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1" fillId="0" borderId="0"/>
    <xf numFmtId="0" fontId="56" fillId="0" borderId="0"/>
    <xf numFmtId="9" fontId="8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9" fontId="11" fillId="0" borderId="0" applyFont="0" applyFill="0" applyBorder="0" applyAlignment="0" applyProtection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50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10" fontId="14" fillId="0" borderId="6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9" fontId="14" fillId="0" borderId="0" applyFont="0" applyFill="0" applyBorder="0" applyAlignment="0" applyProtection="0"/>
    <xf numFmtId="0" fontId="5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10" fontId="14" fillId="0" borderId="6"/>
    <xf numFmtId="10" fontId="14" fillId="0" borderId="6"/>
    <xf numFmtId="0" fontId="11" fillId="0" borderId="0"/>
    <xf numFmtId="0" fontId="11" fillId="0" borderId="0"/>
    <xf numFmtId="10" fontId="14" fillId="0" borderId="6"/>
    <xf numFmtId="10" fontId="14" fillId="0" borderId="6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10" fontId="14" fillId="0" borderId="6"/>
    <xf numFmtId="10" fontId="14" fillId="0" borderId="6"/>
    <xf numFmtId="0" fontId="11" fillId="0" borderId="0"/>
    <xf numFmtId="0" fontId="11" fillId="0" borderId="0"/>
    <xf numFmtId="10" fontId="14" fillId="0" borderId="6"/>
    <xf numFmtId="10" fontId="14" fillId="0" borderId="6"/>
    <xf numFmtId="0" fontId="11" fillId="0" borderId="0"/>
    <xf numFmtId="0" fontId="11" fillId="0" borderId="0"/>
    <xf numFmtId="9" fontId="50" fillId="0" borderId="0" applyFont="0" applyFill="0" applyBorder="0" applyAlignment="0" applyProtection="0"/>
    <xf numFmtId="10" fontId="14" fillId="0" borderId="6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4" fillId="0" borderId="0" applyFont="0" applyFill="0" applyBorder="0" applyAlignment="0" applyProtection="0"/>
    <xf numFmtId="167" fontId="51" fillId="0" borderId="0">
      <alignment horizontal="left" wrapText="1"/>
    </xf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9" fontId="87" fillId="0" borderId="0" applyFont="0" applyFill="0" applyBorder="0" applyAlignment="0" applyProtection="0"/>
    <xf numFmtId="167" fontId="51" fillId="0" borderId="0">
      <alignment horizontal="left" wrapText="1"/>
    </xf>
    <xf numFmtId="0" fontId="56" fillId="0" borderId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9" fontId="50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9" fontId="8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9" fontId="56" fillId="0" borderId="0" applyFont="0" applyFill="0" applyBorder="0" applyAlignment="0" applyProtection="0"/>
    <xf numFmtId="10" fontId="14" fillId="0" borderId="6"/>
    <xf numFmtId="10" fontId="14" fillId="0" borderId="6"/>
    <xf numFmtId="0" fontId="11" fillId="0" borderId="0"/>
    <xf numFmtId="9" fontId="56" fillId="0" borderId="0" applyFont="0" applyFill="0" applyBorder="0" applyAlignment="0" applyProtection="0"/>
    <xf numFmtId="167" fontId="51" fillId="0" borderId="0">
      <alignment horizontal="left" wrapText="1"/>
    </xf>
    <xf numFmtId="0" fontId="11" fillId="0" borderId="0"/>
    <xf numFmtId="0" fontId="11" fillId="0" borderId="0"/>
    <xf numFmtId="9" fontId="5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1" fillId="0" borderId="0"/>
    <xf numFmtId="9" fontId="5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10" fontId="14" fillId="0" borderId="6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" fillId="0" borderId="0"/>
    <xf numFmtId="0" fontId="14" fillId="0" borderId="0"/>
    <xf numFmtId="0" fontId="14" fillId="0" borderId="0"/>
    <xf numFmtId="9" fontId="51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0" fontId="11" fillId="0" borderId="0"/>
    <xf numFmtId="10" fontId="14" fillId="0" borderId="6"/>
    <xf numFmtId="10" fontId="14" fillId="0" borderId="6"/>
    <xf numFmtId="41" fontId="14" fillId="94" borderId="6"/>
    <xf numFmtId="41" fontId="14" fillId="94" borderId="6"/>
    <xf numFmtId="41" fontId="14" fillId="94" borderId="6"/>
    <xf numFmtId="0" fontId="11" fillId="0" borderId="0"/>
    <xf numFmtId="0" fontId="14" fillId="0" borderId="0"/>
    <xf numFmtId="0" fontId="11" fillId="0" borderId="0"/>
    <xf numFmtId="0" fontId="14" fillId="0" borderId="0"/>
    <xf numFmtId="41" fontId="14" fillId="94" borderId="6"/>
    <xf numFmtId="0" fontId="11" fillId="0" borderId="0"/>
    <xf numFmtId="0" fontId="14" fillId="0" borderId="0"/>
    <xf numFmtId="0" fontId="11" fillId="0" borderId="0"/>
    <xf numFmtId="41" fontId="14" fillId="94" borderId="6"/>
    <xf numFmtId="0" fontId="11" fillId="0" borderId="0"/>
    <xf numFmtId="0" fontId="11" fillId="0" borderId="0"/>
    <xf numFmtId="0" fontId="14" fillId="0" borderId="0"/>
    <xf numFmtId="41" fontId="14" fillId="94" borderId="6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41" fontId="14" fillId="94" borderId="6"/>
    <xf numFmtId="0" fontId="11" fillId="0" borderId="0"/>
    <xf numFmtId="41" fontId="14" fillId="94" borderId="6"/>
    <xf numFmtId="0" fontId="11" fillId="0" borderId="0"/>
    <xf numFmtId="0" fontId="14" fillId="0" borderId="0"/>
    <xf numFmtId="0" fontId="11" fillId="0" borderId="0"/>
    <xf numFmtId="0" fontId="14" fillId="0" borderId="0"/>
    <xf numFmtId="41" fontId="14" fillId="94" borderId="6"/>
    <xf numFmtId="0" fontId="11" fillId="0" borderId="0"/>
    <xf numFmtId="0" fontId="14" fillId="0" borderId="0"/>
    <xf numFmtId="0" fontId="11" fillId="0" borderId="0"/>
    <xf numFmtId="41" fontId="14" fillId="94" borderId="6"/>
    <xf numFmtId="0" fontId="56" fillId="0" borderId="0"/>
    <xf numFmtId="41" fontId="14" fillId="94" borderId="6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41" fontId="14" fillId="94" borderId="6"/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224" fontId="171" fillId="2" borderId="0" applyBorder="0" applyAlignment="0">
      <protection hidden="1"/>
    </xf>
    <xf numFmtId="1" fontId="171" fillId="2" borderId="0">
      <alignment horizontal="center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167" fontId="51" fillId="0" borderId="0">
      <alignment horizontal="left" wrapText="1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167" fontId="51" fillId="0" borderId="0">
      <alignment horizontal="left" wrapText="1"/>
    </xf>
    <xf numFmtId="0" fontId="86" fillId="0" borderId="0" applyNumberFormat="0" applyFont="0" applyFill="0" applyBorder="0" applyAlignment="0" applyProtection="0">
      <alignment horizontal="left"/>
    </xf>
    <xf numFmtId="0" fontId="14" fillId="0" borderId="0"/>
    <xf numFmtId="0" fontId="86" fillId="0" borderId="0" applyNumberFormat="0" applyFont="0" applyFill="0" applyBorder="0" applyAlignment="0" applyProtection="0">
      <alignment horizontal="left"/>
    </xf>
    <xf numFmtId="0" fontId="11" fillId="0" borderId="0"/>
    <xf numFmtId="0" fontId="86" fillId="0" borderId="0" applyNumberFormat="0" applyFont="0" applyFill="0" applyBorder="0" applyAlignment="0" applyProtection="0">
      <alignment horizontal="left"/>
    </xf>
    <xf numFmtId="15" fontId="86" fillId="0" borderId="0" applyFont="0" applyFill="0" applyBorder="0" applyAlignment="0" applyProtection="0"/>
    <xf numFmtId="15" fontId="86" fillId="0" borderId="0" applyFont="0" applyFill="0" applyBorder="0" applyAlignment="0" applyProtection="0"/>
    <xf numFmtId="167" fontId="51" fillId="0" borderId="0">
      <alignment horizontal="left" wrapText="1"/>
    </xf>
    <xf numFmtId="15" fontId="86" fillId="0" borderId="0" applyFont="0" applyFill="0" applyBorder="0" applyAlignment="0" applyProtection="0"/>
    <xf numFmtId="15" fontId="86" fillId="0" borderId="0" applyFont="0" applyFill="0" applyBorder="0" applyAlignment="0" applyProtection="0"/>
    <xf numFmtId="15" fontId="86" fillId="0" borderId="0" applyFont="0" applyFill="0" applyBorder="0" applyAlignment="0" applyProtection="0"/>
    <xf numFmtId="15" fontId="86" fillId="0" borderId="0" applyFont="0" applyFill="0" applyBorder="0" applyAlignment="0" applyProtection="0"/>
    <xf numFmtId="167" fontId="51" fillId="0" borderId="0">
      <alignment horizontal="left" wrapText="1"/>
    </xf>
    <xf numFmtId="15" fontId="86" fillId="0" borderId="0" applyFont="0" applyFill="0" applyBorder="0" applyAlignment="0" applyProtection="0"/>
    <xf numFmtId="0" fontId="14" fillId="0" borderId="0"/>
    <xf numFmtId="15" fontId="86" fillId="0" borderId="0" applyFont="0" applyFill="0" applyBorder="0" applyAlignment="0" applyProtection="0"/>
    <xf numFmtId="0" fontId="11" fillId="0" borderId="0"/>
    <xf numFmtId="15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167" fontId="51" fillId="0" borderId="0">
      <alignment horizontal="left" wrapText="1"/>
    </xf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167" fontId="51" fillId="0" borderId="0">
      <alignment horizontal="left" wrapText="1"/>
    </xf>
    <xf numFmtId="4" fontId="86" fillId="0" borderId="0" applyFont="0" applyFill="0" applyBorder="0" applyAlignment="0" applyProtection="0"/>
    <xf numFmtId="0" fontId="14" fillId="0" borderId="0"/>
    <xf numFmtId="4" fontId="86" fillId="0" borderId="0" applyFont="0" applyFill="0" applyBorder="0" applyAlignment="0" applyProtection="0"/>
    <xf numFmtId="0" fontId="11" fillId="0" borderId="0"/>
    <xf numFmtId="4" fontId="86" fillId="0" borderId="0" applyFont="0" applyFill="0" applyBorder="0" applyAlignment="0" applyProtection="0"/>
    <xf numFmtId="0" fontId="172" fillId="0" borderId="17">
      <alignment horizontal="center"/>
    </xf>
    <xf numFmtId="0" fontId="172" fillId="0" borderId="17">
      <alignment horizontal="center"/>
    </xf>
    <xf numFmtId="167" fontId="51" fillId="0" borderId="0">
      <alignment horizontal="left" wrapText="1"/>
    </xf>
    <xf numFmtId="0" fontId="172" fillId="0" borderId="17">
      <alignment horizontal="center"/>
    </xf>
    <xf numFmtId="0" fontId="172" fillId="0" borderId="17">
      <alignment horizontal="center"/>
    </xf>
    <xf numFmtId="0" fontId="172" fillId="0" borderId="17">
      <alignment horizontal="center"/>
    </xf>
    <xf numFmtId="0" fontId="172" fillId="0" borderId="17">
      <alignment horizontal="center"/>
    </xf>
    <xf numFmtId="0" fontId="172" fillId="0" borderId="17">
      <alignment horizontal="center"/>
    </xf>
    <xf numFmtId="167" fontId="51" fillId="0" borderId="0">
      <alignment horizontal="left" wrapText="1"/>
    </xf>
    <xf numFmtId="0" fontId="172" fillId="0" borderId="17">
      <alignment horizontal="center"/>
    </xf>
    <xf numFmtId="0" fontId="14" fillId="0" borderId="0"/>
    <xf numFmtId="0" fontId="172" fillId="0" borderId="17">
      <alignment horizontal="center"/>
    </xf>
    <xf numFmtId="0" fontId="11" fillId="0" borderId="0"/>
    <xf numFmtId="0" fontId="172" fillId="0" borderId="17">
      <alignment horizontal="center"/>
    </xf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167" fontId="51" fillId="0" borderId="0">
      <alignment horizontal="left" wrapText="1"/>
    </xf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167" fontId="51" fillId="0" borderId="0">
      <alignment horizontal="left" wrapText="1"/>
    </xf>
    <xf numFmtId="3" fontId="86" fillId="0" borderId="0" applyFont="0" applyFill="0" applyBorder="0" applyAlignment="0" applyProtection="0"/>
    <xf numFmtId="0" fontId="14" fillId="0" borderId="0"/>
    <xf numFmtId="3" fontId="86" fillId="0" borderId="0" applyFont="0" applyFill="0" applyBorder="0" applyAlignment="0" applyProtection="0"/>
    <xf numFmtId="0" fontId="11" fillId="0" borderId="0"/>
    <xf numFmtId="3" fontId="86" fillId="0" borderId="0" applyFont="0" applyFill="0" applyBorder="0" applyAlignment="0" applyProtection="0"/>
    <xf numFmtId="0" fontId="86" fillId="95" borderId="0" applyNumberFormat="0" applyFont="0" applyBorder="0" applyAlignment="0" applyProtection="0"/>
    <xf numFmtId="0" fontId="86" fillId="95" borderId="0" applyNumberFormat="0" applyFont="0" applyBorder="0" applyAlignment="0" applyProtection="0"/>
    <xf numFmtId="167" fontId="51" fillId="0" borderId="0">
      <alignment horizontal="left" wrapText="1"/>
    </xf>
    <xf numFmtId="0" fontId="86" fillId="95" borderId="0" applyNumberFormat="0" applyFont="0" applyBorder="0" applyAlignment="0" applyProtection="0"/>
    <xf numFmtId="0" fontId="86" fillId="95" borderId="0" applyNumberFormat="0" applyFont="0" applyBorder="0" applyAlignment="0" applyProtection="0"/>
    <xf numFmtId="0" fontId="86" fillId="95" borderId="0" applyNumberFormat="0" applyFont="0" applyBorder="0" applyAlignment="0" applyProtection="0"/>
    <xf numFmtId="0" fontId="86" fillId="95" borderId="0" applyNumberFormat="0" applyFont="0" applyBorder="0" applyAlignment="0" applyProtection="0"/>
    <xf numFmtId="167" fontId="51" fillId="0" borderId="0">
      <alignment horizontal="left" wrapText="1"/>
    </xf>
    <xf numFmtId="0" fontId="86" fillId="95" borderId="0" applyNumberFormat="0" applyFont="0" applyBorder="0" applyAlignment="0" applyProtection="0"/>
    <xf numFmtId="0" fontId="14" fillId="0" borderId="0"/>
    <xf numFmtId="0" fontId="86" fillId="95" borderId="0" applyNumberFormat="0" applyFont="0" applyBorder="0" applyAlignment="0" applyProtection="0"/>
    <xf numFmtId="0" fontId="11" fillId="0" borderId="0"/>
    <xf numFmtId="0" fontId="86" fillId="95" borderId="0" applyNumberFormat="0" applyFont="0" applyBorder="0" applyAlignment="0" applyProtection="0"/>
    <xf numFmtId="0" fontId="94" fillId="0" borderId="0"/>
    <xf numFmtId="0" fontId="95" fillId="0" borderId="0"/>
    <xf numFmtId="0" fontId="95" fillId="0" borderId="0"/>
    <xf numFmtId="0" fontId="94" fillId="0" borderId="0"/>
    <xf numFmtId="0" fontId="95" fillId="0" borderId="0"/>
    <xf numFmtId="0" fontId="9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95" fillId="0" borderId="0"/>
    <xf numFmtId="0" fontId="11" fillId="0" borderId="0"/>
    <xf numFmtId="0" fontId="95" fillId="0" borderId="0"/>
    <xf numFmtId="0" fontId="95" fillId="0" borderId="0"/>
    <xf numFmtId="3" fontId="173" fillId="0" borderId="0" applyFill="0" applyBorder="0" applyAlignment="0" applyProtection="0"/>
    <xf numFmtId="0" fontId="174" fillId="0" borderId="0"/>
    <xf numFmtId="0" fontId="175" fillId="0" borderId="0"/>
    <xf numFmtId="0" fontId="175" fillId="0" borderId="0"/>
    <xf numFmtId="0" fontId="174" fillId="0" borderId="0"/>
    <xf numFmtId="0" fontId="175" fillId="0" borderId="0"/>
    <xf numFmtId="0" fontId="174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75" fillId="0" borderId="0"/>
    <xf numFmtId="0" fontId="11" fillId="0" borderId="0"/>
    <xf numFmtId="0" fontId="175" fillId="0" borderId="0"/>
    <xf numFmtId="0" fontId="175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167" fontId="51" fillId="0" borderId="0">
      <alignment horizontal="left" wrapText="1"/>
    </xf>
    <xf numFmtId="167" fontId="51" fillId="0" borderId="0">
      <alignment horizontal="left" wrapText="1"/>
    </xf>
    <xf numFmtId="3" fontId="173" fillId="0" borderId="0" applyFill="0" applyBorder="0" applyAlignment="0" applyProtection="0"/>
    <xf numFmtId="0" fontId="11" fillId="0" borderId="0"/>
    <xf numFmtId="0" fontId="14" fillId="0" borderId="0"/>
    <xf numFmtId="3" fontId="173" fillId="0" borderId="0" applyFill="0" applyBorder="0" applyAlignment="0" applyProtection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3" fontId="173" fillId="0" borderId="0" applyFill="0" applyBorder="0" applyAlignment="0" applyProtection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56" fillId="0" borderId="0"/>
    <xf numFmtId="3" fontId="173" fillId="0" borderId="0" applyFill="0" applyBorder="0" applyAlignment="0" applyProtection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56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56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56" fillId="0" borderId="0"/>
    <xf numFmtId="3" fontId="173" fillId="0" borderId="0" applyFill="0" applyBorder="0" applyAlignment="0" applyProtection="0"/>
    <xf numFmtId="0" fontId="11" fillId="0" borderId="0"/>
    <xf numFmtId="3" fontId="17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0" fontId="14" fillId="0" borderId="0"/>
    <xf numFmtId="0" fontId="11" fillId="0" borderId="0"/>
    <xf numFmtId="0" fontId="11" fillId="0" borderId="0"/>
    <xf numFmtId="3" fontId="173" fillId="0" borderId="0" applyFill="0" applyBorder="0" applyAlignment="0" applyProtection="0"/>
    <xf numFmtId="42" fontId="14" fillId="35" borderId="0"/>
    <xf numFmtId="0" fontId="93" fillId="93" borderId="0"/>
    <xf numFmtId="0" fontId="93" fillId="93" borderId="0"/>
    <xf numFmtId="0" fontId="176" fillId="93" borderId="58"/>
    <xf numFmtId="0" fontId="176" fillId="93" borderId="58"/>
    <xf numFmtId="0" fontId="177" fillId="96" borderId="68"/>
    <xf numFmtId="0" fontId="14" fillId="0" borderId="0"/>
    <xf numFmtId="0" fontId="14" fillId="0" borderId="0"/>
    <xf numFmtId="0" fontId="14" fillId="0" borderId="0"/>
    <xf numFmtId="0" fontId="14" fillId="0" borderId="0"/>
    <xf numFmtId="0" fontId="177" fillId="96" borderId="68"/>
    <xf numFmtId="0" fontId="177" fillId="96" borderId="68"/>
    <xf numFmtId="0" fontId="178" fillId="93" borderId="69"/>
    <xf numFmtId="0" fontId="14" fillId="0" borderId="0"/>
    <xf numFmtId="0" fontId="14" fillId="0" borderId="0"/>
    <xf numFmtId="0" fontId="14" fillId="0" borderId="0"/>
    <xf numFmtId="0" fontId="14" fillId="0" borderId="0"/>
    <xf numFmtId="0" fontId="178" fillId="93" borderId="69"/>
    <xf numFmtId="0" fontId="178" fillId="93" borderId="69"/>
    <xf numFmtId="42" fontId="14" fillId="35" borderId="0"/>
    <xf numFmtId="42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42" fontId="14" fillId="35" borderId="0"/>
    <xf numFmtId="0" fontId="11" fillId="0" borderId="0"/>
    <xf numFmtId="0" fontId="14" fillId="0" borderId="0"/>
    <xf numFmtId="0" fontId="11" fillId="0" borderId="0"/>
    <xf numFmtId="42" fontId="14" fillId="35" borderId="0"/>
    <xf numFmtId="0" fontId="11" fillId="0" borderId="0"/>
    <xf numFmtId="0" fontId="11" fillId="0" borderId="0"/>
    <xf numFmtId="0" fontId="14" fillId="0" borderId="0"/>
    <xf numFmtId="42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42" fontId="14" fillId="35" borderId="0"/>
    <xf numFmtId="0" fontId="11" fillId="0" borderId="0"/>
    <xf numFmtId="42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42" fontId="14" fillId="35" borderId="0"/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56" fillId="0" borderId="0"/>
    <xf numFmtId="42" fontId="14" fillId="35" borderId="0"/>
    <xf numFmtId="42" fontId="14" fillId="35" borderId="0"/>
    <xf numFmtId="42" fontId="14" fillId="35" borderId="0"/>
    <xf numFmtId="0" fontId="11" fillId="0" borderId="0"/>
    <xf numFmtId="0" fontId="11" fillId="0" borderId="0"/>
    <xf numFmtId="0" fontId="11" fillId="0" borderId="0"/>
    <xf numFmtId="0" fontId="14" fillId="0" borderId="0"/>
    <xf numFmtId="42" fontId="14" fillId="35" borderId="0"/>
    <xf numFmtId="0" fontId="11" fillId="0" borderId="0"/>
    <xf numFmtId="42" fontId="14" fillId="35" borderId="0"/>
    <xf numFmtId="0" fontId="11" fillId="0" borderId="0"/>
    <xf numFmtId="42" fontId="14" fillId="35" borderId="18">
      <alignment vertical="center"/>
    </xf>
    <xf numFmtId="42" fontId="14" fillId="35" borderId="18">
      <alignment vertical="center"/>
    </xf>
    <xf numFmtId="42" fontId="14" fillId="35" borderId="18">
      <alignment vertical="center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42" fontId="14" fillId="35" borderId="18">
      <alignment vertical="center"/>
    </xf>
    <xf numFmtId="42" fontId="14" fillId="35" borderId="18">
      <alignment vertical="center"/>
    </xf>
    <xf numFmtId="42" fontId="14" fillId="35" borderId="18">
      <alignment vertical="center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42" fontId="14" fillId="35" borderId="18">
      <alignment vertical="center"/>
    </xf>
    <xf numFmtId="0" fontId="11" fillId="0" borderId="0"/>
    <xf numFmtId="42" fontId="14" fillId="35" borderId="18">
      <alignment vertical="center"/>
    </xf>
    <xf numFmtId="42" fontId="14" fillId="35" borderId="18">
      <alignment vertical="center"/>
    </xf>
    <xf numFmtId="42" fontId="14" fillId="35" borderId="18">
      <alignment vertical="center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42" fontId="14" fillId="35" borderId="18">
      <alignment vertical="center"/>
    </xf>
    <xf numFmtId="42" fontId="14" fillId="35" borderId="18">
      <alignment vertical="center"/>
    </xf>
    <xf numFmtId="167" fontId="51" fillId="0" borderId="0">
      <alignment horizontal="left" wrapText="1"/>
    </xf>
    <xf numFmtId="0" fontId="14" fillId="0" borderId="0"/>
    <xf numFmtId="42" fontId="14" fillId="35" borderId="18">
      <alignment vertical="center"/>
    </xf>
    <xf numFmtId="0" fontId="14" fillId="0" borderId="0"/>
    <xf numFmtId="0" fontId="14" fillId="0" borderId="0"/>
    <xf numFmtId="0" fontId="14" fillId="0" borderId="0"/>
    <xf numFmtId="42" fontId="14" fillId="35" borderId="18">
      <alignment vertical="center"/>
    </xf>
    <xf numFmtId="42" fontId="14" fillId="35" borderId="18">
      <alignment vertical="center"/>
    </xf>
    <xf numFmtId="42" fontId="14" fillId="35" borderId="18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/>
    <xf numFmtId="42" fontId="14" fillId="35" borderId="18">
      <alignment vertical="center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13" fillId="35" borderId="21" applyNumberFormat="0">
      <alignment horizontal="center" vertical="center" wrapText="1"/>
    </xf>
    <xf numFmtId="0" fontId="13" fillId="35" borderId="21" applyNumberFormat="0">
      <alignment horizontal="center" vertical="center" wrapText="1"/>
    </xf>
    <xf numFmtId="0" fontId="13" fillId="35" borderId="21" applyNumberFormat="0">
      <alignment horizontal="center" vertical="center" wrapText="1"/>
    </xf>
    <xf numFmtId="0" fontId="13" fillId="35" borderId="21" applyNumberFormat="0">
      <alignment horizontal="center" vertical="center" wrapText="1"/>
    </xf>
    <xf numFmtId="0" fontId="11" fillId="0" borderId="0"/>
    <xf numFmtId="0" fontId="11" fillId="0" borderId="0"/>
    <xf numFmtId="0" fontId="13" fillId="35" borderId="21" applyNumberFormat="0">
      <alignment horizontal="center" vertical="center" wrapText="1"/>
    </xf>
    <xf numFmtId="0" fontId="11" fillId="0" borderId="0"/>
    <xf numFmtId="0" fontId="13" fillId="35" borderId="21" applyNumberFormat="0">
      <alignment horizontal="center" vertical="center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13" fillId="35" borderId="21" applyNumberFormat="0">
      <alignment horizontal="center" vertical="center" wrapText="1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10" fontId="14" fillId="35" borderId="0"/>
    <xf numFmtId="0" fontId="14" fillId="0" borderId="0"/>
    <xf numFmtId="0" fontId="11" fillId="0" borderId="0"/>
    <xf numFmtId="10" fontId="14" fillId="35" borderId="0"/>
    <xf numFmtId="0" fontId="11" fillId="0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0" fontId="11" fillId="0" borderId="0"/>
    <xf numFmtId="0" fontId="14" fillId="0" borderId="0"/>
    <xf numFmtId="10" fontId="14" fillId="35" borderId="0"/>
    <xf numFmtId="0" fontId="11" fillId="0" borderId="0"/>
    <xf numFmtId="10" fontId="14" fillId="35" borderId="0"/>
    <xf numFmtId="0" fontId="11" fillId="0" borderId="0"/>
    <xf numFmtId="10" fontId="14" fillId="35" borderId="0"/>
    <xf numFmtId="10" fontId="14" fillId="35" borderId="0"/>
    <xf numFmtId="0" fontId="11" fillId="0" borderId="0"/>
    <xf numFmtId="0" fontId="11" fillId="0" borderId="0"/>
    <xf numFmtId="0" fontId="14" fillId="0" borderId="0"/>
    <xf numFmtId="10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10" fontId="14" fillId="35" borderId="0"/>
    <xf numFmtId="0" fontId="11" fillId="0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10" fontId="14" fillId="35" borderId="0"/>
    <xf numFmtId="0" fontId="11" fillId="0" borderId="0"/>
    <xf numFmtId="10" fontId="14" fillId="35" borderId="0"/>
    <xf numFmtId="10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10" fontId="14" fillId="35" borderId="0"/>
    <xf numFmtId="0" fontId="11" fillId="0" borderId="0"/>
    <xf numFmtId="0" fontId="14" fillId="0" borderId="0"/>
    <xf numFmtId="0" fontId="11" fillId="0" borderId="0"/>
    <xf numFmtId="10" fontId="14" fillId="35" borderId="0"/>
    <xf numFmtId="0" fontId="14" fillId="0" borderId="0"/>
    <xf numFmtId="0" fontId="11" fillId="0" borderId="0"/>
    <xf numFmtId="0" fontId="14" fillId="0" borderId="0"/>
    <xf numFmtId="10" fontId="14" fillId="35" borderId="0"/>
    <xf numFmtId="10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35" borderId="0"/>
    <xf numFmtId="10" fontId="14" fillId="35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35" borderId="0"/>
    <xf numFmtId="0" fontId="56" fillId="0" borderId="0"/>
    <xf numFmtId="10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0" fontId="14" fillId="35" borderId="0"/>
    <xf numFmtId="0" fontId="56" fillId="0" borderId="0"/>
    <xf numFmtId="10" fontId="14" fillId="35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10" fontId="14" fillId="35" borderId="0"/>
    <xf numFmtId="222" fontId="14" fillId="35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1" fillId="0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0" fontId="11" fillId="0" borderId="0"/>
    <xf numFmtId="0" fontId="14" fillId="0" borderId="0"/>
    <xf numFmtId="222" fontId="14" fillId="35" borderId="0"/>
    <xf numFmtId="0" fontId="11" fillId="0" borderId="0"/>
    <xf numFmtId="222" fontId="14" fillId="35" borderId="0"/>
    <xf numFmtId="0" fontId="11" fillId="0" borderId="0"/>
    <xf numFmtId="222" fontId="14" fillId="35" borderId="0"/>
    <xf numFmtId="222" fontId="14" fillId="35" borderId="0"/>
    <xf numFmtId="0" fontId="11" fillId="0" borderId="0"/>
    <xf numFmtId="0" fontId="11" fillId="0" borderId="0"/>
    <xf numFmtId="0" fontId="14" fillId="0" borderId="0"/>
    <xf numFmtId="222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1" fillId="0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222" fontId="14" fillId="35" borderId="0"/>
    <xf numFmtId="0" fontId="11" fillId="0" borderId="0"/>
    <xf numFmtId="222" fontId="14" fillId="35" borderId="0"/>
    <xf numFmtId="222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222" fontId="14" fillId="35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4" fillId="0" borderId="0"/>
    <xf numFmtId="0" fontId="11" fillId="0" borderId="0"/>
    <xf numFmtId="0" fontId="14" fillId="0" borderId="0"/>
    <xf numFmtId="222" fontId="14" fillId="35" borderId="0"/>
    <xf numFmtId="222" fontId="14" fillId="35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222" fontId="14" fillId="35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2" fontId="14" fillId="35" borderId="0"/>
    <xf numFmtId="222" fontId="14" fillId="35" borderId="0"/>
    <xf numFmtId="0" fontId="56" fillId="0" borderId="0"/>
    <xf numFmtId="222" fontId="14" fillId="35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222" fontId="14" fillId="35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222" fontId="14" fillId="35" borderId="0"/>
    <xf numFmtId="42" fontId="14" fillId="35" borderId="0"/>
    <xf numFmtId="166" fontId="71" fillId="0" borderId="0" applyBorder="0" applyAlignment="0"/>
    <xf numFmtId="166" fontId="71" fillId="0" borderId="0" applyBorder="0" applyAlignment="0"/>
    <xf numFmtId="0" fontId="56" fillId="0" borderId="0"/>
    <xf numFmtId="166" fontId="71" fillId="0" borderId="0" applyBorder="0" applyAlignment="0"/>
    <xf numFmtId="166" fontId="71" fillId="0" borderId="0" applyBorder="0" applyAlignment="0"/>
    <xf numFmtId="166" fontId="71" fillId="0" borderId="0" applyBorder="0" applyAlignment="0"/>
    <xf numFmtId="0" fontId="11" fillId="0" borderId="0"/>
    <xf numFmtId="0" fontId="14" fillId="0" borderId="0"/>
    <xf numFmtId="166" fontId="71" fillId="0" borderId="0" applyBorder="0" applyAlignment="0"/>
    <xf numFmtId="0" fontId="11" fillId="0" borderId="0"/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42" fontId="14" fillId="35" borderId="70">
      <alignment horizontal="left"/>
    </xf>
    <xf numFmtId="42" fontId="14" fillId="35" borderId="70">
      <alignment horizontal="left"/>
    </xf>
    <xf numFmtId="167" fontId="51" fillId="0" borderId="0">
      <alignment horizontal="left" wrapText="1"/>
    </xf>
    <xf numFmtId="0" fontId="14" fillId="0" borderId="0"/>
    <xf numFmtId="42" fontId="14" fillId="35" borderId="70">
      <alignment horizontal="left"/>
    </xf>
    <xf numFmtId="0" fontId="14" fillId="0" borderId="0"/>
    <xf numFmtId="0" fontId="14" fillId="0" borderId="0"/>
    <xf numFmtId="0" fontId="14" fillId="0" borderId="0"/>
    <xf numFmtId="42" fontId="14" fillId="35" borderId="70">
      <alignment horizontal="left"/>
    </xf>
    <xf numFmtId="42" fontId="14" fillId="35" borderId="70">
      <alignment horizontal="left"/>
    </xf>
    <xf numFmtId="42" fontId="14" fillId="35" borderId="70">
      <alignment horizontal="left"/>
    </xf>
    <xf numFmtId="0" fontId="11" fillId="0" borderId="0"/>
    <xf numFmtId="0" fontId="11" fillId="0" borderId="0"/>
    <xf numFmtId="0" fontId="11" fillId="0" borderId="0"/>
    <xf numFmtId="0" fontId="14" fillId="0" borderId="0"/>
    <xf numFmtId="42" fontId="14" fillId="35" borderId="70">
      <alignment horizontal="left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222" fontId="179" fillId="35" borderId="70">
      <alignment horizontal="left"/>
    </xf>
    <xf numFmtId="167" fontId="51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222" fontId="179" fillId="35" borderId="70">
      <alignment horizontal="left"/>
    </xf>
    <xf numFmtId="222" fontId="179" fillId="35" borderId="70">
      <alignment horizontal="left"/>
    </xf>
    <xf numFmtId="222" fontId="179" fillId="35" borderId="70">
      <alignment horizontal="left"/>
    </xf>
    <xf numFmtId="0" fontId="56" fillId="0" borderId="0"/>
    <xf numFmtId="222" fontId="179" fillId="35" borderId="70">
      <alignment horizontal="left"/>
    </xf>
    <xf numFmtId="0" fontId="11" fillId="0" borderId="0"/>
    <xf numFmtId="0" fontId="11" fillId="0" borderId="0"/>
    <xf numFmtId="0" fontId="11" fillId="0" borderId="0"/>
    <xf numFmtId="0" fontId="14" fillId="0" borderId="0"/>
    <xf numFmtId="222" fontId="179" fillId="35" borderId="70">
      <alignment horizontal="left"/>
    </xf>
    <xf numFmtId="0" fontId="11" fillId="0" borderId="0"/>
    <xf numFmtId="166" fontId="71" fillId="0" borderId="0" applyBorder="0" applyAlignment="0"/>
    <xf numFmtId="14" fontId="51" fillId="0" borderId="0" applyNumberFormat="0" applyFill="0" applyBorder="0" applyAlignment="0" applyProtection="0">
      <alignment horizontal="left"/>
    </xf>
    <xf numFmtId="14" fontId="51" fillId="0" borderId="0" applyNumberFormat="0" applyFill="0" applyBorder="0" applyAlignment="0" applyProtection="0">
      <alignment horizontal="left"/>
    </xf>
    <xf numFmtId="0" fontId="56" fillId="0" borderId="0"/>
    <xf numFmtId="14" fontId="51" fillId="0" borderId="0" applyNumberFormat="0" applyFill="0" applyBorder="0" applyAlignment="0" applyProtection="0">
      <alignment horizontal="left"/>
    </xf>
    <xf numFmtId="0" fontId="11" fillId="0" borderId="0"/>
    <xf numFmtId="0" fontId="11" fillId="0" borderId="0"/>
    <xf numFmtId="0" fontId="11" fillId="0" borderId="0"/>
    <xf numFmtId="0" fontId="14" fillId="0" borderId="0"/>
    <xf numFmtId="14" fontId="51" fillId="0" borderId="0" applyNumberFormat="0" applyFill="0" applyBorder="0" applyAlignment="0" applyProtection="0">
      <alignment horizontal="left"/>
    </xf>
    <xf numFmtId="0" fontId="11" fillId="0" borderId="0"/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1" fillId="0" borderId="0"/>
    <xf numFmtId="0" fontId="14" fillId="0" borderId="0"/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1" fillId="0" borderId="0"/>
    <xf numFmtId="0" fontId="11" fillId="0" borderId="0"/>
    <xf numFmtId="0" fontId="14" fillId="0" borderId="0"/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1" fillId="0" borderId="0"/>
    <xf numFmtId="0" fontId="14" fillId="0" borderId="0"/>
    <xf numFmtId="0" fontId="11" fillId="0" borderId="0"/>
    <xf numFmtId="0" fontId="14" fillId="0" borderId="0"/>
    <xf numFmtId="225" fontId="14" fillId="0" borderId="0" applyFont="0" applyFill="0" applyAlignment="0">
      <alignment horizontal="right"/>
    </xf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0" fontId="14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225" fontId="14" fillId="0" borderId="0" applyFont="0" applyFill="0" applyAlignment="0">
      <alignment horizontal="right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56" fillId="0" borderId="0"/>
    <xf numFmtId="225" fontId="14" fillId="0" borderId="0" applyFont="0" applyFill="0" applyAlignment="0">
      <alignment horizontal="right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5" fontId="14" fillId="0" borderId="0" applyFont="0" applyFill="0" applyAlignment="0">
      <alignment horizontal="right"/>
    </xf>
    <xf numFmtId="0" fontId="56" fillId="0" borderId="0"/>
    <xf numFmtId="225" fontId="14" fillId="0" borderId="0" applyFont="0" applyFill="0" applyAlignment="0">
      <alignment horizontal="right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226" fontId="180" fillId="0" borderId="0"/>
    <xf numFmtId="4" fontId="181" fillId="90" borderId="66" applyNumberFormat="0" applyProtection="0">
      <alignment vertical="center"/>
    </xf>
    <xf numFmtId="167" fontId="51" fillId="0" borderId="0">
      <alignment horizontal="left" wrapText="1"/>
    </xf>
    <xf numFmtId="0" fontId="14" fillId="0" borderId="0"/>
    <xf numFmtId="4" fontId="181" fillId="90" borderId="66" applyNumberFormat="0" applyProtection="0">
      <alignment vertical="center"/>
    </xf>
    <xf numFmtId="0" fontId="14" fillId="0" borderId="0"/>
    <xf numFmtId="0" fontId="14" fillId="0" borderId="0"/>
    <xf numFmtId="0" fontId="14" fillId="0" borderId="0"/>
    <xf numFmtId="4" fontId="181" fillId="90" borderId="66" applyNumberFormat="0" applyProtection="0">
      <alignment vertical="center"/>
    </xf>
    <xf numFmtId="4" fontId="181" fillId="90" borderId="66" applyNumberFormat="0" applyProtection="0">
      <alignment vertical="center"/>
    </xf>
    <xf numFmtId="4" fontId="181" fillId="90" borderId="66" applyNumberFormat="0" applyProtection="0">
      <alignment vertical="center"/>
    </xf>
    <xf numFmtId="0" fontId="11" fillId="0" borderId="0"/>
    <xf numFmtId="0" fontId="14" fillId="0" borderId="0"/>
    <xf numFmtId="0" fontId="11" fillId="0" borderId="0"/>
    <xf numFmtId="4" fontId="182" fillId="49" borderId="71" applyNumberFormat="0" applyProtection="0">
      <alignment vertical="center"/>
    </xf>
    <xf numFmtId="4" fontId="183" fillId="49" borderId="71" applyNumberFormat="0" applyProtection="0">
      <alignment vertical="center"/>
    </xf>
    <xf numFmtId="167" fontId="51" fillId="0" borderId="0">
      <alignment horizontal="left" wrapText="1"/>
    </xf>
    <xf numFmtId="0" fontId="14" fillId="0" borderId="0"/>
    <xf numFmtId="4" fontId="184" fillId="90" borderId="66" applyNumberFormat="0" applyProtection="0">
      <alignment vertical="center"/>
    </xf>
    <xf numFmtId="0" fontId="14" fillId="0" borderId="0"/>
    <xf numFmtId="0" fontId="14" fillId="0" borderId="0"/>
    <xf numFmtId="0" fontId="14" fillId="0" borderId="0"/>
    <xf numFmtId="4" fontId="184" fillId="90" borderId="66" applyNumberFormat="0" applyProtection="0">
      <alignment vertical="center"/>
    </xf>
    <xf numFmtId="4" fontId="184" fillId="90" borderId="66" applyNumberFormat="0" applyProtection="0">
      <alignment vertical="center"/>
    </xf>
    <xf numFmtId="4" fontId="184" fillId="90" borderId="66" applyNumberFormat="0" applyProtection="0">
      <alignment vertical="center"/>
    </xf>
    <xf numFmtId="0" fontId="11" fillId="0" borderId="0"/>
    <xf numFmtId="0" fontId="14" fillId="0" borderId="0"/>
    <xf numFmtId="0" fontId="11" fillId="0" borderId="0"/>
    <xf numFmtId="4" fontId="183" fillId="49" borderId="71" applyNumberFormat="0" applyProtection="0">
      <alignment vertical="center"/>
    </xf>
    <xf numFmtId="4" fontId="181" fillId="90" borderId="66" applyNumberFormat="0" applyProtection="0">
      <alignment horizontal="left" vertical="center" indent="1"/>
    </xf>
    <xf numFmtId="167" fontId="51" fillId="0" borderId="0">
      <alignment horizontal="left" wrapText="1"/>
    </xf>
    <xf numFmtId="0" fontId="14" fillId="0" borderId="0"/>
    <xf numFmtId="4" fontId="181" fillId="90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90" borderId="66" applyNumberFormat="0" applyProtection="0">
      <alignment horizontal="left" vertical="center" indent="1"/>
    </xf>
    <xf numFmtId="4" fontId="181" fillId="90" borderId="66" applyNumberFormat="0" applyProtection="0">
      <alignment horizontal="left" vertical="center" indent="1"/>
    </xf>
    <xf numFmtId="4" fontId="181" fillId="90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4" fontId="182" fillId="49" borderId="71" applyNumberFormat="0" applyProtection="0">
      <alignment horizontal="left" vertical="center" indent="1"/>
    </xf>
    <xf numFmtId="0" fontId="182" fillId="49" borderId="71" applyNumberFormat="0" applyProtection="0">
      <alignment horizontal="left" vertical="top" indent="1"/>
    </xf>
    <xf numFmtId="167" fontId="51" fillId="0" borderId="0">
      <alignment horizontal="left" wrapText="1"/>
    </xf>
    <xf numFmtId="0" fontId="14" fillId="0" borderId="0"/>
    <xf numFmtId="4" fontId="181" fillId="90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90" borderId="66" applyNumberFormat="0" applyProtection="0">
      <alignment horizontal="left" vertical="center" indent="1"/>
    </xf>
    <xf numFmtId="4" fontId="181" fillId="90" borderId="66" applyNumberFormat="0" applyProtection="0">
      <alignment horizontal="left" vertical="center" indent="1"/>
    </xf>
    <xf numFmtId="4" fontId="181" fillId="90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82" fillId="49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4" fontId="182" fillId="98" borderId="0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9" borderId="0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4" fontId="181" fillId="39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0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0" borderId="66" applyNumberFormat="0" applyProtection="0">
      <alignment horizontal="right" vertical="center"/>
    </xf>
    <xf numFmtId="4" fontId="181" fillId="100" borderId="66" applyNumberFormat="0" applyProtection="0">
      <alignment horizontal="right" vertical="center"/>
    </xf>
    <xf numFmtId="4" fontId="181" fillId="100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39" borderId="71" applyNumberFormat="0" applyProtection="0">
      <alignment horizontal="right" vertical="center"/>
    </xf>
    <xf numFmtId="4" fontId="181" fillId="40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1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1" borderId="66" applyNumberFormat="0" applyProtection="0">
      <alignment horizontal="right" vertical="center"/>
    </xf>
    <xf numFmtId="4" fontId="181" fillId="101" borderId="66" applyNumberFormat="0" applyProtection="0">
      <alignment horizontal="right" vertical="center"/>
    </xf>
    <xf numFmtId="4" fontId="181" fillId="101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40" borderId="71" applyNumberFormat="0" applyProtection="0">
      <alignment horizontal="right" vertical="center"/>
    </xf>
    <xf numFmtId="4" fontId="181" fillId="67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2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2" borderId="66" applyNumberFormat="0" applyProtection="0">
      <alignment horizontal="right" vertical="center"/>
    </xf>
    <xf numFmtId="4" fontId="181" fillId="102" borderId="66" applyNumberFormat="0" applyProtection="0">
      <alignment horizontal="right" vertical="center"/>
    </xf>
    <xf numFmtId="4" fontId="181" fillId="102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67" borderId="71" applyNumberFormat="0" applyProtection="0">
      <alignment horizontal="right" vertical="center"/>
    </xf>
    <xf numFmtId="4" fontId="181" fillId="50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3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3" borderId="66" applyNumberFormat="0" applyProtection="0">
      <alignment horizontal="right" vertical="center"/>
    </xf>
    <xf numFmtId="4" fontId="181" fillId="103" borderId="66" applyNumberFormat="0" applyProtection="0">
      <alignment horizontal="right" vertical="center"/>
    </xf>
    <xf numFmtId="4" fontId="181" fillId="103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50" borderId="71" applyNumberFormat="0" applyProtection="0">
      <alignment horizontal="right" vertical="center"/>
    </xf>
    <xf numFmtId="4" fontId="181" fillId="58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4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4" borderId="66" applyNumberFormat="0" applyProtection="0">
      <alignment horizontal="right" vertical="center"/>
    </xf>
    <xf numFmtId="4" fontId="181" fillId="104" borderId="66" applyNumberFormat="0" applyProtection="0">
      <alignment horizontal="right" vertical="center"/>
    </xf>
    <xf numFmtId="4" fontId="181" fillId="104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58" borderId="71" applyNumberFormat="0" applyProtection="0">
      <alignment horizontal="right" vertical="center"/>
    </xf>
    <xf numFmtId="4" fontId="181" fillId="52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5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5" borderId="66" applyNumberFormat="0" applyProtection="0">
      <alignment horizontal="right" vertical="center"/>
    </xf>
    <xf numFmtId="4" fontId="181" fillId="105" borderId="66" applyNumberFormat="0" applyProtection="0">
      <alignment horizontal="right" vertical="center"/>
    </xf>
    <xf numFmtId="4" fontId="181" fillId="105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52" borderId="71" applyNumberFormat="0" applyProtection="0">
      <alignment horizontal="right" vertical="center"/>
    </xf>
    <xf numFmtId="4" fontId="181" fillId="72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6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6" borderId="66" applyNumberFormat="0" applyProtection="0">
      <alignment horizontal="right" vertical="center"/>
    </xf>
    <xf numFmtId="4" fontId="181" fillId="106" borderId="66" applyNumberFormat="0" applyProtection="0">
      <alignment horizontal="right" vertical="center"/>
    </xf>
    <xf numFmtId="4" fontId="181" fillId="106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72" borderId="71" applyNumberFormat="0" applyProtection="0">
      <alignment horizontal="right" vertical="center"/>
    </xf>
    <xf numFmtId="4" fontId="181" fillId="107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8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8" borderId="66" applyNumberFormat="0" applyProtection="0">
      <alignment horizontal="right" vertical="center"/>
    </xf>
    <xf numFmtId="4" fontId="181" fillId="108" borderId="66" applyNumberFormat="0" applyProtection="0">
      <alignment horizontal="right" vertical="center"/>
    </xf>
    <xf numFmtId="4" fontId="181" fillId="108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107" borderId="71" applyNumberFormat="0" applyProtection="0">
      <alignment horizontal="right" vertical="center"/>
    </xf>
    <xf numFmtId="4" fontId="181" fillId="48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109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109" borderId="66" applyNumberFormat="0" applyProtection="0">
      <alignment horizontal="right" vertical="center"/>
    </xf>
    <xf numFmtId="4" fontId="181" fillId="109" borderId="66" applyNumberFormat="0" applyProtection="0">
      <alignment horizontal="right" vertical="center"/>
    </xf>
    <xf numFmtId="4" fontId="181" fillId="109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1" fillId="48" borderId="71" applyNumberFormat="0" applyProtection="0">
      <alignment horizontal="right" vertical="center"/>
    </xf>
    <xf numFmtId="4" fontId="182" fillId="110" borderId="66" applyNumberFormat="0" applyProtection="0">
      <alignment horizontal="left" vertical="center" indent="1"/>
    </xf>
    <xf numFmtId="4" fontId="182" fillId="111" borderId="0" applyNumberFormat="0" applyProtection="0">
      <alignment horizontal="left" vertical="center" indent="1"/>
    </xf>
    <xf numFmtId="0" fontId="14" fillId="0" borderId="0"/>
    <xf numFmtId="4" fontId="182" fillId="111" borderId="0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2" fillId="110" borderId="66" applyNumberFormat="0" applyProtection="0">
      <alignment horizontal="left" vertical="center" indent="1"/>
    </xf>
    <xf numFmtId="4" fontId="182" fillId="110" borderId="66" applyNumberFormat="0" applyProtection="0">
      <alignment horizontal="left" vertical="center" indent="1"/>
    </xf>
    <xf numFmtId="4" fontId="182" fillId="111" borderId="0" applyNumberFormat="0" applyProtection="0">
      <alignment horizontal="left" vertical="center" indent="1"/>
    </xf>
    <xf numFmtId="0" fontId="11" fillId="0" borderId="0"/>
    <xf numFmtId="4" fontId="182" fillId="110" borderId="66" applyNumberFormat="0" applyProtection="0">
      <alignment horizontal="left" vertical="center" indent="1"/>
    </xf>
    <xf numFmtId="0" fontId="11" fillId="0" borderId="0"/>
    <xf numFmtId="4" fontId="182" fillId="112" borderId="72" applyNumberFormat="0" applyProtection="0">
      <alignment horizontal="left" vertical="center" indent="1"/>
    </xf>
    <xf numFmtId="4" fontId="181" fillId="87" borderId="73" applyNumberFormat="0" applyProtection="0">
      <alignment horizontal="left" vertical="center" indent="1"/>
    </xf>
    <xf numFmtId="4" fontId="181" fillId="87" borderId="0" applyNumberFormat="0" applyProtection="0">
      <alignment horizontal="left" vertical="center" indent="1"/>
    </xf>
    <xf numFmtId="0" fontId="14" fillId="0" borderId="0"/>
    <xf numFmtId="4" fontId="181" fillId="87" borderId="0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87" borderId="73" applyNumberFormat="0" applyProtection="0">
      <alignment horizontal="left" vertical="center" indent="1"/>
    </xf>
    <xf numFmtId="4" fontId="181" fillId="87" borderId="73" applyNumberFormat="0" applyProtection="0">
      <alignment horizontal="left" vertical="center" indent="1"/>
    </xf>
    <xf numFmtId="4" fontId="181" fillId="87" borderId="0" applyNumberFormat="0" applyProtection="0">
      <alignment horizontal="left" vertical="center" indent="1"/>
    </xf>
    <xf numFmtId="0" fontId="11" fillId="0" borderId="0"/>
    <xf numFmtId="4" fontId="181" fillId="87" borderId="73" applyNumberFormat="0" applyProtection="0">
      <alignment horizontal="left" vertical="center" indent="1"/>
    </xf>
    <xf numFmtId="0" fontId="11" fillId="0" borderId="0"/>
    <xf numFmtId="4" fontId="181" fillId="113" borderId="0" applyNumberFormat="0" applyProtection="0">
      <alignment horizontal="left" vertical="center" indent="1"/>
    </xf>
    <xf numFmtId="4" fontId="185" fillId="74" borderId="0" applyNumberFormat="0" applyProtection="0">
      <alignment horizontal="left" vertical="center" indent="1"/>
    </xf>
    <xf numFmtId="4" fontId="185" fillId="114" borderId="0" applyNumberFormat="0" applyProtection="0">
      <alignment horizontal="left" vertical="center" indent="1"/>
    </xf>
    <xf numFmtId="0" fontId="56" fillId="0" borderId="0"/>
    <xf numFmtId="4" fontId="185" fillId="114" borderId="0" applyNumberFormat="0" applyProtection="0">
      <alignment horizontal="left" vertical="center" indent="1"/>
    </xf>
    <xf numFmtId="0" fontId="11" fillId="0" borderId="0"/>
    <xf numFmtId="4" fontId="185" fillId="114" borderId="0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4" fontId="185" fillId="74" borderId="0" applyNumberFormat="0" applyProtection="0">
      <alignment horizontal="left" vertical="center" indent="1"/>
    </xf>
    <xf numFmtId="4" fontId="181" fillId="98" borderId="71" applyNumberFormat="0" applyProtection="0">
      <alignment horizontal="right" vertical="center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4" fontId="181" fillId="98" borderId="71" applyNumberFormat="0" applyProtection="0">
      <alignment horizontal="right" vertical="center"/>
    </xf>
    <xf numFmtId="4" fontId="181" fillId="87" borderId="66" applyNumberFormat="0" applyProtection="0">
      <alignment horizontal="left" vertical="center" indent="1"/>
    </xf>
    <xf numFmtId="4" fontId="181" fillId="113" borderId="0" applyNumberFormat="0" applyProtection="0">
      <alignment horizontal="left" vertical="center" indent="1"/>
    </xf>
    <xf numFmtId="0" fontId="14" fillId="0" borderId="0"/>
    <xf numFmtId="4" fontId="186" fillId="0" borderId="0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87" borderId="66" applyNumberFormat="0" applyProtection="0">
      <alignment horizontal="left" vertical="center" indent="1"/>
    </xf>
    <xf numFmtId="4" fontId="181" fillId="87" borderId="66" applyNumberFormat="0" applyProtection="0">
      <alignment horizontal="left" vertical="center" indent="1"/>
    </xf>
    <xf numFmtId="4" fontId="181" fillId="113" borderId="0" applyNumberFormat="0" applyProtection="0">
      <alignment horizontal="left" vertical="center" indent="1"/>
    </xf>
    <xf numFmtId="4" fontId="181" fillId="113" borderId="0" applyNumberFormat="0" applyProtection="0">
      <alignment horizontal="left" vertical="center" indent="1"/>
    </xf>
    <xf numFmtId="0" fontId="11" fillId="0" borderId="0"/>
    <xf numFmtId="4" fontId="181" fillId="113" borderId="0" applyNumberFormat="0" applyProtection="0">
      <alignment horizontal="left" vertical="center" indent="1"/>
    </xf>
    <xf numFmtId="4" fontId="181" fillId="87" borderId="66" applyNumberFormat="0" applyProtection="0">
      <alignment horizontal="left" vertical="center" indent="1"/>
    </xf>
    <xf numFmtId="0" fontId="11" fillId="0" borderId="0"/>
    <xf numFmtId="4" fontId="181" fillId="113" borderId="0" applyNumberFormat="0" applyProtection="0">
      <alignment horizontal="left" vertical="center" indent="1"/>
    </xf>
    <xf numFmtId="4" fontId="181" fillId="115" borderId="66" applyNumberFormat="0" applyProtection="0">
      <alignment horizontal="left" vertical="center" indent="1"/>
    </xf>
    <xf numFmtId="4" fontId="181" fillId="98" borderId="0" applyNumberFormat="0" applyProtection="0">
      <alignment horizontal="left" vertical="center" indent="1"/>
    </xf>
    <xf numFmtId="0" fontId="14" fillId="0" borderId="0"/>
    <xf numFmtId="4" fontId="186" fillId="0" borderId="0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115" borderId="66" applyNumberFormat="0" applyProtection="0">
      <alignment horizontal="left" vertical="center" indent="1"/>
    </xf>
    <xf numFmtId="4" fontId="181" fillId="115" borderId="66" applyNumberFormat="0" applyProtection="0">
      <alignment horizontal="left" vertical="center" indent="1"/>
    </xf>
    <xf numFmtId="4" fontId="181" fillId="98" borderId="0" applyNumberFormat="0" applyProtection="0">
      <alignment horizontal="left" vertical="center" indent="1"/>
    </xf>
    <xf numFmtId="4" fontId="181" fillId="98" borderId="0" applyNumberFormat="0" applyProtection="0">
      <alignment horizontal="left" vertical="center" indent="1"/>
    </xf>
    <xf numFmtId="0" fontId="11" fillId="0" borderId="0"/>
    <xf numFmtId="4" fontId="181" fillId="98" borderId="0" applyNumberFormat="0" applyProtection="0">
      <alignment horizontal="left" vertical="center" indent="1"/>
    </xf>
    <xf numFmtId="4" fontId="181" fillId="115" borderId="66" applyNumberFormat="0" applyProtection="0">
      <alignment horizontal="left" vertical="center" indent="1"/>
    </xf>
    <xf numFmtId="0" fontId="11" fillId="0" borderId="0"/>
    <xf numFmtId="4" fontId="181" fillId="98" borderId="0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1" fillId="0" borderId="0"/>
    <xf numFmtId="0" fontId="14" fillId="74" borderId="71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74" borderId="71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115" borderId="66" applyNumberFormat="0" applyProtection="0">
      <alignment horizontal="left" vertical="center" indent="1"/>
    </xf>
    <xf numFmtId="0" fontId="14" fillId="74" borderId="71" applyNumberFormat="0" applyProtection="0">
      <alignment horizontal="left" vertical="top" indent="1"/>
    </xf>
    <xf numFmtId="0" fontId="14" fillId="98" borderId="71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center" indent="1"/>
    </xf>
    <xf numFmtId="0" fontId="11" fillId="0" borderId="0"/>
    <xf numFmtId="0" fontId="14" fillId="98" borderId="71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98" borderId="71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4" fillId="116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1" fillId="0" borderId="0"/>
    <xf numFmtId="0" fontId="14" fillId="98" borderId="71" applyNumberFormat="0" applyProtection="0">
      <alignment horizontal="left" vertical="top" indent="1"/>
    </xf>
    <xf numFmtId="0" fontId="14" fillId="0" borderId="0"/>
    <xf numFmtId="0" fontId="14" fillId="0" borderId="0"/>
    <xf numFmtId="0" fontId="14" fillId="0" borderId="0"/>
    <xf numFmtId="0" fontId="14" fillId="116" borderId="66" applyNumberFormat="0" applyProtection="0">
      <alignment horizontal="left" vertical="center" indent="1"/>
    </xf>
    <xf numFmtId="0" fontId="14" fillId="116" borderId="66" applyNumberFormat="0" applyProtection="0">
      <alignment horizontal="left" vertical="center" indent="1"/>
    </xf>
    <xf numFmtId="0" fontId="14" fillId="98" borderId="71" applyNumberFormat="0" applyProtection="0">
      <alignment horizontal="left" vertical="top" indent="1"/>
    </xf>
    <xf numFmtId="0" fontId="14" fillId="116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98" borderId="71" applyNumberFormat="0" applyProtection="0">
      <alignment horizontal="left" vertical="top" indent="1"/>
    </xf>
    <xf numFmtId="0" fontId="14" fillId="37" borderId="71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center" indent="1"/>
    </xf>
    <xf numFmtId="0" fontId="11" fillId="0" borderId="0"/>
    <xf numFmtId="0" fontId="14" fillId="37" borderId="71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37" borderId="71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4" fillId="2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1" fillId="0" borderId="0"/>
    <xf numFmtId="0" fontId="14" fillId="37" borderId="71" applyNumberFormat="0" applyProtection="0">
      <alignment horizontal="left" vertical="top" indent="1"/>
    </xf>
    <xf numFmtId="0" fontId="14" fillId="0" borderId="0"/>
    <xf numFmtId="0" fontId="14" fillId="0" borderId="0"/>
    <xf numFmtId="0" fontId="14" fillId="0" borderId="0"/>
    <xf numFmtId="0" fontId="14" fillId="2" borderId="66" applyNumberFormat="0" applyProtection="0">
      <alignment horizontal="left" vertical="center" indent="1"/>
    </xf>
    <xf numFmtId="0" fontId="14" fillId="2" borderId="66" applyNumberFormat="0" applyProtection="0">
      <alignment horizontal="left" vertical="center" indent="1"/>
    </xf>
    <xf numFmtId="0" fontId="14" fillId="37" borderId="71" applyNumberFormat="0" applyProtection="0">
      <alignment horizontal="left" vertical="top" indent="1"/>
    </xf>
    <xf numFmtId="0" fontId="14" fillId="2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37" borderId="71" applyNumberFormat="0" applyProtection="0">
      <alignment horizontal="left" vertical="top" indent="1"/>
    </xf>
    <xf numFmtId="0" fontId="14" fillId="113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center" indent="1"/>
    </xf>
    <xf numFmtId="0" fontId="11" fillId="0" borderId="0"/>
    <xf numFmtId="0" fontId="14" fillId="113" borderId="71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113" borderId="71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1" fillId="0" borderId="0"/>
    <xf numFmtId="0" fontId="14" fillId="113" borderId="71" applyNumberFormat="0" applyProtection="0">
      <alignment horizontal="left" vertical="top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113" borderId="71" applyNumberFormat="0" applyProtection="0">
      <alignment horizontal="left" vertical="top" indent="1"/>
    </xf>
    <xf numFmtId="0" fontId="14" fillId="97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4" fillId="113" borderId="71" applyNumberFormat="0" applyProtection="0">
      <alignment horizontal="left" vertical="top" indent="1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0" borderId="0"/>
    <xf numFmtId="0" fontId="14" fillId="0" borderId="0"/>
    <xf numFmtId="0" fontId="14" fillId="0" borderId="0"/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0" borderId="0"/>
    <xf numFmtId="0" fontId="14" fillId="0" borderId="0"/>
    <xf numFmtId="0" fontId="14" fillId="0" borderId="0"/>
    <xf numFmtId="0" fontId="14" fillId="81" borderId="20" applyNumberFormat="0">
      <protection locked="0"/>
    </xf>
    <xf numFmtId="0" fontId="14" fillId="81" borderId="20" applyNumberFormat="0">
      <protection locked="0"/>
    </xf>
    <xf numFmtId="0" fontId="14" fillId="81" borderId="20" applyNumberFormat="0">
      <protection locked="0"/>
    </xf>
    <xf numFmtId="0" fontId="71" fillId="74" borderId="74" applyBorder="0"/>
    <xf numFmtId="0" fontId="11" fillId="0" borderId="0"/>
    <xf numFmtId="4" fontId="181" fillId="43" borderId="71" applyNumberFormat="0" applyProtection="0">
      <alignment vertical="center"/>
    </xf>
    <xf numFmtId="167" fontId="51" fillId="0" borderId="0">
      <alignment horizontal="left" wrapText="1"/>
    </xf>
    <xf numFmtId="0" fontId="14" fillId="0" borderId="0"/>
    <xf numFmtId="4" fontId="181" fillId="91" borderId="66" applyNumberFormat="0" applyProtection="0">
      <alignment vertical="center"/>
    </xf>
    <xf numFmtId="0" fontId="14" fillId="0" borderId="0"/>
    <xf numFmtId="0" fontId="14" fillId="0" borderId="0"/>
    <xf numFmtId="0" fontId="14" fillId="0" borderId="0"/>
    <xf numFmtId="4" fontId="181" fillId="91" borderId="66" applyNumberFormat="0" applyProtection="0">
      <alignment vertical="center"/>
    </xf>
    <xf numFmtId="4" fontId="181" fillId="91" borderId="66" applyNumberFormat="0" applyProtection="0">
      <alignment vertical="center"/>
    </xf>
    <xf numFmtId="4" fontId="181" fillId="91" borderId="66" applyNumberFormat="0" applyProtection="0">
      <alignment vertical="center"/>
    </xf>
    <xf numFmtId="0" fontId="11" fillId="0" borderId="0"/>
    <xf numFmtId="0" fontId="14" fillId="0" borderId="0"/>
    <xf numFmtId="0" fontId="11" fillId="0" borderId="0"/>
    <xf numFmtId="4" fontId="181" fillId="43" borderId="71" applyNumberFormat="0" applyProtection="0">
      <alignment vertical="center"/>
    </xf>
    <xf numFmtId="4" fontId="184" fillId="43" borderId="71" applyNumberFormat="0" applyProtection="0">
      <alignment vertical="center"/>
    </xf>
    <xf numFmtId="167" fontId="51" fillId="0" borderId="0">
      <alignment horizontal="left" wrapText="1"/>
    </xf>
    <xf numFmtId="0" fontId="14" fillId="0" borderId="0"/>
    <xf numFmtId="4" fontId="184" fillId="91" borderId="66" applyNumberFormat="0" applyProtection="0">
      <alignment vertical="center"/>
    </xf>
    <xf numFmtId="0" fontId="14" fillId="0" borderId="0"/>
    <xf numFmtId="0" fontId="14" fillId="0" borderId="0"/>
    <xf numFmtId="0" fontId="14" fillId="0" borderId="0"/>
    <xf numFmtId="4" fontId="184" fillId="91" borderId="66" applyNumberFormat="0" applyProtection="0">
      <alignment vertical="center"/>
    </xf>
    <xf numFmtId="4" fontId="184" fillId="91" borderId="66" applyNumberFormat="0" applyProtection="0">
      <alignment vertical="center"/>
    </xf>
    <xf numFmtId="4" fontId="184" fillId="91" borderId="66" applyNumberFormat="0" applyProtection="0">
      <alignment vertical="center"/>
    </xf>
    <xf numFmtId="0" fontId="11" fillId="0" borderId="0"/>
    <xf numFmtId="0" fontId="14" fillId="0" borderId="0"/>
    <xf numFmtId="0" fontId="11" fillId="0" borderId="0"/>
    <xf numFmtId="4" fontId="184" fillId="43" borderId="71" applyNumberFormat="0" applyProtection="0">
      <alignment vertical="center"/>
    </xf>
    <xf numFmtId="4" fontId="181" fillId="43" borderId="71" applyNumberFormat="0" applyProtection="0">
      <alignment horizontal="left" vertical="center" indent="1"/>
    </xf>
    <xf numFmtId="167" fontId="51" fillId="0" borderId="0">
      <alignment horizontal="left" wrapText="1"/>
    </xf>
    <xf numFmtId="0" fontId="14" fillId="0" borderId="0"/>
    <xf numFmtId="4" fontId="181" fillId="91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91" borderId="66" applyNumberFormat="0" applyProtection="0">
      <alignment horizontal="left" vertical="center" indent="1"/>
    </xf>
    <xf numFmtId="4" fontId="181" fillId="91" borderId="66" applyNumberFormat="0" applyProtection="0">
      <alignment horizontal="left" vertical="center" indent="1"/>
    </xf>
    <xf numFmtId="4" fontId="181" fillId="91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4" fontId="181" fillId="43" borderId="71" applyNumberFormat="0" applyProtection="0">
      <alignment horizontal="left" vertical="center" indent="1"/>
    </xf>
    <xf numFmtId="0" fontId="181" fillId="43" borderId="71" applyNumberFormat="0" applyProtection="0">
      <alignment horizontal="left" vertical="top" indent="1"/>
    </xf>
    <xf numFmtId="167" fontId="51" fillId="0" borderId="0">
      <alignment horizontal="left" wrapText="1"/>
    </xf>
    <xf numFmtId="0" fontId="14" fillId="0" borderId="0"/>
    <xf numFmtId="4" fontId="181" fillId="91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4" fontId="181" fillId="91" borderId="66" applyNumberFormat="0" applyProtection="0">
      <alignment horizontal="left" vertical="center" indent="1"/>
    </xf>
    <xf numFmtId="4" fontId="181" fillId="91" borderId="66" applyNumberFormat="0" applyProtection="0">
      <alignment horizontal="left" vertical="center" indent="1"/>
    </xf>
    <xf numFmtId="4" fontId="181" fillId="91" borderId="66" applyNumberFormat="0" applyProtection="0">
      <alignment horizontal="left" vertical="center" indent="1"/>
    </xf>
    <xf numFmtId="0" fontId="11" fillId="0" borderId="0"/>
    <xf numFmtId="0" fontId="14" fillId="0" borderId="0"/>
    <xf numFmtId="0" fontId="11" fillId="0" borderId="0"/>
    <xf numFmtId="0" fontId="181" fillId="43" borderId="71" applyNumberFormat="0" applyProtection="0">
      <alignment horizontal="left" vertical="top" indent="1"/>
    </xf>
    <xf numFmtId="4" fontId="181" fillId="87" borderId="66" applyNumberFormat="0" applyProtection="0">
      <alignment horizontal="right" vertical="center"/>
    </xf>
    <xf numFmtId="4" fontId="181" fillId="87" borderId="66" applyNumberFormat="0" applyProtection="0">
      <alignment horizontal="right" vertical="center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4" fontId="181" fillId="87" borderId="66" applyNumberFormat="0" applyProtection="0">
      <alignment horizontal="right" vertical="center"/>
    </xf>
    <xf numFmtId="4" fontId="181" fillId="87" borderId="66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1" fillId="87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1" fillId="87" borderId="66" applyNumberFormat="0" applyProtection="0">
      <alignment horizontal="right" vertical="center"/>
    </xf>
    <xf numFmtId="4" fontId="181" fillId="87" borderId="66" applyNumberFormat="0" applyProtection="0">
      <alignment horizontal="right" vertical="center"/>
    </xf>
    <xf numFmtId="4" fontId="181" fillId="87" borderId="66" applyNumberFormat="0" applyProtection="0">
      <alignment horizontal="right" vertical="center"/>
    </xf>
    <xf numFmtId="0" fontId="11" fillId="0" borderId="0"/>
    <xf numFmtId="0" fontId="14" fillId="0" borderId="0"/>
    <xf numFmtId="4" fontId="181" fillId="87" borderId="66" applyNumberFormat="0" applyProtection="0">
      <alignment horizontal="right" vertical="center"/>
    </xf>
    <xf numFmtId="0" fontId="11" fillId="0" borderId="0"/>
    <xf numFmtId="4" fontId="181" fillId="113" borderId="71" applyNumberFormat="0" applyProtection="0">
      <alignment horizontal="right" vertical="center"/>
    </xf>
    <xf numFmtId="4" fontId="184" fillId="113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84" fillId="87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84" fillId="87" borderId="66" applyNumberFormat="0" applyProtection="0">
      <alignment horizontal="right" vertical="center"/>
    </xf>
    <xf numFmtId="4" fontId="184" fillId="87" borderId="66" applyNumberFormat="0" applyProtection="0">
      <alignment horizontal="right" vertical="center"/>
    </xf>
    <xf numFmtId="4" fontId="184" fillId="87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84" fillId="113" borderId="71" applyNumberFormat="0" applyProtection="0">
      <alignment horizontal="right" vertical="center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4" fontId="181" fillId="98" borderId="71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4" fillId="97" borderId="66" applyNumberFormat="0" applyProtection="0">
      <alignment horizontal="left" vertical="center" indent="1"/>
    </xf>
    <xf numFmtId="0" fontId="181" fillId="98" borderId="71" applyNumberFormat="0" applyProtection="0">
      <alignment horizontal="left" vertical="top" indent="1"/>
    </xf>
    <xf numFmtId="0" fontId="187" fillId="0" borderId="0"/>
    <xf numFmtId="0" fontId="187" fillId="0" borderId="0"/>
    <xf numFmtId="0" fontId="56" fillId="0" borderId="0"/>
    <xf numFmtId="0" fontId="188" fillId="0" borderId="0" applyNumberFormat="0" applyProtection="0">
      <alignment horizontal="left" indent="5"/>
    </xf>
    <xf numFmtId="0" fontId="11" fillId="0" borderId="0"/>
    <xf numFmtId="0" fontId="188" fillId="0" borderId="0" applyNumberFormat="0" applyProtection="0">
      <alignment horizontal="left" indent="5"/>
    </xf>
    <xf numFmtId="0" fontId="11" fillId="0" borderId="0"/>
    <xf numFmtId="0" fontId="14" fillId="0" borderId="0"/>
    <xf numFmtId="0" fontId="11" fillId="0" borderId="0"/>
    <xf numFmtId="4" fontId="189" fillId="117" borderId="0" applyNumberFormat="0" applyProtection="0">
      <alignment horizontal="left" vertical="center" indent="1"/>
    </xf>
    <xf numFmtId="0" fontId="16" fillId="41" borderId="20"/>
    <xf numFmtId="0" fontId="11" fillId="0" borderId="0"/>
    <xf numFmtId="4" fontId="190" fillId="113" borderId="71" applyNumberFormat="0" applyProtection="0">
      <alignment horizontal="right" vertical="center"/>
    </xf>
    <xf numFmtId="167" fontId="51" fillId="0" borderId="0">
      <alignment horizontal="left" wrapText="1"/>
    </xf>
    <xf numFmtId="0" fontId="14" fillId="0" borderId="0"/>
    <xf numFmtId="4" fontId="190" fillId="87" borderId="66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4" fontId="190" fillId="87" borderId="66" applyNumberFormat="0" applyProtection="0">
      <alignment horizontal="right" vertical="center"/>
    </xf>
    <xf numFmtId="4" fontId="190" fillId="87" borderId="66" applyNumberFormat="0" applyProtection="0">
      <alignment horizontal="right" vertical="center"/>
    </xf>
    <xf numFmtId="4" fontId="190" fillId="87" borderId="66" applyNumberFormat="0" applyProtection="0">
      <alignment horizontal="right" vertical="center"/>
    </xf>
    <xf numFmtId="0" fontId="11" fillId="0" borderId="0"/>
    <xf numFmtId="0" fontId="14" fillId="0" borderId="0"/>
    <xf numFmtId="0" fontId="11" fillId="0" borderId="0"/>
    <xf numFmtId="4" fontId="190" fillId="113" borderId="71" applyNumberFormat="0" applyProtection="0">
      <alignment horizontal="right" vertical="center"/>
    </xf>
    <xf numFmtId="39" fontId="14" fillId="118" borderId="0"/>
    <xf numFmtId="0" fontId="14" fillId="0" borderId="0"/>
    <xf numFmtId="0" fontId="11" fillId="0" borderId="0"/>
    <xf numFmtId="39" fontId="14" fillId="118" borderId="0"/>
    <xf numFmtId="0" fontId="11" fillId="0" borderId="0"/>
    <xf numFmtId="39" fontId="14" fillId="118" borderId="0"/>
    <xf numFmtId="0" fontId="11" fillId="0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0" fontId="11" fillId="0" borderId="0"/>
    <xf numFmtId="0" fontId="14" fillId="0" borderId="0"/>
    <xf numFmtId="39" fontId="14" fillId="118" borderId="0"/>
    <xf numFmtId="0" fontId="11" fillId="0" borderId="0"/>
    <xf numFmtId="39" fontId="14" fillId="118" borderId="0"/>
    <xf numFmtId="0" fontId="11" fillId="0" borderId="0"/>
    <xf numFmtId="39" fontId="14" fillId="118" borderId="0"/>
    <xf numFmtId="39" fontId="14" fillId="118" borderId="0"/>
    <xf numFmtId="0" fontId="11" fillId="0" borderId="0"/>
    <xf numFmtId="0" fontId="11" fillId="0" borderId="0"/>
    <xf numFmtId="0" fontId="14" fillId="0" borderId="0"/>
    <xf numFmtId="39" fontId="14" fillId="118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39" fontId="14" fillId="118" borderId="0"/>
    <xf numFmtId="0" fontId="11" fillId="0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39" fontId="14" fillId="118" borderId="0"/>
    <xf numFmtId="0" fontId="11" fillId="0" borderId="0"/>
    <xf numFmtId="39" fontId="14" fillId="118" borderId="0"/>
    <xf numFmtId="39" fontId="14" fillId="118" borderId="0"/>
    <xf numFmtId="0" fontId="11" fillId="0" borderId="0"/>
    <xf numFmtId="0" fontId="14" fillId="0" borderId="0"/>
    <xf numFmtId="0" fontId="11" fillId="0" borderId="0"/>
    <xf numFmtId="0" fontId="14" fillId="0" borderId="0"/>
    <xf numFmtId="39" fontId="14" fillId="118" borderId="0"/>
    <xf numFmtId="0" fontId="11" fillId="0" borderId="0"/>
    <xf numFmtId="0" fontId="14" fillId="0" borderId="0"/>
    <xf numFmtId="0" fontId="11" fillId="0" borderId="0"/>
    <xf numFmtId="39" fontId="14" fillId="118" borderId="0"/>
    <xf numFmtId="0" fontId="14" fillId="0" borderId="0"/>
    <xf numFmtId="0" fontId="11" fillId="0" borderId="0"/>
    <xf numFmtId="0" fontId="14" fillId="0" borderId="0"/>
    <xf numFmtId="39" fontId="14" fillId="118" borderId="0"/>
    <xf numFmtId="39" fontId="14" fillId="118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39" fontId="14" fillId="118" borderId="0"/>
    <xf numFmtId="39" fontId="14" fillId="118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39" fontId="14" fillId="118" borderId="0"/>
    <xf numFmtId="0" fontId="56" fillId="0" borderId="0"/>
    <xf numFmtId="39" fontId="14" fillId="118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39" fontId="14" fillId="118" borderId="0"/>
    <xf numFmtId="0" fontId="56" fillId="0" borderId="0"/>
    <xf numFmtId="39" fontId="14" fillId="118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39" fontId="14" fillId="118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38" fontId="16" fillId="0" borderId="75"/>
    <xf numFmtId="38" fontId="16" fillId="0" borderId="75"/>
    <xf numFmtId="38" fontId="16" fillId="0" borderId="75"/>
    <xf numFmtId="0" fontId="56" fillId="0" borderId="0"/>
    <xf numFmtId="38" fontId="16" fillId="0" borderId="75"/>
    <xf numFmtId="38" fontId="16" fillId="0" borderId="75"/>
    <xf numFmtId="38" fontId="16" fillId="0" borderId="75"/>
    <xf numFmtId="38" fontId="16" fillId="0" borderId="75"/>
    <xf numFmtId="0" fontId="14" fillId="0" borderId="0"/>
    <xf numFmtId="38" fontId="16" fillId="0" borderId="75"/>
    <xf numFmtId="0" fontId="11" fillId="0" borderId="0"/>
    <xf numFmtId="38" fontId="16" fillId="0" borderId="75"/>
    <xf numFmtId="38" fontId="16" fillId="0" borderId="75"/>
    <xf numFmtId="0" fontId="56" fillId="0" borderId="0"/>
    <xf numFmtId="38" fontId="16" fillId="0" borderId="75"/>
    <xf numFmtId="38" fontId="16" fillId="0" borderId="75"/>
    <xf numFmtId="38" fontId="16" fillId="0" borderId="75"/>
    <xf numFmtId="38" fontId="16" fillId="0" borderId="75"/>
    <xf numFmtId="0" fontId="14" fillId="0" borderId="0"/>
    <xf numFmtId="38" fontId="16" fillId="0" borderId="75"/>
    <xf numFmtId="0" fontId="11" fillId="0" borderId="0"/>
    <xf numFmtId="38" fontId="16" fillId="0" borderId="75"/>
    <xf numFmtId="38" fontId="16" fillId="0" borderId="75"/>
    <xf numFmtId="0" fontId="56" fillId="0" borderId="0"/>
    <xf numFmtId="38" fontId="16" fillId="0" borderId="75"/>
    <xf numFmtId="38" fontId="16" fillId="0" borderId="75"/>
    <xf numFmtId="38" fontId="16" fillId="0" borderId="75"/>
    <xf numFmtId="38" fontId="16" fillId="0" borderId="75"/>
    <xf numFmtId="0" fontId="14" fillId="0" borderId="0"/>
    <xf numFmtId="38" fontId="16" fillId="0" borderId="75"/>
    <xf numFmtId="0" fontId="11" fillId="0" borderId="0"/>
    <xf numFmtId="38" fontId="16" fillId="0" borderId="75"/>
    <xf numFmtId="167" fontId="51" fillId="0" borderId="0">
      <alignment horizontal="left" wrapText="1"/>
    </xf>
    <xf numFmtId="38" fontId="16" fillId="0" borderId="75"/>
    <xf numFmtId="0" fontId="11" fillId="0" borderId="0"/>
    <xf numFmtId="0" fontId="14" fillId="0" borderId="0"/>
    <xf numFmtId="38" fontId="16" fillId="0" borderId="75"/>
    <xf numFmtId="38" fontId="16" fillId="0" borderId="75"/>
    <xf numFmtId="0" fontId="16" fillId="0" borderId="75"/>
    <xf numFmtId="0" fontId="14" fillId="0" borderId="0"/>
    <xf numFmtId="38" fontId="16" fillId="0" borderId="75"/>
    <xf numFmtId="0" fontId="11" fillId="0" borderId="0"/>
    <xf numFmtId="38" fontId="16" fillId="0" borderId="75"/>
    <xf numFmtId="0" fontId="11" fillId="0" borderId="0"/>
    <xf numFmtId="38" fontId="16" fillId="0" borderId="75"/>
    <xf numFmtId="38" fontId="71" fillId="0" borderId="70"/>
    <xf numFmtId="38" fontId="71" fillId="0" borderId="70"/>
    <xf numFmtId="38" fontId="71" fillId="0" borderId="7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38" fontId="71" fillId="0" borderId="70"/>
    <xf numFmtId="38" fontId="71" fillId="0" borderId="70"/>
    <xf numFmtId="38" fontId="71" fillId="0" borderId="70"/>
    <xf numFmtId="167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38" fontId="71" fillId="0" borderId="70"/>
    <xf numFmtId="38" fontId="71" fillId="0" borderId="70"/>
    <xf numFmtId="0" fontId="11" fillId="0" borderId="0"/>
    <xf numFmtId="0" fontId="14" fillId="0" borderId="0"/>
    <xf numFmtId="38" fontId="71" fillId="0" borderId="70"/>
    <xf numFmtId="0" fontId="71" fillId="0" borderId="70"/>
    <xf numFmtId="0" fontId="14" fillId="0" borderId="0"/>
    <xf numFmtId="0" fontId="14" fillId="0" borderId="0"/>
    <xf numFmtId="0" fontId="14" fillId="0" borderId="0"/>
    <xf numFmtId="0" fontId="14" fillId="0" borderId="0"/>
    <xf numFmtId="38" fontId="71" fillId="0" borderId="70"/>
    <xf numFmtId="38" fontId="71" fillId="0" borderId="70"/>
    <xf numFmtId="0" fontId="71" fillId="0" borderId="70"/>
    <xf numFmtId="0" fontId="11" fillId="0" borderId="0"/>
    <xf numFmtId="0" fontId="71" fillId="0" borderId="70"/>
    <xf numFmtId="0" fontId="11" fillId="0" borderId="0"/>
    <xf numFmtId="38" fontId="71" fillId="0" borderId="70"/>
    <xf numFmtId="38" fontId="71" fillId="0" borderId="70"/>
    <xf numFmtId="38" fontId="71" fillId="0" borderId="70"/>
    <xf numFmtId="38" fontId="71" fillId="0" borderId="70"/>
    <xf numFmtId="39" fontId="51" fillId="119" borderId="0"/>
    <xf numFmtId="39" fontId="51" fillId="119" borderId="0"/>
    <xf numFmtId="0" fontId="56" fillId="0" borderId="0"/>
    <xf numFmtId="39" fontId="51" fillId="119" borderId="0"/>
    <xf numFmtId="0" fontId="11" fillId="0" borderId="0"/>
    <xf numFmtId="39" fontId="14" fillId="119" borderId="0"/>
    <xf numFmtId="0" fontId="11" fillId="0" borderId="0"/>
    <xf numFmtId="0" fontId="11" fillId="0" borderId="0"/>
    <xf numFmtId="0" fontId="14" fillId="0" borderId="0"/>
    <xf numFmtId="39" fontId="51" fillId="119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71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4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168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0" fontId="11" fillId="0" borderId="0"/>
    <xf numFmtId="0" fontId="56" fillId="0" borderId="0"/>
    <xf numFmtId="171" fontId="14" fillId="0" borderId="0">
      <alignment horizontal="left" wrapText="1"/>
    </xf>
    <xf numFmtId="0" fontId="11" fillId="0" borderId="0"/>
    <xf numFmtId="168" fontId="14" fillId="0" borderId="0">
      <alignment horizontal="left" wrapText="1"/>
    </xf>
    <xf numFmtId="181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56" fillId="0" borderId="0"/>
    <xf numFmtId="0" fontId="14" fillId="0" borderId="0"/>
    <xf numFmtId="0" fontId="11" fillId="0" borderId="0"/>
    <xf numFmtId="0" fontId="11" fillId="0" borderId="0"/>
    <xf numFmtId="167" fontId="14" fillId="0" borderId="0">
      <alignment horizontal="left" wrapText="1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171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72" fontId="14" fillId="0" borderId="0">
      <alignment horizontal="left" wrapText="1"/>
    </xf>
    <xf numFmtId="172" fontId="14" fillId="0" borderId="0">
      <alignment horizontal="left" wrapText="1"/>
    </xf>
    <xf numFmtId="167" fontId="14" fillId="0" borderId="0">
      <alignment horizontal="left" wrapText="1"/>
    </xf>
    <xf numFmtId="0" fontId="56" fillId="0" borderId="0"/>
    <xf numFmtId="0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181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181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0" fontId="56" fillId="0" borderId="0"/>
    <xf numFmtId="0" fontId="14" fillId="0" borderId="0"/>
    <xf numFmtId="0" fontId="11" fillId="0" borderId="0"/>
    <xf numFmtId="0" fontId="14" fillId="0" borderId="0"/>
    <xf numFmtId="168" fontId="14" fillId="0" borderId="0">
      <alignment horizontal="left" wrapText="1"/>
    </xf>
    <xf numFmtId="18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81" fontId="14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168" fontId="14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0" fontId="56" fillId="0" borderId="0"/>
    <xf numFmtId="181" fontId="14" fillId="0" borderId="0">
      <alignment horizontal="left" wrapText="1"/>
    </xf>
    <xf numFmtId="168" fontId="14" fillId="0" borderId="0">
      <alignment horizontal="left" wrapText="1"/>
    </xf>
    <xf numFmtId="0" fontId="11" fillId="0" borderId="0"/>
    <xf numFmtId="168" fontId="14" fillId="0" borderId="0">
      <alignment horizontal="left" wrapText="1"/>
    </xf>
    <xf numFmtId="181" fontId="14" fillId="0" borderId="0">
      <alignment horizontal="left" wrapText="1"/>
    </xf>
    <xf numFmtId="0" fontId="11" fillId="0" borderId="0"/>
    <xf numFmtId="0" fontId="14" fillId="0" borderId="0"/>
    <xf numFmtId="181" fontId="14" fillId="0" borderId="0">
      <alignment horizontal="left" wrapText="1"/>
    </xf>
    <xf numFmtId="0" fontId="56" fillId="0" borderId="0"/>
    <xf numFmtId="0" fontId="11" fillId="0" borderId="0"/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168" fontId="14" fillId="0" borderId="0">
      <alignment horizontal="left" wrapText="1"/>
    </xf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222" fontId="14" fillId="0" borderId="0">
      <alignment horizontal="left" wrapText="1"/>
    </xf>
    <xf numFmtId="0" fontId="11" fillId="0" borderId="0"/>
    <xf numFmtId="0" fontId="14" fillId="0" borderId="0"/>
    <xf numFmtId="167" fontId="14" fillId="0" borderId="0">
      <alignment horizontal="left" wrapText="1"/>
    </xf>
    <xf numFmtId="222" fontId="14" fillId="0" borderId="0">
      <alignment horizontal="left" wrapText="1"/>
    </xf>
    <xf numFmtId="218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223" fontId="14" fillId="0" borderId="0">
      <alignment horizontal="left" wrapText="1"/>
    </xf>
    <xf numFmtId="0" fontId="56" fillId="0" borderId="0"/>
    <xf numFmtId="223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223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222" fontId="14" fillId="0" borderId="0">
      <alignment horizontal="left" wrapText="1"/>
    </xf>
    <xf numFmtId="0" fontId="11" fillId="0" borderId="0"/>
    <xf numFmtId="0" fontId="14" fillId="0" borderId="0"/>
    <xf numFmtId="222" fontId="14" fillId="0" borderId="0">
      <alignment horizontal="left" wrapText="1"/>
    </xf>
    <xf numFmtId="222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56" fillId="0" borderId="0"/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219" fontId="14" fillId="0" borderId="0">
      <alignment horizontal="left" wrapText="1"/>
    </xf>
    <xf numFmtId="219" fontId="14" fillId="0" borderId="0">
      <alignment horizontal="left" wrapText="1"/>
    </xf>
    <xf numFmtId="219" fontId="14" fillId="0" borderId="0">
      <alignment horizontal="left" wrapText="1"/>
    </xf>
    <xf numFmtId="219" fontId="14" fillId="0" borderId="0">
      <alignment horizontal="left" wrapText="1"/>
    </xf>
    <xf numFmtId="0" fontId="11" fillId="0" borderId="0"/>
    <xf numFmtId="0" fontId="14" fillId="0" borderId="0"/>
    <xf numFmtId="219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219" fontId="14" fillId="0" borderId="0">
      <alignment horizontal="left" wrapText="1"/>
    </xf>
    <xf numFmtId="0" fontId="56" fillId="0" borderId="0"/>
    <xf numFmtId="181" fontId="14" fillId="0" borderId="0">
      <alignment horizontal="left" wrapText="1"/>
    </xf>
    <xf numFmtId="219" fontId="14" fillId="0" borderId="0">
      <alignment horizontal="left" wrapText="1"/>
    </xf>
    <xf numFmtId="0" fontId="14" fillId="0" borderId="0"/>
    <xf numFmtId="0" fontId="14" fillId="0" borderId="0"/>
    <xf numFmtId="219" fontId="14" fillId="0" borderId="0">
      <alignment horizontal="left" wrapText="1"/>
    </xf>
    <xf numFmtId="0" fontId="56" fillId="0" borderId="0"/>
    <xf numFmtId="219" fontId="14" fillId="0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171" fontId="14" fillId="0" borderId="0">
      <alignment horizontal="left" wrapText="1"/>
    </xf>
    <xf numFmtId="168" fontId="14" fillId="0" borderId="0">
      <alignment horizontal="left" wrapText="1"/>
    </xf>
    <xf numFmtId="171" fontId="14" fillId="0" borderId="0">
      <alignment horizontal="left" wrapText="1"/>
    </xf>
    <xf numFmtId="171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171" fontId="14" fillId="0" borderId="0">
      <alignment horizontal="left" wrapText="1"/>
    </xf>
    <xf numFmtId="218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171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71" fontId="14" fillId="0" borderId="0">
      <alignment horizontal="left" wrapText="1"/>
    </xf>
    <xf numFmtId="218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0" fontId="14" fillId="0" borderId="0"/>
    <xf numFmtId="218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218" fontId="14" fillId="0" borderId="0">
      <alignment horizontal="left" wrapText="1"/>
    </xf>
    <xf numFmtId="218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0" fontId="14" fillId="0" borderId="0"/>
    <xf numFmtId="218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>
      <alignment horizontal="left" wrapText="1"/>
    </xf>
    <xf numFmtId="223" fontId="14" fillId="0" borderId="0">
      <alignment horizontal="left" wrapText="1"/>
    </xf>
    <xf numFmtId="223" fontId="14" fillId="0" borderId="0">
      <alignment horizontal="left" wrapText="1"/>
    </xf>
    <xf numFmtId="0" fontId="56" fillId="0" borderId="0"/>
    <xf numFmtId="223" fontId="14" fillId="0" borderId="0">
      <alignment horizontal="left" wrapText="1"/>
    </xf>
    <xf numFmtId="0" fontId="14" fillId="0" borderId="0"/>
    <xf numFmtId="223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18" fontId="14" fillId="0" borderId="0">
      <alignment horizontal="left" wrapText="1"/>
    </xf>
    <xf numFmtId="0" fontId="56" fillId="0" borderId="0"/>
    <xf numFmtId="218" fontId="14" fillId="0" borderId="0">
      <alignment horizontal="left" wrapText="1"/>
    </xf>
    <xf numFmtId="0" fontId="14" fillId="0" borderId="0"/>
    <xf numFmtId="17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0" fontId="56" fillId="0" borderId="0"/>
    <xf numFmtId="0" fontId="14" fillId="0" borderId="0"/>
    <xf numFmtId="0" fontId="11" fillId="0" borderId="0"/>
    <xf numFmtId="0" fontId="14" fillId="0" borderId="0"/>
    <xf numFmtId="171" fontId="14" fillId="0" borderId="0">
      <alignment horizontal="left" wrapText="1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223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67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8" fontId="14" fillId="0" borderId="0">
      <alignment horizontal="left" wrapText="1"/>
    </xf>
    <xf numFmtId="167" fontId="14" fillId="0" borderId="0">
      <alignment horizontal="left" wrapText="1"/>
    </xf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81" fontId="14" fillId="0" borderId="0">
      <alignment horizontal="left" wrapText="1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67" fontId="14" fillId="0" borderId="0">
      <alignment horizontal="left" wrapText="1"/>
    </xf>
    <xf numFmtId="0" fontId="14" fillId="0" borderId="0">
      <alignment horizontal="left" wrapText="1"/>
    </xf>
    <xf numFmtId="0" fontId="11" fillId="0" borderId="0"/>
    <xf numFmtId="0" fontId="192" fillId="120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121" borderId="76" applyNumberFormat="0" applyProtection="0">
      <alignment horizontal="center" wrapText="1"/>
    </xf>
    <xf numFmtId="0" fontId="11" fillId="0" borderId="0"/>
    <xf numFmtId="0" fontId="12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121" borderId="77" applyNumberFormat="0" applyAlignment="0" applyProtection="0">
      <alignment wrapText="1"/>
    </xf>
    <xf numFmtId="0" fontId="11" fillId="0" borderId="0"/>
    <xf numFmtId="0" fontId="193" fillId="120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122" borderId="0" applyNumberFormat="0" applyBorder="0">
      <alignment horizontal="center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122" borderId="0" applyNumberFormat="0" applyBorder="0">
      <alignment horizontal="center" wrapText="1"/>
    </xf>
    <xf numFmtId="0" fontId="11" fillId="0" borderId="0"/>
    <xf numFmtId="0" fontId="123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123" borderId="78" applyNumberFormat="0">
      <alignment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123" borderId="78" applyNumberFormat="0">
      <alignment wrapText="1"/>
    </xf>
    <xf numFmtId="0" fontId="11" fillId="0" borderId="0"/>
    <xf numFmtId="0" fontId="13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123" borderId="0" applyNumberFormat="0" applyBorder="0">
      <alignment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123" borderId="0" applyNumberFormat="0" applyBorder="0">
      <alignment wrapText="1"/>
    </xf>
    <xf numFmtId="0" fontId="11" fillId="0" borderId="0"/>
    <xf numFmtId="0" fontId="194" fillId="124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 applyNumberFormat="0" applyFill="0" applyBorder="0" applyProtection="0">
      <alignment horizontal="righ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 applyNumberFormat="0" applyFill="0" applyBorder="0" applyProtection="0">
      <alignment horizontal="right" wrapText="1"/>
    </xf>
    <xf numFmtId="0" fontId="11" fillId="0" borderId="0"/>
    <xf numFmtId="0" fontId="194" fillId="124" borderId="0" applyNumberFormat="0" applyBorder="0" applyProtection="0">
      <alignment horizontal="center"/>
    </xf>
    <xf numFmtId="0" fontId="14" fillId="0" borderId="0"/>
    <xf numFmtId="0" fontId="11" fillId="0" borderId="0"/>
    <xf numFmtId="0" fontId="11" fillId="0" borderId="0"/>
    <xf numFmtId="0" fontId="14" fillId="0" borderId="0"/>
    <xf numFmtId="227" fontId="14" fillId="0" borderId="0" applyFill="0" applyBorder="0" applyAlignment="0" applyProtection="0">
      <alignment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227" fontId="14" fillId="0" borderId="0" applyFill="0" applyBorder="0" applyAlignment="0" applyProtection="0">
      <alignment wrapText="1"/>
    </xf>
    <xf numFmtId="0" fontId="11" fillId="0" borderId="0"/>
    <xf numFmtId="0" fontId="195" fillId="124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228" fontId="14" fillId="0" borderId="0" applyFill="0" applyBorder="0" applyAlignment="0" applyProtection="0">
      <alignment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228" fontId="14" fillId="0" borderId="0" applyFill="0" applyBorder="0" applyAlignment="0" applyProtection="0">
      <alignment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8" fontId="14" fillId="0" borderId="0" applyFill="0" applyBorder="0" applyAlignment="0" applyProtection="0">
      <alignment wrapText="1"/>
    </xf>
    <xf numFmtId="0" fontId="14" fillId="0" borderId="0" applyNumberFormat="0" applyFont="0" applyFill="0" applyBorder="0" applyProtection="0">
      <alignment horizontal="right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8" fontId="14" fillId="0" borderId="0" applyFill="0" applyBorder="0" applyAlignment="0" applyProtection="0">
      <alignment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 applyNumberFormat="0" applyFill="0" applyBorder="0" applyProtection="0">
      <alignment horizontal="right" wrapText="1"/>
    </xf>
    <xf numFmtId="0" fontId="14" fillId="0" borderId="0" applyNumberFormat="0" applyFont="0" applyFill="0" applyBorder="0" applyProtection="0">
      <alignment horizontal="left"/>
    </xf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 applyNumberFormat="0" applyFill="0" applyBorder="0" applyProtection="0">
      <alignment horizontal="right" wrapText="1"/>
    </xf>
    <xf numFmtId="0" fontId="11" fillId="0" borderId="0"/>
    <xf numFmtId="0" fontId="16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 applyNumberFormat="0" applyFill="0" applyBorder="0">
      <alignment horizontal="righ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 applyNumberFormat="0" applyFill="0" applyBorder="0">
      <alignment horizontal="right" wrapText="1"/>
    </xf>
    <xf numFmtId="0" fontId="11" fillId="0" borderId="0"/>
    <xf numFmtId="0" fontId="71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17" fontId="14" fillId="0" borderId="0" applyFill="0" applyBorder="0">
      <alignment horizontal="right" wrapText="1"/>
    </xf>
    <xf numFmtId="0" fontId="14" fillId="0" borderId="0"/>
    <xf numFmtId="0" fontId="11" fillId="0" borderId="0"/>
    <xf numFmtId="0" fontId="14" fillId="0" borderId="0"/>
    <xf numFmtId="0" fontId="11" fillId="0" borderId="0"/>
    <xf numFmtId="17" fontId="14" fillId="0" borderId="0" applyFill="0" applyBorder="0">
      <alignment horizontal="right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8" fontId="14" fillId="0" borderId="0" applyFill="0" applyBorder="0" applyAlignment="0" applyProtection="0">
      <alignment wrapText="1"/>
    </xf>
    <xf numFmtId="0" fontId="14" fillId="125" borderId="0" applyNumberFormat="0" applyFont="0" applyBorder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8" fontId="14" fillId="0" borderId="0" applyFill="0" applyBorder="0" applyAlignment="0" applyProtection="0">
      <alignment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29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NumberFormat="0" applyFill="0" applyBorder="0">
      <alignment horizontal="center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NumberFormat="0" applyFill="0" applyBorder="0">
      <alignment horizontal="center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188" fontId="14" fillId="0" borderId="0" applyFont="0" applyFill="0" applyBorder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NumberFormat="0" applyFill="0" applyBorder="0">
      <alignment horizontal="center" wrapText="1"/>
    </xf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17" applyNumberFormat="0" applyFon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81" fillId="0" borderId="0" applyNumberFormat="0" applyBorder="0" applyAlignment="0"/>
    <xf numFmtId="0" fontId="181" fillId="0" borderId="0" applyNumberFormat="0" applyBorder="0" applyAlignment="0"/>
    <xf numFmtId="0" fontId="196" fillId="0" borderId="0" applyNumberFormat="0" applyBorder="0" applyAlignment="0"/>
    <xf numFmtId="0" fontId="196" fillId="0" borderId="0" applyNumberFormat="0" applyBorder="0" applyAlignment="0"/>
    <xf numFmtId="0" fontId="182" fillId="0" borderId="0" applyNumberFormat="0" applyBorder="0" applyAlignment="0"/>
    <xf numFmtId="0" fontId="182" fillId="0" borderId="0" applyNumberFormat="0" applyBorder="0" applyAlignment="0"/>
    <xf numFmtId="226" fontId="197" fillId="0" borderId="0"/>
    <xf numFmtId="194" fontId="123" fillId="0" borderId="0"/>
    <xf numFmtId="0" fontId="198" fillId="0" borderId="0"/>
    <xf numFmtId="0" fontId="121" fillId="0" borderId="69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56" fillId="0" borderId="0"/>
    <xf numFmtId="0" fontId="56" fillId="0" borderId="0"/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0" fontId="199" fillId="0" borderId="0" applyBorder="0">
      <alignment horizontal="right"/>
    </xf>
    <xf numFmtId="41" fontId="200" fillId="35" borderId="0">
      <alignment horizontal="left"/>
    </xf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26" fontId="201" fillId="126" borderId="0" applyFont="0" applyBorder="0" applyAlignment="0">
      <alignment vertical="top" wrapText="1"/>
    </xf>
    <xf numFmtId="226" fontId="202" fillId="126" borderId="79" applyBorder="0">
      <alignment horizontal="right" vertical="top" wrapText="1"/>
    </xf>
    <xf numFmtId="0" fontId="18" fillId="0" borderId="0"/>
    <xf numFmtId="0" fontId="18" fillId="0" borderId="0"/>
    <xf numFmtId="0" fontId="18" fillId="0" borderId="0"/>
    <xf numFmtId="0" fontId="14" fillId="0" borderId="0" applyNumberFormat="0" applyBorder="0" applyAlignment="0"/>
    <xf numFmtId="0" fontId="14" fillId="0" borderId="0" applyNumberFormat="0" applyBorder="0" applyAlignment="0"/>
    <xf numFmtId="0" fontId="203" fillId="0" borderId="0" applyFill="0" applyBorder="0" applyProtection="0">
      <alignment horizontal="left"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04" fillId="0" borderId="0" applyNumberFormat="0" applyFill="0" applyBorder="0" applyAlignment="0" applyProtection="0"/>
    <xf numFmtId="0" fontId="11" fillId="0" borderId="0"/>
    <xf numFmtId="0" fontId="56" fillId="0" borderId="0"/>
    <xf numFmtId="0" fontId="204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91" fillId="0" borderId="0" applyNumberForma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0" fontId="204" fillId="0" borderId="0" applyNumberFormat="0" applyFill="0" applyBorder="0" applyAlignment="0" applyProtection="0"/>
    <xf numFmtId="0" fontId="11" fillId="0" borderId="0"/>
    <xf numFmtId="0" fontId="191" fillId="0" borderId="0" applyNumberForma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205" fillId="0" borderId="0" applyNumberFormat="0" applyFill="0" applyBorder="0" applyAlignment="0" applyProtection="0"/>
    <xf numFmtId="0" fontId="11" fillId="0" borderId="0"/>
    <xf numFmtId="0" fontId="1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191" fillId="0" borderId="0" applyNumberFormat="0" applyFill="0" applyBorder="0" applyAlignment="0" applyProtection="0"/>
    <xf numFmtId="0" fontId="56" fillId="0" borderId="0"/>
    <xf numFmtId="0" fontId="204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56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206" fillId="0" borderId="0" applyNumberForma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14" fillId="0" borderId="0"/>
    <xf numFmtId="0" fontId="204" fillId="0" borderId="0" applyNumberFormat="0" applyFill="0" applyBorder="0" applyAlignment="0" applyProtection="0"/>
    <xf numFmtId="0" fontId="14" fillId="0" borderId="0"/>
    <xf numFmtId="0" fontId="1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56" fillId="0" borderId="0"/>
    <xf numFmtId="0" fontId="204" fillId="0" borderId="0" applyNumberFormat="0" applyFill="0" applyBorder="0" applyAlignment="0" applyProtection="0"/>
    <xf numFmtId="0" fontId="1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3" fillId="0" borderId="0"/>
    <xf numFmtId="0" fontId="93" fillId="0" borderId="0"/>
    <xf numFmtId="0" fontId="176" fillId="93" borderId="0"/>
    <xf numFmtId="0" fontId="176" fillId="93" borderId="0"/>
    <xf numFmtId="230" fontId="207" fillId="35" borderId="0">
      <alignment horizontal="left" vertical="center"/>
    </xf>
    <xf numFmtId="230" fontId="208" fillId="0" borderId="0">
      <alignment horizontal="left" vertical="center"/>
    </xf>
    <xf numFmtId="0" fontId="207" fillId="35" borderId="0">
      <alignment horizontal="left" vertical="center"/>
    </xf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230" fontId="208" fillId="0" borderId="0">
      <alignment horizontal="left" vertical="center"/>
    </xf>
    <xf numFmtId="0" fontId="56" fillId="0" borderId="0"/>
    <xf numFmtId="230" fontId="207" fillId="35" borderId="0">
      <alignment horizontal="left" vertical="center"/>
    </xf>
    <xf numFmtId="0" fontId="11" fillId="0" borderId="0"/>
    <xf numFmtId="0" fontId="11" fillId="0" borderId="0"/>
    <xf numFmtId="0" fontId="11" fillId="0" borderId="0"/>
    <xf numFmtId="0" fontId="14" fillId="0" borderId="0"/>
    <xf numFmtId="230" fontId="207" fillId="35" borderId="0">
      <alignment horizontal="left" vertical="center"/>
    </xf>
    <xf numFmtId="0" fontId="11" fillId="0" borderId="0"/>
    <xf numFmtId="0" fontId="13" fillId="35" borderId="0">
      <alignment horizontal="left" wrapText="1"/>
    </xf>
    <xf numFmtId="0" fontId="13" fillId="35" borderId="0">
      <alignment horizontal="left" wrapText="1"/>
    </xf>
    <xf numFmtId="0" fontId="56" fillId="0" borderId="0"/>
    <xf numFmtId="0" fontId="13" fillId="35" borderId="0">
      <alignment horizontal="left" wrapText="1"/>
    </xf>
    <xf numFmtId="0" fontId="11" fillId="0" borderId="0"/>
    <xf numFmtId="0" fontId="11" fillId="0" borderId="0"/>
    <xf numFmtId="0" fontId="14" fillId="0" borderId="0"/>
    <xf numFmtId="0" fontId="13" fillId="35" borderId="0">
      <alignment horizontal="left" wrapText="1"/>
    </xf>
    <xf numFmtId="0" fontId="11" fillId="0" borderId="0"/>
    <xf numFmtId="0" fontId="13" fillId="35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4" fillId="0" borderId="0"/>
    <xf numFmtId="0" fontId="13" fillId="35" borderId="0">
      <alignment horizontal="left" wrapText="1"/>
    </xf>
    <xf numFmtId="0" fontId="11" fillId="0" borderId="0"/>
    <xf numFmtId="0" fontId="14" fillId="0" borderId="0"/>
    <xf numFmtId="0" fontId="11" fillId="0" borderId="0"/>
    <xf numFmtId="167" fontId="51" fillId="0" borderId="0">
      <alignment horizontal="left" wrapText="1"/>
    </xf>
    <xf numFmtId="0" fontId="209" fillId="0" borderId="0">
      <alignment horizontal="left" vertical="center"/>
    </xf>
    <xf numFmtId="0" fontId="209" fillId="0" borderId="0">
      <alignment horizontal="left" vertical="center"/>
    </xf>
    <xf numFmtId="0" fontId="56" fillId="0" borderId="0"/>
    <xf numFmtId="0" fontId="209" fillId="0" borderId="0">
      <alignment horizontal="left" vertical="center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209" fillId="0" borderId="0">
      <alignment horizontal="left" vertical="center"/>
    </xf>
    <xf numFmtId="0" fontId="11" fillId="0" borderId="0"/>
    <xf numFmtId="188" fontId="19" fillId="0" borderId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91" fillId="0" borderId="80" applyNumberFormat="0" applyFont="0" applyFill="0" applyAlignment="0" applyProtection="0"/>
    <xf numFmtId="0" fontId="79" fillId="0" borderId="81" applyNumberFormat="0" applyFill="0" applyAlignment="0" applyProtection="0"/>
    <xf numFmtId="0" fontId="79" fillId="0" borderId="81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79" fillId="0" borderId="81" applyNumberFormat="0" applyFill="0" applyAlignment="0" applyProtection="0"/>
    <xf numFmtId="0" fontId="79" fillId="0" borderId="81" applyNumberFormat="0" applyFill="0" applyAlignment="0" applyProtection="0"/>
    <xf numFmtId="0" fontId="79" fillId="0" borderId="81" applyNumberFormat="0" applyFill="0" applyAlignment="0" applyProtection="0"/>
    <xf numFmtId="0" fontId="56" fillId="0" borderId="0"/>
    <xf numFmtId="0" fontId="79" fillId="0" borderId="81" applyNumberFormat="0" applyFill="0" applyAlignment="0" applyProtection="0"/>
    <xf numFmtId="0" fontId="14" fillId="0" borderId="0"/>
    <xf numFmtId="0" fontId="11" fillId="0" borderId="0"/>
    <xf numFmtId="0" fontId="11" fillId="0" borderId="0"/>
    <xf numFmtId="0" fontId="79" fillId="0" borderId="81" applyNumberFormat="0" applyFill="0" applyAlignment="0" applyProtection="0"/>
    <xf numFmtId="0" fontId="41" fillId="0" borderId="32" applyNumberFormat="0" applyFill="0" applyAlignment="0" applyProtection="0"/>
    <xf numFmtId="0" fontId="41" fillId="0" borderId="82" applyNumberFormat="0" applyFill="0" applyAlignment="0" applyProtection="0"/>
    <xf numFmtId="0" fontId="79" fillId="0" borderId="83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56" fillId="0" borderId="0"/>
    <xf numFmtId="0" fontId="91" fillId="0" borderId="80" applyNumberFormat="0" applyFont="0" applyFill="0" applyAlignment="0" applyProtection="0"/>
    <xf numFmtId="0" fontId="14" fillId="0" borderId="0"/>
    <xf numFmtId="0" fontId="11" fillId="0" borderId="0"/>
    <xf numFmtId="0" fontId="79" fillId="0" borderId="8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41" fillId="0" borderId="32" applyNumberFormat="0" applyFill="0" applyAlignment="0" applyProtection="0"/>
    <xf numFmtId="0" fontId="11" fillId="0" borderId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91" fillId="0" borderId="80" applyNumberFormat="0" applyFon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82" applyNumberFormat="0" applyFill="0" applyAlignment="0" applyProtection="0"/>
    <xf numFmtId="0" fontId="41" fillId="0" borderId="8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41" fontId="13" fillId="35" borderId="0">
      <alignment horizontal="left"/>
    </xf>
    <xf numFmtId="167" fontId="51" fillId="0" borderId="0">
      <alignment horizontal="left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80" applyNumberFormat="0" applyFont="0" applyFill="0" applyAlignment="0" applyProtection="0"/>
    <xf numFmtId="0" fontId="91" fillId="0" borderId="80" applyNumberFormat="0" applyFont="0" applyFill="0" applyAlignment="0" applyProtection="0"/>
    <xf numFmtId="0" fontId="11" fillId="0" borderId="0"/>
    <xf numFmtId="0" fontId="14" fillId="0" borderId="0"/>
    <xf numFmtId="0" fontId="91" fillId="0" borderId="80" applyNumberFormat="0" applyFont="0" applyFill="0" applyAlignment="0" applyProtection="0"/>
    <xf numFmtId="0" fontId="22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167" fontId="51" fillId="0" borderId="0">
      <alignment horizontal="left" wrapText="1"/>
    </xf>
    <xf numFmtId="0" fontId="14" fillId="0" borderId="0"/>
    <xf numFmtId="0" fontId="91" fillId="0" borderId="80" applyNumberFormat="0" applyFont="0" applyFill="0" applyAlignment="0" applyProtection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80" applyNumberFormat="0" applyFont="0" applyFill="0" applyAlignment="0" applyProtection="0"/>
    <xf numFmtId="0" fontId="91" fillId="0" borderId="80" applyNumberFormat="0" applyFon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41" fontId="13" fillId="35" borderId="0">
      <alignment horizontal="left"/>
    </xf>
    <xf numFmtId="0" fontId="11" fillId="0" borderId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14" fillId="0" borderId="80" applyNumberFormat="0" applyFont="0" applyFill="0" applyAlignment="0" applyProtection="0"/>
    <xf numFmtId="0" fontId="14" fillId="0" borderId="80" applyNumberFormat="0" applyFont="0" applyFill="0" applyAlignment="0" applyProtection="0"/>
    <xf numFmtId="0" fontId="79" fillId="0" borderId="81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32" applyNumberFormat="0" applyFill="0" applyAlignment="0" applyProtection="0"/>
    <xf numFmtId="0" fontId="41" fillId="0" borderId="82" applyNumberFormat="0" applyFill="0" applyAlignment="0" applyProtection="0"/>
    <xf numFmtId="0" fontId="41" fillId="0" borderId="32" applyNumberFormat="0" applyFill="0" applyAlignment="0" applyProtection="0"/>
    <xf numFmtId="0" fontId="94" fillId="0" borderId="84"/>
    <xf numFmtId="0" fontId="95" fillId="0" borderId="84"/>
    <xf numFmtId="0" fontId="95" fillId="0" borderId="84"/>
    <xf numFmtId="0" fontId="94" fillId="0" borderId="84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5" fillId="0" borderId="84"/>
    <xf numFmtId="0" fontId="95" fillId="0" borderId="84"/>
    <xf numFmtId="0" fontId="94" fillId="0" borderId="84"/>
    <xf numFmtId="0" fontId="11" fillId="0" borderId="0"/>
    <xf numFmtId="0" fontId="11" fillId="0" borderId="0"/>
    <xf numFmtId="0" fontId="11" fillId="0" borderId="0"/>
    <xf numFmtId="0" fontId="14" fillId="0" borderId="0"/>
    <xf numFmtId="0" fontId="95" fillId="0" borderId="84"/>
    <xf numFmtId="0" fontId="11" fillId="0" borderId="0"/>
    <xf numFmtId="0" fontId="95" fillId="0" borderId="84"/>
    <xf numFmtId="0" fontId="95" fillId="0" borderId="84"/>
    <xf numFmtId="188" fontId="71" fillId="0" borderId="85"/>
    <xf numFmtId="214" fontId="82" fillId="0" borderId="85" applyAlignment="0"/>
    <xf numFmtId="215" fontId="82" fillId="0" borderId="85" applyAlignment="0"/>
    <xf numFmtId="226" fontId="82" fillId="0" borderId="85" applyAlignment="0">
      <alignment horizontal="right"/>
    </xf>
    <xf numFmtId="231" fontId="171" fillId="2" borderId="41" applyBorder="0">
      <alignment horizontal="right" vertical="center"/>
      <protection locked="0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56" fillId="0" borderId="0"/>
    <xf numFmtId="0" fontId="150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50" fillId="0" borderId="0" applyNumberFormat="0" applyFill="0" applyBorder="0" applyAlignment="0" applyProtection="0"/>
    <xf numFmtId="167" fontId="51" fillId="0" borderId="0">
      <alignment horizontal="left" wrapText="1"/>
    </xf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39" fillId="0" borderId="0" applyNumberForma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1" fillId="0" borderId="0"/>
    <xf numFmtId="0" fontId="56" fillId="0" borderId="0"/>
    <xf numFmtId="0" fontId="150" fillId="0" borderId="0" applyNumberForma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150" fillId="0" borderId="0" applyNumberFormat="0" applyFill="0" applyBorder="0" applyAlignment="0" applyProtection="0"/>
    <xf numFmtId="0" fontId="1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56" fillId="0" borderId="0"/>
    <xf numFmtId="0" fontId="150" fillId="0" borderId="0" applyNumberForma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5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56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210" fillId="0" borderId="0" applyNumberForma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11" fillId="0" borderId="0"/>
    <xf numFmtId="0" fontId="21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" fillId="0" borderId="0"/>
    <xf numFmtId="0" fontId="14" fillId="0" borderId="0"/>
    <xf numFmtId="0" fontId="14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6" fillId="0" borderId="0"/>
    <xf numFmtId="0" fontId="150" fillId="0" borderId="0" applyNumberFormat="0" applyFill="0" applyBorder="0" applyAlignment="0" applyProtection="0"/>
    <xf numFmtId="0" fontId="11" fillId="0" borderId="0"/>
    <xf numFmtId="0" fontId="21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" fontId="14" fillId="0" borderId="0">
      <alignment horizontal="center"/>
    </xf>
    <xf numFmtId="1" fontId="14" fillId="0" borderId="0">
      <alignment horizontal="center"/>
    </xf>
    <xf numFmtId="0" fontId="50" fillId="127" borderId="0" applyNumberFormat="0" applyBorder="0" applyAlignment="0" applyProtection="0"/>
    <xf numFmtId="0" fontId="50" fillId="127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60" fillId="128" borderId="0" applyNumberFormat="0" applyBorder="0" applyAlignment="0" applyProtection="0"/>
    <xf numFmtId="0" fontId="60" fillId="128" borderId="0" applyNumberFormat="0" applyBorder="0" applyAlignment="0" applyProtection="0"/>
    <xf numFmtId="0" fontId="50" fillId="99" borderId="0" applyNumberFormat="0" applyBorder="0" applyAlignment="0" applyProtection="0"/>
    <xf numFmtId="0" fontId="50" fillId="99" borderId="0" applyNumberFormat="0" applyBorder="0" applyAlignment="0" applyProtection="0"/>
    <xf numFmtId="0" fontId="50" fillId="70" borderId="0" applyNumberFormat="0" applyBorder="0" applyAlignment="0" applyProtection="0"/>
    <xf numFmtId="0" fontId="50" fillId="70" borderId="0" applyNumberFormat="0" applyBorder="0" applyAlignment="0" applyProtection="0"/>
    <xf numFmtId="0" fontId="60" fillId="65" borderId="0" applyNumberFormat="0" applyBorder="0" applyAlignment="0" applyProtection="0"/>
    <xf numFmtId="0" fontId="60" fillId="65" borderId="0" applyNumberFormat="0" applyBorder="0" applyAlignment="0" applyProtection="0"/>
    <xf numFmtId="0" fontId="50" fillId="129" borderId="0" applyNumberFormat="0" applyBorder="0" applyAlignment="0" applyProtection="0"/>
    <xf numFmtId="0" fontId="50" fillId="129" borderId="0" applyNumberFormat="0" applyBorder="0" applyAlignment="0" applyProtection="0"/>
    <xf numFmtId="0" fontId="50" fillId="130" borderId="0" applyNumberFormat="0" applyBorder="0" applyAlignment="0" applyProtection="0"/>
    <xf numFmtId="0" fontId="50" fillId="130" borderId="0" applyNumberFormat="0" applyBorder="0" applyAlignment="0" applyProtection="0"/>
    <xf numFmtId="0" fontId="60" fillId="131" borderId="0" applyNumberFormat="0" applyBorder="0" applyAlignment="0" applyProtection="0"/>
    <xf numFmtId="0" fontId="60" fillId="131" borderId="0" applyNumberFormat="0" applyBorder="0" applyAlignment="0" applyProtection="0"/>
    <xf numFmtId="0" fontId="50" fillId="99" borderId="0" applyNumberFormat="0" applyBorder="0" applyAlignment="0" applyProtection="0"/>
    <xf numFmtId="0" fontId="50" fillId="99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60" fillId="70" borderId="0" applyNumberFormat="0" applyBorder="0" applyAlignment="0" applyProtection="0"/>
    <xf numFmtId="0" fontId="60" fillId="70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60" fillId="128" borderId="0" applyNumberFormat="0" applyBorder="0" applyAlignment="0" applyProtection="0"/>
    <xf numFmtId="0" fontId="60" fillId="128" borderId="0" applyNumberFormat="0" applyBorder="0" applyAlignment="0" applyProtection="0"/>
    <xf numFmtId="0" fontId="50" fillId="77" borderId="0" applyNumberFormat="0" applyBorder="0" applyAlignment="0" applyProtection="0"/>
    <xf numFmtId="0" fontId="50" fillId="77" borderId="0" applyNumberFormat="0" applyBorder="0" applyAlignment="0" applyProtection="0"/>
    <xf numFmtId="0" fontId="60" fillId="132" borderId="0" applyNumberFormat="0" applyBorder="0" applyAlignment="0" applyProtection="0"/>
    <xf numFmtId="0" fontId="60" fillId="132" borderId="0" applyNumberFormat="0" applyBorder="0" applyAlignment="0" applyProtection="0"/>
    <xf numFmtId="44" fontId="14" fillId="0" borderId="0" applyFont="0" applyFill="0" applyBorder="0" applyAlignment="0" applyProtection="0"/>
    <xf numFmtId="0" fontId="79" fillId="133" borderId="0" applyNumberFormat="0" applyBorder="0" applyAlignment="0" applyProtection="0"/>
    <xf numFmtId="0" fontId="79" fillId="133" borderId="0" applyNumberFormat="0" applyBorder="0" applyAlignment="0" applyProtection="0"/>
    <xf numFmtId="0" fontId="79" fillId="134" borderId="0" applyNumberFormat="0" applyBorder="0" applyAlignment="0" applyProtection="0"/>
    <xf numFmtId="0" fontId="79" fillId="134" borderId="0" applyNumberFormat="0" applyBorder="0" applyAlignment="0" applyProtection="0"/>
    <xf numFmtId="0" fontId="14" fillId="0" borderId="0"/>
    <xf numFmtId="0" fontId="11" fillId="0" borderId="0"/>
    <xf numFmtId="0" fontId="11" fillId="0" borderId="0"/>
    <xf numFmtId="4" fontId="16" fillId="113" borderId="88" applyNumberFormat="0" applyProtection="0">
      <alignment horizontal="left" vertical="center" indent="1"/>
    </xf>
    <xf numFmtId="4" fontId="16" fillId="98" borderId="88" applyNumberFormat="0" applyProtection="0">
      <alignment horizontal="left" vertical="center" indent="1"/>
    </xf>
    <xf numFmtId="0" fontId="16" fillId="81" borderId="89" applyNumberFormat="0">
      <protection locked="0"/>
    </xf>
    <xf numFmtId="0" fontId="16" fillId="81" borderId="89" applyNumberFormat="0">
      <protection locked="0"/>
    </xf>
    <xf numFmtId="0" fontId="10" fillId="0" borderId="0"/>
    <xf numFmtId="0" fontId="216" fillId="0" borderId="92" applyNumberFormat="0" applyFont="0" applyFill="0" applyAlignment="0" applyProtection="0"/>
    <xf numFmtId="232" fontId="217" fillId="0" borderId="93" applyNumberFormat="0" applyProtection="0">
      <alignment horizontal="right" vertical="center"/>
    </xf>
    <xf numFmtId="232" fontId="218" fillId="0" borderId="94" applyNumberFormat="0" applyProtection="0">
      <alignment horizontal="right" vertical="center"/>
    </xf>
    <xf numFmtId="0" fontId="218" fillId="136" borderId="92" applyNumberFormat="0" applyAlignment="0" applyProtection="0">
      <alignment horizontal="left" vertical="center" indent="1"/>
    </xf>
    <xf numFmtId="0" fontId="219" fillId="137" borderId="94" applyNumberFormat="0" applyAlignment="0" applyProtection="0">
      <alignment horizontal="left" vertical="center" indent="1"/>
    </xf>
    <xf numFmtId="0" fontId="219" fillId="137" borderId="94" applyNumberFormat="0" applyAlignment="0" applyProtection="0">
      <alignment horizontal="left" vertical="center" indent="1"/>
    </xf>
    <xf numFmtId="0" fontId="220" fillId="0" borderId="95" applyNumberFormat="0" applyFill="0" applyBorder="0" applyAlignment="0" applyProtection="0"/>
    <xf numFmtId="0" fontId="221" fillId="0" borderId="95" applyBorder="0" applyAlignment="0" applyProtection="0"/>
    <xf numFmtId="232" fontId="222" fillId="138" borderId="96" applyNumberFormat="0" applyBorder="0" applyAlignment="0" applyProtection="0">
      <alignment horizontal="right" vertical="center" indent="1"/>
    </xf>
    <xf numFmtId="232" fontId="223" fillId="139" borderId="96" applyNumberFormat="0" applyBorder="0" applyAlignment="0" applyProtection="0">
      <alignment horizontal="right" vertical="center" indent="1"/>
    </xf>
    <xf numFmtId="232" fontId="223" fillId="140" borderId="96" applyNumberFormat="0" applyBorder="0" applyAlignment="0" applyProtection="0">
      <alignment horizontal="right" vertical="center" indent="1"/>
    </xf>
    <xf numFmtId="232" fontId="224" fillId="141" borderId="96" applyNumberFormat="0" applyBorder="0" applyAlignment="0" applyProtection="0">
      <alignment horizontal="right" vertical="center" indent="1"/>
    </xf>
    <xf numFmtId="232" fontId="224" fillId="142" borderId="96" applyNumberFormat="0" applyBorder="0" applyAlignment="0" applyProtection="0">
      <alignment horizontal="right" vertical="center" indent="1"/>
    </xf>
    <xf numFmtId="232" fontId="224" fillId="143" borderId="96" applyNumberFormat="0" applyBorder="0" applyAlignment="0" applyProtection="0">
      <alignment horizontal="right" vertical="center" indent="1"/>
    </xf>
    <xf numFmtId="232" fontId="225" fillId="144" borderId="96" applyNumberFormat="0" applyBorder="0" applyAlignment="0" applyProtection="0">
      <alignment horizontal="right" vertical="center" indent="1"/>
    </xf>
    <xf numFmtId="232" fontId="225" fillId="145" borderId="96" applyNumberFormat="0" applyBorder="0" applyAlignment="0" applyProtection="0">
      <alignment horizontal="right" vertical="center" indent="1"/>
    </xf>
    <xf numFmtId="232" fontId="225" fillId="146" borderId="96" applyNumberFormat="0" applyBorder="0" applyAlignment="0" applyProtection="0">
      <alignment horizontal="right" vertical="center" indent="1"/>
    </xf>
    <xf numFmtId="0" fontId="219" fillId="147" borderId="92" applyNumberFormat="0" applyAlignment="0" applyProtection="0">
      <alignment horizontal="left" vertical="center" indent="1"/>
    </xf>
    <xf numFmtId="0" fontId="219" fillId="148" borderId="92" applyNumberFormat="0" applyAlignment="0" applyProtection="0">
      <alignment horizontal="left" vertical="center" indent="1"/>
    </xf>
    <xf numFmtId="0" fontId="219" fillId="149" borderId="92" applyNumberFormat="0" applyAlignment="0" applyProtection="0">
      <alignment horizontal="left" vertical="center" indent="1"/>
    </xf>
    <xf numFmtId="0" fontId="219" fillId="150" borderId="92" applyNumberFormat="0" applyAlignment="0" applyProtection="0">
      <alignment horizontal="left" vertical="center" indent="1"/>
    </xf>
    <xf numFmtId="0" fontId="219" fillId="151" borderId="94" applyNumberFormat="0" applyAlignment="0" applyProtection="0">
      <alignment horizontal="left" vertical="center" indent="1"/>
    </xf>
    <xf numFmtId="232" fontId="217" fillId="150" borderId="93" applyNumberFormat="0" applyBorder="0" applyProtection="0">
      <alignment horizontal="right" vertical="center"/>
    </xf>
    <xf numFmtId="232" fontId="218" fillId="150" borderId="94" applyNumberFormat="0" applyBorder="0" applyProtection="0">
      <alignment horizontal="right" vertical="center"/>
    </xf>
    <xf numFmtId="232" fontId="217" fillId="152" borderId="92" applyNumberFormat="0" applyAlignment="0" applyProtection="0">
      <alignment horizontal="left" vertical="center" indent="1"/>
    </xf>
    <xf numFmtId="0" fontId="218" fillId="136" borderId="94" applyNumberFormat="0" applyAlignment="0" applyProtection="0">
      <alignment horizontal="left" vertical="center" indent="1"/>
    </xf>
    <xf numFmtId="0" fontId="219" fillId="151" borderId="94" applyNumberFormat="0" applyAlignment="0" applyProtection="0">
      <alignment horizontal="left" vertical="center" indent="1"/>
    </xf>
    <xf numFmtId="232" fontId="218" fillId="151" borderId="94" applyNumberFormat="0" applyProtection="0">
      <alignment horizontal="right" vertical="center"/>
    </xf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27" fillId="0" borderId="97" applyNumberFormat="0" applyFont="0" applyProtection="0">
      <alignment wrapText="1"/>
    </xf>
    <xf numFmtId="43" fontId="8" fillId="0" borderId="0" applyFont="0" applyFill="0" applyBorder="0" applyAlignment="0" applyProtection="0"/>
    <xf numFmtId="167" fontId="51" fillId="0" borderId="0">
      <alignment horizontal="left" wrapText="1"/>
    </xf>
    <xf numFmtId="44" fontId="8" fillId="0" borderId="0" applyFont="0" applyFill="0" applyBorder="0" applyAlignment="0" applyProtection="0"/>
    <xf numFmtId="0" fontId="228" fillId="0" borderId="0" applyFont="0" applyFill="0" applyBorder="0" applyAlignment="0" applyProtection="0">
      <alignment horizontal="left"/>
    </xf>
    <xf numFmtId="233" fontId="14" fillId="0" borderId="0"/>
    <xf numFmtId="166" fontId="229" fillId="0" borderId="0" applyFont="0" applyAlignment="0" applyProtection="0"/>
    <xf numFmtId="0" fontId="8" fillId="0" borderId="0"/>
    <xf numFmtId="0" fontId="8" fillId="0" borderId="0"/>
    <xf numFmtId="0" fontId="8" fillId="0" borderId="0"/>
    <xf numFmtId="234" fontId="230" fillId="0" borderId="0">
      <alignment horizontal="left"/>
    </xf>
    <xf numFmtId="43" fontId="7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233" fillId="0" borderId="0" applyFont="0" applyFill="0" applyBorder="0" applyAlignment="0" applyProtection="0"/>
    <xf numFmtId="0" fontId="6" fillId="0" borderId="0"/>
    <xf numFmtId="0" fontId="6" fillId="0" borderId="0"/>
    <xf numFmtId="44" fontId="238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9" fontId="1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38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592">
    <xf numFmtId="0" fontId="0" fillId="0" borderId="0" xfId="0"/>
    <xf numFmtId="41" fontId="14" fillId="0" borderId="0" xfId="0" applyNumberFormat="1" applyFont="1" applyFill="1" applyBorder="1" applyAlignment="1">
      <alignment vertical="top"/>
    </xf>
    <xf numFmtId="0" fontId="0" fillId="0" borderId="0" xfId="0" applyBorder="1"/>
    <xf numFmtId="0" fontId="0" fillId="0" borderId="0" xfId="0" applyFill="1" applyBorder="1"/>
    <xf numFmtId="0" fontId="0" fillId="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0" fillId="0" borderId="0" xfId="0" applyNumberFormat="1" applyFont="1" applyFill="1" applyBorder="1"/>
    <xf numFmtId="164" fontId="0" fillId="0" borderId="10" xfId="0" applyNumberFormat="1" applyFont="1" applyFill="1" applyBorder="1"/>
    <xf numFmtId="0" fontId="0" fillId="0" borderId="8" xfId="0" applyFill="1" applyBorder="1"/>
    <xf numFmtId="165" fontId="0" fillId="0" borderId="0" xfId="0" applyNumberFormat="1"/>
    <xf numFmtId="165" fontId="14" fillId="0" borderId="8" xfId="0" applyNumberFormat="1" applyFont="1" applyFill="1" applyBorder="1" applyAlignment="1"/>
    <xf numFmtId="165" fontId="0" fillId="0" borderId="8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9" xfId="0" applyFill="1" applyBorder="1"/>
    <xf numFmtId="0" fontId="0" fillId="0" borderId="10" xfId="0" applyFill="1" applyBorder="1"/>
    <xf numFmtId="37" fontId="14" fillId="0" borderId="8" xfId="0" applyNumberFormat="1" applyFont="1" applyFill="1" applyBorder="1" applyAlignment="1">
      <alignment horizontal="right"/>
    </xf>
    <xf numFmtId="42" fontId="14" fillId="0" borderId="8" xfId="0" applyNumberFormat="1" applyFont="1" applyFill="1" applyBorder="1"/>
    <xf numFmtId="165" fontId="14" fillId="0" borderId="8" xfId="0" applyNumberFormat="1" applyFont="1" applyFill="1" applyBorder="1"/>
    <xf numFmtId="168" fontId="14" fillId="0" borderId="8" xfId="0" applyNumberFormat="1" applyFont="1" applyFill="1" applyBorder="1"/>
    <xf numFmtId="170" fontId="14" fillId="0" borderId="13" xfId="0" applyNumberFormat="1" applyFont="1" applyFill="1" applyBorder="1"/>
    <xf numFmtId="9" fontId="14" fillId="0" borderId="8" xfId="0" applyNumberFormat="1" applyFont="1" applyFill="1" applyBorder="1" applyAlignment="1">
      <alignment horizontal="center"/>
    </xf>
    <xf numFmtId="37" fontId="14" fillId="0" borderId="13" xfId="0" applyNumberFormat="1" applyFont="1" applyFill="1" applyBorder="1"/>
    <xf numFmtId="42" fontId="14" fillId="0" borderId="13" xfId="0" applyNumberFormat="1" applyFont="1" applyFill="1" applyBorder="1"/>
    <xf numFmtId="0" fontId="0" fillId="0" borderId="12" xfId="0" applyFill="1" applyBorder="1"/>
    <xf numFmtId="0" fontId="0" fillId="0" borderId="14" xfId="0" applyFill="1" applyBorder="1"/>
    <xf numFmtId="0" fontId="14" fillId="0" borderId="0" xfId="0" applyFont="1" applyFill="1" applyBorder="1" applyAlignment="1">
      <alignment horizontal="left"/>
    </xf>
    <xf numFmtId="0" fontId="13" fillId="0" borderId="0" xfId="0" applyFont="1" applyFill="1" applyBorder="1" applyAlignment="1"/>
    <xf numFmtId="0" fontId="13" fillId="0" borderId="17" xfId="0" applyFont="1" applyFill="1" applyBorder="1" applyAlignment="1">
      <alignment horizontal="center"/>
    </xf>
    <xf numFmtId="0" fontId="14" fillId="0" borderId="0" xfId="0" applyFont="1" applyFill="1" applyBorder="1" applyAlignment="1"/>
    <xf numFmtId="41" fontId="0" fillId="0" borderId="0" xfId="0" applyNumberFormat="1"/>
    <xf numFmtId="41" fontId="14" fillId="0" borderId="0" xfId="0" applyNumberFormat="1" applyFont="1" applyFill="1"/>
    <xf numFmtId="0" fontId="13" fillId="0" borderId="0" xfId="0" applyFont="1" applyAlignment="1"/>
    <xf numFmtId="42" fontId="13" fillId="0" borderId="18" xfId="0" applyNumberFormat="1" applyFont="1" applyFill="1" applyBorder="1"/>
    <xf numFmtId="44" fontId="0" fillId="0" borderId="0" xfId="0" applyNumberFormat="1" applyFill="1"/>
    <xf numFmtId="165" fontId="0" fillId="0" borderId="0" xfId="0" applyNumberFormat="1" applyFill="1"/>
    <xf numFmtId="44" fontId="0" fillId="0" borderId="0" xfId="0" applyNumberFormat="1"/>
    <xf numFmtId="43" fontId="14" fillId="0" borderId="0" xfId="0" applyNumberFormat="1" applyFont="1" applyFill="1" applyBorder="1"/>
    <xf numFmtId="43" fontId="13" fillId="0" borderId="17" xfId="0" applyNumberFormat="1" applyFont="1" applyFill="1" applyBorder="1" applyAlignment="1">
      <alignment horizontal="center"/>
    </xf>
    <xf numFmtId="43" fontId="13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2" borderId="20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19" fillId="0" borderId="0" xfId="0" applyFont="1" applyFill="1" applyAlignment="1">
      <alignment horizontal="right" indent="1"/>
    </xf>
    <xf numFmtId="37" fontId="19" fillId="0" borderId="0" xfId="0" applyNumberFormat="1" applyFont="1" applyAlignment="1">
      <alignment horizontal="right" indent="1"/>
    </xf>
    <xf numFmtId="0" fontId="19" fillId="0" borderId="0" xfId="0" applyFont="1" applyAlignment="1">
      <alignment horizontal="right" indent="1"/>
    </xf>
    <xf numFmtId="169" fontId="14" fillId="0" borderId="0" xfId="0" applyNumberFormat="1" applyFont="1" applyFill="1" applyBorder="1"/>
    <xf numFmtId="41" fontId="14" fillId="0" borderId="0" xfId="0" applyNumberFormat="1" applyFont="1" applyFill="1" applyBorder="1"/>
    <xf numFmtId="0" fontId="0" fillId="0" borderId="21" xfId="0" applyBorder="1" applyAlignment="1">
      <alignment horizontal="center"/>
    </xf>
    <xf numFmtId="42" fontId="0" fillId="0" borderId="0" xfId="0" applyNumberFormat="1"/>
    <xf numFmtId="0" fontId="0" fillId="0" borderId="0" xfId="0" applyAlignment="1">
      <alignment horizontal="centerContinuous"/>
    </xf>
    <xf numFmtId="42" fontId="13" fillId="0" borderId="16" xfId="0" applyNumberFormat="1" applyFont="1" applyFill="1" applyBorder="1"/>
    <xf numFmtId="0" fontId="13" fillId="0" borderId="15" xfId="0" applyFont="1" applyFill="1" applyBorder="1"/>
    <xf numFmtId="0" fontId="13" fillId="0" borderId="1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4" fillId="0" borderId="9" xfId="0" applyFont="1" applyFill="1" applyBorder="1"/>
    <xf numFmtId="0" fontId="15" fillId="0" borderId="9" xfId="0" applyFont="1" applyFill="1" applyBorder="1"/>
    <xf numFmtId="0" fontId="14" fillId="0" borderId="9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9" fontId="13" fillId="0" borderId="7" xfId="0" applyNumberFormat="1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Continuous"/>
    </xf>
    <xf numFmtId="0" fontId="12" fillId="0" borderId="0" xfId="0" applyFont="1" applyFill="1" applyBorder="1" applyAlignment="1">
      <alignment horizontal="centerContinuous"/>
    </xf>
    <xf numFmtId="0" fontId="13" fillId="0" borderId="0" xfId="0" applyFont="1" applyFill="1" applyBorder="1" applyAlignment="1">
      <alignment horizontal="centerContinuous"/>
    </xf>
    <xf numFmtId="0" fontId="23" fillId="0" borderId="0" xfId="0" applyFont="1" applyAlignment="1">
      <alignment vertical="top"/>
    </xf>
    <xf numFmtId="0" fontId="26" fillId="0" borderId="0" xfId="0" applyFont="1" applyBorder="1"/>
    <xf numFmtId="0" fontId="26" fillId="0" borderId="1" xfId="0" applyFont="1" applyFill="1" applyBorder="1" applyAlignment="1">
      <alignment horizontal="centerContinuous"/>
    </xf>
    <xf numFmtId="0" fontId="26" fillId="0" borderId="1" xfId="0" applyFont="1" applyFill="1" applyBorder="1"/>
    <xf numFmtId="0" fontId="26" fillId="0" borderId="0" xfId="0" applyFont="1" applyFill="1"/>
    <xf numFmtId="0" fontId="26" fillId="0" borderId="0" xfId="0" applyFont="1"/>
    <xf numFmtId="0" fontId="12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right" vertical="top"/>
    </xf>
    <xf numFmtId="166" fontId="0" fillId="0" borderId="33" xfId="2" applyNumberFormat="1" applyFont="1" applyFill="1" applyBorder="1"/>
    <xf numFmtId="166" fontId="0" fillId="0" borderId="34" xfId="2" applyNumberFormat="1" applyFont="1" applyFill="1" applyBorder="1"/>
    <xf numFmtId="166" fontId="0" fillId="0" borderId="35" xfId="2" applyNumberFormat="1" applyFont="1" applyFill="1" applyBorder="1"/>
    <xf numFmtId="166" fontId="0" fillId="0" borderId="0" xfId="2" applyNumberFormat="1" applyFont="1" applyFill="1" applyBorder="1"/>
    <xf numFmtId="166" fontId="0" fillId="0" borderId="36" xfId="2" applyNumberFormat="1" applyFont="1" applyFill="1" applyBorder="1"/>
    <xf numFmtId="166" fontId="0" fillId="0" borderId="38" xfId="2" applyNumberFormat="1" applyFont="1" applyFill="1" applyBorder="1"/>
    <xf numFmtId="166" fontId="0" fillId="0" borderId="39" xfId="2" applyNumberFormat="1" applyFont="1" applyFill="1" applyBorder="1"/>
    <xf numFmtId="166" fontId="0" fillId="0" borderId="37" xfId="2" applyNumberFormat="1" applyFont="1" applyFill="1" applyBorder="1"/>
    <xf numFmtId="165" fontId="0" fillId="0" borderId="0" xfId="30305" applyNumberFormat="1" applyFont="1"/>
    <xf numFmtId="0" fontId="14" fillId="0" borderId="0" xfId="33450" applyBorder="1"/>
    <xf numFmtId="165" fontId="14" fillId="0" borderId="0" xfId="33450" applyNumberFormat="1" applyBorder="1"/>
    <xf numFmtId="0" fontId="14" fillId="0" borderId="0" xfId="33450" applyFont="1" applyFill="1" applyBorder="1"/>
    <xf numFmtId="0" fontId="43" fillId="0" borderId="0" xfId="33835"/>
    <xf numFmtId="0" fontId="43" fillId="0" borderId="0" xfId="33835" applyFill="1"/>
    <xf numFmtId="14" fontId="43" fillId="0" borderId="0" xfId="33835" applyNumberFormat="1" applyFill="1"/>
    <xf numFmtId="0" fontId="43" fillId="0" borderId="0" xfId="33835" applyFill="1" applyAlignment="1">
      <alignment horizontal="center"/>
    </xf>
    <xf numFmtId="0" fontId="43" fillId="0" borderId="35" xfId="33835" applyFill="1" applyBorder="1"/>
    <xf numFmtId="0" fontId="43" fillId="0" borderId="0" xfId="33835" applyFill="1" applyBorder="1"/>
    <xf numFmtId="0" fontId="43" fillId="0" borderId="36" xfId="33835" applyFill="1" applyBorder="1"/>
    <xf numFmtId="0" fontId="43" fillId="0" borderId="35" xfId="33835" applyFill="1" applyBorder="1" applyAlignment="1">
      <alignment horizontal="center"/>
    </xf>
    <xf numFmtId="0" fontId="43" fillId="0" borderId="0" xfId="33835" applyFill="1" applyBorder="1" applyAlignment="1">
      <alignment horizontal="center"/>
    </xf>
    <xf numFmtId="0" fontId="43" fillId="0" borderId="36" xfId="33835" applyFill="1" applyBorder="1" applyAlignment="1">
      <alignment horizontal="center"/>
    </xf>
    <xf numFmtId="0" fontId="45" fillId="0" borderId="0" xfId="33835" applyFont="1" applyFill="1"/>
    <xf numFmtId="166" fontId="0" fillId="3" borderId="0" xfId="2" applyNumberFormat="1" applyFont="1" applyFill="1" applyBorder="1"/>
    <xf numFmtId="166" fontId="13" fillId="0" borderId="0" xfId="2" quotePrefix="1" applyNumberFormat="1" applyFont="1" applyFill="1" applyBorder="1" applyAlignment="1">
      <alignment horizontal="right"/>
    </xf>
    <xf numFmtId="166" fontId="13" fillId="0" borderId="0" xfId="2" applyNumberFormat="1" applyFont="1" applyFill="1" applyBorder="1"/>
    <xf numFmtId="166" fontId="13" fillId="0" borderId="0" xfId="2" applyNumberFormat="1" applyFont="1" applyFill="1" applyBorder="1" applyAlignment="1">
      <alignment horizontal="center"/>
    </xf>
    <xf numFmtId="0" fontId="14" fillId="0" borderId="0" xfId="35591" applyNumberFormat="1" applyAlignment="1"/>
    <xf numFmtId="176" fontId="14" fillId="0" borderId="0" xfId="35591" applyNumberFormat="1" applyAlignment="1"/>
    <xf numFmtId="0" fontId="17" fillId="0" borderId="0" xfId="35591" applyNumberFormat="1" applyFont="1" applyFill="1" applyAlignment="1">
      <alignment horizontal="center"/>
    </xf>
    <xf numFmtId="0" fontId="17" fillId="0" borderId="0" xfId="35591" applyNumberFormat="1" applyFont="1" applyFill="1" applyAlignment="1"/>
    <xf numFmtId="167" fontId="17" fillId="0" borderId="20" xfId="35591" applyNumberFormat="1" applyFont="1" applyFill="1" applyBorder="1" applyAlignment="1" applyProtection="1">
      <protection locked="0"/>
    </xf>
    <xf numFmtId="0" fontId="17" fillId="0" borderId="0" xfId="35591" applyNumberFormat="1" applyFont="1" applyFill="1" applyAlignment="1">
      <alignment horizontal="left"/>
    </xf>
    <xf numFmtId="167" fontId="17" fillId="0" borderId="0" xfId="35591" applyNumberFormat="1" applyFont="1" applyFill="1" applyAlignment="1"/>
    <xf numFmtId="9" fontId="17" fillId="0" borderId="0" xfId="35591" applyNumberFormat="1" applyFont="1" applyFill="1" applyAlignment="1"/>
    <xf numFmtId="167" fontId="17" fillId="0" borderId="0" xfId="35591" applyNumberFormat="1" applyFont="1" applyFill="1" applyBorder="1" applyAlignment="1"/>
    <xf numFmtId="167" fontId="17" fillId="0" borderId="21" xfId="35591" applyNumberFormat="1" applyFont="1" applyFill="1" applyBorder="1" applyAlignment="1"/>
    <xf numFmtId="164" fontId="17" fillId="0" borderId="0" xfId="35591" applyNumberFormat="1" applyFont="1" applyFill="1" applyAlignment="1"/>
    <xf numFmtId="0" fontId="24" fillId="0" borderId="21" xfId="35591" applyNumberFormat="1" applyFont="1" applyFill="1" applyBorder="1" applyAlignment="1">
      <alignment horizontal="right"/>
    </xf>
    <xf numFmtId="0" fontId="24" fillId="0" borderId="21" xfId="35591" applyNumberFormat="1" applyFont="1" applyFill="1" applyBorder="1" applyAlignment="1"/>
    <xf numFmtId="0" fontId="24" fillId="0" borderId="21" xfId="35591" applyNumberFormat="1" applyFont="1" applyFill="1" applyBorder="1" applyAlignment="1" applyProtection="1">
      <protection locked="0"/>
    </xf>
    <xf numFmtId="0" fontId="24" fillId="0" borderId="21" xfId="35591" applyNumberFormat="1" applyFont="1" applyFill="1" applyBorder="1" applyAlignment="1">
      <alignment horizontal="center"/>
    </xf>
    <xf numFmtId="0" fontId="24" fillId="0" borderId="0" xfId="35591" applyNumberFormat="1" applyFont="1" applyFill="1" applyAlignment="1"/>
    <xf numFmtId="0" fontId="24" fillId="0" borderId="0" xfId="35591" applyNumberFormat="1" applyFont="1" applyFill="1" applyAlignment="1">
      <alignment horizontal="center"/>
    </xf>
    <xf numFmtId="0" fontId="24" fillId="0" borderId="0" xfId="35591" applyNumberFormat="1" applyFont="1" applyFill="1" applyAlignment="1" applyProtection="1">
      <alignment horizontal="centerContinuous"/>
      <protection locked="0"/>
    </xf>
    <xf numFmtId="0" fontId="24" fillId="0" borderId="0" xfId="35591" applyNumberFormat="1" applyFont="1" applyFill="1" applyAlignment="1">
      <alignment horizontal="centerContinuous"/>
    </xf>
    <xf numFmtId="167" fontId="24" fillId="0" borderId="0" xfId="43101" applyNumberFormat="1" applyFont="1" applyFill="1" applyAlignment="1">
      <alignment horizontal="right"/>
    </xf>
    <xf numFmtId="171" fontId="17" fillId="0" borderId="0" xfId="35591" applyNumberFormat="1" applyFont="1" applyFill="1" applyAlignment="1"/>
    <xf numFmtId="166" fontId="0" fillId="0" borderId="0" xfId="2" applyNumberFormat="1" applyFont="1" applyFill="1"/>
    <xf numFmtId="166" fontId="43" fillId="0" borderId="35" xfId="33835" applyNumberFormat="1" applyFill="1" applyBorder="1"/>
    <xf numFmtId="0" fontId="46" fillId="0" borderId="0" xfId="33835" applyFont="1" applyFill="1"/>
    <xf numFmtId="0" fontId="23" fillId="0" borderId="0" xfId="33450" applyFont="1" applyAlignment="1">
      <alignment vertical="top"/>
    </xf>
    <xf numFmtId="0" fontId="14" fillId="0" borderId="0" xfId="33450" applyAlignment="1">
      <alignment vertical="top"/>
    </xf>
    <xf numFmtId="0" fontId="13" fillId="0" borderId="0" xfId="33450" applyFont="1" applyAlignment="1">
      <alignment vertical="top"/>
    </xf>
    <xf numFmtId="0" fontId="14" fillId="2" borderId="20" xfId="33450" applyFill="1" applyBorder="1" applyAlignment="1">
      <alignment vertical="top"/>
    </xf>
    <xf numFmtId="0" fontId="14" fillId="2" borderId="20" xfId="33450" applyFill="1" applyBorder="1" applyAlignment="1">
      <alignment horizontal="center" vertical="top" wrapText="1"/>
    </xf>
    <xf numFmtId="14" fontId="14" fillId="0" borderId="0" xfId="33450" applyNumberFormat="1" applyFont="1" applyFill="1" applyBorder="1" applyAlignment="1">
      <alignment horizontal="right" vertical="top"/>
    </xf>
    <xf numFmtId="0" fontId="14" fillId="0" borderId="0" xfId="33450" applyFont="1" applyAlignment="1">
      <alignment horizontal="right"/>
    </xf>
    <xf numFmtId="0" fontId="13" fillId="0" borderId="0" xfId="0" applyFont="1" applyAlignment="1">
      <alignment vertical="top"/>
    </xf>
    <xf numFmtId="0" fontId="0" fillId="0" borderId="70" xfId="0" applyFill="1" applyBorder="1" applyAlignment="1">
      <alignment vertical="top"/>
    </xf>
    <xf numFmtId="14" fontId="0" fillId="0" borderId="70" xfId="0" applyNumberFormat="1" applyFill="1" applyBorder="1" applyAlignment="1">
      <alignment horizontal="right" vertical="top"/>
    </xf>
    <xf numFmtId="43" fontId="0" fillId="0" borderId="70" xfId="0" applyNumberFormat="1" applyFill="1" applyBorder="1" applyAlignment="1">
      <alignment horizontal="right" vertical="top"/>
    </xf>
    <xf numFmtId="0" fontId="231" fillId="0" borderId="0" xfId="33450" applyFont="1" applyAlignment="1">
      <alignment vertical="top"/>
    </xf>
    <xf numFmtId="0" fontId="14" fillId="0" borderId="23" xfId="33450" applyFill="1" applyBorder="1" applyAlignment="1">
      <alignment vertical="top"/>
    </xf>
    <xf numFmtId="14" fontId="14" fillId="0" borderId="23" xfId="33450" applyNumberFormat="1" applyFill="1" applyBorder="1" applyAlignment="1">
      <alignment horizontal="right" vertical="top"/>
    </xf>
    <xf numFmtId="43" fontId="14" fillId="0" borderId="23" xfId="33450" applyNumberFormat="1" applyFill="1" applyBorder="1" applyAlignment="1">
      <alignment horizontal="right" vertical="top"/>
    </xf>
    <xf numFmtId="166" fontId="0" fillId="135" borderId="0" xfId="2" applyNumberFormat="1" applyFont="1" applyFill="1" applyBorder="1"/>
    <xf numFmtId="175" fontId="0" fillId="135" borderId="0" xfId="30305" applyNumberFormat="1" applyFont="1" applyFill="1"/>
    <xf numFmtId="0" fontId="14" fillId="0" borderId="0" xfId="33450" applyFont="1" applyAlignment="1">
      <alignment vertical="top"/>
    </xf>
    <xf numFmtId="0" fontId="14" fillId="0" borderId="99" xfId="0" applyFont="1" applyFill="1" applyBorder="1"/>
    <xf numFmtId="0" fontId="123" fillId="0" borderId="0" xfId="0" applyFont="1"/>
    <xf numFmtId="10" fontId="0" fillId="0" borderId="0" xfId="43149" applyNumberFormat="1" applyFont="1" applyFill="1" applyBorder="1" applyAlignment="1">
      <alignment horizontal="center"/>
    </xf>
    <xf numFmtId="10" fontId="0" fillId="0" borderId="10" xfId="43149" applyNumberFormat="1" applyFont="1" applyFill="1" applyBorder="1" applyAlignment="1">
      <alignment horizontal="center"/>
    </xf>
    <xf numFmtId="0" fontId="234" fillId="0" borderId="0" xfId="0" applyFont="1" applyFill="1" applyBorder="1" applyAlignment="1">
      <alignment horizontal="left"/>
    </xf>
    <xf numFmtId="0" fontId="211" fillId="0" borderId="0" xfId="35591" applyNumberFormat="1" applyFont="1" applyAlignment="1">
      <alignment horizontal="right"/>
    </xf>
    <xf numFmtId="0" fontId="234" fillId="0" borderId="0" xfId="33450" applyFont="1" applyAlignment="1">
      <alignment vertical="top"/>
    </xf>
    <xf numFmtId="0" fontId="234" fillId="0" borderId="0" xfId="0" applyFont="1" applyFill="1" applyBorder="1"/>
    <xf numFmtId="42" fontId="234" fillId="0" borderId="0" xfId="0" applyNumberFormat="1" applyFont="1" applyFill="1" applyBorder="1"/>
    <xf numFmtId="41" fontId="234" fillId="0" borderId="0" xfId="0" applyNumberFormat="1" applyFont="1" applyFill="1" applyBorder="1"/>
    <xf numFmtId="0" fontId="234" fillId="0" borderId="0" xfId="0" applyFont="1" applyFill="1"/>
    <xf numFmtId="0" fontId="234" fillId="0" borderId="0" xfId="0" applyFont="1" applyFill="1" applyAlignment="1">
      <alignment horizontal="left" indent="1"/>
    </xf>
    <xf numFmtId="41" fontId="0" fillId="0" borderId="0" xfId="0" applyNumberFormat="1" applyFill="1"/>
    <xf numFmtId="174" fontId="234" fillId="0" borderId="0" xfId="30305" applyNumberFormat="1" applyFont="1" applyFill="1" applyBorder="1"/>
    <xf numFmtId="42" fontId="0" fillId="0" borderId="8" xfId="0" applyNumberFormat="1" applyFill="1" applyBorder="1" applyAlignment="1">
      <alignment horizontal="center"/>
    </xf>
    <xf numFmtId="41" fontId="0" fillId="0" borderId="8" xfId="0" applyNumberFormat="1" applyFill="1" applyBorder="1" applyAlignment="1">
      <alignment horizontal="center"/>
    </xf>
    <xf numFmtId="41" fontId="0" fillId="0" borderId="13" xfId="0" applyNumberFormat="1" applyFill="1" applyBorder="1" applyAlignment="1">
      <alignment horizontal="center"/>
    </xf>
    <xf numFmtId="42" fontId="14" fillId="0" borderId="8" xfId="0" applyNumberFormat="1" applyFont="1" applyFill="1" applyBorder="1" applyAlignment="1"/>
    <xf numFmtId="41" fontId="14" fillId="0" borderId="8" xfId="0" applyNumberFormat="1" applyFont="1" applyFill="1" applyBorder="1" applyAlignment="1"/>
    <xf numFmtId="166" fontId="14" fillId="0" borderId="13" xfId="0" applyNumberFormat="1" applyFont="1" applyFill="1" applyBorder="1" applyAlignment="1"/>
    <xf numFmtId="0" fontId="14" fillId="0" borderId="0" xfId="35591" applyNumberFormat="1" applyFill="1" applyAlignment="1"/>
    <xf numFmtId="0" fontId="0" fillId="0" borderId="0" xfId="0" applyFill="1" applyAlignment="1">
      <alignment vertical="top"/>
    </xf>
    <xf numFmtId="43" fontId="0" fillId="0" borderId="21" xfId="0" applyNumberFormat="1" applyFill="1" applyBorder="1"/>
    <xf numFmtId="44" fontId="13" fillId="0" borderId="18" xfId="0" applyNumberFormat="1" applyFont="1" applyFill="1" applyBorder="1"/>
    <xf numFmtId="0" fontId="14" fillId="0" borderId="20" xfId="33450" applyFill="1" applyBorder="1" applyAlignment="1">
      <alignment vertical="top" wrapText="1"/>
    </xf>
    <xf numFmtId="0" fontId="14" fillId="0" borderId="20" xfId="33450" applyFill="1" applyBorder="1" applyAlignment="1">
      <alignment vertical="top"/>
    </xf>
    <xf numFmtId="0" fontId="14" fillId="0" borderId="0" xfId="33450" applyFill="1" applyAlignment="1">
      <alignment vertical="top"/>
    </xf>
    <xf numFmtId="177" fontId="0" fillId="0" borderId="0" xfId="0" applyNumberFormat="1" applyFill="1"/>
    <xf numFmtId="0" fontId="0" fillId="0" borderId="21" xfId="0" applyFill="1" applyBorder="1" applyAlignment="1">
      <alignment horizontal="center"/>
    </xf>
    <xf numFmtId="41" fontId="0" fillId="0" borderId="23" xfId="0" applyNumberFormat="1" applyFill="1" applyBorder="1"/>
    <xf numFmtId="42" fontId="0" fillId="0" borderId="22" xfId="0" applyNumberFormat="1" applyFill="1" applyBorder="1"/>
    <xf numFmtId="37" fontId="25" fillId="0" borderId="0" xfId="0" applyNumberFormat="1" applyFont="1" applyFill="1"/>
    <xf numFmtId="0" fontId="14" fillId="0" borderId="0" xfId="0" applyFont="1" applyFill="1" applyAlignment="1">
      <alignment vertical="top"/>
    </xf>
    <xf numFmtId="0" fontId="13" fillId="0" borderId="0" xfId="0" applyFont="1" applyFill="1" applyAlignment="1">
      <alignment horizontal="center" vertical="top"/>
    </xf>
    <xf numFmtId="0" fontId="13" fillId="0" borderId="0" xfId="0" quotePrefix="1" applyFont="1" applyFill="1" applyAlignment="1">
      <alignment horizontal="center" vertical="top"/>
    </xf>
    <xf numFmtId="44" fontId="14" fillId="0" borderId="0" xfId="33450" applyNumberFormat="1" applyFill="1" applyAlignment="1">
      <alignment vertical="top"/>
    </xf>
    <xf numFmtId="41" fontId="14" fillId="0" borderId="0" xfId="33450" applyNumberFormat="1" applyFill="1" applyAlignment="1">
      <alignment vertical="top"/>
    </xf>
    <xf numFmtId="43" fontId="14" fillId="0" borderId="0" xfId="33450" applyNumberFormat="1" applyFill="1" applyAlignment="1">
      <alignment vertical="top"/>
    </xf>
    <xf numFmtId="207" fontId="14" fillId="0" borderId="0" xfId="0" applyNumberFormat="1" applyFont="1" applyFill="1" applyBorder="1" applyAlignment="1">
      <alignment vertical="top"/>
    </xf>
    <xf numFmtId="43" fontId="14" fillId="0" borderId="21" xfId="33450" applyNumberFormat="1" applyFill="1" applyBorder="1" applyAlignment="1">
      <alignment vertical="top"/>
    </xf>
    <xf numFmtId="0" fontId="13" fillId="0" borderId="0" xfId="0" applyFont="1" applyFill="1" applyAlignment="1">
      <alignment horizontal="center" vertical="top" wrapText="1"/>
    </xf>
    <xf numFmtId="44" fontId="13" fillId="0" borderId="0" xfId="33450" applyNumberFormat="1" applyFont="1" applyFill="1" applyAlignment="1">
      <alignment vertical="top"/>
    </xf>
    <xf numFmtId="207" fontId="14" fillId="0" borderId="21" xfId="0" applyNumberFormat="1" applyFont="1" applyFill="1" applyBorder="1" applyAlignment="1">
      <alignment vertical="top"/>
    </xf>
    <xf numFmtId="44" fontId="14" fillId="0" borderId="19" xfId="0" applyNumberFormat="1" applyFont="1" applyFill="1" applyBorder="1" applyAlignment="1">
      <alignment vertical="top"/>
    </xf>
    <xf numFmtId="0" fontId="14" fillId="0" borderId="21" xfId="33450" applyFill="1" applyBorder="1" applyAlignment="1">
      <alignment vertical="top"/>
    </xf>
    <xf numFmtId="44" fontId="14" fillId="0" borderId="18" xfId="33450" applyNumberFormat="1" applyFill="1" applyBorder="1" applyAlignment="1">
      <alignment vertical="top"/>
    </xf>
    <xf numFmtId="0" fontId="14" fillId="0" borderId="0" xfId="33450" applyFont="1" applyFill="1" applyAlignment="1">
      <alignment horizontal="right"/>
    </xf>
    <xf numFmtId="166" fontId="0" fillId="0" borderId="100" xfId="2" applyNumberFormat="1" applyFont="1" applyFill="1" applyBorder="1"/>
    <xf numFmtId="41" fontId="14" fillId="0" borderId="0" xfId="0" applyNumberFormat="1" applyFont="1" applyFill="1" applyAlignment="1">
      <alignment vertical="top"/>
    </xf>
    <xf numFmtId="173" fontId="14" fillId="0" borderId="0" xfId="0" applyNumberFormat="1" applyFont="1" applyFill="1" applyBorder="1" applyAlignment="1">
      <alignment vertical="top"/>
    </xf>
    <xf numFmtId="44" fontId="13" fillId="0" borderId="18" xfId="0" applyNumberFormat="1" applyFont="1" applyFill="1" applyBorder="1" applyAlignment="1">
      <alignment vertical="top"/>
    </xf>
    <xf numFmtId="235" fontId="14" fillId="0" borderId="0" xfId="0" applyNumberFormat="1" applyFont="1" applyFill="1" applyBorder="1" applyAlignment="1">
      <alignment vertical="top"/>
    </xf>
    <xf numFmtId="43" fontId="0" fillId="0" borderId="0" xfId="0" applyNumberFormat="1" applyFill="1"/>
    <xf numFmtId="4" fontId="0" fillId="0" borderId="0" xfId="0" applyNumberFormat="1" applyAlignment="1">
      <alignment horizontal="right" vertical="top"/>
    </xf>
    <xf numFmtId="0" fontId="0" fillId="2" borderId="20" xfId="0" applyFill="1" applyBorder="1" applyAlignment="1">
      <alignment vertical="top" wrapText="1"/>
    </xf>
    <xf numFmtId="41" fontId="14" fillId="0" borderId="13" xfId="0" applyNumberFormat="1" applyFont="1" applyFill="1" applyBorder="1" applyAlignment="1"/>
    <xf numFmtId="9" fontId="0" fillId="0" borderId="0" xfId="0" applyNumberFormat="1" applyFill="1" applyBorder="1"/>
    <xf numFmtId="9" fontId="0" fillId="0" borderId="10" xfId="0" applyNumberFormat="1" applyFill="1" applyBorder="1"/>
    <xf numFmtId="169" fontId="14" fillId="0" borderId="8" xfId="0" applyNumberFormat="1" applyFont="1" applyFill="1" applyBorder="1"/>
    <xf numFmtId="169" fontId="14" fillId="0" borderId="13" xfId="0" applyNumberFormat="1" applyFont="1" applyFill="1" applyBorder="1"/>
    <xf numFmtId="0" fontId="13" fillId="154" borderId="0" xfId="0" applyFont="1" applyFill="1"/>
    <xf numFmtId="0" fontId="96" fillId="0" borderId="0" xfId="0" applyFont="1"/>
    <xf numFmtId="42" fontId="123" fillId="0" borderId="0" xfId="0" applyNumberFormat="1" applyFont="1"/>
    <xf numFmtId="0" fontId="96" fillId="0" borderId="0" xfId="0" applyFont="1" applyFill="1" applyAlignment="1">
      <alignment horizontal="left"/>
    </xf>
    <xf numFmtId="10" fontId="96" fillId="0" borderId="0" xfId="0" applyNumberFormat="1" applyFont="1"/>
    <xf numFmtId="41" fontId="96" fillId="0" borderId="0" xfId="0" applyNumberFormat="1" applyFont="1" applyBorder="1"/>
    <xf numFmtId="164" fontId="96" fillId="0" borderId="0" xfId="36464" applyNumberFormat="1" applyFont="1" applyFill="1"/>
    <xf numFmtId="0" fontId="242" fillId="0" borderId="0" xfId="0" applyFont="1" applyBorder="1" applyAlignment="1">
      <alignment horizontal="center"/>
    </xf>
    <xf numFmtId="0" fontId="242" fillId="0" borderId="0" xfId="0" applyFont="1"/>
    <xf numFmtId="44" fontId="0" fillId="0" borderId="0" xfId="43152" applyFont="1"/>
    <xf numFmtId="0" fontId="24" fillId="0" borderId="0" xfId="43101" applyNumberFormat="1" applyFont="1" applyFill="1" applyBorder="1" applyAlignment="1">
      <alignment horizontal="right"/>
    </xf>
    <xf numFmtId="0" fontId="21" fillId="0" borderId="8" xfId="0" applyFont="1" applyFill="1" applyBorder="1" applyAlignment="1">
      <alignment horizontal="center"/>
    </xf>
    <xf numFmtId="0" fontId="21" fillId="0" borderId="0" xfId="0" quotePrefix="1" applyFont="1"/>
    <xf numFmtId="0" fontId="21" fillId="0" borderId="0" xfId="0" applyFont="1" applyAlignment="1">
      <alignment horizontal="left" indent="2"/>
    </xf>
    <xf numFmtId="9" fontId="21" fillId="0" borderId="0" xfId="0" applyNumberFormat="1" applyFont="1" applyFill="1" applyBorder="1" applyAlignment="1">
      <alignment horizontal="centerContinuous"/>
    </xf>
    <xf numFmtId="9" fontId="21" fillId="0" borderId="10" xfId="0" applyNumberFormat="1" applyFont="1" applyFill="1" applyBorder="1" applyAlignment="1">
      <alignment horizontal="centerContinuous"/>
    </xf>
    <xf numFmtId="240" fontId="234" fillId="0" borderId="0" xfId="0" applyNumberFormat="1" applyFont="1" applyFill="1" applyBorder="1"/>
    <xf numFmtId="0" fontId="242" fillId="0" borderId="0" xfId="0" applyFont="1" applyBorder="1" applyAlignment="1">
      <alignment horizontal="right"/>
    </xf>
    <xf numFmtId="0" fontId="44" fillId="0" borderId="0" xfId="33835" applyFont="1" applyFill="1" applyBorder="1" applyAlignment="1">
      <alignment horizontal="left"/>
    </xf>
    <xf numFmtId="0" fontId="43" fillId="0" borderId="0" xfId="33835" applyBorder="1"/>
    <xf numFmtId="0" fontId="43" fillId="0" borderId="34" xfId="33835" applyFill="1" applyBorder="1"/>
    <xf numFmtId="0" fontId="43" fillId="0" borderId="100" xfId="33835" applyFill="1" applyBorder="1"/>
    <xf numFmtId="0" fontId="43" fillId="0" borderId="33" xfId="33835" applyFill="1" applyBorder="1"/>
    <xf numFmtId="166" fontId="43" fillId="0" borderId="0" xfId="33835" applyNumberFormat="1" applyFill="1" applyBorder="1"/>
    <xf numFmtId="1" fontId="43" fillId="0" borderId="0" xfId="33835" applyNumberFormat="1" applyFill="1" applyBorder="1"/>
    <xf numFmtId="223" fontId="0" fillId="0" borderId="0" xfId="36554" applyNumberFormat="1" applyFont="1" applyFill="1" applyBorder="1"/>
    <xf numFmtId="9" fontId="0" fillId="0" borderId="0" xfId="36554" applyFont="1" applyFill="1" applyBorder="1"/>
    <xf numFmtId="166" fontId="0" fillId="156" borderId="38" xfId="2" applyNumberFormat="1" applyFont="1" applyFill="1" applyBorder="1"/>
    <xf numFmtId="166" fontId="0" fillId="156" borderId="0" xfId="2" applyNumberFormat="1" applyFont="1" applyFill="1" applyBorder="1"/>
    <xf numFmtId="0" fontId="44" fillId="0" borderId="0" xfId="33835" applyFont="1" applyFill="1" applyBorder="1" applyAlignment="1">
      <alignment horizontal="center"/>
    </xf>
    <xf numFmtId="166" fontId="43" fillId="0" borderId="0" xfId="33835" applyNumberFormat="1"/>
    <xf numFmtId="166" fontId="0" fillId="156" borderId="39" xfId="2" applyNumberFormat="1" applyFont="1" applyFill="1" applyBorder="1"/>
    <xf numFmtId="166" fontId="0" fillId="156" borderId="37" xfId="2" applyNumberFormat="1" applyFont="1" applyFill="1" applyBorder="1"/>
    <xf numFmtId="166" fontId="43" fillId="156" borderId="37" xfId="33835" applyNumberFormat="1" applyFill="1" applyBorder="1"/>
    <xf numFmtId="166" fontId="0" fillId="156" borderId="36" xfId="2" applyNumberFormat="1" applyFont="1" applyFill="1" applyBorder="1"/>
    <xf numFmtId="166" fontId="0" fillId="156" borderId="35" xfId="2" applyNumberFormat="1" applyFont="1" applyFill="1" applyBorder="1"/>
    <xf numFmtId="166" fontId="43" fillId="156" borderId="35" xfId="33835" applyNumberFormat="1" applyFill="1" applyBorder="1"/>
    <xf numFmtId="0" fontId="16" fillId="0" borderId="0" xfId="43161" applyFont="1"/>
    <xf numFmtId="0" fontId="16" fillId="0" borderId="0" xfId="43161" quotePrefix="1" applyFont="1" applyFill="1" applyAlignment="1">
      <alignment horizontal="center"/>
    </xf>
    <xf numFmtId="0" fontId="16" fillId="0" borderId="0" xfId="43161" applyFont="1" applyFill="1" applyAlignment="1">
      <alignment horizontal="center"/>
    </xf>
    <xf numFmtId="165" fontId="16" fillId="0" borderId="0" xfId="43162" applyNumberFormat="1" applyFont="1" applyFill="1" applyAlignment="1">
      <alignment horizontal="center"/>
    </xf>
    <xf numFmtId="0" fontId="16" fillId="0" borderId="0" xfId="43161" applyFont="1" applyFill="1"/>
    <xf numFmtId="14" fontId="16" fillId="0" borderId="0" xfId="43161" applyNumberFormat="1" applyFont="1" applyFill="1"/>
    <xf numFmtId="0" fontId="241" fillId="0" borderId="86" xfId="43161" applyFont="1" applyFill="1" applyBorder="1" applyAlignment="1">
      <alignment horizontal="center"/>
    </xf>
    <xf numFmtId="0" fontId="241" fillId="0" borderId="105" xfId="43161" applyFont="1" applyFill="1" applyBorder="1" applyAlignment="1">
      <alignment horizontal="center"/>
    </xf>
    <xf numFmtId="14" fontId="16" fillId="0" borderId="0" xfId="43161" applyNumberFormat="1" applyFont="1" applyFill="1" applyBorder="1"/>
    <xf numFmtId="0" fontId="71" fillId="0" borderId="98" xfId="43161" applyFont="1" applyFill="1" applyBorder="1" applyAlignment="1">
      <alignment horizontal="center" wrapText="1"/>
    </xf>
    <xf numFmtId="0" fontId="235" fillId="0" borderId="98" xfId="43161" quotePrefix="1" applyFont="1" applyFill="1" applyBorder="1" applyAlignment="1">
      <alignment horizontal="center" wrapText="1"/>
    </xf>
    <xf numFmtId="165" fontId="235" fillId="0" borderId="98" xfId="43162" quotePrefix="1" applyNumberFormat="1" applyFont="1" applyFill="1" applyBorder="1" applyAlignment="1">
      <alignment horizontal="center" wrapText="1"/>
    </xf>
    <xf numFmtId="165" fontId="71" fillId="0" borderId="98" xfId="43162" quotePrefix="1" applyNumberFormat="1" applyFont="1" applyFill="1" applyBorder="1" applyAlignment="1">
      <alignment horizontal="center" wrapText="1"/>
    </xf>
    <xf numFmtId="17" fontId="71" fillId="0" borderId="98" xfId="43161" quotePrefix="1" applyNumberFormat="1" applyFont="1" applyFill="1" applyBorder="1" applyAlignment="1">
      <alignment horizontal="center" wrapText="1"/>
    </xf>
    <xf numFmtId="17" fontId="235" fillId="0" borderId="98" xfId="43161" quotePrefix="1" applyNumberFormat="1" applyFont="1" applyFill="1" applyBorder="1" applyAlignment="1">
      <alignment horizontal="center" wrapText="1"/>
    </xf>
    <xf numFmtId="0" fontId="71" fillId="0" borderId="0" xfId="43161" applyFont="1"/>
    <xf numFmtId="17" fontId="71" fillId="0" borderId="87" xfId="43161" quotePrefix="1" applyNumberFormat="1" applyFont="1" applyFill="1" applyBorder="1" applyAlignment="1">
      <alignment horizontal="center" wrapText="1"/>
    </xf>
    <xf numFmtId="17" fontId="71" fillId="0" borderId="102" xfId="43161" quotePrefix="1" applyNumberFormat="1" applyFont="1" applyFill="1" applyBorder="1" applyAlignment="1">
      <alignment horizontal="center" wrapText="1"/>
    </xf>
    <xf numFmtId="0" fontId="71" fillId="0" borderId="98" xfId="43161" quotePrefix="1" applyFont="1" applyFill="1" applyBorder="1" applyAlignment="1">
      <alignment horizontal="center" wrapText="1"/>
    </xf>
    <xf numFmtId="0" fontId="71" fillId="0" borderId="0" xfId="43161" quotePrefix="1" applyFont="1" applyFill="1" applyBorder="1" applyAlignment="1">
      <alignment horizontal="center" wrapText="1"/>
    </xf>
    <xf numFmtId="0" fontId="71" fillId="157" borderId="0" xfId="43161" applyFont="1" applyFill="1" applyAlignment="1">
      <alignment horizontal="center" wrapText="1"/>
    </xf>
    <xf numFmtId="0" fontId="71" fillId="153" borderId="0" xfId="43161" applyFont="1" applyFill="1" applyAlignment="1">
      <alignment horizontal="center" wrapText="1"/>
    </xf>
    <xf numFmtId="0" fontId="71" fillId="135" borderId="0" xfId="43161" applyFont="1" applyFill="1" applyAlignment="1">
      <alignment horizontal="center" wrapText="1"/>
    </xf>
    <xf numFmtId="0" fontId="16" fillId="0" borderId="0" xfId="43161" applyFont="1" applyAlignment="1">
      <alignment horizontal="center"/>
    </xf>
    <xf numFmtId="166" fontId="237" fillId="0" borderId="0" xfId="43161" applyNumberFormat="1" applyFont="1" applyFill="1"/>
    <xf numFmtId="165" fontId="237" fillId="0" borderId="0" xfId="43162" applyNumberFormat="1" applyFont="1" applyFill="1"/>
    <xf numFmtId="165" fontId="16" fillId="0" borderId="0" xfId="43161" applyNumberFormat="1" applyFont="1" applyFill="1"/>
    <xf numFmtId="165" fontId="16" fillId="0" borderId="106" xfId="43161" applyNumberFormat="1" applyFont="1" applyFill="1" applyBorder="1"/>
    <xf numFmtId="165" fontId="237" fillId="0" borderId="107" xfId="43161" applyNumberFormat="1" applyFont="1" applyFill="1" applyBorder="1"/>
    <xf numFmtId="165" fontId="16" fillId="0" borderId="0" xfId="43161" applyNumberFormat="1" applyFont="1" applyFill="1" applyBorder="1"/>
    <xf numFmtId="10" fontId="16" fillId="0" borderId="0" xfId="43161" applyNumberFormat="1" applyFont="1" applyFill="1"/>
    <xf numFmtId="238" fontId="164" fillId="157" borderId="0" xfId="43161" applyNumberFormat="1" applyFont="1" applyFill="1"/>
    <xf numFmtId="166" fontId="237" fillId="153" borderId="0" xfId="43163" applyNumberFormat="1" applyFont="1" applyFill="1"/>
    <xf numFmtId="239" fontId="16" fillId="135" borderId="0" xfId="43161" applyNumberFormat="1" applyFont="1" applyFill="1"/>
    <xf numFmtId="166" fontId="16" fillId="0" borderId="19" xfId="43161" applyNumberFormat="1" applyFont="1" applyFill="1" applyBorder="1"/>
    <xf numFmtId="165" fontId="16" fillId="0" borderId="19" xfId="43162" applyNumberFormat="1" applyFont="1" applyFill="1" applyBorder="1"/>
    <xf numFmtId="165" fontId="16" fillId="0" borderId="19" xfId="43161" applyNumberFormat="1" applyFont="1" applyFill="1" applyBorder="1"/>
    <xf numFmtId="165" fontId="16" fillId="0" borderId="20" xfId="43161" applyNumberFormat="1" applyFont="1" applyFill="1" applyBorder="1"/>
    <xf numFmtId="165" fontId="16" fillId="0" borderId="101" xfId="43161" applyNumberFormat="1" applyFont="1" applyFill="1" applyBorder="1"/>
    <xf numFmtId="10" fontId="16" fillId="0" borderId="19" xfId="43161" applyNumberFormat="1" applyFont="1" applyFill="1" applyBorder="1"/>
    <xf numFmtId="0" fontId="16" fillId="157" borderId="0" xfId="43161" applyFont="1" applyFill="1"/>
    <xf numFmtId="166" fontId="16" fillId="0" borderId="0" xfId="43161" applyNumberFormat="1" applyFont="1" applyFill="1"/>
    <xf numFmtId="165" fontId="16" fillId="0" borderId="0" xfId="43162" applyNumberFormat="1" applyFont="1" applyFill="1"/>
    <xf numFmtId="165" fontId="16" fillId="0" borderId="107" xfId="43161" applyNumberFormat="1" applyFont="1" applyFill="1" applyBorder="1"/>
    <xf numFmtId="165" fontId="245" fillId="0" borderId="107" xfId="43161" applyNumberFormat="1" applyFont="1" applyFill="1" applyBorder="1"/>
    <xf numFmtId="0" fontId="16" fillId="0" borderId="0" xfId="43161" applyFont="1" applyFill="1" applyBorder="1" applyAlignment="1">
      <alignment horizontal="center"/>
    </xf>
    <xf numFmtId="166" fontId="237" fillId="0" borderId="0" xfId="43161" applyNumberFormat="1" applyFont="1" applyFill="1" applyBorder="1"/>
    <xf numFmtId="165" fontId="237" fillId="0" borderId="0" xfId="43162" applyNumberFormat="1" applyFont="1" applyFill="1" applyBorder="1"/>
    <xf numFmtId="0" fontId="16" fillId="0" borderId="0" xfId="43161" applyFont="1" applyBorder="1"/>
    <xf numFmtId="10" fontId="16" fillId="0" borderId="0" xfId="43161" applyNumberFormat="1" applyFont="1" applyFill="1" applyBorder="1"/>
    <xf numFmtId="0" fontId="16" fillId="0" borderId="0" xfId="43161" applyFont="1" applyBorder="1" applyAlignment="1">
      <alignment horizontal="center"/>
    </xf>
    <xf numFmtId="166" fontId="16" fillId="0" borderId="18" xfId="43161" applyNumberFormat="1" applyFont="1" applyFill="1" applyBorder="1"/>
    <xf numFmtId="165" fontId="16" fillId="0" borderId="18" xfId="43162" applyNumberFormat="1" applyFont="1" applyFill="1" applyBorder="1"/>
    <xf numFmtId="166" fontId="16" fillId="0" borderId="108" xfId="43161" applyNumberFormat="1" applyFont="1" applyFill="1" applyBorder="1"/>
    <xf numFmtId="166" fontId="16" fillId="0" borderId="109" xfId="43161" applyNumberFormat="1" applyFont="1" applyFill="1" applyBorder="1"/>
    <xf numFmtId="10" fontId="16" fillId="0" borderId="18" xfId="43164" applyNumberFormat="1" applyFont="1" applyFill="1" applyBorder="1"/>
    <xf numFmtId="0" fontId="16" fillId="0" borderId="106" xfId="43161" applyFont="1" applyFill="1" applyBorder="1"/>
    <xf numFmtId="0" fontId="16" fillId="0" borderId="107" xfId="43161" applyFont="1" applyFill="1" applyBorder="1"/>
    <xf numFmtId="0" fontId="16" fillId="153" borderId="0" xfId="43161" applyFont="1" applyFill="1"/>
    <xf numFmtId="166" fontId="16" fillId="0" borderId="20" xfId="43161" applyNumberFormat="1" applyFont="1" applyFill="1" applyBorder="1"/>
    <xf numFmtId="166" fontId="16" fillId="0" borderId="101" xfId="43161" applyNumberFormat="1" applyFont="1" applyFill="1" applyBorder="1"/>
    <xf numFmtId="10" fontId="16" fillId="0" borderId="18" xfId="43161" applyNumberFormat="1" applyFont="1" applyFill="1" applyBorder="1"/>
    <xf numFmtId="0" fontId="239" fillId="0" borderId="0" xfId="43161" applyFont="1" applyFill="1"/>
    <xf numFmtId="0" fontId="239" fillId="0" borderId="0" xfId="43161" applyFont="1" applyFill="1" applyAlignment="1">
      <alignment horizontal="center"/>
    </xf>
    <xf numFmtId="0" fontId="239" fillId="0" borderId="0" xfId="43161" applyFont="1" applyFill="1" applyBorder="1" applyAlignment="1">
      <alignment horizontal="center"/>
    </xf>
    <xf numFmtId="3" fontId="235" fillId="0" borderId="0" xfId="43161" applyNumberFormat="1" applyFont="1" applyFill="1" applyAlignment="1">
      <alignment horizontal="center"/>
    </xf>
    <xf numFmtId="42" fontId="235" fillId="0" borderId="0" xfId="43161" applyNumberFormat="1" applyFont="1" applyFill="1" applyAlignment="1">
      <alignment horizontal="center"/>
    </xf>
    <xf numFmtId="0" fontId="239" fillId="0" borderId="98" xfId="43161" applyFont="1" applyFill="1" applyBorder="1" applyAlignment="1">
      <alignment horizontal="center"/>
    </xf>
    <xf numFmtId="0" fontId="236" fillId="0" borderId="98" xfId="43161" applyFont="1" applyFill="1" applyBorder="1" applyAlignment="1">
      <alignment horizontal="center" wrapText="1"/>
    </xf>
    <xf numFmtId="0" fontId="239" fillId="0" borderId="98" xfId="43161" applyFont="1" applyFill="1" applyBorder="1" applyAlignment="1">
      <alignment horizontal="center" wrapText="1"/>
    </xf>
    <xf numFmtId="0" fontId="71" fillId="3" borderId="0" xfId="43161" applyFont="1" applyFill="1" applyAlignment="1">
      <alignment horizontal="center" wrapText="1"/>
    </xf>
    <xf numFmtId="0" fontId="164" fillId="0" borderId="0" xfId="43161" applyFont="1" applyFill="1" applyBorder="1" applyAlignment="1">
      <alignment horizontal="center"/>
    </xf>
    <xf numFmtId="3" fontId="164" fillId="0" borderId="0" xfId="43161" applyNumberFormat="1" applyFont="1" applyFill="1" applyBorder="1" applyAlignment="1">
      <alignment horizontal="center"/>
    </xf>
    <xf numFmtId="42" fontId="164" fillId="0" borderId="0" xfId="43161" applyNumberFormat="1" applyFont="1" applyFill="1" applyBorder="1" applyAlignment="1">
      <alignment horizontal="center"/>
    </xf>
    <xf numFmtId="0" fontId="164" fillId="0" borderId="0" xfId="43161" applyFont="1" applyFill="1"/>
    <xf numFmtId="0" fontId="164" fillId="135" borderId="0" xfId="43161" applyFont="1" applyFill="1"/>
    <xf numFmtId="0" fontId="164" fillId="153" borderId="0" xfId="43161" applyFont="1" applyFill="1"/>
    <xf numFmtId="0" fontId="164" fillId="3" borderId="0" xfId="43161" applyFont="1" applyFill="1"/>
    <xf numFmtId="0" fontId="164" fillId="0" borderId="0" xfId="43161" applyFont="1" applyFill="1" applyAlignment="1">
      <alignment horizontal="left"/>
    </xf>
    <xf numFmtId="3" fontId="237" fillId="0" borderId="0" xfId="43161" applyNumberFormat="1" applyFont="1" applyFill="1"/>
    <xf numFmtId="42" fontId="237" fillId="0" borderId="0" xfId="43161" applyNumberFormat="1" applyFont="1" applyFill="1"/>
    <xf numFmtId="175" fontId="164" fillId="0" borderId="0" xfId="43161" applyNumberFormat="1" applyFont="1" applyFill="1"/>
    <xf numFmtId="42" fontId="164" fillId="0" borderId="0" xfId="43161" applyNumberFormat="1" applyFont="1" applyFill="1"/>
    <xf numFmtId="42" fontId="16" fillId="0" borderId="0" xfId="43161" applyNumberFormat="1" applyFont="1" applyFill="1"/>
    <xf numFmtId="10" fontId="164" fillId="0" borderId="0" xfId="43161" applyNumberFormat="1" applyFont="1" applyFill="1"/>
    <xf numFmtId="238" fontId="164" fillId="135" borderId="0" xfId="43161" applyNumberFormat="1" applyFont="1" applyFill="1"/>
    <xf numFmtId="3" fontId="237" fillId="153" borderId="0" xfId="43161" applyNumberFormat="1" applyFont="1" applyFill="1"/>
    <xf numFmtId="239" fontId="164" fillId="3" borderId="0" xfId="43161" applyNumberFormat="1" applyFont="1" applyFill="1"/>
    <xf numFmtId="175" fontId="164" fillId="0" borderId="98" xfId="43161" applyNumberFormat="1" applyFont="1" applyFill="1" applyBorder="1"/>
    <xf numFmtId="3" fontId="164" fillId="0" borderId="70" xfId="43161" applyNumberFormat="1" applyFont="1" applyFill="1" applyBorder="1"/>
    <xf numFmtId="42" fontId="164" fillId="0" borderId="70" xfId="43161" applyNumberFormat="1" applyFont="1" applyFill="1" applyBorder="1"/>
    <xf numFmtId="42" fontId="16" fillId="0" borderId="70" xfId="43161" applyNumberFormat="1" applyFont="1" applyFill="1" applyBorder="1"/>
    <xf numFmtId="10" fontId="164" fillId="0" borderId="70" xfId="43161" applyNumberFormat="1" applyFont="1" applyFill="1" applyBorder="1"/>
    <xf numFmtId="0" fontId="16" fillId="0" borderId="0" xfId="43161" applyFont="1" applyFill="1" applyBorder="1" applyAlignment="1">
      <alignment horizontal="left"/>
    </xf>
    <xf numFmtId="3" fontId="16" fillId="0" borderId="0" xfId="43161" applyNumberFormat="1" applyFont="1" applyFill="1" applyBorder="1"/>
    <xf numFmtId="42" fontId="16" fillId="0" borderId="0" xfId="43161" applyNumberFormat="1" applyFont="1" applyFill="1" applyBorder="1"/>
    <xf numFmtId="173" fontId="16" fillId="0" borderId="0" xfId="43161" applyNumberFormat="1" applyFont="1" applyFill="1" applyBorder="1"/>
    <xf numFmtId="173" fontId="16" fillId="0" borderId="0" xfId="43161" applyNumberFormat="1" applyFont="1" applyFill="1"/>
    <xf numFmtId="173" fontId="247" fillId="0" borderId="0" xfId="43161" applyNumberFormat="1" applyFont="1" applyFill="1"/>
    <xf numFmtId="223" fontId="16" fillId="0" borderId="0" xfId="43161" applyNumberFormat="1" applyFont="1" applyFill="1"/>
    <xf numFmtId="0" fontId="71" fillId="0" borderId="0" xfId="43161" applyFont="1" applyFill="1" applyAlignment="1">
      <alignment horizontal="left"/>
    </xf>
    <xf numFmtId="0" fontId="16" fillId="0" borderId="0" xfId="43161" applyFont="1" applyFill="1" applyAlignment="1">
      <alignment horizontal="left"/>
    </xf>
    <xf numFmtId="0" fontId="16" fillId="0" borderId="0" xfId="43161" applyFont="1" applyFill="1" applyBorder="1" applyAlignment="1">
      <alignment horizontal="left" vertical="center" textRotation="180"/>
    </xf>
    <xf numFmtId="0" fontId="16" fillId="0" borderId="0" xfId="43161" applyFont="1" applyFill="1" applyBorder="1"/>
    <xf numFmtId="0" fontId="16" fillId="0" borderId="98" xfId="43161" applyFont="1" applyFill="1" applyBorder="1" applyAlignment="1">
      <alignment horizontal="left"/>
    </xf>
    <xf numFmtId="0" fontId="16" fillId="0" borderId="70" xfId="43161" applyFont="1" applyFill="1" applyBorder="1" applyAlignment="1">
      <alignment horizontal="left"/>
    </xf>
    <xf numFmtId="166" fontId="16" fillId="0" borderId="70" xfId="43161" applyNumberFormat="1" applyFont="1" applyFill="1" applyBorder="1"/>
    <xf numFmtId="165" fontId="16" fillId="0" borderId="70" xfId="43161" applyNumberFormat="1" applyFont="1" applyFill="1" applyBorder="1"/>
    <xf numFmtId="44" fontId="16" fillId="0" borderId="0" xfId="43161" applyNumberFormat="1" applyFont="1" applyFill="1"/>
    <xf numFmtId="0" fontId="237" fillId="0" borderId="0" xfId="43161" applyFont="1" applyFill="1"/>
    <xf numFmtId="3" fontId="164" fillId="0" borderId="0" xfId="43161" applyNumberFormat="1" applyFont="1" applyFill="1"/>
    <xf numFmtId="165" fontId="164" fillId="0" borderId="0" xfId="43161" applyNumberFormat="1" applyFont="1" applyFill="1"/>
    <xf numFmtId="0" fontId="14" fillId="0" borderId="36" xfId="33450" applyBorder="1" applyAlignment="1">
      <alignment horizontal="centerContinuous"/>
    </xf>
    <xf numFmtId="0" fontId="14" fillId="0" borderId="0" xfId="33450" applyBorder="1" applyAlignment="1">
      <alignment horizontal="centerContinuous"/>
    </xf>
    <xf numFmtId="166" fontId="14" fillId="0" borderId="0" xfId="33450" applyNumberFormat="1" applyFont="1" applyBorder="1" applyAlignment="1">
      <alignment horizontal="centerContinuous"/>
    </xf>
    <xf numFmtId="0" fontId="14" fillId="0" borderId="35" xfId="33450" applyBorder="1" applyAlignment="1">
      <alignment horizontal="centerContinuous"/>
    </xf>
    <xf numFmtId="0" fontId="14" fillId="0" borderId="34" xfId="33450" applyBorder="1" applyAlignment="1">
      <alignment horizontal="center" wrapText="1"/>
    </xf>
    <xf numFmtId="0" fontId="14" fillId="0" borderId="100" xfId="33450" applyBorder="1" applyAlignment="1">
      <alignment horizontal="center" wrapText="1"/>
    </xf>
    <xf numFmtId="166" fontId="14" fillId="0" borderId="100" xfId="33450" quotePrefix="1" applyNumberFormat="1" applyFont="1" applyBorder="1" applyAlignment="1">
      <alignment horizontal="center" wrapText="1"/>
    </xf>
    <xf numFmtId="0" fontId="14" fillId="0" borderId="100" xfId="33450" quotePrefix="1" applyFont="1" applyBorder="1" applyAlignment="1">
      <alignment horizontal="center" wrapText="1"/>
    </xf>
    <xf numFmtId="0" fontId="14" fillId="0" borderId="100" xfId="33450" quotePrefix="1" applyBorder="1" applyAlignment="1">
      <alignment horizontal="center" wrapText="1"/>
    </xf>
    <xf numFmtId="0" fontId="14" fillId="0" borderId="33" xfId="33450" quotePrefix="1" applyBorder="1" applyAlignment="1">
      <alignment horizontal="center" wrapText="1"/>
    </xf>
    <xf numFmtId="0" fontId="14" fillId="0" borderId="0" xfId="33450" applyBorder="1" applyAlignment="1">
      <alignment horizontal="center" wrapText="1"/>
    </xf>
    <xf numFmtId="166" fontId="14" fillId="0" borderId="100" xfId="33450" applyNumberFormat="1" applyFont="1" applyBorder="1" applyAlignment="1">
      <alignment horizontal="center" wrapText="1"/>
    </xf>
    <xf numFmtId="0" fontId="14" fillId="0" borderId="36" xfId="33450" applyBorder="1" applyAlignment="1">
      <alignment horizontal="center"/>
    </xf>
    <xf numFmtId="0" fontId="14" fillId="0" borderId="0" xfId="33450" applyBorder="1" applyAlignment="1">
      <alignment horizontal="center"/>
    </xf>
    <xf numFmtId="166" fontId="14" fillId="0" borderId="0" xfId="33450" applyNumberFormat="1" applyFont="1" applyBorder="1"/>
    <xf numFmtId="0" fontId="14" fillId="0" borderId="35" xfId="33450" applyBorder="1"/>
    <xf numFmtId="0" fontId="14" fillId="0" borderId="0" xfId="33450" applyBorder="1" applyAlignment="1">
      <alignment horizontal="left"/>
    </xf>
    <xf numFmtId="166" fontId="14" fillId="0" borderId="0" xfId="33450" applyNumberFormat="1" applyFont="1" applyFill="1" applyBorder="1"/>
    <xf numFmtId="165" fontId="14" fillId="0" borderId="0" xfId="33450" applyNumberFormat="1" applyFont="1" applyFill="1" applyBorder="1"/>
    <xf numFmtId="174" fontId="14" fillId="0" borderId="0" xfId="33450" applyNumberFormat="1" applyFont="1" applyBorder="1"/>
    <xf numFmtId="165" fontId="14" fillId="0" borderId="0" xfId="33450" applyNumberFormat="1" applyFont="1" applyBorder="1"/>
    <xf numFmtId="10" fontId="14" fillId="0" borderId="35" xfId="33450" applyNumberFormat="1" applyBorder="1"/>
    <xf numFmtId="180" fontId="14" fillId="0" borderId="0" xfId="33450" applyNumberFormat="1" applyBorder="1"/>
    <xf numFmtId="0" fontId="14" fillId="0" borderId="0" xfId="33450" quotePrefix="1" applyBorder="1" applyAlignment="1">
      <alignment horizontal="left" indent="1"/>
    </xf>
    <xf numFmtId="16" fontId="14" fillId="0" borderId="0" xfId="33450" quotePrefix="1" applyNumberFormat="1" applyBorder="1" applyAlignment="1">
      <alignment horizontal="center"/>
    </xf>
    <xf numFmtId="0" fontId="14" fillId="0" borderId="0" xfId="33450" applyBorder="1" applyAlignment="1">
      <alignment horizontal="left" indent="1"/>
    </xf>
    <xf numFmtId="0" fontId="14" fillId="0" borderId="0" xfId="33450" quotePrefix="1" applyBorder="1" applyAlignment="1">
      <alignment horizontal="center"/>
    </xf>
    <xf numFmtId="174" fontId="14" fillId="0" borderId="0" xfId="33450" applyNumberFormat="1" applyFont="1" applyFill="1" applyBorder="1"/>
    <xf numFmtId="0" fontId="14" fillId="0" borderId="0" xfId="33450" quotePrefix="1" applyBorder="1" applyAlignment="1">
      <alignment horizontal="left"/>
    </xf>
    <xf numFmtId="165" fontId="14" fillId="0" borderId="0" xfId="30305" applyNumberFormat="1" applyFont="1" applyFill="1" applyBorder="1"/>
    <xf numFmtId="0" fontId="14" fillId="0" borderId="34" xfId="33450" applyBorder="1" applyAlignment="1">
      <alignment horizontal="center"/>
    </xf>
    <xf numFmtId="0" fontId="14" fillId="0" borderId="100" xfId="33450" applyBorder="1" applyAlignment="1">
      <alignment horizontal="left"/>
    </xf>
    <xf numFmtId="0" fontId="14" fillId="0" borderId="100" xfId="33450" applyBorder="1" applyAlignment="1">
      <alignment horizontal="center"/>
    </xf>
    <xf numFmtId="166" fontId="14" fillId="0" borderId="100" xfId="33450" applyNumberFormat="1" applyFont="1" applyBorder="1"/>
    <xf numFmtId="0" fontId="14" fillId="0" borderId="100" xfId="33450" applyBorder="1"/>
    <xf numFmtId="165" fontId="14" fillId="0" borderId="100" xfId="33450" applyNumberFormat="1" applyFont="1" applyBorder="1"/>
    <xf numFmtId="171" fontId="14" fillId="0" borderId="33" xfId="33450" applyNumberFormat="1" applyBorder="1"/>
    <xf numFmtId="0" fontId="14" fillId="0" borderId="0" xfId="33450" quotePrefix="1" applyBorder="1" applyAlignment="1">
      <alignment vertical="top" wrapText="1"/>
    </xf>
    <xf numFmtId="174" fontId="14" fillId="3" borderId="0" xfId="33450" applyNumberFormat="1" applyFont="1" applyFill="1" applyBorder="1"/>
    <xf numFmtId="180" fontId="14" fillId="3" borderId="0" xfId="33450" applyNumberFormat="1" applyFill="1" applyBorder="1"/>
    <xf numFmtId="0" fontId="14" fillId="0" borderId="0" xfId="43161" applyFont="1" applyAlignment="1">
      <alignment horizontal="centerContinuous"/>
    </xf>
    <xf numFmtId="0" fontId="14" fillId="0" borderId="0" xfId="43161" applyFont="1"/>
    <xf numFmtId="0" fontId="14" fillId="0" borderId="0" xfId="43161" applyFont="1" applyFill="1"/>
    <xf numFmtId="0" fontId="21" fillId="0" borderId="0" xfId="43161" applyFont="1" applyFill="1" applyAlignment="1">
      <alignment horizontal="center"/>
    </xf>
    <xf numFmtId="0" fontId="14" fillId="0" borderId="0" xfId="43161" applyFont="1" applyFill="1" applyBorder="1" applyAlignment="1">
      <alignment horizontal="center"/>
    </xf>
    <xf numFmtId="0" fontId="14" fillId="0" borderId="0" xfId="43161" applyFont="1" applyFill="1" applyAlignment="1">
      <alignment horizontal="center"/>
    </xf>
    <xf numFmtId="0" fontId="14" fillId="0" borderId="0" xfId="43161" applyFont="1" applyAlignment="1">
      <alignment horizontal="center"/>
    </xf>
    <xf numFmtId="0" fontId="14" fillId="0" borderId="98" xfId="43161" applyFont="1" applyBorder="1"/>
    <xf numFmtId="0" fontId="14" fillId="0" borderId="98" xfId="43161" applyFont="1" applyBorder="1" applyAlignment="1">
      <alignment horizontal="center"/>
    </xf>
    <xf numFmtId="0" fontId="14" fillId="0" borderId="98" xfId="43161" applyFont="1" applyFill="1" applyBorder="1" applyAlignment="1">
      <alignment horizontal="center"/>
    </xf>
    <xf numFmtId="3" fontId="214" fillId="0" borderId="0" xfId="43161" applyNumberFormat="1" applyFont="1"/>
    <xf numFmtId="165" fontId="214" fillId="0" borderId="0" xfId="43161" applyNumberFormat="1" applyFont="1"/>
    <xf numFmtId="223" fontId="20" fillId="0" borderId="0" xfId="43161" applyNumberFormat="1" applyFont="1" applyFill="1"/>
    <xf numFmtId="165" fontId="20" fillId="0" borderId="0" xfId="43161" applyNumberFormat="1" applyFont="1"/>
    <xf numFmtId="175" fontId="20" fillId="0" borderId="0" xfId="43161" applyNumberFormat="1" applyFont="1"/>
    <xf numFmtId="166" fontId="20" fillId="0" borderId="0" xfId="43161" applyNumberFormat="1" applyFont="1"/>
    <xf numFmtId="181" fontId="14" fillId="0" borderId="0" xfId="43161" applyNumberFormat="1" applyFont="1"/>
    <xf numFmtId="175" fontId="14" fillId="0" borderId="0" xfId="43161" applyNumberFormat="1" applyFont="1"/>
    <xf numFmtId="10" fontId="14" fillId="0" borderId="0" xfId="43161" applyNumberFormat="1" applyFont="1"/>
    <xf numFmtId="3" fontId="215" fillId="0" borderId="0" xfId="43161" applyNumberFormat="1" applyFont="1"/>
    <xf numFmtId="165" fontId="147" fillId="0" borderId="0" xfId="43161" applyNumberFormat="1" applyFont="1"/>
    <xf numFmtId="223" fontId="20" fillId="0" borderId="0" xfId="43161" applyNumberFormat="1" applyFont="1"/>
    <xf numFmtId="165" fontId="14" fillId="0" borderId="0" xfId="43161" applyNumberFormat="1" applyFont="1"/>
    <xf numFmtId="165" fontId="20" fillId="0" borderId="0" xfId="43161" applyNumberFormat="1" applyFont="1" applyBorder="1"/>
    <xf numFmtId="173" fontId="14" fillId="0" borderId="0" xfId="43161" applyNumberFormat="1" applyFont="1"/>
    <xf numFmtId="3" fontId="14" fillId="0" borderId="0" xfId="43161" applyNumberFormat="1" applyFont="1"/>
    <xf numFmtId="175" fontId="214" fillId="0" borderId="0" xfId="43161" applyNumberFormat="1" applyFont="1" applyBorder="1"/>
    <xf numFmtId="3" fontId="214" fillId="0" borderId="98" xfId="43161" applyNumberFormat="1" applyFont="1" applyBorder="1"/>
    <xf numFmtId="3" fontId="14" fillId="0" borderId="0" xfId="43161" applyNumberFormat="1" applyFont="1" applyFill="1"/>
    <xf numFmtId="165" fontId="214" fillId="0" borderId="0" xfId="43161" applyNumberFormat="1" applyFont="1" applyFill="1"/>
    <xf numFmtId="3" fontId="226" fillId="0" borderId="0" xfId="43161" applyNumberFormat="1" applyFont="1" applyFill="1"/>
    <xf numFmtId="181" fontId="20" fillId="0" borderId="0" xfId="43161" applyNumberFormat="1" applyFont="1"/>
    <xf numFmtId="3" fontId="214" fillId="0" borderId="0" xfId="43161" applyNumberFormat="1" applyFont="1" applyFill="1"/>
    <xf numFmtId="175" fontId="214" fillId="0" borderId="0" xfId="43161" applyNumberFormat="1" applyFont="1"/>
    <xf numFmtId="3" fontId="214" fillId="0" borderId="98" xfId="43161" applyNumberFormat="1" applyFont="1" applyFill="1" applyBorder="1"/>
    <xf numFmtId="3" fontId="14" fillId="0" borderId="98" xfId="43161" applyNumberFormat="1" applyFont="1" applyBorder="1"/>
    <xf numFmtId="223" fontId="20" fillId="0" borderId="98" xfId="43161" applyNumberFormat="1" applyFont="1" applyBorder="1"/>
    <xf numFmtId="165" fontId="20" fillId="0" borderId="98" xfId="43161" applyNumberFormat="1" applyFont="1" applyBorder="1"/>
    <xf numFmtId="175" fontId="20" fillId="0" borderId="98" xfId="43161" applyNumberFormat="1" applyFont="1" applyFill="1" applyBorder="1"/>
    <xf numFmtId="175" fontId="14" fillId="0" borderId="0" xfId="43161" applyNumberFormat="1" applyFont="1" applyBorder="1"/>
    <xf numFmtId="3" fontId="14" fillId="0" borderId="70" xfId="43161" applyNumberFormat="1" applyFont="1" applyBorder="1"/>
    <xf numFmtId="42" fontId="14" fillId="0" borderId="70" xfId="43161" applyNumberFormat="1" applyFont="1" applyBorder="1"/>
    <xf numFmtId="165" fontId="190" fillId="0" borderId="86" xfId="43161" applyNumberFormat="1" applyFont="1" applyBorder="1"/>
    <xf numFmtId="0" fontId="14" fillId="0" borderId="0" xfId="43161" applyFont="1" applyBorder="1"/>
    <xf numFmtId="42" fontId="14" fillId="0" borderId="0" xfId="43161" applyNumberFormat="1" applyFont="1" applyBorder="1"/>
    <xf numFmtId="10" fontId="190" fillId="0" borderId="87" xfId="43161" applyNumberFormat="1" applyFont="1" applyBorder="1"/>
    <xf numFmtId="8" fontId="14" fillId="0" borderId="0" xfId="43161" applyNumberFormat="1" applyFont="1"/>
    <xf numFmtId="165" fontId="14" fillId="0" borderId="0" xfId="43161" applyNumberFormat="1" applyFont="1" applyBorder="1"/>
    <xf numFmtId="0" fontId="213" fillId="0" borderId="0" xfId="43161" quotePrefix="1" applyFont="1" applyFill="1" applyAlignment="1">
      <alignment horizontal="center" vertical="top"/>
    </xf>
    <xf numFmtId="0" fontId="20" fillId="0" borderId="0" xfId="43161" quotePrefix="1" applyFont="1" applyFill="1" applyAlignment="1">
      <alignment horizontal="left" vertical="top"/>
    </xf>
    <xf numFmtId="0" fontId="14" fillId="0" borderId="0" xfId="43161" applyFont="1" applyFill="1" applyAlignment="1">
      <alignment vertical="top" wrapText="1"/>
    </xf>
    <xf numFmtId="0" fontId="14" fillId="0" borderId="0" xfId="43161" applyFont="1" applyFill="1" applyAlignment="1"/>
    <xf numFmtId="0" fontId="14" fillId="0" borderId="0" xfId="43161" quotePrefix="1" applyFont="1" applyAlignment="1">
      <alignment vertical="top"/>
    </xf>
    <xf numFmtId="0" fontId="190" fillId="0" borderId="0" xfId="43161" applyFont="1"/>
    <xf numFmtId="0" fontId="14" fillId="0" borderId="0" xfId="43161" applyFont="1" applyFill="1" applyBorder="1"/>
    <xf numFmtId="41" fontId="14" fillId="0" borderId="0" xfId="43161" quotePrefix="1" applyNumberFormat="1" applyFont="1" applyAlignment="1">
      <alignment horizontal="right"/>
    </xf>
    <xf numFmtId="0" fontId="14" fillId="0" borderId="0" xfId="43161" applyFont="1" applyFill="1" applyBorder="1" applyAlignment="1">
      <alignment horizontal="left"/>
    </xf>
    <xf numFmtId="3" fontId="14" fillId="0" borderId="0" xfId="43161" applyNumberFormat="1" applyFont="1" applyFill="1" applyBorder="1"/>
    <xf numFmtId="0" fontId="71" fillId="0" borderId="0" xfId="33450" applyFont="1" applyFill="1" applyAlignment="1">
      <alignment horizontal="centerContinuous" vertical="center"/>
    </xf>
    <xf numFmtId="0" fontId="16" fillId="0" borderId="0" xfId="33450" applyFont="1" applyFill="1" applyAlignment="1">
      <alignment horizontal="centerContinuous" vertical="center"/>
    </xf>
    <xf numFmtId="0" fontId="16" fillId="0" borderId="0" xfId="33450" applyFont="1" applyFill="1" applyAlignment="1"/>
    <xf numFmtId="0" fontId="16" fillId="0" borderId="0" xfId="33450" applyFont="1" applyFill="1"/>
    <xf numFmtId="0" fontId="241" fillId="0" borderId="0" xfId="33450" applyFont="1" applyFill="1" applyAlignment="1">
      <alignment horizontal="centerContinuous" vertical="center"/>
    </xf>
    <xf numFmtId="0" fontId="16" fillId="0" borderId="0" xfId="33450" applyFont="1" applyFill="1" applyAlignment="1">
      <alignment horizontal="center"/>
    </xf>
    <xf numFmtId="0" fontId="16" fillId="0" borderId="0" xfId="33450" quotePrefix="1" applyFont="1" applyFill="1" applyAlignment="1">
      <alignment horizontal="center"/>
    </xf>
    <xf numFmtId="14" fontId="16" fillId="0" borderId="0" xfId="33450" applyNumberFormat="1" applyFont="1" applyFill="1"/>
    <xf numFmtId="0" fontId="16" fillId="0" borderId="0" xfId="33450" applyFont="1" applyFill="1" applyBorder="1" applyAlignment="1">
      <alignment horizontal="center"/>
    </xf>
    <xf numFmtId="0" fontId="16" fillId="0" borderId="98" xfId="33450" applyFont="1" applyFill="1" applyBorder="1" applyAlignment="1">
      <alignment horizontal="center" wrapText="1"/>
    </xf>
    <xf numFmtId="0" fontId="16" fillId="0" borderId="98" xfId="33450" quotePrefix="1" applyFont="1" applyFill="1" applyBorder="1" applyAlignment="1">
      <alignment horizontal="center" wrapText="1"/>
    </xf>
    <xf numFmtId="17" fontId="16" fillId="0" borderId="98" xfId="33450" quotePrefix="1" applyNumberFormat="1" applyFont="1" applyFill="1" applyBorder="1" applyAlignment="1">
      <alignment horizontal="center" wrapText="1"/>
    </xf>
    <xf numFmtId="17" fontId="16" fillId="0" borderId="0" xfId="33450" quotePrefix="1" applyNumberFormat="1" applyFont="1" applyFill="1" applyBorder="1" applyAlignment="1">
      <alignment horizontal="center" wrapText="1"/>
    </xf>
    <xf numFmtId="17" fontId="16" fillId="0" borderId="110" xfId="33450" quotePrefix="1" applyNumberFormat="1" applyFont="1" applyFill="1" applyBorder="1" applyAlignment="1">
      <alignment horizontal="center" wrapText="1"/>
    </xf>
    <xf numFmtId="17" fontId="16" fillId="0" borderId="111" xfId="33450" quotePrefix="1" applyNumberFormat="1" applyFont="1" applyFill="1" applyBorder="1" applyAlignment="1">
      <alignment horizontal="center" wrapText="1"/>
    </xf>
    <xf numFmtId="17" fontId="16" fillId="0" borderId="47" xfId="33450" quotePrefix="1" applyNumberFormat="1" applyFont="1" applyFill="1" applyBorder="1" applyAlignment="1">
      <alignment horizontal="center" wrapText="1"/>
    </xf>
    <xf numFmtId="17" fontId="71" fillId="0" borderId="45" xfId="33450" quotePrefix="1" applyNumberFormat="1" applyFont="1" applyFill="1" applyBorder="1" applyAlignment="1">
      <alignment horizontal="center" wrapText="1"/>
    </xf>
    <xf numFmtId="17" fontId="241" fillId="0" borderId="45" xfId="33450" quotePrefix="1" applyNumberFormat="1" applyFont="1" applyFill="1" applyBorder="1" applyAlignment="1">
      <alignment horizontal="center" wrapText="1"/>
    </xf>
    <xf numFmtId="0" fontId="71" fillId="0" borderId="90" xfId="33450" quotePrefix="1" applyFont="1" applyFill="1" applyBorder="1" applyAlignment="1">
      <alignment horizontal="center" wrapText="1"/>
    </xf>
    <xf numFmtId="0" fontId="16" fillId="0" borderId="0" xfId="33450" applyFont="1" applyFill="1" applyBorder="1" applyAlignment="1">
      <alignment horizontal="center" wrapText="1"/>
    </xf>
    <xf numFmtId="0" fontId="16" fillId="0" borderId="0" xfId="33450" quotePrefix="1" applyFont="1" applyFill="1" applyBorder="1" applyAlignment="1">
      <alignment horizontal="center" wrapText="1"/>
    </xf>
    <xf numFmtId="17" fontId="16" fillId="0" borderId="36" xfId="33450" quotePrefix="1" applyNumberFormat="1" applyFont="1" applyFill="1" applyBorder="1" applyAlignment="1">
      <alignment horizontal="center" wrapText="1"/>
    </xf>
    <xf numFmtId="17" fontId="16" fillId="0" borderId="35" xfId="33450" quotePrefix="1" applyNumberFormat="1" applyFont="1" applyFill="1" applyBorder="1" applyAlignment="1">
      <alignment horizontal="center" wrapText="1"/>
    </xf>
    <xf numFmtId="17" fontId="71" fillId="0" borderId="0" xfId="33450" quotePrefix="1" applyNumberFormat="1" applyFont="1" applyFill="1" applyBorder="1" applyAlignment="1">
      <alignment horizontal="center" wrapText="1"/>
    </xf>
    <xf numFmtId="0" fontId="71" fillId="0" borderId="35" xfId="33450" quotePrefix="1" applyFont="1" applyFill="1" applyBorder="1" applyAlignment="1">
      <alignment horizontal="center" wrapText="1"/>
    </xf>
    <xf numFmtId="166" fontId="16" fillId="0" borderId="0" xfId="33450" applyNumberFormat="1" applyFont="1" applyFill="1"/>
    <xf numFmtId="165" fontId="16" fillId="0" borderId="0" xfId="30305" applyNumberFormat="1" applyFont="1" applyFill="1"/>
    <xf numFmtId="165" fontId="16" fillId="0" borderId="0" xfId="33450" applyNumberFormat="1" applyFont="1" applyFill="1"/>
    <xf numFmtId="165" fontId="16" fillId="0" borderId="36" xfId="33450" applyNumberFormat="1" applyFont="1" applyFill="1" applyBorder="1"/>
    <xf numFmtId="165" fontId="16" fillId="0" borderId="35" xfId="33450" applyNumberFormat="1" applyFont="1" applyFill="1" applyBorder="1"/>
    <xf numFmtId="165" fontId="16" fillId="0" borderId="0" xfId="33450" applyNumberFormat="1" applyFont="1" applyFill="1" applyBorder="1"/>
    <xf numFmtId="174" fontId="16" fillId="0" borderId="0" xfId="33450" applyNumberFormat="1" applyFont="1" applyFill="1" applyBorder="1"/>
    <xf numFmtId="10" fontId="16" fillId="0" borderId="35" xfId="33450" applyNumberFormat="1" applyFont="1" applyFill="1" applyBorder="1"/>
    <xf numFmtId="223" fontId="16" fillId="0" borderId="0" xfId="33450" applyNumberFormat="1" applyFont="1" applyFill="1"/>
    <xf numFmtId="166" fontId="16" fillId="0" borderId="19" xfId="33450" applyNumberFormat="1" applyFont="1" applyFill="1" applyBorder="1"/>
    <xf numFmtId="165" fontId="16" fillId="0" borderId="19" xfId="30305" applyNumberFormat="1" applyFont="1" applyFill="1" applyBorder="1"/>
    <xf numFmtId="165" fontId="16" fillId="0" borderId="19" xfId="33450" applyNumberFormat="1" applyFont="1" applyFill="1" applyBorder="1"/>
    <xf numFmtId="165" fontId="16" fillId="0" borderId="112" xfId="33450" applyNumberFormat="1" applyFont="1" applyFill="1" applyBorder="1"/>
    <xf numFmtId="165" fontId="16" fillId="0" borderId="113" xfId="33450" applyNumberFormat="1" applyFont="1" applyFill="1" applyBorder="1"/>
    <xf numFmtId="174" fontId="16" fillId="0" borderId="19" xfId="33450" applyNumberFormat="1" applyFont="1" applyFill="1" applyBorder="1"/>
    <xf numFmtId="10" fontId="16" fillId="0" borderId="113" xfId="33450" applyNumberFormat="1" applyFont="1" applyFill="1" applyBorder="1"/>
    <xf numFmtId="10" fontId="16" fillId="0" borderId="0" xfId="36464" applyNumberFormat="1" applyFont="1" applyFill="1"/>
    <xf numFmtId="166" fontId="16" fillId="0" borderId="0" xfId="33450" applyNumberFormat="1" applyFont="1" applyFill="1" applyBorder="1"/>
    <xf numFmtId="165" fontId="16" fillId="0" borderId="0" xfId="30305" applyNumberFormat="1" applyFont="1" applyFill="1" applyBorder="1"/>
    <xf numFmtId="166" fontId="16" fillId="0" borderId="18" xfId="33450" applyNumberFormat="1" applyFont="1" applyFill="1" applyBorder="1"/>
    <xf numFmtId="165" fontId="16" fillId="0" borderId="18" xfId="30305" applyNumberFormat="1" applyFont="1" applyFill="1" applyBorder="1"/>
    <xf numFmtId="165" fontId="16" fillId="0" borderId="114" xfId="30305" applyNumberFormat="1" applyFont="1" applyFill="1" applyBorder="1"/>
    <xf numFmtId="165" fontId="16" fillId="0" borderId="115" xfId="30305" applyNumberFormat="1" applyFont="1" applyFill="1" applyBorder="1"/>
    <xf numFmtId="174" fontId="16" fillId="0" borderId="18" xfId="33450" applyNumberFormat="1" applyFont="1" applyFill="1" applyBorder="1"/>
    <xf numFmtId="10" fontId="16" fillId="0" borderId="115" xfId="33450" applyNumberFormat="1" applyFont="1" applyFill="1" applyBorder="1"/>
    <xf numFmtId="165" fontId="16" fillId="0" borderId="112" xfId="30305" applyNumberFormat="1" applyFont="1" applyFill="1" applyBorder="1"/>
    <xf numFmtId="165" fontId="16" fillId="0" borderId="113" xfId="30305" applyNumberFormat="1" applyFont="1" applyFill="1" applyBorder="1"/>
    <xf numFmtId="165" fontId="16" fillId="0" borderId="100" xfId="33450" applyNumberFormat="1" applyFont="1" applyFill="1" applyBorder="1"/>
    <xf numFmtId="174" fontId="16" fillId="0" borderId="85" xfId="33450" applyNumberFormat="1" applyFont="1" applyFill="1" applyBorder="1"/>
    <xf numFmtId="10" fontId="16" fillId="0" borderId="116" xfId="33450" applyNumberFormat="1" applyFont="1" applyFill="1" applyBorder="1"/>
    <xf numFmtId="165" fontId="16" fillId="0" borderId="100" xfId="30305" applyNumberFormat="1" applyFont="1" applyFill="1" applyBorder="1"/>
    <xf numFmtId="10" fontId="16" fillId="0" borderId="33" xfId="33450" applyNumberFormat="1" applyFont="1" applyFill="1" applyBorder="1"/>
    <xf numFmtId="44" fontId="16" fillId="0" borderId="0" xfId="33450" applyNumberFormat="1" applyFont="1" applyFill="1"/>
    <xf numFmtId="0" fontId="16" fillId="0" borderId="36" xfId="33450" applyFont="1" applyFill="1" applyBorder="1"/>
    <xf numFmtId="0" fontId="16" fillId="0" borderId="35" xfId="33450" applyFont="1" applyFill="1" applyBorder="1"/>
    <xf numFmtId="0" fontId="16" fillId="0" borderId="0" xfId="33450" applyFont="1" applyFill="1" applyBorder="1"/>
    <xf numFmtId="166" fontId="16" fillId="0" borderId="0" xfId="29221" applyNumberFormat="1" applyFont="1" applyFill="1"/>
    <xf numFmtId="165" fontId="16" fillId="0" borderId="36" xfId="30305" applyNumberFormat="1" applyFont="1" applyFill="1" applyBorder="1"/>
    <xf numFmtId="165" fontId="16" fillId="0" borderId="35" xfId="30305" applyNumberFormat="1" applyFont="1" applyFill="1" applyBorder="1"/>
    <xf numFmtId="0" fontId="16" fillId="0" borderId="34" xfId="33450" applyFont="1" applyFill="1" applyBorder="1"/>
    <xf numFmtId="0" fontId="16" fillId="0" borderId="33" xfId="33450" applyFont="1" applyFill="1" applyBorder="1"/>
    <xf numFmtId="0" fontId="16" fillId="0" borderId="100" xfId="33450" applyFont="1" applyFill="1" applyBorder="1"/>
    <xf numFmtId="0" fontId="16" fillId="0" borderId="0" xfId="33450" quotePrefix="1" applyFont="1" applyFill="1" applyAlignment="1">
      <alignment horizontal="right"/>
    </xf>
    <xf numFmtId="0" fontId="16" fillId="0" borderId="0" xfId="33450" applyFont="1" applyFill="1" applyAlignment="1">
      <alignment horizontal="right"/>
    </xf>
    <xf numFmtId="0" fontId="13" fillId="0" borderId="0" xfId="0" applyFont="1" applyFill="1" applyAlignment="1"/>
    <xf numFmtId="41" fontId="96" fillId="0" borderId="98" xfId="0" applyNumberFormat="1" applyFont="1" applyFill="1" applyBorder="1"/>
    <xf numFmtId="14" fontId="0" fillId="0" borderId="0" xfId="0" applyNumberFormat="1" applyFill="1" applyAlignment="1">
      <alignment horizontal="right" vertical="top"/>
    </xf>
    <xf numFmtId="4" fontId="0" fillId="0" borderId="0" xfId="0" applyNumberFormat="1" applyFill="1" applyAlignment="1">
      <alignment horizontal="right" vertical="top"/>
    </xf>
    <xf numFmtId="44" fontId="0" fillId="0" borderId="0" xfId="43152" applyFont="1" applyFill="1" applyAlignment="1">
      <alignment horizontal="right" vertical="top"/>
    </xf>
    <xf numFmtId="44" fontId="14" fillId="0" borderId="0" xfId="43152" applyFont="1" applyFill="1" applyAlignment="1">
      <alignment vertical="top"/>
    </xf>
    <xf numFmtId="42" fontId="0" fillId="0" borderId="0" xfId="0" applyNumberFormat="1" applyFill="1"/>
    <xf numFmtId="0" fontId="21" fillId="0" borderId="0" xfId="0" quotePrefix="1" applyFont="1" applyFill="1"/>
    <xf numFmtId="0" fontId="25" fillId="0" borderId="0" xfId="0" applyFont="1" applyFill="1" applyAlignment="1">
      <alignment horizontal="right"/>
    </xf>
    <xf numFmtId="0" fontId="248" fillId="0" borderId="0" xfId="0" applyFont="1"/>
    <xf numFmtId="165" fontId="248" fillId="0" borderId="0" xfId="43152" applyNumberFormat="1" applyFont="1"/>
    <xf numFmtId="165" fontId="248" fillId="0" borderId="0" xfId="0" applyNumberFormat="1" applyFont="1"/>
    <xf numFmtId="166" fontId="0" fillId="0" borderId="0" xfId="0" applyNumberFormat="1" applyFill="1"/>
    <xf numFmtId="223" fontId="13" fillId="155" borderId="0" xfId="0" applyNumberFormat="1" applyFont="1" applyFill="1"/>
    <xf numFmtId="165" fontId="16" fillId="155" borderId="0" xfId="33450" applyNumberFormat="1" applyFont="1" applyFill="1"/>
    <xf numFmtId="165" fontId="16" fillId="155" borderId="0" xfId="30305" applyNumberFormat="1" applyFont="1" applyFill="1"/>
    <xf numFmtId="0" fontId="16" fillId="154" borderId="0" xfId="33450" applyFont="1" applyFill="1"/>
    <xf numFmtId="0" fontId="0" fillId="0" borderId="0" xfId="0" applyAlignment="1">
      <alignment horizontal="right"/>
    </xf>
    <xf numFmtId="10" fontId="0" fillId="0" borderId="70" xfId="36464" applyNumberFormat="1" applyFont="1" applyBorder="1"/>
    <xf numFmtId="166" fontId="0" fillId="0" borderId="0" xfId="43165" applyNumberFormat="1" applyFont="1"/>
    <xf numFmtId="10" fontId="0" fillId="0" borderId="18" xfId="36464" applyNumberFormat="1" applyFont="1" applyBorder="1"/>
    <xf numFmtId="165" fontId="0" fillId="0" borderId="0" xfId="43152" applyNumberFormat="1" applyFont="1"/>
    <xf numFmtId="10" fontId="0" fillId="0" borderId="70" xfId="43149" applyNumberFormat="1" applyFont="1" applyBorder="1"/>
    <xf numFmtId="0" fontId="21" fillId="0" borderId="10" xfId="0" applyFont="1" applyFill="1" applyBorder="1" applyAlignment="1">
      <alignment horizontal="center"/>
    </xf>
    <xf numFmtId="41" fontId="0" fillId="0" borderId="98" xfId="0" applyNumberForma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4" fillId="0" borderId="39" xfId="33450" applyBorder="1" applyAlignment="1">
      <alignment horizontal="center"/>
    </xf>
    <xf numFmtId="0" fontId="14" fillId="0" borderId="38" xfId="33450" applyBorder="1" applyAlignment="1">
      <alignment horizontal="center"/>
    </xf>
    <xf numFmtId="0" fontId="14" fillId="0" borderId="37" xfId="33450" applyBorder="1" applyAlignment="1">
      <alignment horizontal="center"/>
    </xf>
    <xf numFmtId="0" fontId="14" fillId="0" borderId="36" xfId="33450" applyBorder="1" applyAlignment="1">
      <alignment horizontal="center"/>
    </xf>
    <xf numFmtId="0" fontId="14" fillId="0" borderId="0" xfId="33450" applyBorder="1" applyAlignment="1">
      <alignment horizontal="center"/>
    </xf>
    <xf numFmtId="0" fontId="14" fillId="0" borderId="35" xfId="33450" applyBorder="1" applyAlignment="1">
      <alignment horizontal="center"/>
    </xf>
    <xf numFmtId="0" fontId="14" fillId="0" borderId="0" xfId="33450" quotePrefix="1" applyBorder="1" applyAlignment="1">
      <alignment horizontal="left" vertical="top" wrapText="1"/>
    </xf>
    <xf numFmtId="0" fontId="44" fillId="0" borderId="39" xfId="33835" applyFont="1" applyFill="1" applyBorder="1" applyAlignment="1">
      <alignment horizontal="center"/>
    </xf>
    <xf numFmtId="0" fontId="44" fillId="0" borderId="38" xfId="33835" applyFont="1" applyFill="1" applyBorder="1" applyAlignment="1">
      <alignment horizontal="center"/>
    </xf>
    <xf numFmtId="0" fontId="44" fillId="0" borderId="37" xfId="33835" applyFont="1" applyFill="1" applyBorder="1" applyAlignment="1">
      <alignment horizontal="center"/>
    </xf>
    <xf numFmtId="0" fontId="44" fillId="0" borderId="91" xfId="33835" applyFont="1" applyFill="1" applyBorder="1" applyAlignment="1">
      <alignment horizontal="center"/>
    </xf>
    <xf numFmtId="0" fontId="44" fillId="0" borderId="45" xfId="33835" applyFont="1" applyFill="1" applyBorder="1" applyAlignment="1">
      <alignment horizontal="center"/>
    </xf>
    <xf numFmtId="0" fontId="44" fillId="0" borderId="90" xfId="33835" applyFont="1" applyFill="1" applyBorder="1" applyAlignment="1">
      <alignment horizontal="center"/>
    </xf>
    <xf numFmtId="0" fontId="44" fillId="0" borderId="103" xfId="33835" applyFont="1" applyFill="1" applyBorder="1" applyAlignment="1">
      <alignment horizontal="center"/>
    </xf>
    <xf numFmtId="0" fontId="44" fillId="0" borderId="98" xfId="33835" applyFont="1" applyFill="1" applyBorder="1" applyAlignment="1">
      <alignment horizontal="center"/>
    </xf>
    <xf numFmtId="0" fontId="44" fillId="0" borderId="104" xfId="33835" applyFont="1" applyFill="1" applyBorder="1" applyAlignment="1">
      <alignment horizontal="center"/>
    </xf>
    <xf numFmtId="0" fontId="14" fillId="0" borderId="0" xfId="43161" quotePrefix="1" applyFont="1" applyFill="1" applyAlignment="1">
      <alignment horizontal="left" vertical="top" wrapText="1"/>
    </xf>
    <xf numFmtId="0" fontId="20" fillId="0" borderId="0" xfId="43161" applyFont="1" applyFill="1" applyAlignment="1">
      <alignment horizontal="center"/>
    </xf>
    <xf numFmtId="0" fontId="14" fillId="0" borderId="0" xfId="43161" applyFont="1" applyFill="1" applyAlignment="1">
      <alignment horizontal="center"/>
    </xf>
    <xf numFmtId="0" fontId="14" fillId="0" borderId="98" xfId="43161" applyFont="1" applyBorder="1" applyAlignment="1">
      <alignment horizontal="center"/>
    </xf>
    <xf numFmtId="0" fontId="44" fillId="0" borderId="39" xfId="33835" applyFont="1" applyFill="1" applyBorder="1" applyAlignment="1">
      <alignment horizontal="left"/>
    </xf>
    <xf numFmtId="0" fontId="44" fillId="0" borderId="38" xfId="33835" applyFont="1" applyFill="1" applyBorder="1" applyAlignment="1">
      <alignment horizontal="left"/>
    </xf>
    <xf numFmtId="0" fontId="44" fillId="0" borderId="37" xfId="33835" applyFont="1" applyFill="1" applyBorder="1" applyAlignment="1">
      <alignment horizontal="left"/>
    </xf>
    <xf numFmtId="0" fontId="44" fillId="0" borderId="91" xfId="33835" applyFont="1" applyFill="1" applyBorder="1" applyAlignment="1">
      <alignment horizontal="left"/>
    </xf>
    <xf numFmtId="0" fontId="44" fillId="0" borderId="45" xfId="33835" applyFont="1" applyFill="1" applyBorder="1" applyAlignment="1">
      <alignment horizontal="left"/>
    </xf>
    <xf numFmtId="0" fontId="44" fillId="0" borderId="90" xfId="33835" applyFont="1" applyFill="1" applyBorder="1" applyAlignment="1">
      <alignment horizontal="left"/>
    </xf>
    <xf numFmtId="0" fontId="44" fillId="0" borderId="103" xfId="33835" applyFont="1" applyFill="1" applyBorder="1" applyAlignment="1">
      <alignment horizontal="left"/>
    </xf>
    <xf numFmtId="0" fontId="44" fillId="0" borderId="98" xfId="33835" applyFont="1" applyFill="1" applyBorder="1" applyAlignment="1">
      <alignment horizontal="left"/>
    </xf>
    <xf numFmtId="0" fontId="44" fillId="0" borderId="104" xfId="33835" applyFont="1" applyFill="1" applyBorder="1" applyAlignment="1">
      <alignment horizontal="left"/>
    </xf>
    <xf numFmtId="0" fontId="24" fillId="0" borderId="0" xfId="35591" applyNumberFormat="1" applyFont="1" applyFill="1" applyAlignment="1" applyProtection="1">
      <alignment horizontal="center"/>
      <protection locked="0"/>
    </xf>
    <xf numFmtId="0" fontId="24" fillId="0" borderId="0" xfId="35591" applyNumberFormat="1" applyFont="1" applyAlignment="1">
      <alignment horizontal="center"/>
    </xf>
    <xf numFmtId="0" fontId="24" fillId="0" borderId="0" xfId="35591" applyNumberFormat="1" applyFont="1" applyFill="1" applyAlignment="1">
      <alignment horizontal="center"/>
    </xf>
    <xf numFmtId="0" fontId="71" fillId="0" borderId="0" xfId="43161" applyFont="1" applyAlignment="1">
      <alignment horizontal="center"/>
    </xf>
    <xf numFmtId="0" fontId="235" fillId="0" borderId="0" xfId="43161" applyFont="1" applyAlignment="1">
      <alignment horizontal="center"/>
    </xf>
    <xf numFmtId="0" fontId="235" fillId="0" borderId="0" xfId="43161" quotePrefix="1" applyFont="1" applyFill="1" applyAlignment="1">
      <alignment horizontal="center"/>
    </xf>
    <xf numFmtId="0" fontId="71" fillId="0" borderId="0" xfId="43161" applyFont="1" applyFill="1" applyAlignment="1">
      <alignment horizontal="center"/>
    </xf>
    <xf numFmtId="0" fontId="235" fillId="0" borderId="0" xfId="43161" applyFont="1" applyFill="1" applyAlignment="1">
      <alignment horizontal="center"/>
    </xf>
    <xf numFmtId="0" fontId="239" fillId="0" borderId="0" xfId="43161" applyFont="1" applyFill="1" applyAlignment="1">
      <alignment horizontal="center"/>
    </xf>
    <xf numFmtId="0" fontId="71" fillId="0" borderId="110" xfId="33450" applyFont="1" applyFill="1" applyBorder="1" applyAlignment="1">
      <alignment horizontal="center"/>
    </xf>
    <xf numFmtId="0" fontId="71" fillId="0" borderId="111" xfId="33450" applyFont="1" applyFill="1" applyBorder="1" applyAlignment="1">
      <alignment horizontal="center"/>
    </xf>
  </cellXfs>
  <cellStyles count="43168">
    <cellStyle name="_x0013_" xfId="12"/>
    <cellStyle name=" 1" xfId="13"/>
    <cellStyle name=" 1 2" xfId="14"/>
    <cellStyle name=" 1 2 2" xfId="15"/>
    <cellStyle name=" 1 2 2 2" xfId="16"/>
    <cellStyle name=" 1 2 3" xfId="17"/>
    <cellStyle name=" 1 2 4" xfId="18"/>
    <cellStyle name=" 1 3" xfId="19"/>
    <cellStyle name=" 1 3 2" xfId="20"/>
    <cellStyle name=" 1 3 3" xfId="21"/>
    <cellStyle name=" 1 4" xfId="22"/>
    <cellStyle name=" 1 4 2" xfId="23"/>
    <cellStyle name=" 1 5" xfId="24"/>
    <cellStyle name=" 1 6" xfId="25"/>
    <cellStyle name=" 1 6 2" xfId="26"/>
    <cellStyle name=" 1 7" xfId="27"/>
    <cellStyle name=" 1 7 2" xfId="28"/>
    <cellStyle name=" 1 8" xfId="29"/>
    <cellStyle name="_x0013_ 10" xfId="30"/>
    <cellStyle name="_x0013_ 10 2" xfId="31"/>
    <cellStyle name="_x0013_ 11" xfId="32"/>
    <cellStyle name="_x0013_ 11 2" xfId="33"/>
    <cellStyle name="_x0013_ 12" xfId="34"/>
    <cellStyle name="_x0013_ 12 2" xfId="35"/>
    <cellStyle name="_x0013_ 13" xfId="36"/>
    <cellStyle name="_x0013_ 13 2" xfId="37"/>
    <cellStyle name="_x0013_ 14" xfId="38"/>
    <cellStyle name="_x0013_ 14 2" xfId="39"/>
    <cellStyle name="_x0013_ 15" xfId="40"/>
    <cellStyle name="_x0013_ 15 2" xfId="41"/>
    <cellStyle name="_x0013_ 16" xfId="42"/>
    <cellStyle name="_x0013_ 17" xfId="43"/>
    <cellStyle name="_x0013_ 18" xfId="44"/>
    <cellStyle name="_x0013_ 19" xfId="45"/>
    <cellStyle name="_x0013_ 2" xfId="46"/>
    <cellStyle name="_x0013_ 2 2" xfId="47"/>
    <cellStyle name="_x0013_ 2 2 2" xfId="48"/>
    <cellStyle name="_x0013_ 2 3" xfId="49"/>
    <cellStyle name="_x0013_ 20" xfId="50"/>
    <cellStyle name="_x0013_ 21" xfId="51"/>
    <cellStyle name="_x0013_ 22" xfId="52"/>
    <cellStyle name="_x0013_ 23" xfId="53"/>
    <cellStyle name="_x0013_ 24" xfId="54"/>
    <cellStyle name="_x0013_ 25" xfId="55"/>
    <cellStyle name="_x0013_ 26" xfId="56"/>
    <cellStyle name="_x0013_ 27" xfId="57"/>
    <cellStyle name="_x0013_ 28" xfId="58"/>
    <cellStyle name="_x0013_ 29" xfId="59"/>
    <cellStyle name="_x0013_ 3" xfId="60"/>
    <cellStyle name="_x0013_ 3 2" xfId="61"/>
    <cellStyle name="_x0013_ 3 2 2" xfId="62"/>
    <cellStyle name="_x0013_ 3 3" xfId="63"/>
    <cellStyle name="_x0013_ 30" xfId="64"/>
    <cellStyle name="_x0013_ 31" xfId="65"/>
    <cellStyle name="_x0013_ 32" xfId="66"/>
    <cellStyle name="_x0013_ 33" xfId="67"/>
    <cellStyle name="_x0013_ 34" xfId="68"/>
    <cellStyle name="_x0013_ 35" xfId="69"/>
    <cellStyle name="_x0013_ 36" xfId="70"/>
    <cellStyle name="_x0013_ 37" xfId="71"/>
    <cellStyle name="_x0013_ 38" xfId="72"/>
    <cellStyle name="_x0013_ 39" xfId="73"/>
    <cellStyle name="_x0013_ 4" xfId="74"/>
    <cellStyle name="_x0013_ 4 2" xfId="75"/>
    <cellStyle name="_x0013_ 4 2 2" xfId="76"/>
    <cellStyle name="_x0013_ 4 3" xfId="77"/>
    <cellStyle name="_x0013_ 40" xfId="78"/>
    <cellStyle name="_x0013_ 41" xfId="79"/>
    <cellStyle name="_x0013_ 42" xfId="80"/>
    <cellStyle name="_x0013_ 43" xfId="81"/>
    <cellStyle name="_x0013_ 44" xfId="82"/>
    <cellStyle name="_x0013_ 45" xfId="83"/>
    <cellStyle name="_x0013_ 46" xfId="84"/>
    <cellStyle name="_x0013_ 47" xfId="85"/>
    <cellStyle name="_x0013_ 48" xfId="86"/>
    <cellStyle name="_x0013_ 49" xfId="87"/>
    <cellStyle name="_x0013_ 5" xfId="88"/>
    <cellStyle name="_x0013_ 5 2" xfId="89"/>
    <cellStyle name="_x0013_ 50" xfId="90"/>
    <cellStyle name="_x0013_ 51" xfId="91"/>
    <cellStyle name="_x0013_ 6" xfId="92"/>
    <cellStyle name="_x0013_ 6 2" xfId="93"/>
    <cellStyle name="_x0013_ 7" xfId="94"/>
    <cellStyle name="_x0013_ 7 2" xfId="95"/>
    <cellStyle name="_x0013_ 8" xfId="96"/>
    <cellStyle name="_x0013_ 8 2" xfId="97"/>
    <cellStyle name="_x0013_ 9" xfId="98"/>
    <cellStyle name="_x0013_ 9 2" xfId="99"/>
    <cellStyle name="_(C) 2007 CB Weather Adjust" xfId="100"/>
    <cellStyle name="_(C) 2007 CB Weather Adjust (2)" xfId="101"/>
    <cellStyle name="_09GRC Gas Transport For Review" xfId="102"/>
    <cellStyle name="_09GRC Gas Transport For Review 2" xfId="103"/>
    <cellStyle name="_09GRC Gas Transport For Review 2 2" xfId="104"/>
    <cellStyle name="_09GRC Gas Transport For Review 2 2 2" xfId="105"/>
    <cellStyle name="_09GRC Gas Transport For Review 2 3" xfId="106"/>
    <cellStyle name="_09GRC Gas Transport For Review 3" xfId="107"/>
    <cellStyle name="_09GRC Gas Transport For Review 3 2" xfId="108"/>
    <cellStyle name="_09GRC Gas Transport For Review 4" xfId="109"/>
    <cellStyle name="_09GRC Gas Transport For Review_Book4" xfId="110"/>
    <cellStyle name="_09GRC Gas Transport For Review_Book4 2" xfId="111"/>
    <cellStyle name="_09GRC Gas Transport For Review_Book4 2 2" xfId="112"/>
    <cellStyle name="_09GRC Gas Transport For Review_Book4 2 2 2" xfId="113"/>
    <cellStyle name="_09GRC Gas Transport For Review_Book4 2 3" xfId="114"/>
    <cellStyle name="_09GRC Gas Transport For Review_Book4 3" xfId="115"/>
    <cellStyle name="_09GRC Gas Transport For Review_Book4 3 2" xfId="116"/>
    <cellStyle name="_09GRC Gas Transport For Review_Book4 4" xfId="117"/>
    <cellStyle name="_09GRC Gas Transport For Review_Book4_DEM-WP(C) ENERG10C--ctn Mid-C_042010 2010GRC" xfId="118"/>
    <cellStyle name="_09GRC Gas Transport For Review_DEM-WP(C) ENERG10C--ctn Mid-C_042010 2010GRC" xfId="119"/>
    <cellStyle name="_x0013__16.07E Wild Horse Wind Expansionwrkingfile" xfId="120"/>
    <cellStyle name="_x0013__16.07E Wild Horse Wind Expansionwrkingfile 2" xfId="121"/>
    <cellStyle name="_x0013__16.07E Wild Horse Wind Expansionwrkingfile 2 2" xfId="122"/>
    <cellStyle name="_x0013__16.07E Wild Horse Wind Expansionwrkingfile 2 2 2" xfId="123"/>
    <cellStyle name="_x0013__16.07E Wild Horse Wind Expansionwrkingfile 2 3" xfId="124"/>
    <cellStyle name="_x0013__16.07E Wild Horse Wind Expansionwrkingfile 3" xfId="125"/>
    <cellStyle name="_x0013__16.07E Wild Horse Wind Expansionwrkingfile 3 2" xfId="126"/>
    <cellStyle name="_x0013__16.07E Wild Horse Wind Expansionwrkingfile 4" xfId="127"/>
    <cellStyle name="_x0013__16.07E Wild Horse Wind Expansionwrkingfile SF" xfId="128"/>
    <cellStyle name="_x0013__16.07E Wild Horse Wind Expansionwrkingfile SF 2" xfId="129"/>
    <cellStyle name="_x0013__16.07E Wild Horse Wind Expansionwrkingfile SF 2 2" xfId="130"/>
    <cellStyle name="_x0013__16.07E Wild Horse Wind Expansionwrkingfile SF 2 2 2" xfId="131"/>
    <cellStyle name="_x0013__16.07E Wild Horse Wind Expansionwrkingfile SF 2 3" xfId="132"/>
    <cellStyle name="_x0013__16.07E Wild Horse Wind Expansionwrkingfile SF 3" xfId="133"/>
    <cellStyle name="_x0013__16.07E Wild Horse Wind Expansionwrkingfile SF 3 2" xfId="134"/>
    <cellStyle name="_x0013__16.07E Wild Horse Wind Expansionwrkingfile SF 4" xfId="135"/>
    <cellStyle name="_x0013__16.07E Wild Horse Wind Expansionwrkingfile SF_DEM-WP(C) ENERG10C--ctn Mid-C_042010 2010GRC" xfId="136"/>
    <cellStyle name="_x0013__16.07E Wild Horse Wind Expansionwrkingfile_DEM-WP(C) ENERG10C--ctn Mid-C_042010 2010GRC" xfId="137"/>
    <cellStyle name="_x0013__16.37E Wild Horse Expansion DeferralRevwrkingfile SF" xfId="138"/>
    <cellStyle name="_x0013__16.37E Wild Horse Expansion DeferralRevwrkingfile SF 2" xfId="139"/>
    <cellStyle name="_x0013__16.37E Wild Horse Expansion DeferralRevwrkingfile SF 2 2" xfId="140"/>
    <cellStyle name="_x0013__16.37E Wild Horse Expansion DeferralRevwrkingfile SF 2 2 2" xfId="141"/>
    <cellStyle name="_x0013__16.37E Wild Horse Expansion DeferralRevwrkingfile SF 2 3" xfId="142"/>
    <cellStyle name="_x0013__16.37E Wild Horse Expansion DeferralRevwrkingfile SF 3" xfId="143"/>
    <cellStyle name="_x0013__16.37E Wild Horse Expansion DeferralRevwrkingfile SF 3 2" xfId="144"/>
    <cellStyle name="_x0013__16.37E Wild Horse Expansion DeferralRevwrkingfile SF 4" xfId="145"/>
    <cellStyle name="_x0013__16.37E Wild Horse Expansion DeferralRevwrkingfile SF_DEM-WP(C) ENERG10C--ctn Mid-C_042010 2010GRC" xfId="146"/>
    <cellStyle name="_2.01G Temp Normalization(C)" xfId="147"/>
    <cellStyle name="_2.05G Pass-Through Revenue and Expenses" xfId="148"/>
    <cellStyle name="_2.11G Interest on Customer Deposits" xfId="149"/>
    <cellStyle name="_2008 Strat Plan Power Costs Forecast V2 (2009 Update)" xfId="150"/>
    <cellStyle name="_2008 Strat Plan Power Costs Forecast V2 (2009 Update) 2" xfId="151"/>
    <cellStyle name="_2008 Strat Plan Power Costs Forecast V2 (2009 Update) 2 2" xfId="152"/>
    <cellStyle name="_2008 Strat Plan Power Costs Forecast V2 (2009 Update) 3" xfId="153"/>
    <cellStyle name="_2008 Strat Plan Power Costs Forecast V2 (2009 Update)_DEM-WP(C) ENERG10C--ctn Mid-C_042010 2010GRC" xfId="154"/>
    <cellStyle name="_2008 Strat Plan Power Costs Forecast V2 (2009 Update)_NIM Summary" xfId="155"/>
    <cellStyle name="_2008 Strat Plan Power Costs Forecast V2 (2009 Update)_NIM Summary 2" xfId="156"/>
    <cellStyle name="_2008 Strat Plan Power Costs Forecast V2 (2009 Update)_NIM Summary 2 2" xfId="157"/>
    <cellStyle name="_2008 Strat Plan Power Costs Forecast V2 (2009 Update)_NIM Summary 3" xfId="158"/>
    <cellStyle name="_2008 Strat Plan Power Costs Forecast V2 (2009 Update)_NIM Summary_DEM-WP(C) ENERG10C--ctn Mid-C_042010 2010GRC" xfId="159"/>
    <cellStyle name="_4.01E Temp Normalization" xfId="160"/>
    <cellStyle name="_4.03G Lease Everett Delta" xfId="161"/>
    <cellStyle name="_4.04G Pass-Through Revenue and ExpensesWFMI" xfId="162"/>
    <cellStyle name="_4.06E Pass Throughs" xfId="163"/>
    <cellStyle name="_4.06E Pass Throughs 10" xfId="164"/>
    <cellStyle name="_4.06E Pass Throughs 10 2" xfId="165"/>
    <cellStyle name="_4.06E Pass Throughs 2" xfId="166"/>
    <cellStyle name="_4.06E Pass Throughs 2 2" xfId="167"/>
    <cellStyle name="_4.06E Pass Throughs 2 2 2" xfId="168"/>
    <cellStyle name="_4.06E Pass Throughs 2 2 2 2" xfId="169"/>
    <cellStyle name="_4.06E Pass Throughs 2 2 3" xfId="170"/>
    <cellStyle name="_4.06E Pass Throughs 2 3" xfId="171"/>
    <cellStyle name="_4.06E Pass Throughs 2 3 2" xfId="172"/>
    <cellStyle name="_4.06E Pass Throughs 2 4" xfId="173"/>
    <cellStyle name="_4.06E Pass Throughs 3" xfId="174"/>
    <cellStyle name="_4.06E Pass Throughs 3 2" xfId="175"/>
    <cellStyle name="_4.06E Pass Throughs 3 2 2" xfId="176"/>
    <cellStyle name="_4.06E Pass Throughs 3 2 2 2" xfId="177"/>
    <cellStyle name="_4.06E Pass Throughs 3 2 3" xfId="178"/>
    <cellStyle name="_4.06E Pass Throughs 3 3" xfId="179"/>
    <cellStyle name="_4.06E Pass Throughs 3 3 2" xfId="180"/>
    <cellStyle name="_4.06E Pass Throughs 3 3 2 2" xfId="181"/>
    <cellStyle name="_4.06E Pass Throughs 3 3 3" xfId="182"/>
    <cellStyle name="_4.06E Pass Throughs 3 4" xfId="183"/>
    <cellStyle name="_4.06E Pass Throughs 3 4 2" xfId="184"/>
    <cellStyle name="_4.06E Pass Throughs 3 4 2 2" xfId="185"/>
    <cellStyle name="_4.06E Pass Throughs 3 4 3" xfId="186"/>
    <cellStyle name="_4.06E Pass Throughs 3 5" xfId="187"/>
    <cellStyle name="_4.06E Pass Throughs 4" xfId="188"/>
    <cellStyle name="_4.06E Pass Throughs 4 2" xfId="189"/>
    <cellStyle name="_4.06E Pass Throughs 4 2 2" xfId="190"/>
    <cellStyle name="_4.06E Pass Throughs 4 3" xfId="191"/>
    <cellStyle name="_4.06E Pass Throughs 5" xfId="192"/>
    <cellStyle name="_4.06E Pass Throughs 5 2" xfId="193"/>
    <cellStyle name="_4.06E Pass Throughs 5 2 2" xfId="194"/>
    <cellStyle name="_4.06E Pass Throughs 5 2 3" xfId="195"/>
    <cellStyle name="_4.06E Pass Throughs 5 3" xfId="196"/>
    <cellStyle name="_4.06E Pass Throughs 5 3 2" xfId="197"/>
    <cellStyle name="_4.06E Pass Throughs 6" xfId="198"/>
    <cellStyle name="_4.06E Pass Throughs 6 2" xfId="199"/>
    <cellStyle name="_4.06E Pass Throughs 6 2 2" xfId="200"/>
    <cellStyle name="_4.06E Pass Throughs 6 3" xfId="201"/>
    <cellStyle name="_4.06E Pass Throughs 7" xfId="202"/>
    <cellStyle name="_4.06E Pass Throughs 7 2" xfId="203"/>
    <cellStyle name="_4.06E Pass Throughs 8" xfId="204"/>
    <cellStyle name="_4.06E Pass Throughs 8 2" xfId="205"/>
    <cellStyle name="_4.06E Pass Throughs 9" xfId="206"/>
    <cellStyle name="_4.06E Pass Throughs 9 2" xfId="207"/>
    <cellStyle name="_4.06E Pass Throughs_04 07E Wild Horse Wind Expansion (C) (2)" xfId="208"/>
    <cellStyle name="_4.06E Pass Throughs_04 07E Wild Horse Wind Expansion (C) (2) 2" xfId="209"/>
    <cellStyle name="_4.06E Pass Throughs_04 07E Wild Horse Wind Expansion (C) (2) 2 2" xfId="210"/>
    <cellStyle name="_4.06E Pass Throughs_04 07E Wild Horse Wind Expansion (C) (2) 2 2 2" xfId="211"/>
    <cellStyle name="_4.06E Pass Throughs_04 07E Wild Horse Wind Expansion (C) (2) 2 3" xfId="212"/>
    <cellStyle name="_4.06E Pass Throughs_04 07E Wild Horse Wind Expansion (C) (2) 3" xfId="213"/>
    <cellStyle name="_4.06E Pass Throughs_04 07E Wild Horse Wind Expansion (C) (2) 3 2" xfId="214"/>
    <cellStyle name="_4.06E Pass Throughs_04 07E Wild Horse Wind Expansion (C) (2) 4" xfId="215"/>
    <cellStyle name="_4.06E Pass Throughs_04 07E Wild Horse Wind Expansion (C) (2)_Adj Bench DR 3 for Initial Briefs (Electric)" xfId="216"/>
    <cellStyle name="_4.06E Pass Throughs_04 07E Wild Horse Wind Expansion (C) (2)_Adj Bench DR 3 for Initial Briefs (Electric) 2" xfId="217"/>
    <cellStyle name="_4.06E Pass Throughs_04 07E Wild Horse Wind Expansion (C) (2)_Adj Bench DR 3 for Initial Briefs (Electric) 2 2" xfId="218"/>
    <cellStyle name="_4.06E Pass Throughs_04 07E Wild Horse Wind Expansion (C) (2)_Adj Bench DR 3 for Initial Briefs (Electric) 2 2 2" xfId="219"/>
    <cellStyle name="_4.06E Pass Throughs_04 07E Wild Horse Wind Expansion (C) (2)_Adj Bench DR 3 for Initial Briefs (Electric) 2 3" xfId="220"/>
    <cellStyle name="_4.06E Pass Throughs_04 07E Wild Horse Wind Expansion (C) (2)_Adj Bench DR 3 for Initial Briefs (Electric) 3" xfId="221"/>
    <cellStyle name="_4.06E Pass Throughs_04 07E Wild Horse Wind Expansion (C) (2)_Adj Bench DR 3 for Initial Briefs (Electric) 3 2" xfId="222"/>
    <cellStyle name="_4.06E Pass Throughs_04 07E Wild Horse Wind Expansion (C) (2)_Adj Bench DR 3 for Initial Briefs (Electric) 4" xfId="223"/>
    <cellStyle name="_4.06E Pass Throughs_04 07E Wild Horse Wind Expansion (C) (2)_Adj Bench DR 3 for Initial Briefs (Electric)_DEM-WP(C) ENERG10C--ctn Mid-C_042010 2010GRC" xfId="224"/>
    <cellStyle name="_4.06E Pass Throughs_04 07E Wild Horse Wind Expansion (C) (2)_Book1" xfId="225"/>
    <cellStyle name="_4.06E Pass Throughs_04 07E Wild Horse Wind Expansion (C) (2)_DEM-WP(C) ENERG10C--ctn Mid-C_042010 2010GRC" xfId="226"/>
    <cellStyle name="_4.06E Pass Throughs_04 07E Wild Horse Wind Expansion (C) (2)_Electric Rev Req Model (2009 GRC) " xfId="227"/>
    <cellStyle name="_4.06E Pass Throughs_04 07E Wild Horse Wind Expansion (C) (2)_Electric Rev Req Model (2009 GRC)  2" xfId="228"/>
    <cellStyle name="_4.06E Pass Throughs_04 07E Wild Horse Wind Expansion (C) (2)_Electric Rev Req Model (2009 GRC)  2 2" xfId="229"/>
    <cellStyle name="_4.06E Pass Throughs_04 07E Wild Horse Wind Expansion (C) (2)_Electric Rev Req Model (2009 GRC)  2 2 2" xfId="230"/>
    <cellStyle name="_4.06E Pass Throughs_04 07E Wild Horse Wind Expansion (C) (2)_Electric Rev Req Model (2009 GRC)  2 3" xfId="231"/>
    <cellStyle name="_4.06E Pass Throughs_04 07E Wild Horse Wind Expansion (C) (2)_Electric Rev Req Model (2009 GRC)  3" xfId="232"/>
    <cellStyle name="_4.06E Pass Throughs_04 07E Wild Horse Wind Expansion (C) (2)_Electric Rev Req Model (2009 GRC)  3 2" xfId="233"/>
    <cellStyle name="_4.06E Pass Throughs_04 07E Wild Horse Wind Expansion (C) (2)_Electric Rev Req Model (2009 GRC)  4" xfId="234"/>
    <cellStyle name="_4.06E Pass Throughs_04 07E Wild Horse Wind Expansion (C) (2)_Electric Rev Req Model (2009 GRC) _DEM-WP(C) ENERG10C--ctn Mid-C_042010 2010GRC" xfId="235"/>
    <cellStyle name="_4.06E Pass Throughs_04 07E Wild Horse Wind Expansion (C) (2)_Electric Rev Req Model (2009 GRC) Rebuttal" xfId="236"/>
    <cellStyle name="_4.06E Pass Throughs_04 07E Wild Horse Wind Expansion (C) (2)_Electric Rev Req Model (2009 GRC) Rebuttal 2" xfId="237"/>
    <cellStyle name="_4.06E Pass Throughs_04 07E Wild Horse Wind Expansion (C) (2)_Electric Rev Req Model (2009 GRC) Rebuttal 2 2" xfId="238"/>
    <cellStyle name="_4.06E Pass Throughs_04 07E Wild Horse Wind Expansion (C) (2)_Electric Rev Req Model (2009 GRC) Rebuttal 2 2 2" xfId="239"/>
    <cellStyle name="_4.06E Pass Throughs_04 07E Wild Horse Wind Expansion (C) (2)_Electric Rev Req Model (2009 GRC) Rebuttal 2 3" xfId="240"/>
    <cellStyle name="_4.06E Pass Throughs_04 07E Wild Horse Wind Expansion (C) (2)_Electric Rev Req Model (2009 GRC) Rebuttal 3" xfId="241"/>
    <cellStyle name="_4.06E Pass Throughs_04 07E Wild Horse Wind Expansion (C) (2)_Electric Rev Req Model (2009 GRC) Rebuttal 3 2" xfId="242"/>
    <cellStyle name="_4.06E Pass Throughs_04 07E Wild Horse Wind Expansion (C) (2)_Electric Rev Req Model (2009 GRC) Rebuttal 4" xfId="243"/>
    <cellStyle name="_4.06E Pass Throughs_04 07E Wild Horse Wind Expansion (C) (2)_Electric Rev Req Model (2009 GRC) Rebuttal REmoval of New  WH Solar AdjustMI" xfId="244"/>
    <cellStyle name="_4.06E Pass Throughs_04 07E Wild Horse Wind Expansion (C) (2)_Electric Rev Req Model (2009 GRC) Rebuttal REmoval of New  WH Solar AdjustMI 2" xfId="245"/>
    <cellStyle name="_4.06E Pass Throughs_04 07E Wild Horse Wind Expansion (C) (2)_Electric Rev Req Model (2009 GRC) Rebuttal REmoval of New  WH Solar AdjustMI 2 2" xfId="246"/>
    <cellStyle name="_4.06E Pass Throughs_04 07E Wild Horse Wind Expansion (C) (2)_Electric Rev Req Model (2009 GRC) Rebuttal REmoval of New  WH Solar AdjustMI 2 2 2" xfId="247"/>
    <cellStyle name="_4.06E Pass Throughs_04 07E Wild Horse Wind Expansion (C) (2)_Electric Rev Req Model (2009 GRC) Rebuttal REmoval of New  WH Solar AdjustMI 2 3" xfId="248"/>
    <cellStyle name="_4.06E Pass Throughs_04 07E Wild Horse Wind Expansion (C) (2)_Electric Rev Req Model (2009 GRC) Rebuttal REmoval of New  WH Solar AdjustMI 3" xfId="249"/>
    <cellStyle name="_4.06E Pass Throughs_04 07E Wild Horse Wind Expansion (C) (2)_Electric Rev Req Model (2009 GRC) Rebuttal REmoval of New  WH Solar AdjustMI 3 2" xfId="250"/>
    <cellStyle name="_4.06E Pass Throughs_04 07E Wild Horse Wind Expansion (C) (2)_Electric Rev Req Model (2009 GRC) Rebuttal REmoval of New  WH Solar AdjustMI 4" xfId="251"/>
    <cellStyle name="_4.06E Pass Throughs_04 07E Wild Horse Wind Expansion (C) (2)_Electric Rev Req Model (2009 GRC) Rebuttal REmoval of New  WH Solar AdjustMI_DEM-WP(C) ENERG10C--ctn Mid-C_042010 2010GRC" xfId="252"/>
    <cellStyle name="_4.06E Pass Throughs_04 07E Wild Horse Wind Expansion (C) (2)_Electric Rev Req Model (2009 GRC) Revised 01-18-2010" xfId="253"/>
    <cellStyle name="_4.06E Pass Throughs_04 07E Wild Horse Wind Expansion (C) (2)_Electric Rev Req Model (2009 GRC) Revised 01-18-2010 2" xfId="254"/>
    <cellStyle name="_4.06E Pass Throughs_04 07E Wild Horse Wind Expansion (C) (2)_Electric Rev Req Model (2009 GRC) Revised 01-18-2010 2 2" xfId="255"/>
    <cellStyle name="_4.06E Pass Throughs_04 07E Wild Horse Wind Expansion (C) (2)_Electric Rev Req Model (2009 GRC) Revised 01-18-2010 2 2 2" xfId="256"/>
    <cellStyle name="_4.06E Pass Throughs_04 07E Wild Horse Wind Expansion (C) (2)_Electric Rev Req Model (2009 GRC) Revised 01-18-2010 2 3" xfId="257"/>
    <cellStyle name="_4.06E Pass Throughs_04 07E Wild Horse Wind Expansion (C) (2)_Electric Rev Req Model (2009 GRC) Revised 01-18-2010 3" xfId="258"/>
    <cellStyle name="_4.06E Pass Throughs_04 07E Wild Horse Wind Expansion (C) (2)_Electric Rev Req Model (2009 GRC) Revised 01-18-2010 3 2" xfId="259"/>
    <cellStyle name="_4.06E Pass Throughs_04 07E Wild Horse Wind Expansion (C) (2)_Electric Rev Req Model (2009 GRC) Revised 01-18-2010 4" xfId="260"/>
    <cellStyle name="_4.06E Pass Throughs_04 07E Wild Horse Wind Expansion (C) (2)_Electric Rev Req Model (2009 GRC) Revised 01-18-2010_DEM-WP(C) ENERG10C--ctn Mid-C_042010 2010GRC" xfId="261"/>
    <cellStyle name="_4.06E Pass Throughs_04 07E Wild Horse Wind Expansion (C) (2)_Electric Rev Req Model (2010 GRC)" xfId="262"/>
    <cellStyle name="_4.06E Pass Throughs_04 07E Wild Horse Wind Expansion (C) (2)_Electric Rev Req Model (2010 GRC) SF" xfId="263"/>
    <cellStyle name="_4.06E Pass Throughs_04 07E Wild Horse Wind Expansion (C) (2)_Final Order Electric EXHIBIT A-1" xfId="264"/>
    <cellStyle name="_4.06E Pass Throughs_04 07E Wild Horse Wind Expansion (C) (2)_Final Order Electric EXHIBIT A-1 2" xfId="265"/>
    <cellStyle name="_4.06E Pass Throughs_04 07E Wild Horse Wind Expansion (C) (2)_Final Order Electric EXHIBIT A-1 2 2" xfId="266"/>
    <cellStyle name="_4.06E Pass Throughs_04 07E Wild Horse Wind Expansion (C) (2)_Final Order Electric EXHIBIT A-1 2 2 2" xfId="267"/>
    <cellStyle name="_4.06E Pass Throughs_04 07E Wild Horse Wind Expansion (C) (2)_Final Order Electric EXHIBIT A-1 2 3" xfId="268"/>
    <cellStyle name="_4.06E Pass Throughs_04 07E Wild Horse Wind Expansion (C) (2)_Final Order Electric EXHIBIT A-1 3" xfId="269"/>
    <cellStyle name="_4.06E Pass Throughs_04 07E Wild Horse Wind Expansion (C) (2)_Final Order Electric EXHIBIT A-1 3 2" xfId="270"/>
    <cellStyle name="_4.06E Pass Throughs_04 07E Wild Horse Wind Expansion (C) (2)_Final Order Electric EXHIBIT A-1 4" xfId="271"/>
    <cellStyle name="_4.06E Pass Throughs_04 07E Wild Horse Wind Expansion (C) (2)_TENASKA REGULATORY ASSET" xfId="272"/>
    <cellStyle name="_4.06E Pass Throughs_04 07E Wild Horse Wind Expansion (C) (2)_TENASKA REGULATORY ASSET 2" xfId="273"/>
    <cellStyle name="_4.06E Pass Throughs_04 07E Wild Horse Wind Expansion (C) (2)_TENASKA REGULATORY ASSET 2 2" xfId="274"/>
    <cellStyle name="_4.06E Pass Throughs_04 07E Wild Horse Wind Expansion (C) (2)_TENASKA REGULATORY ASSET 2 2 2" xfId="275"/>
    <cellStyle name="_4.06E Pass Throughs_04 07E Wild Horse Wind Expansion (C) (2)_TENASKA REGULATORY ASSET 2 3" xfId="276"/>
    <cellStyle name="_4.06E Pass Throughs_04 07E Wild Horse Wind Expansion (C) (2)_TENASKA REGULATORY ASSET 3" xfId="277"/>
    <cellStyle name="_4.06E Pass Throughs_04 07E Wild Horse Wind Expansion (C) (2)_TENASKA REGULATORY ASSET 3 2" xfId="278"/>
    <cellStyle name="_4.06E Pass Throughs_04 07E Wild Horse Wind Expansion (C) (2)_TENASKA REGULATORY ASSET 4" xfId="279"/>
    <cellStyle name="_4.06E Pass Throughs_16.37E Wild Horse Expansion DeferralRevwrkingfile SF" xfId="280"/>
    <cellStyle name="_4.06E Pass Throughs_16.37E Wild Horse Expansion DeferralRevwrkingfile SF 2" xfId="281"/>
    <cellStyle name="_4.06E Pass Throughs_16.37E Wild Horse Expansion DeferralRevwrkingfile SF 2 2" xfId="282"/>
    <cellStyle name="_4.06E Pass Throughs_16.37E Wild Horse Expansion DeferralRevwrkingfile SF 2 2 2" xfId="283"/>
    <cellStyle name="_4.06E Pass Throughs_16.37E Wild Horse Expansion DeferralRevwrkingfile SF 2 3" xfId="284"/>
    <cellStyle name="_4.06E Pass Throughs_16.37E Wild Horse Expansion DeferralRevwrkingfile SF 3" xfId="285"/>
    <cellStyle name="_4.06E Pass Throughs_16.37E Wild Horse Expansion DeferralRevwrkingfile SF 3 2" xfId="286"/>
    <cellStyle name="_4.06E Pass Throughs_16.37E Wild Horse Expansion DeferralRevwrkingfile SF 4" xfId="287"/>
    <cellStyle name="_4.06E Pass Throughs_16.37E Wild Horse Expansion DeferralRevwrkingfile SF_DEM-WP(C) ENERG10C--ctn Mid-C_042010 2010GRC" xfId="288"/>
    <cellStyle name="_4.06E Pass Throughs_2009 Compliance Filing PCA Exhibits for GRC" xfId="289"/>
    <cellStyle name="_4.06E Pass Throughs_2009 Compliance Filing PCA Exhibits for GRC 2" xfId="290"/>
    <cellStyle name="_4.06E Pass Throughs_2009 GRC Compl Filing - Exhibit D" xfId="291"/>
    <cellStyle name="_4.06E Pass Throughs_2009 GRC Compl Filing - Exhibit D 2" xfId="292"/>
    <cellStyle name="_4.06E Pass Throughs_2009 GRC Compl Filing - Exhibit D 2 2" xfId="293"/>
    <cellStyle name="_4.06E Pass Throughs_2009 GRC Compl Filing - Exhibit D 3" xfId="294"/>
    <cellStyle name="_4.06E Pass Throughs_2009 GRC Compl Filing - Exhibit D_DEM-WP(C) ENERG10C--ctn Mid-C_042010 2010GRC" xfId="295"/>
    <cellStyle name="_4.06E Pass Throughs_2010 PTC's July1_Dec31 2010 " xfId="296"/>
    <cellStyle name="_4.06E Pass Throughs_2010 PTC's Sept10_Aug11 (Version 4)" xfId="297"/>
    <cellStyle name="_4.06E Pass Throughs_3.01 Income Statement" xfId="298"/>
    <cellStyle name="_4.06E Pass Throughs_4 31 Regulatory Assets and Liabilities  7 06- Exhibit D" xfId="299"/>
    <cellStyle name="_4.06E Pass Throughs_4 31 Regulatory Assets and Liabilities  7 06- Exhibit D 2" xfId="300"/>
    <cellStyle name="_4.06E Pass Throughs_4 31 Regulatory Assets and Liabilities  7 06- Exhibit D 2 2" xfId="301"/>
    <cellStyle name="_4.06E Pass Throughs_4 31 Regulatory Assets and Liabilities  7 06- Exhibit D 2 2 2" xfId="302"/>
    <cellStyle name="_4.06E Pass Throughs_4 31 Regulatory Assets and Liabilities  7 06- Exhibit D 3" xfId="303"/>
    <cellStyle name="_4.06E Pass Throughs_4 31 Regulatory Assets and Liabilities  7 06- Exhibit D 3 2" xfId="304"/>
    <cellStyle name="_4.06E Pass Throughs_4 31 Regulatory Assets and Liabilities  7 06- Exhibit D_DEM-WP(C) ENERG10C--ctn Mid-C_042010 2010GRC" xfId="305"/>
    <cellStyle name="_4.06E Pass Throughs_4 31 Regulatory Assets and Liabilities  7 06- Exhibit D_NIM Summary" xfId="306"/>
    <cellStyle name="_4.06E Pass Throughs_4 31 Regulatory Assets and Liabilities  7 06- Exhibit D_NIM Summary 2" xfId="307"/>
    <cellStyle name="_4.06E Pass Throughs_4 31 Regulatory Assets and Liabilities  7 06- Exhibit D_NIM Summary 2 2" xfId="308"/>
    <cellStyle name="_4.06E Pass Throughs_4 31 Regulatory Assets and Liabilities  7 06- Exhibit D_NIM Summary 3" xfId="309"/>
    <cellStyle name="_4.06E Pass Throughs_4 31 Regulatory Assets and Liabilities  7 06- Exhibit D_NIM Summary_DEM-WP(C) ENERG10C--ctn Mid-C_042010 2010GRC" xfId="310"/>
    <cellStyle name="_4.06E Pass Throughs_4 31 Regulatory Assets and Liabilities  7 06- Exhibit D_NIM+O&amp;M" xfId="311"/>
    <cellStyle name="_4.06E Pass Throughs_4 31 Regulatory Assets and Liabilities  7 06- Exhibit D_NIM+O&amp;M 2" xfId="312"/>
    <cellStyle name="_4.06E Pass Throughs_4 31 Regulatory Assets and Liabilities  7 06- Exhibit D_NIM+O&amp;M Monthly" xfId="313"/>
    <cellStyle name="_4.06E Pass Throughs_4 31 Regulatory Assets and Liabilities  7 06- Exhibit D_NIM+O&amp;M Monthly 2" xfId="314"/>
    <cellStyle name="_4.06E Pass Throughs_4 31E Reg Asset  Liab and EXH D" xfId="315"/>
    <cellStyle name="_4.06E Pass Throughs_4 31E Reg Asset  Liab and EXH D _ Aug 10 Filing (2)" xfId="316"/>
    <cellStyle name="_4.06E Pass Throughs_4 31E Reg Asset  Liab and EXH D _ Aug 10 Filing (2) 2" xfId="317"/>
    <cellStyle name="_4.06E Pass Throughs_4 31E Reg Asset  Liab and EXH D 10" xfId="318"/>
    <cellStyle name="_4.06E Pass Throughs_4 31E Reg Asset  Liab and EXH D 11" xfId="319"/>
    <cellStyle name="_4.06E Pass Throughs_4 31E Reg Asset  Liab and EXH D 12" xfId="320"/>
    <cellStyle name="_4.06E Pass Throughs_4 31E Reg Asset  Liab and EXH D 13" xfId="321"/>
    <cellStyle name="_4.06E Pass Throughs_4 31E Reg Asset  Liab and EXH D 14" xfId="322"/>
    <cellStyle name="_4.06E Pass Throughs_4 31E Reg Asset  Liab and EXH D 15" xfId="323"/>
    <cellStyle name="_4.06E Pass Throughs_4 31E Reg Asset  Liab and EXH D 16" xfId="324"/>
    <cellStyle name="_4.06E Pass Throughs_4 31E Reg Asset  Liab and EXH D 17" xfId="325"/>
    <cellStyle name="_4.06E Pass Throughs_4 31E Reg Asset  Liab and EXH D 18" xfId="326"/>
    <cellStyle name="_4.06E Pass Throughs_4 31E Reg Asset  Liab and EXH D 19" xfId="327"/>
    <cellStyle name="_4.06E Pass Throughs_4 31E Reg Asset  Liab and EXH D 2" xfId="328"/>
    <cellStyle name="_4.06E Pass Throughs_4 31E Reg Asset  Liab and EXH D 20" xfId="329"/>
    <cellStyle name="_4.06E Pass Throughs_4 31E Reg Asset  Liab and EXH D 21" xfId="330"/>
    <cellStyle name="_4.06E Pass Throughs_4 31E Reg Asset  Liab and EXH D 22" xfId="331"/>
    <cellStyle name="_4.06E Pass Throughs_4 31E Reg Asset  Liab and EXH D 23" xfId="332"/>
    <cellStyle name="_4.06E Pass Throughs_4 31E Reg Asset  Liab and EXH D 24" xfId="333"/>
    <cellStyle name="_4.06E Pass Throughs_4 31E Reg Asset  Liab and EXH D 25" xfId="334"/>
    <cellStyle name="_4.06E Pass Throughs_4 31E Reg Asset  Liab and EXH D 26" xfId="335"/>
    <cellStyle name="_4.06E Pass Throughs_4 31E Reg Asset  Liab and EXH D 27" xfId="336"/>
    <cellStyle name="_4.06E Pass Throughs_4 31E Reg Asset  Liab and EXH D 28" xfId="337"/>
    <cellStyle name="_4.06E Pass Throughs_4 31E Reg Asset  Liab and EXH D 29" xfId="338"/>
    <cellStyle name="_4.06E Pass Throughs_4 31E Reg Asset  Liab and EXH D 3" xfId="339"/>
    <cellStyle name="_4.06E Pass Throughs_4 31E Reg Asset  Liab and EXH D 30" xfId="340"/>
    <cellStyle name="_4.06E Pass Throughs_4 31E Reg Asset  Liab and EXH D 31" xfId="341"/>
    <cellStyle name="_4.06E Pass Throughs_4 31E Reg Asset  Liab and EXH D 32" xfId="342"/>
    <cellStyle name="_4.06E Pass Throughs_4 31E Reg Asset  Liab and EXH D 33" xfId="343"/>
    <cellStyle name="_4.06E Pass Throughs_4 31E Reg Asset  Liab and EXH D 34" xfId="344"/>
    <cellStyle name="_4.06E Pass Throughs_4 31E Reg Asset  Liab and EXH D 35" xfId="345"/>
    <cellStyle name="_4.06E Pass Throughs_4 31E Reg Asset  Liab and EXH D 36" xfId="346"/>
    <cellStyle name="_4.06E Pass Throughs_4 31E Reg Asset  Liab and EXH D 4" xfId="347"/>
    <cellStyle name="_4.06E Pass Throughs_4 31E Reg Asset  Liab and EXH D 5" xfId="348"/>
    <cellStyle name="_4.06E Pass Throughs_4 31E Reg Asset  Liab and EXH D 6" xfId="349"/>
    <cellStyle name="_4.06E Pass Throughs_4 31E Reg Asset  Liab and EXH D 7" xfId="350"/>
    <cellStyle name="_4.06E Pass Throughs_4 31E Reg Asset  Liab and EXH D 8" xfId="351"/>
    <cellStyle name="_4.06E Pass Throughs_4 31E Reg Asset  Liab and EXH D 9" xfId="352"/>
    <cellStyle name="_4.06E Pass Throughs_4 32 Regulatory Assets and Liabilities  7 06- Exhibit D" xfId="353"/>
    <cellStyle name="_4.06E Pass Throughs_4 32 Regulatory Assets and Liabilities  7 06- Exhibit D 2" xfId="354"/>
    <cellStyle name="_4.06E Pass Throughs_4 32 Regulatory Assets and Liabilities  7 06- Exhibit D 2 2" xfId="355"/>
    <cellStyle name="_4.06E Pass Throughs_4 32 Regulatory Assets and Liabilities  7 06- Exhibit D 2 2 2" xfId="356"/>
    <cellStyle name="_4.06E Pass Throughs_4 32 Regulatory Assets and Liabilities  7 06- Exhibit D 3" xfId="357"/>
    <cellStyle name="_4.06E Pass Throughs_4 32 Regulatory Assets and Liabilities  7 06- Exhibit D 3 2" xfId="358"/>
    <cellStyle name="_4.06E Pass Throughs_4 32 Regulatory Assets and Liabilities  7 06- Exhibit D_DEM-WP(C) ENERG10C--ctn Mid-C_042010 2010GRC" xfId="359"/>
    <cellStyle name="_4.06E Pass Throughs_4 32 Regulatory Assets and Liabilities  7 06- Exhibit D_NIM Summary" xfId="360"/>
    <cellStyle name="_4.06E Pass Throughs_4 32 Regulatory Assets and Liabilities  7 06- Exhibit D_NIM Summary 2" xfId="361"/>
    <cellStyle name="_4.06E Pass Throughs_4 32 Regulatory Assets and Liabilities  7 06- Exhibit D_NIM Summary 2 2" xfId="362"/>
    <cellStyle name="_4.06E Pass Throughs_4 32 Regulatory Assets and Liabilities  7 06- Exhibit D_NIM Summary 3" xfId="363"/>
    <cellStyle name="_4.06E Pass Throughs_4 32 Regulatory Assets and Liabilities  7 06- Exhibit D_NIM Summary_DEM-WP(C) ENERG10C--ctn Mid-C_042010 2010GRC" xfId="364"/>
    <cellStyle name="_4.06E Pass Throughs_4 32 Regulatory Assets and Liabilities  7 06- Exhibit D_NIM+O&amp;M" xfId="365"/>
    <cellStyle name="_4.06E Pass Throughs_4 32 Regulatory Assets and Liabilities  7 06- Exhibit D_NIM+O&amp;M 2" xfId="366"/>
    <cellStyle name="_4.06E Pass Throughs_4 32 Regulatory Assets and Liabilities  7 06- Exhibit D_NIM+O&amp;M Monthly" xfId="367"/>
    <cellStyle name="_4.06E Pass Throughs_4 32 Regulatory Assets and Liabilities  7 06- Exhibit D_NIM+O&amp;M Monthly 2" xfId="368"/>
    <cellStyle name="_4.06E Pass Throughs_Att B to RECs proceeds proposal" xfId="369"/>
    <cellStyle name="_4.06E Pass Throughs_AURORA Total New" xfId="370"/>
    <cellStyle name="_4.06E Pass Throughs_AURORA Total New 2" xfId="371"/>
    <cellStyle name="_4.06E Pass Throughs_AURORA Total New 2 2" xfId="372"/>
    <cellStyle name="_4.06E Pass Throughs_AURORA Total New 3" xfId="373"/>
    <cellStyle name="_4.06E Pass Throughs_Backup for Attachment B 2010-09-09" xfId="374"/>
    <cellStyle name="_4.06E Pass Throughs_Bench Request - Attachment B" xfId="375"/>
    <cellStyle name="_4.06E Pass Throughs_Book2" xfId="376"/>
    <cellStyle name="_4.06E Pass Throughs_Book2 2" xfId="377"/>
    <cellStyle name="_4.06E Pass Throughs_Book2 2 2" xfId="378"/>
    <cellStyle name="_4.06E Pass Throughs_Book2 2 2 2" xfId="379"/>
    <cellStyle name="_4.06E Pass Throughs_Book2 2 3" xfId="380"/>
    <cellStyle name="_4.06E Pass Throughs_Book2 3" xfId="381"/>
    <cellStyle name="_4.06E Pass Throughs_Book2 3 2" xfId="382"/>
    <cellStyle name="_4.06E Pass Throughs_Book2 4" xfId="383"/>
    <cellStyle name="_4.06E Pass Throughs_Book2_Adj Bench DR 3 for Initial Briefs (Electric)" xfId="384"/>
    <cellStyle name="_4.06E Pass Throughs_Book2_Adj Bench DR 3 for Initial Briefs (Electric) 2" xfId="385"/>
    <cellStyle name="_4.06E Pass Throughs_Book2_Adj Bench DR 3 for Initial Briefs (Electric) 2 2" xfId="386"/>
    <cellStyle name="_4.06E Pass Throughs_Book2_Adj Bench DR 3 for Initial Briefs (Electric) 2 2 2" xfId="387"/>
    <cellStyle name="_4.06E Pass Throughs_Book2_Adj Bench DR 3 for Initial Briefs (Electric) 2 3" xfId="388"/>
    <cellStyle name="_4.06E Pass Throughs_Book2_Adj Bench DR 3 for Initial Briefs (Electric) 3" xfId="389"/>
    <cellStyle name="_4.06E Pass Throughs_Book2_Adj Bench DR 3 for Initial Briefs (Electric) 3 2" xfId="390"/>
    <cellStyle name="_4.06E Pass Throughs_Book2_Adj Bench DR 3 for Initial Briefs (Electric) 4" xfId="391"/>
    <cellStyle name="_4.06E Pass Throughs_Book2_Adj Bench DR 3 for Initial Briefs (Electric)_DEM-WP(C) ENERG10C--ctn Mid-C_042010 2010GRC" xfId="392"/>
    <cellStyle name="_4.06E Pass Throughs_Book2_DEM-WP(C) ENERG10C--ctn Mid-C_042010 2010GRC" xfId="393"/>
    <cellStyle name="_4.06E Pass Throughs_Book2_Electric Rev Req Model (2009 GRC) Rebuttal" xfId="394"/>
    <cellStyle name="_4.06E Pass Throughs_Book2_Electric Rev Req Model (2009 GRC) Rebuttal 2" xfId="395"/>
    <cellStyle name="_4.06E Pass Throughs_Book2_Electric Rev Req Model (2009 GRC) Rebuttal 2 2" xfId="396"/>
    <cellStyle name="_4.06E Pass Throughs_Book2_Electric Rev Req Model (2009 GRC) Rebuttal 2 2 2" xfId="397"/>
    <cellStyle name="_4.06E Pass Throughs_Book2_Electric Rev Req Model (2009 GRC) Rebuttal 2 3" xfId="398"/>
    <cellStyle name="_4.06E Pass Throughs_Book2_Electric Rev Req Model (2009 GRC) Rebuttal 3" xfId="399"/>
    <cellStyle name="_4.06E Pass Throughs_Book2_Electric Rev Req Model (2009 GRC) Rebuttal 3 2" xfId="400"/>
    <cellStyle name="_4.06E Pass Throughs_Book2_Electric Rev Req Model (2009 GRC) Rebuttal 4" xfId="401"/>
    <cellStyle name="_4.06E Pass Throughs_Book2_Electric Rev Req Model (2009 GRC) Rebuttal REmoval of New  WH Solar AdjustMI" xfId="402"/>
    <cellStyle name="_4.06E Pass Throughs_Book2_Electric Rev Req Model (2009 GRC) Rebuttal REmoval of New  WH Solar AdjustMI 2" xfId="403"/>
    <cellStyle name="_4.06E Pass Throughs_Book2_Electric Rev Req Model (2009 GRC) Rebuttal REmoval of New  WH Solar AdjustMI 2 2" xfId="404"/>
    <cellStyle name="_4.06E Pass Throughs_Book2_Electric Rev Req Model (2009 GRC) Rebuttal REmoval of New  WH Solar AdjustMI 2 2 2" xfId="405"/>
    <cellStyle name="_4.06E Pass Throughs_Book2_Electric Rev Req Model (2009 GRC) Rebuttal REmoval of New  WH Solar AdjustMI 2 3" xfId="406"/>
    <cellStyle name="_4.06E Pass Throughs_Book2_Electric Rev Req Model (2009 GRC) Rebuttal REmoval of New  WH Solar AdjustMI 3" xfId="407"/>
    <cellStyle name="_4.06E Pass Throughs_Book2_Electric Rev Req Model (2009 GRC) Rebuttal REmoval of New  WH Solar AdjustMI 3 2" xfId="408"/>
    <cellStyle name="_4.06E Pass Throughs_Book2_Electric Rev Req Model (2009 GRC) Rebuttal REmoval of New  WH Solar AdjustMI 4" xfId="409"/>
    <cellStyle name="_4.06E Pass Throughs_Book2_Electric Rev Req Model (2009 GRC) Rebuttal REmoval of New  WH Solar AdjustMI_DEM-WP(C) ENERG10C--ctn Mid-C_042010 2010GRC" xfId="410"/>
    <cellStyle name="_4.06E Pass Throughs_Book2_Electric Rev Req Model (2009 GRC) Revised 01-18-2010" xfId="411"/>
    <cellStyle name="_4.06E Pass Throughs_Book2_Electric Rev Req Model (2009 GRC) Revised 01-18-2010 2" xfId="412"/>
    <cellStyle name="_4.06E Pass Throughs_Book2_Electric Rev Req Model (2009 GRC) Revised 01-18-2010 2 2" xfId="413"/>
    <cellStyle name="_4.06E Pass Throughs_Book2_Electric Rev Req Model (2009 GRC) Revised 01-18-2010 2 2 2" xfId="414"/>
    <cellStyle name="_4.06E Pass Throughs_Book2_Electric Rev Req Model (2009 GRC) Revised 01-18-2010 2 3" xfId="415"/>
    <cellStyle name="_4.06E Pass Throughs_Book2_Electric Rev Req Model (2009 GRC) Revised 01-18-2010 3" xfId="416"/>
    <cellStyle name="_4.06E Pass Throughs_Book2_Electric Rev Req Model (2009 GRC) Revised 01-18-2010 3 2" xfId="417"/>
    <cellStyle name="_4.06E Pass Throughs_Book2_Electric Rev Req Model (2009 GRC) Revised 01-18-2010 4" xfId="418"/>
    <cellStyle name="_4.06E Pass Throughs_Book2_Electric Rev Req Model (2009 GRC) Revised 01-18-2010_DEM-WP(C) ENERG10C--ctn Mid-C_042010 2010GRC" xfId="419"/>
    <cellStyle name="_4.06E Pass Throughs_Book2_Final Order Electric EXHIBIT A-1" xfId="420"/>
    <cellStyle name="_4.06E Pass Throughs_Book2_Final Order Electric EXHIBIT A-1 2" xfId="421"/>
    <cellStyle name="_4.06E Pass Throughs_Book2_Final Order Electric EXHIBIT A-1 2 2" xfId="422"/>
    <cellStyle name="_4.06E Pass Throughs_Book2_Final Order Electric EXHIBIT A-1 2 2 2" xfId="423"/>
    <cellStyle name="_4.06E Pass Throughs_Book2_Final Order Electric EXHIBIT A-1 2 3" xfId="424"/>
    <cellStyle name="_4.06E Pass Throughs_Book2_Final Order Electric EXHIBIT A-1 3" xfId="425"/>
    <cellStyle name="_4.06E Pass Throughs_Book2_Final Order Electric EXHIBIT A-1 3 2" xfId="426"/>
    <cellStyle name="_4.06E Pass Throughs_Book2_Final Order Electric EXHIBIT A-1 4" xfId="427"/>
    <cellStyle name="_4.06E Pass Throughs_Book4" xfId="428"/>
    <cellStyle name="_4.06E Pass Throughs_Book4 2" xfId="429"/>
    <cellStyle name="_4.06E Pass Throughs_Book4 2 2" xfId="430"/>
    <cellStyle name="_4.06E Pass Throughs_Book4 2 2 2" xfId="431"/>
    <cellStyle name="_4.06E Pass Throughs_Book4 2 3" xfId="432"/>
    <cellStyle name="_4.06E Pass Throughs_Book4 3" xfId="433"/>
    <cellStyle name="_4.06E Pass Throughs_Book4 3 2" xfId="434"/>
    <cellStyle name="_4.06E Pass Throughs_Book4 4" xfId="435"/>
    <cellStyle name="_4.06E Pass Throughs_Book4_DEM-WP(C) ENERG10C--ctn Mid-C_042010 2010GRC" xfId="436"/>
    <cellStyle name="_4.06E Pass Throughs_Book9" xfId="437"/>
    <cellStyle name="_4.06E Pass Throughs_Book9 2" xfId="438"/>
    <cellStyle name="_4.06E Pass Throughs_Book9 2 2" xfId="439"/>
    <cellStyle name="_4.06E Pass Throughs_Book9 2 2 2" xfId="440"/>
    <cellStyle name="_4.06E Pass Throughs_Book9 2 3" xfId="441"/>
    <cellStyle name="_4.06E Pass Throughs_Book9 3" xfId="442"/>
    <cellStyle name="_4.06E Pass Throughs_Book9 3 2" xfId="443"/>
    <cellStyle name="_4.06E Pass Throughs_Book9 4" xfId="444"/>
    <cellStyle name="_4.06E Pass Throughs_Book9_DEM-WP(C) ENERG10C--ctn Mid-C_042010 2010GRC" xfId="445"/>
    <cellStyle name="_4.06E Pass Throughs_Chelan PUD Power Costs (8-10)" xfId="446"/>
    <cellStyle name="_4.06E Pass Throughs_Chelan PUD Power Costs (8-10) 2" xfId="447"/>
    <cellStyle name="_4.06E Pass Throughs_DEM-WP(C) Chelan Power Costs" xfId="448"/>
    <cellStyle name="_4.06E Pass Throughs_DEM-WP(C) Chelan Power Costs 2" xfId="449"/>
    <cellStyle name="_4.06E Pass Throughs_DEM-WP(C) ENERG10C--ctn Mid-C_042010 2010GRC" xfId="450"/>
    <cellStyle name="_4.06E Pass Throughs_DEM-WP(C) Gas Transport 2010GRC" xfId="451"/>
    <cellStyle name="_4.06E Pass Throughs_DEM-WP(C) Gas Transport 2010GRC 2" xfId="452"/>
    <cellStyle name="_4.06E Pass Throughs_DWH-08 (Rate Spread &amp; Design Workpapers)" xfId="453"/>
    <cellStyle name="_4.06E Pass Throughs_Exh A-1 resulting from UE-112050 effective Jan 1 2012" xfId="454"/>
    <cellStyle name="_4.06E Pass Throughs_Exh G - Klamath Peaker PPA fr C Locke 2-12" xfId="455"/>
    <cellStyle name="_4.06E Pass Throughs_Exhibit A-1 effective 4-1-11 fr S Free 12-11" xfId="456"/>
    <cellStyle name="_4.06E Pass Throughs_Final 2008 PTC Rate Design Workpapers 10.27.08" xfId="457"/>
    <cellStyle name="_4.06E Pass Throughs_INPUTS" xfId="458"/>
    <cellStyle name="_4.06E Pass Throughs_INPUTS 2" xfId="459"/>
    <cellStyle name="_4.06E Pass Throughs_INPUTS 2 2" xfId="460"/>
    <cellStyle name="_4.06E Pass Throughs_INPUTS 2 2 2" xfId="461"/>
    <cellStyle name="_4.06E Pass Throughs_INPUTS 2 3" xfId="462"/>
    <cellStyle name="_4.06E Pass Throughs_INPUTS 3" xfId="463"/>
    <cellStyle name="_4.06E Pass Throughs_INPUTS 3 2" xfId="464"/>
    <cellStyle name="_4.06E Pass Throughs_INPUTS 4" xfId="465"/>
    <cellStyle name="_4.06E Pass Throughs_Low Income 2010 RevRequirement" xfId="466"/>
    <cellStyle name="_4.06E Pass Throughs_Low Income 2010 RevRequirement (2)" xfId="467"/>
    <cellStyle name="_4.06E Pass Throughs_Mint Farm Generation BPA" xfId="468"/>
    <cellStyle name="_4.06E Pass Throughs_NIM Summary" xfId="469"/>
    <cellStyle name="_4.06E Pass Throughs_NIM Summary 09GRC" xfId="470"/>
    <cellStyle name="_4.06E Pass Throughs_NIM Summary 09GRC 2" xfId="471"/>
    <cellStyle name="_4.06E Pass Throughs_NIM Summary 09GRC 2 2" xfId="472"/>
    <cellStyle name="_4.06E Pass Throughs_NIM Summary 09GRC 3" xfId="473"/>
    <cellStyle name="_4.06E Pass Throughs_NIM Summary 09GRC_DEM-WP(C) ENERG10C--ctn Mid-C_042010 2010GRC" xfId="474"/>
    <cellStyle name="_4.06E Pass Throughs_NIM Summary 10" xfId="475"/>
    <cellStyle name="_4.06E Pass Throughs_NIM Summary 11" xfId="476"/>
    <cellStyle name="_4.06E Pass Throughs_NIM Summary 12" xfId="477"/>
    <cellStyle name="_4.06E Pass Throughs_NIM Summary 13" xfId="478"/>
    <cellStyle name="_4.06E Pass Throughs_NIM Summary 14" xfId="479"/>
    <cellStyle name="_4.06E Pass Throughs_NIM Summary 15" xfId="480"/>
    <cellStyle name="_4.06E Pass Throughs_NIM Summary 16" xfId="481"/>
    <cellStyle name="_4.06E Pass Throughs_NIM Summary 17" xfId="482"/>
    <cellStyle name="_4.06E Pass Throughs_NIM Summary 18" xfId="483"/>
    <cellStyle name="_4.06E Pass Throughs_NIM Summary 19" xfId="484"/>
    <cellStyle name="_4.06E Pass Throughs_NIM Summary 2" xfId="485"/>
    <cellStyle name="_4.06E Pass Throughs_NIM Summary 2 2" xfId="486"/>
    <cellStyle name="_4.06E Pass Throughs_NIM Summary 20" xfId="487"/>
    <cellStyle name="_4.06E Pass Throughs_NIM Summary 21" xfId="488"/>
    <cellStyle name="_4.06E Pass Throughs_NIM Summary 22" xfId="489"/>
    <cellStyle name="_4.06E Pass Throughs_NIM Summary 23" xfId="490"/>
    <cellStyle name="_4.06E Pass Throughs_NIM Summary 24" xfId="491"/>
    <cellStyle name="_4.06E Pass Throughs_NIM Summary 25" xfId="492"/>
    <cellStyle name="_4.06E Pass Throughs_NIM Summary 26" xfId="493"/>
    <cellStyle name="_4.06E Pass Throughs_NIM Summary 27" xfId="494"/>
    <cellStyle name="_4.06E Pass Throughs_NIM Summary 28" xfId="495"/>
    <cellStyle name="_4.06E Pass Throughs_NIM Summary 29" xfId="496"/>
    <cellStyle name="_4.06E Pass Throughs_NIM Summary 3" xfId="497"/>
    <cellStyle name="_4.06E Pass Throughs_NIM Summary 3 2" xfId="498"/>
    <cellStyle name="_4.06E Pass Throughs_NIM Summary 30" xfId="499"/>
    <cellStyle name="_4.06E Pass Throughs_NIM Summary 31" xfId="500"/>
    <cellStyle name="_4.06E Pass Throughs_NIM Summary 32" xfId="501"/>
    <cellStyle name="_4.06E Pass Throughs_NIM Summary 33" xfId="502"/>
    <cellStyle name="_4.06E Pass Throughs_NIM Summary 34" xfId="503"/>
    <cellStyle name="_4.06E Pass Throughs_NIM Summary 35" xfId="504"/>
    <cellStyle name="_4.06E Pass Throughs_NIM Summary 36" xfId="505"/>
    <cellStyle name="_4.06E Pass Throughs_NIM Summary 37" xfId="506"/>
    <cellStyle name="_4.06E Pass Throughs_NIM Summary 38" xfId="507"/>
    <cellStyle name="_4.06E Pass Throughs_NIM Summary 39" xfId="508"/>
    <cellStyle name="_4.06E Pass Throughs_NIM Summary 4" xfId="509"/>
    <cellStyle name="_4.06E Pass Throughs_NIM Summary 4 2" xfId="510"/>
    <cellStyle name="_4.06E Pass Throughs_NIM Summary 40" xfId="511"/>
    <cellStyle name="_4.06E Pass Throughs_NIM Summary 41" xfId="512"/>
    <cellStyle name="_4.06E Pass Throughs_NIM Summary 42" xfId="513"/>
    <cellStyle name="_4.06E Pass Throughs_NIM Summary 43" xfId="514"/>
    <cellStyle name="_4.06E Pass Throughs_NIM Summary 44" xfId="515"/>
    <cellStyle name="_4.06E Pass Throughs_NIM Summary 45" xfId="516"/>
    <cellStyle name="_4.06E Pass Throughs_NIM Summary 46" xfId="517"/>
    <cellStyle name="_4.06E Pass Throughs_NIM Summary 47" xfId="518"/>
    <cellStyle name="_4.06E Pass Throughs_NIM Summary 48" xfId="519"/>
    <cellStyle name="_4.06E Pass Throughs_NIM Summary 49" xfId="520"/>
    <cellStyle name="_4.06E Pass Throughs_NIM Summary 5" xfId="521"/>
    <cellStyle name="_4.06E Pass Throughs_NIM Summary 5 2" xfId="522"/>
    <cellStyle name="_4.06E Pass Throughs_NIM Summary 50" xfId="523"/>
    <cellStyle name="_4.06E Pass Throughs_NIM Summary 51" xfId="524"/>
    <cellStyle name="_4.06E Pass Throughs_NIM Summary 6" xfId="525"/>
    <cellStyle name="_4.06E Pass Throughs_NIM Summary 6 2" xfId="526"/>
    <cellStyle name="_4.06E Pass Throughs_NIM Summary 7" xfId="527"/>
    <cellStyle name="_4.06E Pass Throughs_NIM Summary 7 2" xfId="528"/>
    <cellStyle name="_4.06E Pass Throughs_NIM Summary 8" xfId="529"/>
    <cellStyle name="_4.06E Pass Throughs_NIM Summary 8 2" xfId="530"/>
    <cellStyle name="_4.06E Pass Throughs_NIM Summary 9" xfId="531"/>
    <cellStyle name="_4.06E Pass Throughs_NIM Summary 9 2" xfId="532"/>
    <cellStyle name="_4.06E Pass Throughs_NIM Summary_DEM-WP(C) ENERG10C--ctn Mid-C_042010 2010GRC" xfId="533"/>
    <cellStyle name="_4.06E Pass Throughs_NIM+O&amp;M" xfId="534"/>
    <cellStyle name="_4.06E Pass Throughs_NIM+O&amp;M 2" xfId="535"/>
    <cellStyle name="_4.06E Pass Throughs_NIM+O&amp;M 2 2" xfId="536"/>
    <cellStyle name="_4.06E Pass Throughs_NIM+O&amp;M 3" xfId="537"/>
    <cellStyle name="_4.06E Pass Throughs_NIM+O&amp;M Monthly" xfId="538"/>
    <cellStyle name="_4.06E Pass Throughs_NIM+O&amp;M Monthly 2" xfId="539"/>
    <cellStyle name="_4.06E Pass Throughs_NIM+O&amp;M Monthly 2 2" xfId="540"/>
    <cellStyle name="_4.06E Pass Throughs_NIM+O&amp;M Monthly 3" xfId="541"/>
    <cellStyle name="_4.06E Pass Throughs_Oct2010toSep2011LwIncLead" xfId="542"/>
    <cellStyle name="_4.06E Pass Throughs_PCA 10 -  Exhibit D Dec 2011" xfId="543"/>
    <cellStyle name="_4.06E Pass Throughs_PCA 10 -  Exhibit D from A Kellogg Jan 2011" xfId="544"/>
    <cellStyle name="_4.06E Pass Throughs_PCA 10 -  Exhibit D from A Kellogg July 2011" xfId="545"/>
    <cellStyle name="_4.06E Pass Throughs_PCA 10 -  Exhibit D from S Free Rcv'd 12-11" xfId="546"/>
    <cellStyle name="_4.06E Pass Throughs_PCA 11 -  Exhibit D Jan 2012 fr A Kellogg" xfId="547"/>
    <cellStyle name="_4.06E Pass Throughs_PCA 11 -  Exhibit D Jan 2012 WF" xfId="548"/>
    <cellStyle name="_4.06E Pass Throughs_PCA 9 -  Exhibit D April 2010" xfId="549"/>
    <cellStyle name="_4.06E Pass Throughs_PCA 9 -  Exhibit D April 2010 (3)" xfId="550"/>
    <cellStyle name="_4.06E Pass Throughs_PCA 9 -  Exhibit D April 2010 (3) 2" xfId="551"/>
    <cellStyle name="_4.06E Pass Throughs_PCA 9 -  Exhibit D April 2010 (3) 2 2" xfId="552"/>
    <cellStyle name="_4.06E Pass Throughs_PCA 9 -  Exhibit D April 2010 (3) 3" xfId="553"/>
    <cellStyle name="_4.06E Pass Throughs_PCA 9 -  Exhibit D April 2010 (3)_DEM-WP(C) ENERG10C--ctn Mid-C_042010 2010GRC" xfId="554"/>
    <cellStyle name="_4.06E Pass Throughs_PCA 9 -  Exhibit D April 2010 2" xfId="555"/>
    <cellStyle name="_4.06E Pass Throughs_PCA 9 -  Exhibit D April 2010 3" xfId="556"/>
    <cellStyle name="_4.06E Pass Throughs_PCA 9 -  Exhibit D April 2010 4" xfId="557"/>
    <cellStyle name="_4.06E Pass Throughs_PCA 9 -  Exhibit D April 2010 5" xfId="558"/>
    <cellStyle name="_4.06E Pass Throughs_PCA 9 -  Exhibit D April 2010 6" xfId="559"/>
    <cellStyle name="_4.06E Pass Throughs_PCA 9 -  Exhibit D Nov 2010" xfId="560"/>
    <cellStyle name="_4.06E Pass Throughs_PCA 9 -  Exhibit D Nov 2010 2" xfId="561"/>
    <cellStyle name="_4.06E Pass Throughs_PCA 9 - Exhibit D at August 2010" xfId="562"/>
    <cellStyle name="_4.06E Pass Throughs_PCA 9 - Exhibit D at August 2010 2" xfId="563"/>
    <cellStyle name="_4.06E Pass Throughs_PCA 9 - Exhibit D June 2010 GRC" xfId="564"/>
    <cellStyle name="_4.06E Pass Throughs_PCA 9 - Exhibit D June 2010 GRC 2" xfId="565"/>
    <cellStyle name="_4.06E Pass Throughs_Power Costs - Comparison bx Rbtl-Staff-Jt-PC" xfId="566"/>
    <cellStyle name="_4.06E Pass Throughs_Power Costs - Comparison bx Rbtl-Staff-Jt-PC 2" xfId="567"/>
    <cellStyle name="_4.06E Pass Throughs_Power Costs - Comparison bx Rbtl-Staff-Jt-PC 2 2" xfId="568"/>
    <cellStyle name="_4.06E Pass Throughs_Power Costs - Comparison bx Rbtl-Staff-Jt-PC 2 2 2" xfId="569"/>
    <cellStyle name="_4.06E Pass Throughs_Power Costs - Comparison bx Rbtl-Staff-Jt-PC 2 3" xfId="570"/>
    <cellStyle name="_4.06E Pass Throughs_Power Costs - Comparison bx Rbtl-Staff-Jt-PC 3" xfId="571"/>
    <cellStyle name="_4.06E Pass Throughs_Power Costs - Comparison bx Rbtl-Staff-Jt-PC 3 2" xfId="572"/>
    <cellStyle name="_4.06E Pass Throughs_Power Costs - Comparison bx Rbtl-Staff-Jt-PC 4" xfId="573"/>
    <cellStyle name="_4.06E Pass Throughs_Power Costs - Comparison bx Rbtl-Staff-Jt-PC_Adj Bench DR 3 for Initial Briefs (Electric)" xfId="574"/>
    <cellStyle name="_4.06E Pass Throughs_Power Costs - Comparison bx Rbtl-Staff-Jt-PC_Adj Bench DR 3 for Initial Briefs (Electric) 2" xfId="575"/>
    <cellStyle name="_4.06E Pass Throughs_Power Costs - Comparison bx Rbtl-Staff-Jt-PC_Adj Bench DR 3 for Initial Briefs (Electric) 2 2" xfId="576"/>
    <cellStyle name="_4.06E Pass Throughs_Power Costs - Comparison bx Rbtl-Staff-Jt-PC_Adj Bench DR 3 for Initial Briefs (Electric) 2 2 2" xfId="577"/>
    <cellStyle name="_4.06E Pass Throughs_Power Costs - Comparison bx Rbtl-Staff-Jt-PC_Adj Bench DR 3 for Initial Briefs (Electric) 2 3" xfId="578"/>
    <cellStyle name="_4.06E Pass Throughs_Power Costs - Comparison bx Rbtl-Staff-Jt-PC_Adj Bench DR 3 for Initial Briefs (Electric) 3" xfId="579"/>
    <cellStyle name="_4.06E Pass Throughs_Power Costs - Comparison bx Rbtl-Staff-Jt-PC_Adj Bench DR 3 for Initial Briefs (Electric) 3 2" xfId="580"/>
    <cellStyle name="_4.06E Pass Throughs_Power Costs - Comparison bx Rbtl-Staff-Jt-PC_Adj Bench DR 3 for Initial Briefs (Electric) 4" xfId="581"/>
    <cellStyle name="_4.06E Pass Throughs_Power Costs - Comparison bx Rbtl-Staff-Jt-PC_Adj Bench DR 3 for Initial Briefs (Electric)_DEM-WP(C) ENERG10C--ctn Mid-C_042010 2010GRC" xfId="582"/>
    <cellStyle name="_4.06E Pass Throughs_Power Costs - Comparison bx Rbtl-Staff-Jt-PC_DEM-WP(C) ENERG10C--ctn Mid-C_042010 2010GRC" xfId="583"/>
    <cellStyle name="_4.06E Pass Throughs_Power Costs - Comparison bx Rbtl-Staff-Jt-PC_Electric Rev Req Model (2009 GRC) Rebuttal" xfId="584"/>
    <cellStyle name="_4.06E Pass Throughs_Power Costs - Comparison bx Rbtl-Staff-Jt-PC_Electric Rev Req Model (2009 GRC) Rebuttal 2" xfId="585"/>
    <cellStyle name="_4.06E Pass Throughs_Power Costs - Comparison bx Rbtl-Staff-Jt-PC_Electric Rev Req Model (2009 GRC) Rebuttal 2 2" xfId="586"/>
    <cellStyle name="_4.06E Pass Throughs_Power Costs - Comparison bx Rbtl-Staff-Jt-PC_Electric Rev Req Model (2009 GRC) Rebuttal 2 2 2" xfId="587"/>
    <cellStyle name="_4.06E Pass Throughs_Power Costs - Comparison bx Rbtl-Staff-Jt-PC_Electric Rev Req Model (2009 GRC) Rebuttal 2 3" xfId="588"/>
    <cellStyle name="_4.06E Pass Throughs_Power Costs - Comparison bx Rbtl-Staff-Jt-PC_Electric Rev Req Model (2009 GRC) Rebuttal 3" xfId="589"/>
    <cellStyle name="_4.06E Pass Throughs_Power Costs - Comparison bx Rbtl-Staff-Jt-PC_Electric Rev Req Model (2009 GRC) Rebuttal 3 2" xfId="590"/>
    <cellStyle name="_4.06E Pass Throughs_Power Costs - Comparison bx Rbtl-Staff-Jt-PC_Electric Rev Req Model (2009 GRC) Rebuttal 4" xfId="591"/>
    <cellStyle name="_4.06E Pass Throughs_Power Costs - Comparison bx Rbtl-Staff-Jt-PC_Electric Rev Req Model (2009 GRC) Rebuttal REmoval of New  WH Solar AdjustMI" xfId="592"/>
    <cellStyle name="_4.06E Pass Throughs_Power Costs - Comparison bx Rbtl-Staff-Jt-PC_Electric Rev Req Model (2009 GRC) Rebuttal REmoval of New  WH Solar AdjustMI 2" xfId="593"/>
    <cellStyle name="_4.06E Pass Throughs_Power Costs - Comparison bx Rbtl-Staff-Jt-PC_Electric Rev Req Model (2009 GRC) Rebuttal REmoval of New  WH Solar AdjustMI 2 2" xfId="594"/>
    <cellStyle name="_4.06E Pass Throughs_Power Costs - Comparison bx Rbtl-Staff-Jt-PC_Electric Rev Req Model (2009 GRC) Rebuttal REmoval of New  WH Solar AdjustMI 2 2 2" xfId="595"/>
    <cellStyle name="_4.06E Pass Throughs_Power Costs - Comparison bx Rbtl-Staff-Jt-PC_Electric Rev Req Model (2009 GRC) Rebuttal REmoval of New  WH Solar AdjustMI 2 3" xfId="596"/>
    <cellStyle name="_4.06E Pass Throughs_Power Costs - Comparison bx Rbtl-Staff-Jt-PC_Electric Rev Req Model (2009 GRC) Rebuttal REmoval of New  WH Solar AdjustMI 3" xfId="597"/>
    <cellStyle name="_4.06E Pass Throughs_Power Costs - Comparison bx Rbtl-Staff-Jt-PC_Electric Rev Req Model (2009 GRC) Rebuttal REmoval of New  WH Solar AdjustMI 3 2" xfId="598"/>
    <cellStyle name="_4.06E Pass Throughs_Power Costs - Comparison bx Rbtl-Staff-Jt-PC_Electric Rev Req Model (2009 GRC) Rebuttal REmoval of New  WH Solar AdjustMI 4" xfId="599"/>
    <cellStyle name="_4.06E Pass Throughs_Power Costs - Comparison bx Rbtl-Staff-Jt-PC_Electric Rev Req Model (2009 GRC) Rebuttal REmoval of New  WH Solar AdjustMI_DEM-WP(C) ENERG10C--ctn Mid-C_042010 2010GRC" xfId="600"/>
    <cellStyle name="_4.06E Pass Throughs_Power Costs - Comparison bx Rbtl-Staff-Jt-PC_Electric Rev Req Model (2009 GRC) Revised 01-18-2010" xfId="601"/>
    <cellStyle name="_4.06E Pass Throughs_Power Costs - Comparison bx Rbtl-Staff-Jt-PC_Electric Rev Req Model (2009 GRC) Revised 01-18-2010 2" xfId="602"/>
    <cellStyle name="_4.06E Pass Throughs_Power Costs - Comparison bx Rbtl-Staff-Jt-PC_Electric Rev Req Model (2009 GRC) Revised 01-18-2010 2 2" xfId="603"/>
    <cellStyle name="_4.06E Pass Throughs_Power Costs - Comparison bx Rbtl-Staff-Jt-PC_Electric Rev Req Model (2009 GRC) Revised 01-18-2010 2 2 2" xfId="604"/>
    <cellStyle name="_4.06E Pass Throughs_Power Costs - Comparison bx Rbtl-Staff-Jt-PC_Electric Rev Req Model (2009 GRC) Revised 01-18-2010 2 3" xfId="605"/>
    <cellStyle name="_4.06E Pass Throughs_Power Costs - Comparison bx Rbtl-Staff-Jt-PC_Electric Rev Req Model (2009 GRC) Revised 01-18-2010 3" xfId="606"/>
    <cellStyle name="_4.06E Pass Throughs_Power Costs - Comparison bx Rbtl-Staff-Jt-PC_Electric Rev Req Model (2009 GRC) Revised 01-18-2010 3 2" xfId="607"/>
    <cellStyle name="_4.06E Pass Throughs_Power Costs - Comparison bx Rbtl-Staff-Jt-PC_Electric Rev Req Model (2009 GRC) Revised 01-18-2010 4" xfId="608"/>
    <cellStyle name="_4.06E Pass Throughs_Power Costs - Comparison bx Rbtl-Staff-Jt-PC_Electric Rev Req Model (2009 GRC) Revised 01-18-2010_DEM-WP(C) ENERG10C--ctn Mid-C_042010 2010GRC" xfId="609"/>
    <cellStyle name="_4.06E Pass Throughs_Power Costs - Comparison bx Rbtl-Staff-Jt-PC_Final Order Electric EXHIBIT A-1" xfId="610"/>
    <cellStyle name="_4.06E Pass Throughs_Power Costs - Comparison bx Rbtl-Staff-Jt-PC_Final Order Electric EXHIBIT A-1 2" xfId="611"/>
    <cellStyle name="_4.06E Pass Throughs_Power Costs - Comparison bx Rbtl-Staff-Jt-PC_Final Order Electric EXHIBIT A-1 2 2" xfId="612"/>
    <cellStyle name="_4.06E Pass Throughs_Power Costs - Comparison bx Rbtl-Staff-Jt-PC_Final Order Electric EXHIBIT A-1 2 2 2" xfId="613"/>
    <cellStyle name="_4.06E Pass Throughs_Power Costs - Comparison bx Rbtl-Staff-Jt-PC_Final Order Electric EXHIBIT A-1 2 3" xfId="614"/>
    <cellStyle name="_4.06E Pass Throughs_Power Costs - Comparison bx Rbtl-Staff-Jt-PC_Final Order Electric EXHIBIT A-1 3" xfId="615"/>
    <cellStyle name="_4.06E Pass Throughs_Power Costs - Comparison bx Rbtl-Staff-Jt-PC_Final Order Electric EXHIBIT A-1 3 2" xfId="616"/>
    <cellStyle name="_4.06E Pass Throughs_Power Costs - Comparison bx Rbtl-Staff-Jt-PC_Final Order Electric EXHIBIT A-1 4" xfId="617"/>
    <cellStyle name="_4.06E Pass Throughs_Production Adj 4.37" xfId="618"/>
    <cellStyle name="_4.06E Pass Throughs_Production Adj 4.37 2" xfId="619"/>
    <cellStyle name="_4.06E Pass Throughs_Production Adj 4.37 2 2" xfId="620"/>
    <cellStyle name="_4.06E Pass Throughs_Production Adj 4.37 2 2 2" xfId="621"/>
    <cellStyle name="_4.06E Pass Throughs_Production Adj 4.37 2 3" xfId="622"/>
    <cellStyle name="_4.06E Pass Throughs_Production Adj 4.37 3" xfId="623"/>
    <cellStyle name="_4.06E Pass Throughs_Production Adj 4.37 3 2" xfId="624"/>
    <cellStyle name="_4.06E Pass Throughs_Production Adj 4.37 4" xfId="625"/>
    <cellStyle name="_4.06E Pass Throughs_Purchased Power Adj 4.03" xfId="626"/>
    <cellStyle name="_4.06E Pass Throughs_Purchased Power Adj 4.03 2" xfId="627"/>
    <cellStyle name="_4.06E Pass Throughs_Purchased Power Adj 4.03 2 2" xfId="628"/>
    <cellStyle name="_4.06E Pass Throughs_Purchased Power Adj 4.03 2 2 2" xfId="629"/>
    <cellStyle name="_4.06E Pass Throughs_Purchased Power Adj 4.03 2 3" xfId="630"/>
    <cellStyle name="_4.06E Pass Throughs_Purchased Power Adj 4.03 3" xfId="631"/>
    <cellStyle name="_4.06E Pass Throughs_Purchased Power Adj 4.03 3 2" xfId="632"/>
    <cellStyle name="_4.06E Pass Throughs_Purchased Power Adj 4.03 4" xfId="633"/>
    <cellStyle name="_4.06E Pass Throughs_Rebuttal Power Costs" xfId="634"/>
    <cellStyle name="_4.06E Pass Throughs_Rebuttal Power Costs 2" xfId="635"/>
    <cellStyle name="_4.06E Pass Throughs_Rebuttal Power Costs 2 2" xfId="636"/>
    <cellStyle name="_4.06E Pass Throughs_Rebuttal Power Costs 2 2 2" xfId="637"/>
    <cellStyle name="_4.06E Pass Throughs_Rebuttal Power Costs 2 3" xfId="638"/>
    <cellStyle name="_4.06E Pass Throughs_Rebuttal Power Costs 3" xfId="639"/>
    <cellStyle name="_4.06E Pass Throughs_Rebuttal Power Costs 3 2" xfId="640"/>
    <cellStyle name="_4.06E Pass Throughs_Rebuttal Power Costs 4" xfId="641"/>
    <cellStyle name="_4.06E Pass Throughs_Rebuttal Power Costs_Adj Bench DR 3 for Initial Briefs (Electric)" xfId="642"/>
    <cellStyle name="_4.06E Pass Throughs_Rebuttal Power Costs_Adj Bench DR 3 for Initial Briefs (Electric) 2" xfId="643"/>
    <cellStyle name="_4.06E Pass Throughs_Rebuttal Power Costs_Adj Bench DR 3 for Initial Briefs (Electric) 2 2" xfId="644"/>
    <cellStyle name="_4.06E Pass Throughs_Rebuttal Power Costs_Adj Bench DR 3 for Initial Briefs (Electric) 2 2 2" xfId="645"/>
    <cellStyle name="_4.06E Pass Throughs_Rebuttal Power Costs_Adj Bench DR 3 for Initial Briefs (Electric) 2 3" xfId="646"/>
    <cellStyle name="_4.06E Pass Throughs_Rebuttal Power Costs_Adj Bench DR 3 for Initial Briefs (Electric) 3" xfId="647"/>
    <cellStyle name="_4.06E Pass Throughs_Rebuttal Power Costs_Adj Bench DR 3 for Initial Briefs (Electric) 3 2" xfId="648"/>
    <cellStyle name="_4.06E Pass Throughs_Rebuttal Power Costs_Adj Bench DR 3 for Initial Briefs (Electric) 4" xfId="649"/>
    <cellStyle name="_4.06E Pass Throughs_Rebuttal Power Costs_Adj Bench DR 3 for Initial Briefs (Electric)_DEM-WP(C) ENERG10C--ctn Mid-C_042010 2010GRC" xfId="650"/>
    <cellStyle name="_4.06E Pass Throughs_Rebuttal Power Costs_DEM-WP(C) ENERG10C--ctn Mid-C_042010 2010GRC" xfId="651"/>
    <cellStyle name="_4.06E Pass Throughs_Rebuttal Power Costs_Electric Rev Req Model (2009 GRC) Rebuttal" xfId="652"/>
    <cellStyle name="_4.06E Pass Throughs_Rebuttal Power Costs_Electric Rev Req Model (2009 GRC) Rebuttal 2" xfId="653"/>
    <cellStyle name="_4.06E Pass Throughs_Rebuttal Power Costs_Electric Rev Req Model (2009 GRC) Rebuttal 2 2" xfId="654"/>
    <cellStyle name="_4.06E Pass Throughs_Rebuttal Power Costs_Electric Rev Req Model (2009 GRC) Rebuttal 2 2 2" xfId="655"/>
    <cellStyle name="_4.06E Pass Throughs_Rebuttal Power Costs_Electric Rev Req Model (2009 GRC) Rebuttal 2 3" xfId="656"/>
    <cellStyle name="_4.06E Pass Throughs_Rebuttal Power Costs_Electric Rev Req Model (2009 GRC) Rebuttal 3" xfId="657"/>
    <cellStyle name="_4.06E Pass Throughs_Rebuttal Power Costs_Electric Rev Req Model (2009 GRC) Rebuttal 3 2" xfId="658"/>
    <cellStyle name="_4.06E Pass Throughs_Rebuttal Power Costs_Electric Rev Req Model (2009 GRC) Rebuttal 4" xfId="659"/>
    <cellStyle name="_4.06E Pass Throughs_Rebuttal Power Costs_Electric Rev Req Model (2009 GRC) Rebuttal REmoval of New  WH Solar AdjustMI" xfId="660"/>
    <cellStyle name="_4.06E Pass Throughs_Rebuttal Power Costs_Electric Rev Req Model (2009 GRC) Rebuttal REmoval of New  WH Solar AdjustMI 2" xfId="661"/>
    <cellStyle name="_4.06E Pass Throughs_Rebuttal Power Costs_Electric Rev Req Model (2009 GRC) Rebuttal REmoval of New  WH Solar AdjustMI 2 2" xfId="662"/>
    <cellStyle name="_4.06E Pass Throughs_Rebuttal Power Costs_Electric Rev Req Model (2009 GRC) Rebuttal REmoval of New  WH Solar AdjustMI 2 2 2" xfId="663"/>
    <cellStyle name="_4.06E Pass Throughs_Rebuttal Power Costs_Electric Rev Req Model (2009 GRC) Rebuttal REmoval of New  WH Solar AdjustMI 2 3" xfId="664"/>
    <cellStyle name="_4.06E Pass Throughs_Rebuttal Power Costs_Electric Rev Req Model (2009 GRC) Rebuttal REmoval of New  WH Solar AdjustMI 3" xfId="665"/>
    <cellStyle name="_4.06E Pass Throughs_Rebuttal Power Costs_Electric Rev Req Model (2009 GRC) Rebuttal REmoval of New  WH Solar AdjustMI 3 2" xfId="666"/>
    <cellStyle name="_4.06E Pass Throughs_Rebuttal Power Costs_Electric Rev Req Model (2009 GRC) Rebuttal REmoval of New  WH Solar AdjustMI 4" xfId="667"/>
    <cellStyle name="_4.06E Pass Throughs_Rebuttal Power Costs_Electric Rev Req Model (2009 GRC) Rebuttal REmoval of New  WH Solar AdjustMI_DEM-WP(C) ENERG10C--ctn Mid-C_042010 2010GRC" xfId="668"/>
    <cellStyle name="_4.06E Pass Throughs_Rebuttal Power Costs_Electric Rev Req Model (2009 GRC) Revised 01-18-2010" xfId="669"/>
    <cellStyle name="_4.06E Pass Throughs_Rebuttal Power Costs_Electric Rev Req Model (2009 GRC) Revised 01-18-2010 2" xfId="670"/>
    <cellStyle name="_4.06E Pass Throughs_Rebuttal Power Costs_Electric Rev Req Model (2009 GRC) Revised 01-18-2010 2 2" xfId="671"/>
    <cellStyle name="_4.06E Pass Throughs_Rebuttal Power Costs_Electric Rev Req Model (2009 GRC) Revised 01-18-2010 2 2 2" xfId="672"/>
    <cellStyle name="_4.06E Pass Throughs_Rebuttal Power Costs_Electric Rev Req Model (2009 GRC) Revised 01-18-2010 2 3" xfId="673"/>
    <cellStyle name="_4.06E Pass Throughs_Rebuttal Power Costs_Electric Rev Req Model (2009 GRC) Revised 01-18-2010 3" xfId="674"/>
    <cellStyle name="_4.06E Pass Throughs_Rebuttal Power Costs_Electric Rev Req Model (2009 GRC) Revised 01-18-2010 3 2" xfId="675"/>
    <cellStyle name="_4.06E Pass Throughs_Rebuttal Power Costs_Electric Rev Req Model (2009 GRC) Revised 01-18-2010 4" xfId="676"/>
    <cellStyle name="_4.06E Pass Throughs_Rebuttal Power Costs_Electric Rev Req Model (2009 GRC) Revised 01-18-2010_DEM-WP(C) ENERG10C--ctn Mid-C_042010 2010GRC" xfId="677"/>
    <cellStyle name="_4.06E Pass Throughs_Rebuttal Power Costs_Final Order Electric EXHIBIT A-1" xfId="678"/>
    <cellStyle name="_4.06E Pass Throughs_Rebuttal Power Costs_Final Order Electric EXHIBIT A-1 2" xfId="679"/>
    <cellStyle name="_4.06E Pass Throughs_Rebuttal Power Costs_Final Order Electric EXHIBIT A-1 2 2" xfId="680"/>
    <cellStyle name="_4.06E Pass Throughs_Rebuttal Power Costs_Final Order Electric EXHIBIT A-1 2 2 2" xfId="681"/>
    <cellStyle name="_4.06E Pass Throughs_Rebuttal Power Costs_Final Order Electric EXHIBIT A-1 2 3" xfId="682"/>
    <cellStyle name="_4.06E Pass Throughs_Rebuttal Power Costs_Final Order Electric EXHIBIT A-1 3" xfId="683"/>
    <cellStyle name="_4.06E Pass Throughs_Rebuttal Power Costs_Final Order Electric EXHIBIT A-1 3 2" xfId="684"/>
    <cellStyle name="_4.06E Pass Throughs_Rebuttal Power Costs_Final Order Electric EXHIBIT A-1 4" xfId="685"/>
    <cellStyle name="_4.06E Pass Throughs_RECS vs PTC's w Interest 6-28-10" xfId="686"/>
    <cellStyle name="_4.06E Pass Throughs_ROR &amp; CONV FACTOR" xfId="687"/>
    <cellStyle name="_4.06E Pass Throughs_ROR &amp; CONV FACTOR 2" xfId="688"/>
    <cellStyle name="_4.06E Pass Throughs_ROR &amp; CONV FACTOR 2 2" xfId="689"/>
    <cellStyle name="_4.06E Pass Throughs_ROR &amp; CONV FACTOR 2 2 2" xfId="690"/>
    <cellStyle name="_4.06E Pass Throughs_ROR &amp; CONV FACTOR 2 3" xfId="691"/>
    <cellStyle name="_4.06E Pass Throughs_ROR &amp; CONV FACTOR 3" xfId="692"/>
    <cellStyle name="_4.06E Pass Throughs_ROR &amp; CONV FACTOR 3 2" xfId="693"/>
    <cellStyle name="_4.06E Pass Throughs_ROR &amp; CONV FACTOR 4" xfId="694"/>
    <cellStyle name="_4.06E Pass Throughs_ROR 5.02" xfId="695"/>
    <cellStyle name="_4.06E Pass Throughs_ROR 5.02 2" xfId="696"/>
    <cellStyle name="_4.06E Pass Throughs_ROR 5.02 2 2" xfId="697"/>
    <cellStyle name="_4.06E Pass Throughs_ROR 5.02 2 2 2" xfId="698"/>
    <cellStyle name="_4.06E Pass Throughs_ROR 5.02 2 3" xfId="699"/>
    <cellStyle name="_4.06E Pass Throughs_ROR 5.02 3" xfId="700"/>
    <cellStyle name="_4.06E Pass Throughs_ROR 5.02 3 2" xfId="701"/>
    <cellStyle name="_4.06E Pass Throughs_ROR 5.02 4" xfId="702"/>
    <cellStyle name="_4.06E Pass Throughs_Wind Integration 10GRC" xfId="703"/>
    <cellStyle name="_4.06E Pass Throughs_Wind Integration 10GRC 2" xfId="704"/>
    <cellStyle name="_4.06E Pass Throughs_Wind Integration 10GRC 2 2" xfId="705"/>
    <cellStyle name="_4.06E Pass Throughs_Wind Integration 10GRC 3" xfId="706"/>
    <cellStyle name="_4.06E Pass Throughs_Wind Integration 10GRC_DEM-WP(C) ENERG10C--ctn Mid-C_042010 2010GRC" xfId="707"/>
    <cellStyle name="_4.13E Montana Energy Tax" xfId="708"/>
    <cellStyle name="_4.13E Montana Energy Tax 2" xfId="709"/>
    <cellStyle name="_4.13E Montana Energy Tax 2 2" xfId="710"/>
    <cellStyle name="_4.13E Montana Energy Tax 2 2 2" xfId="711"/>
    <cellStyle name="_4.13E Montana Energy Tax 2 2 2 2" xfId="712"/>
    <cellStyle name="_4.13E Montana Energy Tax 2 2 3" xfId="713"/>
    <cellStyle name="_4.13E Montana Energy Tax 2 3" xfId="714"/>
    <cellStyle name="_4.13E Montana Energy Tax 2 3 2" xfId="715"/>
    <cellStyle name="_4.13E Montana Energy Tax 2 4" xfId="716"/>
    <cellStyle name="_4.13E Montana Energy Tax 3" xfId="717"/>
    <cellStyle name="_4.13E Montana Energy Tax 3 2" xfId="718"/>
    <cellStyle name="_4.13E Montana Energy Tax 3 2 2" xfId="719"/>
    <cellStyle name="_4.13E Montana Energy Tax 3 2 2 2" xfId="720"/>
    <cellStyle name="_4.13E Montana Energy Tax 3 2 3" xfId="721"/>
    <cellStyle name="_4.13E Montana Energy Tax 3 3" xfId="722"/>
    <cellStyle name="_4.13E Montana Energy Tax 3 3 2" xfId="723"/>
    <cellStyle name="_4.13E Montana Energy Tax 3 3 2 2" xfId="724"/>
    <cellStyle name="_4.13E Montana Energy Tax 3 3 3" xfId="725"/>
    <cellStyle name="_4.13E Montana Energy Tax 3 4" xfId="726"/>
    <cellStyle name="_4.13E Montana Energy Tax 3 4 2" xfId="727"/>
    <cellStyle name="_4.13E Montana Energy Tax 3 4 2 2" xfId="728"/>
    <cellStyle name="_4.13E Montana Energy Tax 3 4 3" xfId="729"/>
    <cellStyle name="_4.13E Montana Energy Tax 3 5" xfId="730"/>
    <cellStyle name="_4.13E Montana Energy Tax 4" xfId="731"/>
    <cellStyle name="_4.13E Montana Energy Tax 4 2" xfId="732"/>
    <cellStyle name="_4.13E Montana Energy Tax 4 2 2" xfId="733"/>
    <cellStyle name="_4.13E Montana Energy Tax 4 3" xfId="734"/>
    <cellStyle name="_4.13E Montana Energy Tax 5" xfId="735"/>
    <cellStyle name="_4.13E Montana Energy Tax 5 2" xfId="736"/>
    <cellStyle name="_4.13E Montana Energy Tax 5 2 2" xfId="737"/>
    <cellStyle name="_4.13E Montana Energy Tax 5 3" xfId="738"/>
    <cellStyle name="_4.13E Montana Energy Tax 6" xfId="739"/>
    <cellStyle name="_4.13E Montana Energy Tax 6 2" xfId="740"/>
    <cellStyle name="_4.13E Montana Energy Tax 7" xfId="741"/>
    <cellStyle name="_4.13E Montana Energy Tax 7 2" xfId="742"/>
    <cellStyle name="_4.13E Montana Energy Tax 8" xfId="743"/>
    <cellStyle name="_4.13E Montana Energy Tax 8 2" xfId="744"/>
    <cellStyle name="_4.13E Montana Energy Tax 9" xfId="745"/>
    <cellStyle name="_4.13E Montana Energy Tax 9 2" xfId="746"/>
    <cellStyle name="_4.13E Montana Energy Tax_04 07E Wild Horse Wind Expansion (C) (2)" xfId="747"/>
    <cellStyle name="_4.13E Montana Energy Tax_04 07E Wild Horse Wind Expansion (C) (2) 2" xfId="748"/>
    <cellStyle name="_4.13E Montana Energy Tax_04 07E Wild Horse Wind Expansion (C) (2) 2 2" xfId="749"/>
    <cellStyle name="_4.13E Montana Energy Tax_04 07E Wild Horse Wind Expansion (C) (2) 2 2 2" xfId="750"/>
    <cellStyle name="_4.13E Montana Energy Tax_04 07E Wild Horse Wind Expansion (C) (2) 2 3" xfId="751"/>
    <cellStyle name="_4.13E Montana Energy Tax_04 07E Wild Horse Wind Expansion (C) (2) 3" xfId="752"/>
    <cellStyle name="_4.13E Montana Energy Tax_04 07E Wild Horse Wind Expansion (C) (2) 3 2" xfId="753"/>
    <cellStyle name="_4.13E Montana Energy Tax_04 07E Wild Horse Wind Expansion (C) (2) 4" xfId="754"/>
    <cellStyle name="_4.13E Montana Energy Tax_04 07E Wild Horse Wind Expansion (C) (2)_Adj Bench DR 3 for Initial Briefs (Electric)" xfId="755"/>
    <cellStyle name="_4.13E Montana Energy Tax_04 07E Wild Horse Wind Expansion (C) (2)_Adj Bench DR 3 for Initial Briefs (Electric) 2" xfId="756"/>
    <cellStyle name="_4.13E Montana Energy Tax_04 07E Wild Horse Wind Expansion (C) (2)_Adj Bench DR 3 for Initial Briefs (Electric) 2 2" xfId="757"/>
    <cellStyle name="_4.13E Montana Energy Tax_04 07E Wild Horse Wind Expansion (C) (2)_Adj Bench DR 3 for Initial Briefs (Electric) 2 2 2" xfId="758"/>
    <cellStyle name="_4.13E Montana Energy Tax_04 07E Wild Horse Wind Expansion (C) (2)_Adj Bench DR 3 for Initial Briefs (Electric) 2 3" xfId="759"/>
    <cellStyle name="_4.13E Montana Energy Tax_04 07E Wild Horse Wind Expansion (C) (2)_Adj Bench DR 3 for Initial Briefs (Electric) 3" xfId="760"/>
    <cellStyle name="_4.13E Montana Energy Tax_04 07E Wild Horse Wind Expansion (C) (2)_Adj Bench DR 3 for Initial Briefs (Electric) 3 2" xfId="761"/>
    <cellStyle name="_4.13E Montana Energy Tax_04 07E Wild Horse Wind Expansion (C) (2)_Adj Bench DR 3 for Initial Briefs (Electric) 4" xfId="762"/>
    <cellStyle name="_4.13E Montana Energy Tax_04 07E Wild Horse Wind Expansion (C) (2)_Adj Bench DR 3 for Initial Briefs (Electric)_DEM-WP(C) ENERG10C--ctn Mid-C_042010 2010GRC" xfId="763"/>
    <cellStyle name="_4.13E Montana Energy Tax_04 07E Wild Horse Wind Expansion (C) (2)_Book1" xfId="764"/>
    <cellStyle name="_4.13E Montana Energy Tax_04 07E Wild Horse Wind Expansion (C) (2)_DEM-WP(C) ENERG10C--ctn Mid-C_042010 2010GRC" xfId="765"/>
    <cellStyle name="_4.13E Montana Energy Tax_04 07E Wild Horse Wind Expansion (C) (2)_Electric Rev Req Model (2009 GRC) " xfId="766"/>
    <cellStyle name="_4.13E Montana Energy Tax_04 07E Wild Horse Wind Expansion (C) (2)_Electric Rev Req Model (2009 GRC)  2" xfId="767"/>
    <cellStyle name="_4.13E Montana Energy Tax_04 07E Wild Horse Wind Expansion (C) (2)_Electric Rev Req Model (2009 GRC)  2 2" xfId="768"/>
    <cellStyle name="_4.13E Montana Energy Tax_04 07E Wild Horse Wind Expansion (C) (2)_Electric Rev Req Model (2009 GRC)  2 2 2" xfId="769"/>
    <cellStyle name="_4.13E Montana Energy Tax_04 07E Wild Horse Wind Expansion (C) (2)_Electric Rev Req Model (2009 GRC)  2 3" xfId="770"/>
    <cellStyle name="_4.13E Montana Energy Tax_04 07E Wild Horse Wind Expansion (C) (2)_Electric Rev Req Model (2009 GRC)  3" xfId="771"/>
    <cellStyle name="_4.13E Montana Energy Tax_04 07E Wild Horse Wind Expansion (C) (2)_Electric Rev Req Model (2009 GRC)  3 2" xfId="772"/>
    <cellStyle name="_4.13E Montana Energy Tax_04 07E Wild Horse Wind Expansion (C) (2)_Electric Rev Req Model (2009 GRC)  4" xfId="773"/>
    <cellStyle name="_4.13E Montana Energy Tax_04 07E Wild Horse Wind Expansion (C) (2)_Electric Rev Req Model (2009 GRC) _DEM-WP(C) ENERG10C--ctn Mid-C_042010 2010GRC" xfId="774"/>
    <cellStyle name="_4.13E Montana Energy Tax_04 07E Wild Horse Wind Expansion (C) (2)_Electric Rev Req Model (2009 GRC) Rebuttal" xfId="775"/>
    <cellStyle name="_4.13E Montana Energy Tax_04 07E Wild Horse Wind Expansion (C) (2)_Electric Rev Req Model (2009 GRC) Rebuttal 2" xfId="776"/>
    <cellStyle name="_4.13E Montana Energy Tax_04 07E Wild Horse Wind Expansion (C) (2)_Electric Rev Req Model (2009 GRC) Rebuttal 2 2" xfId="777"/>
    <cellStyle name="_4.13E Montana Energy Tax_04 07E Wild Horse Wind Expansion (C) (2)_Electric Rev Req Model (2009 GRC) Rebuttal 2 2 2" xfId="778"/>
    <cellStyle name="_4.13E Montana Energy Tax_04 07E Wild Horse Wind Expansion (C) (2)_Electric Rev Req Model (2009 GRC) Rebuttal 2 3" xfId="779"/>
    <cellStyle name="_4.13E Montana Energy Tax_04 07E Wild Horse Wind Expansion (C) (2)_Electric Rev Req Model (2009 GRC) Rebuttal 3" xfId="780"/>
    <cellStyle name="_4.13E Montana Energy Tax_04 07E Wild Horse Wind Expansion (C) (2)_Electric Rev Req Model (2009 GRC) Rebuttal 3 2" xfId="781"/>
    <cellStyle name="_4.13E Montana Energy Tax_04 07E Wild Horse Wind Expansion (C) (2)_Electric Rev Req Model (2009 GRC) Rebuttal 4" xfId="782"/>
    <cellStyle name="_4.13E Montana Energy Tax_04 07E Wild Horse Wind Expansion (C) (2)_Electric Rev Req Model (2009 GRC) Rebuttal REmoval of New  WH Solar AdjustMI" xfId="783"/>
    <cellStyle name="_4.13E Montana Energy Tax_04 07E Wild Horse Wind Expansion (C) (2)_Electric Rev Req Model (2009 GRC) Rebuttal REmoval of New  WH Solar AdjustMI 2" xfId="784"/>
    <cellStyle name="_4.13E Montana Energy Tax_04 07E Wild Horse Wind Expansion (C) (2)_Electric Rev Req Model (2009 GRC) Rebuttal REmoval of New  WH Solar AdjustMI 2 2" xfId="785"/>
    <cellStyle name="_4.13E Montana Energy Tax_04 07E Wild Horse Wind Expansion (C) (2)_Electric Rev Req Model (2009 GRC) Rebuttal REmoval of New  WH Solar AdjustMI 2 2 2" xfId="786"/>
    <cellStyle name="_4.13E Montana Energy Tax_04 07E Wild Horse Wind Expansion (C) (2)_Electric Rev Req Model (2009 GRC) Rebuttal REmoval of New  WH Solar AdjustMI 2 3" xfId="787"/>
    <cellStyle name="_4.13E Montana Energy Tax_04 07E Wild Horse Wind Expansion (C) (2)_Electric Rev Req Model (2009 GRC) Rebuttal REmoval of New  WH Solar AdjustMI 3" xfId="788"/>
    <cellStyle name="_4.13E Montana Energy Tax_04 07E Wild Horse Wind Expansion (C) (2)_Electric Rev Req Model (2009 GRC) Rebuttal REmoval of New  WH Solar AdjustMI 3 2" xfId="789"/>
    <cellStyle name="_4.13E Montana Energy Tax_04 07E Wild Horse Wind Expansion (C) (2)_Electric Rev Req Model (2009 GRC) Rebuttal REmoval of New  WH Solar AdjustMI 4" xfId="790"/>
    <cellStyle name="_4.13E Montana Energy Tax_04 07E Wild Horse Wind Expansion (C) (2)_Electric Rev Req Model (2009 GRC) Rebuttal REmoval of New  WH Solar AdjustMI_DEM-WP(C) ENERG10C--ctn Mid-C_042010 2010GRC" xfId="791"/>
    <cellStyle name="_4.13E Montana Energy Tax_04 07E Wild Horse Wind Expansion (C) (2)_Electric Rev Req Model (2009 GRC) Revised 01-18-2010" xfId="792"/>
    <cellStyle name="_4.13E Montana Energy Tax_04 07E Wild Horse Wind Expansion (C) (2)_Electric Rev Req Model (2009 GRC) Revised 01-18-2010 2" xfId="793"/>
    <cellStyle name="_4.13E Montana Energy Tax_04 07E Wild Horse Wind Expansion (C) (2)_Electric Rev Req Model (2009 GRC) Revised 01-18-2010 2 2" xfId="794"/>
    <cellStyle name="_4.13E Montana Energy Tax_04 07E Wild Horse Wind Expansion (C) (2)_Electric Rev Req Model (2009 GRC) Revised 01-18-2010 2 2 2" xfId="795"/>
    <cellStyle name="_4.13E Montana Energy Tax_04 07E Wild Horse Wind Expansion (C) (2)_Electric Rev Req Model (2009 GRC) Revised 01-18-2010 2 3" xfId="796"/>
    <cellStyle name="_4.13E Montana Energy Tax_04 07E Wild Horse Wind Expansion (C) (2)_Electric Rev Req Model (2009 GRC) Revised 01-18-2010 3" xfId="797"/>
    <cellStyle name="_4.13E Montana Energy Tax_04 07E Wild Horse Wind Expansion (C) (2)_Electric Rev Req Model (2009 GRC) Revised 01-18-2010 3 2" xfId="798"/>
    <cellStyle name="_4.13E Montana Energy Tax_04 07E Wild Horse Wind Expansion (C) (2)_Electric Rev Req Model (2009 GRC) Revised 01-18-2010 4" xfId="799"/>
    <cellStyle name="_4.13E Montana Energy Tax_04 07E Wild Horse Wind Expansion (C) (2)_Electric Rev Req Model (2009 GRC) Revised 01-18-2010_DEM-WP(C) ENERG10C--ctn Mid-C_042010 2010GRC" xfId="800"/>
    <cellStyle name="_4.13E Montana Energy Tax_04 07E Wild Horse Wind Expansion (C) (2)_Electric Rev Req Model (2010 GRC)" xfId="801"/>
    <cellStyle name="_4.13E Montana Energy Tax_04 07E Wild Horse Wind Expansion (C) (2)_Electric Rev Req Model (2010 GRC) SF" xfId="802"/>
    <cellStyle name="_4.13E Montana Energy Tax_04 07E Wild Horse Wind Expansion (C) (2)_Final Order Electric EXHIBIT A-1" xfId="803"/>
    <cellStyle name="_4.13E Montana Energy Tax_04 07E Wild Horse Wind Expansion (C) (2)_Final Order Electric EXHIBIT A-1 2" xfId="804"/>
    <cellStyle name="_4.13E Montana Energy Tax_04 07E Wild Horse Wind Expansion (C) (2)_Final Order Electric EXHIBIT A-1 2 2" xfId="805"/>
    <cellStyle name="_4.13E Montana Energy Tax_04 07E Wild Horse Wind Expansion (C) (2)_Final Order Electric EXHIBIT A-1 2 2 2" xfId="806"/>
    <cellStyle name="_4.13E Montana Energy Tax_04 07E Wild Horse Wind Expansion (C) (2)_Final Order Electric EXHIBIT A-1 2 3" xfId="807"/>
    <cellStyle name="_4.13E Montana Energy Tax_04 07E Wild Horse Wind Expansion (C) (2)_Final Order Electric EXHIBIT A-1 3" xfId="808"/>
    <cellStyle name="_4.13E Montana Energy Tax_04 07E Wild Horse Wind Expansion (C) (2)_Final Order Electric EXHIBIT A-1 3 2" xfId="809"/>
    <cellStyle name="_4.13E Montana Energy Tax_04 07E Wild Horse Wind Expansion (C) (2)_Final Order Electric EXHIBIT A-1 4" xfId="810"/>
    <cellStyle name="_4.13E Montana Energy Tax_04 07E Wild Horse Wind Expansion (C) (2)_TENASKA REGULATORY ASSET" xfId="811"/>
    <cellStyle name="_4.13E Montana Energy Tax_04 07E Wild Horse Wind Expansion (C) (2)_TENASKA REGULATORY ASSET 2" xfId="812"/>
    <cellStyle name="_4.13E Montana Energy Tax_04 07E Wild Horse Wind Expansion (C) (2)_TENASKA REGULATORY ASSET 2 2" xfId="813"/>
    <cellStyle name="_4.13E Montana Energy Tax_04 07E Wild Horse Wind Expansion (C) (2)_TENASKA REGULATORY ASSET 2 2 2" xfId="814"/>
    <cellStyle name="_4.13E Montana Energy Tax_04 07E Wild Horse Wind Expansion (C) (2)_TENASKA REGULATORY ASSET 2 3" xfId="815"/>
    <cellStyle name="_4.13E Montana Energy Tax_04 07E Wild Horse Wind Expansion (C) (2)_TENASKA REGULATORY ASSET 3" xfId="816"/>
    <cellStyle name="_4.13E Montana Energy Tax_04 07E Wild Horse Wind Expansion (C) (2)_TENASKA REGULATORY ASSET 3 2" xfId="817"/>
    <cellStyle name="_4.13E Montana Energy Tax_04 07E Wild Horse Wind Expansion (C) (2)_TENASKA REGULATORY ASSET 4" xfId="818"/>
    <cellStyle name="_4.13E Montana Energy Tax_16.37E Wild Horse Expansion DeferralRevwrkingfile SF" xfId="819"/>
    <cellStyle name="_4.13E Montana Energy Tax_16.37E Wild Horse Expansion DeferralRevwrkingfile SF 2" xfId="820"/>
    <cellStyle name="_4.13E Montana Energy Tax_16.37E Wild Horse Expansion DeferralRevwrkingfile SF 2 2" xfId="821"/>
    <cellStyle name="_4.13E Montana Energy Tax_16.37E Wild Horse Expansion DeferralRevwrkingfile SF 2 2 2" xfId="822"/>
    <cellStyle name="_4.13E Montana Energy Tax_16.37E Wild Horse Expansion DeferralRevwrkingfile SF 2 3" xfId="823"/>
    <cellStyle name="_4.13E Montana Energy Tax_16.37E Wild Horse Expansion DeferralRevwrkingfile SF 3" xfId="824"/>
    <cellStyle name="_4.13E Montana Energy Tax_16.37E Wild Horse Expansion DeferralRevwrkingfile SF 3 2" xfId="825"/>
    <cellStyle name="_4.13E Montana Energy Tax_16.37E Wild Horse Expansion DeferralRevwrkingfile SF 4" xfId="826"/>
    <cellStyle name="_4.13E Montana Energy Tax_16.37E Wild Horse Expansion DeferralRevwrkingfile SF_DEM-WP(C) ENERG10C--ctn Mid-C_042010 2010GRC" xfId="827"/>
    <cellStyle name="_4.13E Montana Energy Tax_2009 Compliance Filing PCA Exhibits for GRC" xfId="828"/>
    <cellStyle name="_4.13E Montana Energy Tax_2009 Compliance Filing PCA Exhibits for GRC 2" xfId="829"/>
    <cellStyle name="_4.13E Montana Energy Tax_2009 GRC Compl Filing - Exhibit D" xfId="830"/>
    <cellStyle name="_4.13E Montana Energy Tax_2009 GRC Compl Filing - Exhibit D 2" xfId="831"/>
    <cellStyle name="_4.13E Montana Energy Tax_2009 GRC Compl Filing - Exhibit D 2 2" xfId="832"/>
    <cellStyle name="_4.13E Montana Energy Tax_2009 GRC Compl Filing - Exhibit D 3" xfId="833"/>
    <cellStyle name="_4.13E Montana Energy Tax_2009 GRC Compl Filing - Exhibit D_DEM-WP(C) ENERG10C--ctn Mid-C_042010 2010GRC" xfId="834"/>
    <cellStyle name="_4.13E Montana Energy Tax_2010 PTC's July1_Dec31 2010 " xfId="835"/>
    <cellStyle name="_4.13E Montana Energy Tax_2010 PTC's Sept10_Aug11 (Version 4)" xfId="836"/>
    <cellStyle name="_4.13E Montana Energy Tax_3.01 Income Statement" xfId="837"/>
    <cellStyle name="_4.13E Montana Energy Tax_4 31 Regulatory Assets and Liabilities  7 06- Exhibit D" xfId="838"/>
    <cellStyle name="_4.13E Montana Energy Tax_4 31 Regulatory Assets and Liabilities  7 06- Exhibit D 2" xfId="839"/>
    <cellStyle name="_4.13E Montana Energy Tax_4 31 Regulatory Assets and Liabilities  7 06- Exhibit D 2 2" xfId="840"/>
    <cellStyle name="_4.13E Montana Energy Tax_4 31 Regulatory Assets and Liabilities  7 06- Exhibit D 2 2 2" xfId="841"/>
    <cellStyle name="_4.13E Montana Energy Tax_4 31 Regulatory Assets and Liabilities  7 06- Exhibit D 2 3" xfId="842"/>
    <cellStyle name="_4.13E Montana Energy Tax_4 31 Regulatory Assets and Liabilities  7 06- Exhibit D 3" xfId="843"/>
    <cellStyle name="_4.13E Montana Energy Tax_4 31 Regulatory Assets and Liabilities  7 06- Exhibit D 3 2" xfId="844"/>
    <cellStyle name="_4.13E Montana Energy Tax_4 31 Regulatory Assets and Liabilities  7 06- Exhibit D 4" xfId="845"/>
    <cellStyle name="_4.13E Montana Energy Tax_4 31 Regulatory Assets and Liabilities  7 06- Exhibit D_DEM-WP(C) ENERG10C--ctn Mid-C_042010 2010GRC" xfId="846"/>
    <cellStyle name="_4.13E Montana Energy Tax_4 31 Regulatory Assets and Liabilities  7 06- Exhibit D_NIM Summary" xfId="847"/>
    <cellStyle name="_4.13E Montana Energy Tax_4 31 Regulatory Assets and Liabilities  7 06- Exhibit D_NIM Summary 2" xfId="848"/>
    <cellStyle name="_4.13E Montana Energy Tax_4 31 Regulatory Assets and Liabilities  7 06- Exhibit D_NIM Summary 2 2" xfId="849"/>
    <cellStyle name="_4.13E Montana Energy Tax_4 31 Regulatory Assets and Liabilities  7 06- Exhibit D_NIM Summary 3" xfId="850"/>
    <cellStyle name="_4.13E Montana Energy Tax_4 31 Regulatory Assets and Liabilities  7 06- Exhibit D_NIM Summary_DEM-WP(C) ENERG10C--ctn Mid-C_042010 2010GRC" xfId="851"/>
    <cellStyle name="_4.13E Montana Energy Tax_4 31E Reg Asset  Liab and EXH D" xfId="852"/>
    <cellStyle name="_4.13E Montana Energy Tax_4 31E Reg Asset  Liab and EXH D _ Aug 10 Filing (2)" xfId="853"/>
    <cellStyle name="_4.13E Montana Energy Tax_4 31E Reg Asset  Liab and EXH D _ Aug 10 Filing (2) 2" xfId="854"/>
    <cellStyle name="_4.13E Montana Energy Tax_4 31E Reg Asset  Liab and EXH D 10" xfId="855"/>
    <cellStyle name="_4.13E Montana Energy Tax_4 31E Reg Asset  Liab and EXH D 11" xfId="856"/>
    <cellStyle name="_4.13E Montana Energy Tax_4 31E Reg Asset  Liab and EXH D 12" xfId="857"/>
    <cellStyle name="_4.13E Montana Energy Tax_4 31E Reg Asset  Liab and EXH D 13" xfId="858"/>
    <cellStyle name="_4.13E Montana Energy Tax_4 31E Reg Asset  Liab and EXH D 14" xfId="859"/>
    <cellStyle name="_4.13E Montana Energy Tax_4 31E Reg Asset  Liab and EXH D 15" xfId="860"/>
    <cellStyle name="_4.13E Montana Energy Tax_4 31E Reg Asset  Liab and EXH D 16" xfId="861"/>
    <cellStyle name="_4.13E Montana Energy Tax_4 31E Reg Asset  Liab and EXH D 17" xfId="862"/>
    <cellStyle name="_4.13E Montana Energy Tax_4 31E Reg Asset  Liab and EXH D 18" xfId="863"/>
    <cellStyle name="_4.13E Montana Energy Tax_4 31E Reg Asset  Liab and EXH D 19" xfId="864"/>
    <cellStyle name="_4.13E Montana Energy Tax_4 31E Reg Asset  Liab and EXH D 2" xfId="865"/>
    <cellStyle name="_4.13E Montana Energy Tax_4 31E Reg Asset  Liab and EXH D 20" xfId="866"/>
    <cellStyle name="_4.13E Montana Energy Tax_4 31E Reg Asset  Liab and EXH D 21" xfId="867"/>
    <cellStyle name="_4.13E Montana Energy Tax_4 31E Reg Asset  Liab and EXH D 22" xfId="868"/>
    <cellStyle name="_4.13E Montana Energy Tax_4 31E Reg Asset  Liab and EXH D 23" xfId="869"/>
    <cellStyle name="_4.13E Montana Energy Tax_4 31E Reg Asset  Liab and EXH D 24" xfId="870"/>
    <cellStyle name="_4.13E Montana Energy Tax_4 31E Reg Asset  Liab and EXH D 25" xfId="871"/>
    <cellStyle name="_4.13E Montana Energy Tax_4 31E Reg Asset  Liab and EXH D 26" xfId="872"/>
    <cellStyle name="_4.13E Montana Energy Tax_4 31E Reg Asset  Liab and EXH D 27" xfId="873"/>
    <cellStyle name="_4.13E Montana Energy Tax_4 31E Reg Asset  Liab and EXH D 28" xfId="874"/>
    <cellStyle name="_4.13E Montana Energy Tax_4 31E Reg Asset  Liab and EXH D 29" xfId="875"/>
    <cellStyle name="_4.13E Montana Energy Tax_4 31E Reg Asset  Liab and EXH D 3" xfId="876"/>
    <cellStyle name="_4.13E Montana Energy Tax_4 31E Reg Asset  Liab and EXH D 30" xfId="877"/>
    <cellStyle name="_4.13E Montana Energy Tax_4 31E Reg Asset  Liab and EXH D 31" xfId="878"/>
    <cellStyle name="_4.13E Montana Energy Tax_4 31E Reg Asset  Liab and EXH D 32" xfId="879"/>
    <cellStyle name="_4.13E Montana Energy Tax_4 31E Reg Asset  Liab and EXH D 33" xfId="880"/>
    <cellStyle name="_4.13E Montana Energy Tax_4 31E Reg Asset  Liab and EXH D 34" xfId="881"/>
    <cellStyle name="_4.13E Montana Energy Tax_4 31E Reg Asset  Liab and EXH D 35" xfId="882"/>
    <cellStyle name="_4.13E Montana Energy Tax_4 31E Reg Asset  Liab and EXH D 36" xfId="883"/>
    <cellStyle name="_4.13E Montana Energy Tax_4 31E Reg Asset  Liab and EXH D 4" xfId="884"/>
    <cellStyle name="_4.13E Montana Energy Tax_4 31E Reg Asset  Liab and EXH D 5" xfId="885"/>
    <cellStyle name="_4.13E Montana Energy Tax_4 31E Reg Asset  Liab and EXH D 6" xfId="886"/>
    <cellStyle name="_4.13E Montana Energy Tax_4 31E Reg Asset  Liab and EXH D 7" xfId="887"/>
    <cellStyle name="_4.13E Montana Energy Tax_4 31E Reg Asset  Liab and EXH D 8" xfId="888"/>
    <cellStyle name="_4.13E Montana Energy Tax_4 31E Reg Asset  Liab and EXH D 9" xfId="889"/>
    <cellStyle name="_4.13E Montana Energy Tax_4 32 Regulatory Assets and Liabilities  7 06- Exhibit D" xfId="890"/>
    <cellStyle name="_4.13E Montana Energy Tax_4 32 Regulatory Assets and Liabilities  7 06- Exhibit D 2" xfId="891"/>
    <cellStyle name="_4.13E Montana Energy Tax_4 32 Regulatory Assets and Liabilities  7 06- Exhibit D 2 2" xfId="892"/>
    <cellStyle name="_4.13E Montana Energy Tax_4 32 Regulatory Assets and Liabilities  7 06- Exhibit D 2 2 2" xfId="893"/>
    <cellStyle name="_4.13E Montana Energy Tax_4 32 Regulatory Assets and Liabilities  7 06- Exhibit D 2 3" xfId="894"/>
    <cellStyle name="_4.13E Montana Energy Tax_4 32 Regulatory Assets and Liabilities  7 06- Exhibit D 3" xfId="895"/>
    <cellStyle name="_4.13E Montana Energy Tax_4 32 Regulatory Assets and Liabilities  7 06- Exhibit D 3 2" xfId="896"/>
    <cellStyle name="_4.13E Montana Energy Tax_4 32 Regulatory Assets and Liabilities  7 06- Exhibit D 4" xfId="897"/>
    <cellStyle name="_4.13E Montana Energy Tax_4 32 Regulatory Assets and Liabilities  7 06- Exhibit D_DEM-WP(C) ENERG10C--ctn Mid-C_042010 2010GRC" xfId="898"/>
    <cellStyle name="_4.13E Montana Energy Tax_4 32 Regulatory Assets and Liabilities  7 06- Exhibit D_NIM Summary" xfId="899"/>
    <cellStyle name="_4.13E Montana Energy Tax_4 32 Regulatory Assets and Liabilities  7 06- Exhibit D_NIM Summary 2" xfId="900"/>
    <cellStyle name="_4.13E Montana Energy Tax_4 32 Regulatory Assets and Liabilities  7 06- Exhibit D_NIM Summary 2 2" xfId="901"/>
    <cellStyle name="_4.13E Montana Energy Tax_4 32 Regulatory Assets and Liabilities  7 06- Exhibit D_NIM Summary 3" xfId="902"/>
    <cellStyle name="_4.13E Montana Energy Tax_4 32 Regulatory Assets and Liabilities  7 06- Exhibit D_NIM Summary_DEM-WP(C) ENERG10C--ctn Mid-C_042010 2010GRC" xfId="903"/>
    <cellStyle name="_4.13E Montana Energy Tax_Att B to RECs proceeds proposal" xfId="904"/>
    <cellStyle name="_4.13E Montana Energy Tax_AURORA Total New" xfId="905"/>
    <cellStyle name="_4.13E Montana Energy Tax_AURORA Total New 2" xfId="906"/>
    <cellStyle name="_4.13E Montana Energy Tax_AURORA Total New 2 2" xfId="907"/>
    <cellStyle name="_4.13E Montana Energy Tax_AURORA Total New 3" xfId="908"/>
    <cellStyle name="_4.13E Montana Energy Tax_Backup for Attachment B 2010-09-09" xfId="909"/>
    <cellStyle name="_4.13E Montana Energy Tax_Bench Request - Attachment B" xfId="910"/>
    <cellStyle name="_4.13E Montana Energy Tax_Book2" xfId="911"/>
    <cellStyle name="_4.13E Montana Energy Tax_Book2 2" xfId="912"/>
    <cellStyle name="_4.13E Montana Energy Tax_Book2 2 2" xfId="913"/>
    <cellStyle name="_4.13E Montana Energy Tax_Book2 2 2 2" xfId="914"/>
    <cellStyle name="_4.13E Montana Energy Tax_Book2 2 3" xfId="915"/>
    <cellStyle name="_4.13E Montana Energy Tax_Book2 3" xfId="916"/>
    <cellStyle name="_4.13E Montana Energy Tax_Book2 3 2" xfId="917"/>
    <cellStyle name="_4.13E Montana Energy Tax_Book2 4" xfId="918"/>
    <cellStyle name="_4.13E Montana Energy Tax_Book2_Adj Bench DR 3 for Initial Briefs (Electric)" xfId="919"/>
    <cellStyle name="_4.13E Montana Energy Tax_Book2_Adj Bench DR 3 for Initial Briefs (Electric) 2" xfId="920"/>
    <cellStyle name="_4.13E Montana Energy Tax_Book2_Adj Bench DR 3 for Initial Briefs (Electric) 2 2" xfId="921"/>
    <cellStyle name="_4.13E Montana Energy Tax_Book2_Adj Bench DR 3 for Initial Briefs (Electric) 2 2 2" xfId="922"/>
    <cellStyle name="_4.13E Montana Energy Tax_Book2_Adj Bench DR 3 for Initial Briefs (Electric) 2 3" xfId="923"/>
    <cellStyle name="_4.13E Montana Energy Tax_Book2_Adj Bench DR 3 for Initial Briefs (Electric) 3" xfId="924"/>
    <cellStyle name="_4.13E Montana Energy Tax_Book2_Adj Bench DR 3 for Initial Briefs (Electric) 3 2" xfId="925"/>
    <cellStyle name="_4.13E Montana Energy Tax_Book2_Adj Bench DR 3 for Initial Briefs (Electric) 4" xfId="926"/>
    <cellStyle name="_4.13E Montana Energy Tax_Book2_Adj Bench DR 3 for Initial Briefs (Electric)_DEM-WP(C) ENERG10C--ctn Mid-C_042010 2010GRC" xfId="927"/>
    <cellStyle name="_4.13E Montana Energy Tax_Book2_DEM-WP(C) ENERG10C--ctn Mid-C_042010 2010GRC" xfId="928"/>
    <cellStyle name="_4.13E Montana Energy Tax_Book2_Electric Rev Req Model (2009 GRC) Rebuttal" xfId="929"/>
    <cellStyle name="_4.13E Montana Energy Tax_Book2_Electric Rev Req Model (2009 GRC) Rebuttal 2" xfId="930"/>
    <cellStyle name="_4.13E Montana Energy Tax_Book2_Electric Rev Req Model (2009 GRC) Rebuttal 2 2" xfId="931"/>
    <cellStyle name="_4.13E Montana Energy Tax_Book2_Electric Rev Req Model (2009 GRC) Rebuttal 2 2 2" xfId="932"/>
    <cellStyle name="_4.13E Montana Energy Tax_Book2_Electric Rev Req Model (2009 GRC) Rebuttal 2 3" xfId="933"/>
    <cellStyle name="_4.13E Montana Energy Tax_Book2_Electric Rev Req Model (2009 GRC) Rebuttal 3" xfId="934"/>
    <cellStyle name="_4.13E Montana Energy Tax_Book2_Electric Rev Req Model (2009 GRC) Rebuttal 3 2" xfId="935"/>
    <cellStyle name="_4.13E Montana Energy Tax_Book2_Electric Rev Req Model (2009 GRC) Rebuttal 4" xfId="936"/>
    <cellStyle name="_4.13E Montana Energy Tax_Book2_Electric Rev Req Model (2009 GRC) Rebuttal REmoval of New  WH Solar AdjustMI" xfId="937"/>
    <cellStyle name="_4.13E Montana Energy Tax_Book2_Electric Rev Req Model (2009 GRC) Rebuttal REmoval of New  WH Solar AdjustMI 2" xfId="938"/>
    <cellStyle name="_4.13E Montana Energy Tax_Book2_Electric Rev Req Model (2009 GRC) Rebuttal REmoval of New  WH Solar AdjustMI 2 2" xfId="939"/>
    <cellStyle name="_4.13E Montana Energy Tax_Book2_Electric Rev Req Model (2009 GRC) Rebuttal REmoval of New  WH Solar AdjustMI 2 2 2" xfId="940"/>
    <cellStyle name="_4.13E Montana Energy Tax_Book2_Electric Rev Req Model (2009 GRC) Rebuttal REmoval of New  WH Solar AdjustMI 2 3" xfId="941"/>
    <cellStyle name="_4.13E Montana Energy Tax_Book2_Electric Rev Req Model (2009 GRC) Rebuttal REmoval of New  WH Solar AdjustMI 3" xfId="942"/>
    <cellStyle name="_4.13E Montana Energy Tax_Book2_Electric Rev Req Model (2009 GRC) Rebuttal REmoval of New  WH Solar AdjustMI 3 2" xfId="943"/>
    <cellStyle name="_4.13E Montana Energy Tax_Book2_Electric Rev Req Model (2009 GRC) Rebuttal REmoval of New  WH Solar AdjustMI 4" xfId="944"/>
    <cellStyle name="_4.13E Montana Energy Tax_Book2_Electric Rev Req Model (2009 GRC) Rebuttal REmoval of New  WH Solar AdjustMI_DEM-WP(C) ENERG10C--ctn Mid-C_042010 2010GRC" xfId="945"/>
    <cellStyle name="_4.13E Montana Energy Tax_Book2_Electric Rev Req Model (2009 GRC) Revised 01-18-2010" xfId="946"/>
    <cellStyle name="_4.13E Montana Energy Tax_Book2_Electric Rev Req Model (2009 GRC) Revised 01-18-2010 2" xfId="947"/>
    <cellStyle name="_4.13E Montana Energy Tax_Book2_Electric Rev Req Model (2009 GRC) Revised 01-18-2010 2 2" xfId="948"/>
    <cellStyle name="_4.13E Montana Energy Tax_Book2_Electric Rev Req Model (2009 GRC) Revised 01-18-2010 2 2 2" xfId="949"/>
    <cellStyle name="_4.13E Montana Energy Tax_Book2_Electric Rev Req Model (2009 GRC) Revised 01-18-2010 2 3" xfId="950"/>
    <cellStyle name="_4.13E Montana Energy Tax_Book2_Electric Rev Req Model (2009 GRC) Revised 01-18-2010 3" xfId="951"/>
    <cellStyle name="_4.13E Montana Energy Tax_Book2_Electric Rev Req Model (2009 GRC) Revised 01-18-2010 3 2" xfId="952"/>
    <cellStyle name="_4.13E Montana Energy Tax_Book2_Electric Rev Req Model (2009 GRC) Revised 01-18-2010 4" xfId="953"/>
    <cellStyle name="_4.13E Montana Energy Tax_Book2_Electric Rev Req Model (2009 GRC) Revised 01-18-2010_DEM-WP(C) ENERG10C--ctn Mid-C_042010 2010GRC" xfId="954"/>
    <cellStyle name="_4.13E Montana Energy Tax_Book2_Final Order Electric EXHIBIT A-1" xfId="955"/>
    <cellStyle name="_4.13E Montana Energy Tax_Book2_Final Order Electric EXHIBIT A-1 2" xfId="956"/>
    <cellStyle name="_4.13E Montana Energy Tax_Book2_Final Order Electric EXHIBIT A-1 2 2" xfId="957"/>
    <cellStyle name="_4.13E Montana Energy Tax_Book2_Final Order Electric EXHIBIT A-1 2 2 2" xfId="958"/>
    <cellStyle name="_4.13E Montana Energy Tax_Book2_Final Order Electric EXHIBIT A-1 2 3" xfId="959"/>
    <cellStyle name="_4.13E Montana Energy Tax_Book2_Final Order Electric EXHIBIT A-1 3" xfId="960"/>
    <cellStyle name="_4.13E Montana Energy Tax_Book2_Final Order Electric EXHIBIT A-1 3 2" xfId="961"/>
    <cellStyle name="_4.13E Montana Energy Tax_Book2_Final Order Electric EXHIBIT A-1 4" xfId="962"/>
    <cellStyle name="_4.13E Montana Energy Tax_Book4" xfId="963"/>
    <cellStyle name="_4.13E Montana Energy Tax_Book4 2" xfId="964"/>
    <cellStyle name="_4.13E Montana Energy Tax_Book4 2 2" xfId="965"/>
    <cellStyle name="_4.13E Montana Energy Tax_Book4 2 2 2" xfId="966"/>
    <cellStyle name="_4.13E Montana Energy Tax_Book4 2 3" xfId="967"/>
    <cellStyle name="_4.13E Montana Energy Tax_Book4 3" xfId="968"/>
    <cellStyle name="_4.13E Montana Energy Tax_Book4 3 2" xfId="969"/>
    <cellStyle name="_4.13E Montana Energy Tax_Book4 4" xfId="970"/>
    <cellStyle name="_4.13E Montana Energy Tax_Book4_DEM-WP(C) ENERG10C--ctn Mid-C_042010 2010GRC" xfId="971"/>
    <cellStyle name="_4.13E Montana Energy Tax_Book9" xfId="972"/>
    <cellStyle name="_4.13E Montana Energy Tax_Book9 2" xfId="973"/>
    <cellStyle name="_4.13E Montana Energy Tax_Book9 2 2" xfId="974"/>
    <cellStyle name="_4.13E Montana Energy Tax_Book9 2 2 2" xfId="975"/>
    <cellStyle name="_4.13E Montana Energy Tax_Book9 2 3" xfId="976"/>
    <cellStyle name="_4.13E Montana Energy Tax_Book9 3" xfId="977"/>
    <cellStyle name="_4.13E Montana Energy Tax_Book9 3 2" xfId="978"/>
    <cellStyle name="_4.13E Montana Energy Tax_Book9 4" xfId="979"/>
    <cellStyle name="_4.13E Montana Energy Tax_Book9_DEM-WP(C) ENERG10C--ctn Mid-C_042010 2010GRC" xfId="980"/>
    <cellStyle name="_4.13E Montana Energy Tax_Chelan PUD Power Costs (8-10)" xfId="981"/>
    <cellStyle name="_4.13E Montana Energy Tax_Chelan PUD Power Costs (8-10) 2" xfId="982"/>
    <cellStyle name="_4.13E Montana Energy Tax_DEM-WP(C) Chelan Power Costs" xfId="983"/>
    <cellStyle name="_4.13E Montana Energy Tax_DEM-WP(C) Chelan Power Costs 2" xfId="984"/>
    <cellStyle name="_4.13E Montana Energy Tax_DEM-WP(C) ENERG10C--ctn Mid-C_042010 2010GRC" xfId="985"/>
    <cellStyle name="_4.13E Montana Energy Tax_DEM-WP(C) Gas Transport 2010GRC" xfId="986"/>
    <cellStyle name="_4.13E Montana Energy Tax_DEM-WP(C) Gas Transport 2010GRC 2" xfId="987"/>
    <cellStyle name="_4.13E Montana Energy Tax_DWH-08 (Rate Spread &amp; Design Workpapers)" xfId="988"/>
    <cellStyle name="_4.13E Montana Energy Tax_Exh A-1 resulting from UE-112050 effective Jan 1 2012" xfId="989"/>
    <cellStyle name="_4.13E Montana Energy Tax_Exh G - Klamath Peaker PPA fr C Locke 2-12" xfId="990"/>
    <cellStyle name="_4.13E Montana Energy Tax_Exhibit A-1 effective 4-1-11 fr S Free 12-11" xfId="991"/>
    <cellStyle name="_4.13E Montana Energy Tax_Final 2008 PTC Rate Design Workpapers 10.27.08" xfId="992"/>
    <cellStyle name="_4.13E Montana Energy Tax_INPUTS" xfId="993"/>
    <cellStyle name="_4.13E Montana Energy Tax_INPUTS 2" xfId="994"/>
    <cellStyle name="_4.13E Montana Energy Tax_INPUTS 2 2" xfId="995"/>
    <cellStyle name="_4.13E Montana Energy Tax_INPUTS 2 2 2" xfId="996"/>
    <cellStyle name="_4.13E Montana Energy Tax_INPUTS 2 3" xfId="997"/>
    <cellStyle name="_4.13E Montana Energy Tax_INPUTS 3" xfId="998"/>
    <cellStyle name="_4.13E Montana Energy Tax_INPUTS 3 2" xfId="999"/>
    <cellStyle name="_4.13E Montana Energy Tax_INPUTS 4" xfId="1000"/>
    <cellStyle name="_4.13E Montana Energy Tax_Low Income 2010 RevRequirement" xfId="1001"/>
    <cellStyle name="_4.13E Montana Energy Tax_Low Income 2010 RevRequirement (2)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Oct2010toSep2011LwIncLead" xfId="1069"/>
    <cellStyle name="_4.13E Montana Energy Tax_PCA 10 -  Exhibit D Dec 2011" xfId="1070"/>
    <cellStyle name="_4.13E Montana Energy Tax_PCA 10 -  Exhibit D from A Kellogg Jan 2011" xfId="1071"/>
    <cellStyle name="_4.13E Montana Energy Tax_PCA 10 -  Exhibit D from A Kellogg July 2011" xfId="1072"/>
    <cellStyle name="_4.13E Montana Energy Tax_PCA 10 -  Exhibit D from S Free Rcv'd 12-11" xfId="1073"/>
    <cellStyle name="_4.13E Montana Energy Tax_PCA 11 -  Exhibit D Jan 2012 fr A Kellogg" xfId="1074"/>
    <cellStyle name="_4.13E Montana Energy Tax_PCA 11 -  Exhibit D Jan 2012 WF" xfId="1075"/>
    <cellStyle name="_4.13E Montana Energy Tax_PCA 9 -  Exhibit D April 2010" xfId="1076"/>
    <cellStyle name="_4.13E Montana Energy Tax_PCA 9 -  Exhibit D April 2010 (3)" xfId="1077"/>
    <cellStyle name="_4.13E Montana Energy Tax_PCA 9 -  Exhibit D April 2010 (3) 2" xfId="1078"/>
    <cellStyle name="_4.13E Montana Energy Tax_PCA 9 -  Exhibit D April 2010 (3) 2 2" xfId="1079"/>
    <cellStyle name="_4.13E Montana Energy Tax_PCA 9 -  Exhibit D April 2010 (3) 3" xfId="1080"/>
    <cellStyle name="_4.13E Montana Energy Tax_PCA 9 -  Exhibit D April 2010 (3)_DEM-WP(C) ENERG10C--ctn Mid-C_042010 2010GRC" xfId="1081"/>
    <cellStyle name="_4.13E Montana Energy Tax_PCA 9 -  Exhibit D April 2010 2" xfId="1082"/>
    <cellStyle name="_4.13E Montana Energy Tax_PCA 9 -  Exhibit D April 2010 3" xfId="1083"/>
    <cellStyle name="_4.13E Montana Energy Tax_PCA 9 -  Exhibit D April 2010 4" xfId="1084"/>
    <cellStyle name="_4.13E Montana Energy Tax_PCA 9 -  Exhibit D April 2010 5" xfId="1085"/>
    <cellStyle name="_4.13E Montana Energy Tax_PCA 9 -  Exhibit D April 2010 6" xfId="1086"/>
    <cellStyle name="_4.13E Montana Energy Tax_PCA 9 -  Exhibit D Nov 2010" xfId="1087"/>
    <cellStyle name="_4.13E Montana Energy Tax_PCA 9 -  Exhibit D Nov 2010 2" xfId="1088"/>
    <cellStyle name="_4.13E Montana Energy Tax_PCA 9 - Exhibit D at August 2010" xfId="1089"/>
    <cellStyle name="_4.13E Montana Energy Tax_PCA 9 - Exhibit D at August 2010 2" xfId="1090"/>
    <cellStyle name="_4.13E Montana Energy Tax_PCA 9 - Exhibit D June 2010 GRC" xfId="1091"/>
    <cellStyle name="_4.13E Montana Energy Tax_PCA 9 - Exhibit D June 2010 GRC 2" xfId="1092"/>
    <cellStyle name="_4.13E Montana Energy Tax_Power Costs - Comparison bx Rbtl-Staff-Jt-PC" xfId="1093"/>
    <cellStyle name="_4.13E Montana Energy Tax_Power Costs - Comparison bx Rbtl-Staff-Jt-PC 2" xfId="1094"/>
    <cellStyle name="_4.13E Montana Energy Tax_Power Costs - Comparison bx Rbtl-Staff-Jt-PC 2 2" xfId="1095"/>
    <cellStyle name="_4.13E Montana Energy Tax_Power Costs - Comparison bx Rbtl-Staff-Jt-PC 2 2 2" xfId="1096"/>
    <cellStyle name="_4.13E Montana Energy Tax_Power Costs - Comparison bx Rbtl-Staff-Jt-PC 2 3" xfId="1097"/>
    <cellStyle name="_4.13E Montana Energy Tax_Power Costs - Comparison bx Rbtl-Staff-Jt-PC 3" xfId="1098"/>
    <cellStyle name="_4.13E Montana Energy Tax_Power Costs - Comparison bx Rbtl-Staff-Jt-PC 3 2" xfId="1099"/>
    <cellStyle name="_4.13E Montana Energy Tax_Power Costs - Comparison bx Rbtl-Staff-Jt-PC 4" xfId="1100"/>
    <cellStyle name="_4.13E Montana Energy Tax_Power Costs - Comparison bx Rbtl-Staff-Jt-PC_Adj Bench DR 3 for Initial Briefs (Electric)" xfId="1101"/>
    <cellStyle name="_4.13E Montana Energy Tax_Power Costs - Comparison bx Rbtl-Staff-Jt-PC_Adj Bench DR 3 for Initial Briefs (Electric) 2" xfId="1102"/>
    <cellStyle name="_4.13E Montana Energy Tax_Power Costs - Comparison bx Rbtl-Staff-Jt-PC_Adj Bench DR 3 for Initial Briefs (Electric) 2 2" xfId="1103"/>
    <cellStyle name="_4.13E Montana Energy Tax_Power Costs - Comparison bx Rbtl-Staff-Jt-PC_Adj Bench DR 3 for Initial Briefs (Electric) 2 2 2" xfId="1104"/>
    <cellStyle name="_4.13E Montana Energy Tax_Power Costs - Comparison bx Rbtl-Staff-Jt-PC_Adj Bench DR 3 for Initial Briefs (Electric) 2 3" xfId="1105"/>
    <cellStyle name="_4.13E Montana Energy Tax_Power Costs - Comparison bx Rbtl-Staff-Jt-PC_Adj Bench DR 3 for Initial Briefs (Electric) 3" xfId="1106"/>
    <cellStyle name="_4.13E Montana Energy Tax_Power Costs - Comparison bx Rbtl-Staff-Jt-PC_Adj Bench DR 3 for Initial Briefs (Electric) 3 2" xfId="1107"/>
    <cellStyle name="_4.13E Montana Energy Tax_Power Costs - Comparison bx Rbtl-Staff-Jt-PC_Adj Bench DR 3 for Initial Briefs (Electric) 4" xfId="1108"/>
    <cellStyle name="_4.13E Montana Energy Tax_Power Costs - Comparison bx Rbtl-Staff-Jt-PC_Adj Bench DR 3 for Initial Briefs (Electric)_DEM-WP(C) ENERG10C--ctn Mid-C_042010 2010GRC" xfId="1109"/>
    <cellStyle name="_4.13E Montana Energy Tax_Power Costs - Comparison bx Rbtl-Staff-Jt-PC_DEM-WP(C) ENERG10C--ctn Mid-C_042010 2010GRC" xfId="1110"/>
    <cellStyle name="_4.13E Montana Energy Tax_Power Costs - Comparison bx Rbtl-Staff-Jt-PC_Electric Rev Req Model (2009 GRC) Rebuttal" xfId="1111"/>
    <cellStyle name="_4.13E Montana Energy Tax_Power Costs - Comparison bx Rbtl-Staff-Jt-PC_Electric Rev Req Model (2009 GRC) Rebuttal 2" xfId="1112"/>
    <cellStyle name="_4.13E Montana Energy Tax_Power Costs - Comparison bx Rbtl-Staff-Jt-PC_Electric Rev Req Model (2009 GRC) Rebuttal 2 2" xfId="1113"/>
    <cellStyle name="_4.13E Montana Energy Tax_Power Costs - Comparison bx Rbtl-Staff-Jt-PC_Electric Rev Req Model (2009 GRC) Rebuttal 2 2 2" xfId="1114"/>
    <cellStyle name="_4.13E Montana Energy Tax_Power Costs - Comparison bx Rbtl-Staff-Jt-PC_Electric Rev Req Model (2009 GRC) Rebuttal 2 3" xfId="1115"/>
    <cellStyle name="_4.13E Montana Energy Tax_Power Costs - Comparison bx Rbtl-Staff-Jt-PC_Electric Rev Req Model (2009 GRC) Rebuttal 3" xfId="1116"/>
    <cellStyle name="_4.13E Montana Energy Tax_Power Costs - Comparison bx Rbtl-Staff-Jt-PC_Electric Rev Req Model (2009 GRC) Rebuttal 3 2" xfId="1117"/>
    <cellStyle name="_4.13E Montana Energy Tax_Power Costs - Comparison bx Rbtl-Staff-Jt-PC_Electric Rev Req Model (2009 GRC) Rebuttal 4" xfId="1118"/>
    <cellStyle name="_4.13E Montana Energy Tax_Power Costs - Comparison bx Rbtl-Staff-Jt-PC_Electric Rev Req Model (2009 GRC) Rebuttal REmoval of New  WH Solar AdjustMI" xfId="1119"/>
    <cellStyle name="_4.13E Montana Energy Tax_Power Costs - Comparison bx Rbtl-Staff-Jt-PC_Electric Rev Req Model (2009 GRC) Rebuttal REmoval of New  WH Solar AdjustMI 2" xfId="1120"/>
    <cellStyle name="_4.13E Montana Energy Tax_Power Costs - Comparison bx Rbtl-Staff-Jt-PC_Electric Rev Req Model (2009 GRC) Rebuttal REmoval of New  WH Solar AdjustMI 2 2" xfId="1121"/>
    <cellStyle name="_4.13E Montana Energy Tax_Power Costs - Comparison bx Rbtl-Staff-Jt-PC_Electric Rev Req Model (2009 GRC) Rebuttal REmoval of New  WH Solar AdjustMI 2 2 2" xfId="1122"/>
    <cellStyle name="_4.13E Montana Energy Tax_Power Costs - Comparison bx Rbtl-Staff-Jt-PC_Electric Rev Req Model (2009 GRC) Rebuttal REmoval of New  WH Solar AdjustMI 2 3" xfId="1123"/>
    <cellStyle name="_4.13E Montana Energy Tax_Power Costs - Comparison bx Rbtl-Staff-Jt-PC_Electric Rev Req Model (2009 GRC) Rebuttal REmoval of New  WH Solar AdjustMI 3" xfId="1124"/>
    <cellStyle name="_4.13E Montana Energy Tax_Power Costs - Comparison bx Rbtl-Staff-Jt-PC_Electric Rev Req Model (2009 GRC) Rebuttal REmoval of New  WH Solar AdjustMI 3 2" xfId="1125"/>
    <cellStyle name="_4.13E Montana Energy Tax_Power Costs - Comparison bx Rbtl-Staff-Jt-PC_Electric Rev Req Model (2009 GRC) Rebuttal REmoval of New  WH Solar AdjustMI 4" xfId="1126"/>
    <cellStyle name="_4.13E Montana Energy Tax_Power Costs - Comparison bx Rbtl-Staff-Jt-PC_Electric Rev Req Model (2009 GRC) Rebuttal REmoval of New  WH Solar AdjustMI_DEM-WP(C) ENERG10C--ctn Mid-C_042010 2010GRC" xfId="1127"/>
    <cellStyle name="_4.13E Montana Energy Tax_Power Costs - Comparison bx Rbtl-Staff-Jt-PC_Electric Rev Req Model (2009 GRC) Revised 01-18-2010" xfId="1128"/>
    <cellStyle name="_4.13E Montana Energy Tax_Power Costs - Comparison bx Rbtl-Staff-Jt-PC_Electric Rev Req Model (2009 GRC) Revised 01-18-2010 2" xfId="1129"/>
    <cellStyle name="_4.13E Montana Energy Tax_Power Costs - Comparison bx Rbtl-Staff-Jt-PC_Electric Rev Req Model (2009 GRC) Revised 01-18-2010 2 2" xfId="1130"/>
    <cellStyle name="_4.13E Montana Energy Tax_Power Costs - Comparison bx Rbtl-Staff-Jt-PC_Electric Rev Req Model (2009 GRC) Revised 01-18-2010 2 2 2" xfId="1131"/>
    <cellStyle name="_4.13E Montana Energy Tax_Power Costs - Comparison bx Rbtl-Staff-Jt-PC_Electric Rev Req Model (2009 GRC) Revised 01-18-2010 2 3" xfId="1132"/>
    <cellStyle name="_4.13E Montana Energy Tax_Power Costs - Comparison bx Rbtl-Staff-Jt-PC_Electric Rev Req Model (2009 GRC) Revised 01-18-2010 3" xfId="1133"/>
    <cellStyle name="_4.13E Montana Energy Tax_Power Costs - Comparison bx Rbtl-Staff-Jt-PC_Electric Rev Req Model (2009 GRC) Revised 01-18-2010 3 2" xfId="1134"/>
    <cellStyle name="_4.13E Montana Energy Tax_Power Costs - Comparison bx Rbtl-Staff-Jt-PC_Electric Rev Req Model (2009 GRC) Revised 01-18-2010 4" xfId="1135"/>
    <cellStyle name="_4.13E Montana Energy Tax_Power Costs - Comparison bx Rbtl-Staff-Jt-PC_Electric Rev Req Model (2009 GRC) Revised 01-18-2010_DEM-WP(C) ENERG10C--ctn Mid-C_042010 2010GRC" xfId="1136"/>
    <cellStyle name="_4.13E Montana Energy Tax_Power Costs - Comparison bx Rbtl-Staff-Jt-PC_Final Order Electric EXHIBIT A-1" xfId="1137"/>
    <cellStyle name="_4.13E Montana Energy Tax_Power Costs - Comparison bx Rbtl-Staff-Jt-PC_Final Order Electric EXHIBIT A-1 2" xfId="1138"/>
    <cellStyle name="_4.13E Montana Energy Tax_Power Costs - Comparison bx Rbtl-Staff-Jt-PC_Final Order Electric EXHIBIT A-1 2 2" xfId="1139"/>
    <cellStyle name="_4.13E Montana Energy Tax_Power Costs - Comparison bx Rbtl-Staff-Jt-PC_Final Order Electric EXHIBIT A-1 2 2 2" xfId="1140"/>
    <cellStyle name="_4.13E Montana Energy Tax_Power Costs - Comparison bx Rbtl-Staff-Jt-PC_Final Order Electric EXHIBIT A-1 2 3" xfId="1141"/>
    <cellStyle name="_4.13E Montana Energy Tax_Power Costs - Comparison bx Rbtl-Staff-Jt-PC_Final Order Electric EXHIBIT A-1 3" xfId="1142"/>
    <cellStyle name="_4.13E Montana Energy Tax_Power Costs - Comparison bx Rbtl-Staff-Jt-PC_Final Order Electric EXHIBIT A-1 3 2" xfId="1143"/>
    <cellStyle name="_4.13E Montana Energy Tax_Power Costs - Comparison bx Rbtl-Staff-Jt-PC_Final Order Electric EXHIBIT A-1 4" xfId="1144"/>
    <cellStyle name="_4.13E Montana Energy Tax_Production Adj 4.37" xfId="1145"/>
    <cellStyle name="_4.13E Montana Energy Tax_Production Adj 4.37 2" xfId="1146"/>
    <cellStyle name="_4.13E Montana Energy Tax_Production Adj 4.37 2 2" xfId="1147"/>
    <cellStyle name="_4.13E Montana Energy Tax_Production Adj 4.37 2 2 2" xfId="1148"/>
    <cellStyle name="_4.13E Montana Energy Tax_Production Adj 4.37 2 3" xfId="1149"/>
    <cellStyle name="_4.13E Montana Energy Tax_Production Adj 4.37 3" xfId="1150"/>
    <cellStyle name="_4.13E Montana Energy Tax_Production Adj 4.37 3 2" xfId="1151"/>
    <cellStyle name="_4.13E Montana Energy Tax_Production Adj 4.37 4" xfId="1152"/>
    <cellStyle name="_4.13E Montana Energy Tax_Purchased Power Adj 4.03" xfId="1153"/>
    <cellStyle name="_4.13E Montana Energy Tax_Purchased Power Adj 4.03 2" xfId="1154"/>
    <cellStyle name="_4.13E Montana Energy Tax_Purchased Power Adj 4.03 2 2" xfId="1155"/>
    <cellStyle name="_4.13E Montana Energy Tax_Purchased Power Adj 4.03 2 2 2" xfId="1156"/>
    <cellStyle name="_4.13E Montana Energy Tax_Purchased Power Adj 4.03 2 3" xfId="1157"/>
    <cellStyle name="_4.13E Montana Energy Tax_Purchased Power Adj 4.03 3" xfId="1158"/>
    <cellStyle name="_4.13E Montana Energy Tax_Purchased Power Adj 4.03 3 2" xfId="1159"/>
    <cellStyle name="_4.13E Montana Energy Tax_Purchased Power Adj 4.03 4" xfId="1160"/>
    <cellStyle name="_4.13E Montana Energy Tax_Rebuttal Power Costs" xfId="1161"/>
    <cellStyle name="_4.13E Montana Energy Tax_Rebuttal Power Costs 2" xfId="1162"/>
    <cellStyle name="_4.13E Montana Energy Tax_Rebuttal Power Costs 2 2" xfId="1163"/>
    <cellStyle name="_4.13E Montana Energy Tax_Rebuttal Power Costs 2 2 2" xfId="1164"/>
    <cellStyle name="_4.13E Montana Energy Tax_Rebuttal Power Costs 2 3" xfId="1165"/>
    <cellStyle name="_4.13E Montana Energy Tax_Rebuttal Power Costs 3" xfId="1166"/>
    <cellStyle name="_4.13E Montana Energy Tax_Rebuttal Power Costs 3 2" xfId="1167"/>
    <cellStyle name="_4.13E Montana Energy Tax_Rebuttal Power Costs 4" xfId="1168"/>
    <cellStyle name="_4.13E Montana Energy Tax_Rebuttal Power Costs_Adj Bench DR 3 for Initial Briefs (Electric)" xfId="1169"/>
    <cellStyle name="_4.13E Montana Energy Tax_Rebuttal Power Costs_Adj Bench DR 3 for Initial Briefs (Electric) 2" xfId="1170"/>
    <cellStyle name="_4.13E Montana Energy Tax_Rebuttal Power Costs_Adj Bench DR 3 for Initial Briefs (Electric) 2 2" xfId="1171"/>
    <cellStyle name="_4.13E Montana Energy Tax_Rebuttal Power Costs_Adj Bench DR 3 for Initial Briefs (Electric) 2 2 2" xfId="1172"/>
    <cellStyle name="_4.13E Montana Energy Tax_Rebuttal Power Costs_Adj Bench DR 3 for Initial Briefs (Electric) 2 3" xfId="1173"/>
    <cellStyle name="_4.13E Montana Energy Tax_Rebuttal Power Costs_Adj Bench DR 3 for Initial Briefs (Electric) 3" xfId="1174"/>
    <cellStyle name="_4.13E Montana Energy Tax_Rebuttal Power Costs_Adj Bench DR 3 for Initial Briefs (Electric) 3 2" xfId="1175"/>
    <cellStyle name="_4.13E Montana Energy Tax_Rebuttal Power Costs_Adj Bench DR 3 for Initial Briefs (Electric) 4" xfId="1176"/>
    <cellStyle name="_4.13E Montana Energy Tax_Rebuttal Power Costs_Adj Bench DR 3 for Initial Briefs (Electric)_DEM-WP(C) ENERG10C--ctn Mid-C_042010 2010GRC" xfId="1177"/>
    <cellStyle name="_4.13E Montana Energy Tax_Rebuttal Power Costs_DEM-WP(C) ENERG10C--ctn Mid-C_042010 2010GRC" xfId="1178"/>
    <cellStyle name="_4.13E Montana Energy Tax_Rebuttal Power Costs_Electric Rev Req Model (2009 GRC) Rebuttal" xfId="1179"/>
    <cellStyle name="_4.13E Montana Energy Tax_Rebuttal Power Costs_Electric Rev Req Model (2009 GRC) Rebuttal 2" xfId="1180"/>
    <cellStyle name="_4.13E Montana Energy Tax_Rebuttal Power Costs_Electric Rev Req Model (2009 GRC) Rebuttal 2 2" xfId="1181"/>
    <cellStyle name="_4.13E Montana Energy Tax_Rebuttal Power Costs_Electric Rev Req Model (2009 GRC) Rebuttal 2 2 2" xfId="1182"/>
    <cellStyle name="_4.13E Montana Energy Tax_Rebuttal Power Costs_Electric Rev Req Model (2009 GRC) Rebuttal 2 3" xfId="1183"/>
    <cellStyle name="_4.13E Montana Energy Tax_Rebuttal Power Costs_Electric Rev Req Model (2009 GRC) Rebuttal 3" xfId="1184"/>
    <cellStyle name="_4.13E Montana Energy Tax_Rebuttal Power Costs_Electric Rev Req Model (2009 GRC) Rebuttal 3 2" xfId="1185"/>
    <cellStyle name="_4.13E Montana Energy Tax_Rebuttal Power Costs_Electric Rev Req Model (2009 GRC) Rebuttal 4" xfId="1186"/>
    <cellStyle name="_4.13E Montana Energy Tax_Rebuttal Power Costs_Electric Rev Req Model (2009 GRC) Rebuttal REmoval of New  WH Solar AdjustMI" xfId="1187"/>
    <cellStyle name="_4.13E Montana Energy Tax_Rebuttal Power Costs_Electric Rev Req Model (2009 GRC) Rebuttal REmoval of New  WH Solar AdjustMI 2" xfId="1188"/>
    <cellStyle name="_4.13E Montana Energy Tax_Rebuttal Power Costs_Electric Rev Req Model (2009 GRC) Rebuttal REmoval of New  WH Solar AdjustMI 2 2" xfId="1189"/>
    <cellStyle name="_4.13E Montana Energy Tax_Rebuttal Power Costs_Electric Rev Req Model (2009 GRC) Rebuttal REmoval of New  WH Solar AdjustMI 2 2 2" xfId="1190"/>
    <cellStyle name="_4.13E Montana Energy Tax_Rebuttal Power Costs_Electric Rev Req Model (2009 GRC) Rebuttal REmoval of New  WH Solar AdjustMI 2 3" xfId="1191"/>
    <cellStyle name="_4.13E Montana Energy Tax_Rebuttal Power Costs_Electric Rev Req Model (2009 GRC) Rebuttal REmoval of New  WH Solar AdjustMI 3" xfId="1192"/>
    <cellStyle name="_4.13E Montana Energy Tax_Rebuttal Power Costs_Electric Rev Req Model (2009 GRC) Rebuttal REmoval of New  WH Solar AdjustMI 3 2" xfId="1193"/>
    <cellStyle name="_4.13E Montana Energy Tax_Rebuttal Power Costs_Electric Rev Req Model (2009 GRC) Rebuttal REmoval of New  WH Solar AdjustMI 4" xfId="1194"/>
    <cellStyle name="_4.13E Montana Energy Tax_Rebuttal Power Costs_Electric Rev Req Model (2009 GRC) Rebuttal REmoval of New  WH Solar AdjustMI_DEM-WP(C) ENERG10C--ctn Mid-C_042010 2010GRC" xfId="1195"/>
    <cellStyle name="_4.13E Montana Energy Tax_Rebuttal Power Costs_Electric Rev Req Model (2009 GRC) Revised 01-18-2010" xfId="1196"/>
    <cellStyle name="_4.13E Montana Energy Tax_Rebuttal Power Costs_Electric Rev Req Model (2009 GRC) Revised 01-18-2010 2" xfId="1197"/>
    <cellStyle name="_4.13E Montana Energy Tax_Rebuttal Power Costs_Electric Rev Req Model (2009 GRC) Revised 01-18-2010 2 2" xfId="1198"/>
    <cellStyle name="_4.13E Montana Energy Tax_Rebuttal Power Costs_Electric Rev Req Model (2009 GRC) Revised 01-18-2010 2 2 2" xfId="1199"/>
    <cellStyle name="_4.13E Montana Energy Tax_Rebuttal Power Costs_Electric Rev Req Model (2009 GRC) Revised 01-18-2010 2 3" xfId="1200"/>
    <cellStyle name="_4.13E Montana Energy Tax_Rebuttal Power Costs_Electric Rev Req Model (2009 GRC) Revised 01-18-2010 3" xfId="1201"/>
    <cellStyle name="_4.13E Montana Energy Tax_Rebuttal Power Costs_Electric Rev Req Model (2009 GRC) Revised 01-18-2010 3 2" xfId="1202"/>
    <cellStyle name="_4.13E Montana Energy Tax_Rebuttal Power Costs_Electric Rev Req Model (2009 GRC) Revised 01-18-2010 4" xfId="1203"/>
    <cellStyle name="_4.13E Montana Energy Tax_Rebuttal Power Costs_Electric Rev Req Model (2009 GRC) Revised 01-18-2010_DEM-WP(C) ENERG10C--ctn Mid-C_042010 2010GRC" xfId="1204"/>
    <cellStyle name="_4.13E Montana Energy Tax_Rebuttal Power Costs_Final Order Electric EXHIBIT A-1" xfId="1205"/>
    <cellStyle name="_4.13E Montana Energy Tax_Rebuttal Power Costs_Final Order Electric EXHIBIT A-1 2" xfId="1206"/>
    <cellStyle name="_4.13E Montana Energy Tax_Rebuttal Power Costs_Final Order Electric EXHIBIT A-1 2 2" xfId="1207"/>
    <cellStyle name="_4.13E Montana Energy Tax_Rebuttal Power Costs_Final Order Electric EXHIBIT A-1 2 2 2" xfId="1208"/>
    <cellStyle name="_4.13E Montana Energy Tax_Rebuttal Power Costs_Final Order Electric EXHIBIT A-1 2 3" xfId="1209"/>
    <cellStyle name="_4.13E Montana Energy Tax_Rebuttal Power Costs_Final Order Electric EXHIBIT A-1 3" xfId="1210"/>
    <cellStyle name="_4.13E Montana Energy Tax_Rebuttal Power Costs_Final Order Electric EXHIBIT A-1 3 2" xfId="1211"/>
    <cellStyle name="_4.13E Montana Energy Tax_Rebuttal Power Costs_Final Order Electric EXHIBIT A-1 4" xfId="1212"/>
    <cellStyle name="_4.13E Montana Energy Tax_RECS vs PTC's w Interest 6-28-10" xfId="1213"/>
    <cellStyle name="_4.13E Montana Energy Tax_ROR &amp; CONV FACTOR" xfId="1214"/>
    <cellStyle name="_4.13E Montana Energy Tax_ROR &amp; CONV FACTOR 2" xfId="1215"/>
    <cellStyle name="_4.13E Montana Energy Tax_ROR &amp; CONV FACTOR 2 2" xfId="1216"/>
    <cellStyle name="_4.13E Montana Energy Tax_ROR &amp; CONV FACTOR 2 2 2" xfId="1217"/>
    <cellStyle name="_4.13E Montana Energy Tax_ROR &amp; CONV FACTOR 2 3" xfId="1218"/>
    <cellStyle name="_4.13E Montana Energy Tax_ROR &amp; CONV FACTOR 3" xfId="1219"/>
    <cellStyle name="_4.13E Montana Energy Tax_ROR &amp; CONV FACTOR 3 2" xfId="1220"/>
    <cellStyle name="_4.13E Montana Energy Tax_ROR &amp; CONV FACTOR 4" xfId="1221"/>
    <cellStyle name="_4.13E Montana Energy Tax_ROR 5.02" xfId="1222"/>
    <cellStyle name="_4.13E Montana Energy Tax_ROR 5.02 2" xfId="1223"/>
    <cellStyle name="_4.13E Montana Energy Tax_ROR 5.02 2 2" xfId="1224"/>
    <cellStyle name="_4.13E Montana Energy Tax_ROR 5.02 2 2 2" xfId="1225"/>
    <cellStyle name="_4.13E Montana Energy Tax_ROR 5.02 2 3" xfId="1226"/>
    <cellStyle name="_4.13E Montana Energy Tax_ROR 5.02 3" xfId="1227"/>
    <cellStyle name="_4.13E Montana Energy Tax_ROR 5.02 3 2" xfId="1228"/>
    <cellStyle name="_4.13E Montana Energy Tax_ROR 5.02 4" xfId="1229"/>
    <cellStyle name="_4.13E Montana Energy Tax_Wind Integration 10GRC" xfId="1230"/>
    <cellStyle name="_4.13E Montana Energy Tax_Wind Integration 10GRC 2" xfId="1231"/>
    <cellStyle name="_4.13E Montana Energy Tax_Wind Integration 10GRC 2 2" xfId="1232"/>
    <cellStyle name="_4.13E Montana Energy Tax_Wind Integration 10GRC 3" xfId="1233"/>
    <cellStyle name="_4.13E Montana Energy Tax_Wind Integration 10GRC_DEM-WP(C) ENERG10C--ctn Mid-C_042010 2010GRC" xfId="1234"/>
    <cellStyle name="_4.17E Montana Energy Tax Working File" xfId="1235"/>
    <cellStyle name="_5 year summary (9-25-09)" xfId="1236"/>
    <cellStyle name="_5 year summary (9-25-09) 2" xfId="1237"/>
    <cellStyle name="_5.03G-Conversion Factor Working FileMI" xfId="1238"/>
    <cellStyle name="_x0013__Adj Bench DR 3 for Initial Briefs (Electric)" xfId="1239"/>
    <cellStyle name="_x0013__Adj Bench DR 3 for Initial Briefs (Electric) 2" xfId="1240"/>
    <cellStyle name="_x0013__Adj Bench DR 3 for Initial Briefs (Electric) 2 2" xfId="1241"/>
    <cellStyle name="_x0013__Adj Bench DR 3 for Initial Briefs (Electric) 2 2 2" xfId="1242"/>
    <cellStyle name="_x0013__Adj Bench DR 3 for Initial Briefs (Electric) 2 3" xfId="1243"/>
    <cellStyle name="_x0013__Adj Bench DR 3 for Initial Briefs (Electric) 3" xfId="1244"/>
    <cellStyle name="_x0013__Adj Bench DR 3 for Initial Briefs (Electric) 3 2" xfId="1245"/>
    <cellStyle name="_x0013__Adj Bench DR 3 for Initial Briefs (Electric) 4" xfId="1246"/>
    <cellStyle name="_x0013__Adj Bench DR 3 for Initial Briefs (Electric)_DEM-WP(C) ENERG10C--ctn Mid-C_042010 2010GRC" xfId="1247"/>
    <cellStyle name="_AURORA WIP" xfId="1248"/>
    <cellStyle name="_AURORA WIP 2" xfId="1249"/>
    <cellStyle name="_AURORA WIP 2 2" xfId="1250"/>
    <cellStyle name="_AURORA WIP 2 2 2" xfId="1251"/>
    <cellStyle name="_AURORA WIP 2 2 2 2" xfId="1252"/>
    <cellStyle name="_AURORA WIP 2 3" xfId="1253"/>
    <cellStyle name="_AURORA WIP 3" xfId="1254"/>
    <cellStyle name="_AURORA WIP 3 2" xfId="1255"/>
    <cellStyle name="_AURORA WIP 3 2 2" xfId="1256"/>
    <cellStyle name="_AURORA WIP 3 3" xfId="1257"/>
    <cellStyle name="_AURORA WIP 4" xfId="1258"/>
    <cellStyle name="_AURORA WIP 4 2" xfId="1259"/>
    <cellStyle name="_AURORA WIP 5" xfId="1260"/>
    <cellStyle name="_AURORA WIP 5 2" xfId="1261"/>
    <cellStyle name="_AURORA WIP 6" xfId="1262"/>
    <cellStyle name="_AURORA WIP 6 2" xfId="1263"/>
    <cellStyle name="_AURORA WIP 7" xfId="1264"/>
    <cellStyle name="_AURORA WIP 7 2" xfId="1265"/>
    <cellStyle name="_AURORA WIP 8" xfId="1266"/>
    <cellStyle name="_AURORA WIP 8 2" xfId="1267"/>
    <cellStyle name="_AURORA WIP_4 31E Reg Asset  Liab and EXH D" xfId="1268"/>
    <cellStyle name="_AURORA WIP_4 31E Reg Asset  Liab and EXH D _ Aug 10 Filing (2)" xfId="1269"/>
    <cellStyle name="_AURORA WIP_4 31E Reg Asset  Liab and EXH D _ Aug 10 Filing (2) 2" xfId="1270"/>
    <cellStyle name="_AURORA WIP_4 31E Reg Asset  Liab and EXH D 10" xfId="1271"/>
    <cellStyle name="_AURORA WIP_4 31E Reg Asset  Liab and EXH D 11" xfId="1272"/>
    <cellStyle name="_AURORA WIP_4 31E Reg Asset  Liab and EXH D 12" xfId="1273"/>
    <cellStyle name="_AURORA WIP_4 31E Reg Asset  Liab and EXH D 13" xfId="1274"/>
    <cellStyle name="_AURORA WIP_4 31E Reg Asset  Liab and EXH D 14" xfId="1275"/>
    <cellStyle name="_AURORA WIP_4 31E Reg Asset  Liab and EXH D 15" xfId="1276"/>
    <cellStyle name="_AURORA WIP_4 31E Reg Asset  Liab and EXH D 16" xfId="1277"/>
    <cellStyle name="_AURORA WIP_4 31E Reg Asset  Liab and EXH D 17" xfId="1278"/>
    <cellStyle name="_AURORA WIP_4 31E Reg Asset  Liab and EXH D 18" xfId="1279"/>
    <cellStyle name="_AURORA WIP_4 31E Reg Asset  Liab and EXH D 19" xfId="1280"/>
    <cellStyle name="_AURORA WIP_4 31E Reg Asset  Liab and EXH D 2" xfId="1281"/>
    <cellStyle name="_AURORA WIP_4 31E Reg Asset  Liab and EXH D 20" xfId="1282"/>
    <cellStyle name="_AURORA WIP_4 31E Reg Asset  Liab and EXH D 21" xfId="1283"/>
    <cellStyle name="_AURORA WIP_4 31E Reg Asset  Liab and EXH D 22" xfId="1284"/>
    <cellStyle name="_AURORA WIP_4 31E Reg Asset  Liab and EXH D 23" xfId="1285"/>
    <cellStyle name="_AURORA WIP_4 31E Reg Asset  Liab and EXH D 24" xfId="1286"/>
    <cellStyle name="_AURORA WIP_4 31E Reg Asset  Liab and EXH D 25" xfId="1287"/>
    <cellStyle name="_AURORA WIP_4 31E Reg Asset  Liab and EXH D 26" xfId="1288"/>
    <cellStyle name="_AURORA WIP_4 31E Reg Asset  Liab and EXH D 27" xfId="1289"/>
    <cellStyle name="_AURORA WIP_4 31E Reg Asset  Liab and EXH D 28" xfId="1290"/>
    <cellStyle name="_AURORA WIP_4 31E Reg Asset  Liab and EXH D 29" xfId="1291"/>
    <cellStyle name="_AURORA WIP_4 31E Reg Asset  Liab and EXH D 3" xfId="1292"/>
    <cellStyle name="_AURORA WIP_4 31E Reg Asset  Liab and EXH D 30" xfId="1293"/>
    <cellStyle name="_AURORA WIP_4 31E Reg Asset  Liab and EXH D 31" xfId="1294"/>
    <cellStyle name="_AURORA WIP_4 31E Reg Asset  Liab and EXH D 32" xfId="1295"/>
    <cellStyle name="_AURORA WIP_4 31E Reg Asset  Liab and EXH D 33" xfId="1296"/>
    <cellStyle name="_AURORA WIP_4 31E Reg Asset  Liab and EXH D 34" xfId="1297"/>
    <cellStyle name="_AURORA WIP_4 31E Reg Asset  Liab and EXH D 35" xfId="1298"/>
    <cellStyle name="_AURORA WIP_4 31E Reg Asset  Liab and EXH D 36" xfId="1299"/>
    <cellStyle name="_AURORA WIP_4 31E Reg Asset  Liab and EXH D 4" xfId="1300"/>
    <cellStyle name="_AURORA WIP_4 31E Reg Asset  Liab and EXH D 5" xfId="1301"/>
    <cellStyle name="_AURORA WIP_4 31E Reg Asset  Liab and EXH D 6" xfId="1302"/>
    <cellStyle name="_AURORA WIP_4 31E Reg Asset  Liab and EXH D 7" xfId="1303"/>
    <cellStyle name="_AURORA WIP_4 31E Reg Asset  Liab and EXH D 8" xfId="1304"/>
    <cellStyle name="_AURORA WIP_4 31E Reg Asset  Liab and EXH D 9" xfId="1305"/>
    <cellStyle name="_AURORA WIP_Chelan PUD Power Costs (8-10)" xfId="1306"/>
    <cellStyle name="_AURORA WIP_Chelan PUD Power Costs (8-10) 2" xfId="1307"/>
    <cellStyle name="_AURORA WIP_compare wind integration" xfId="1308"/>
    <cellStyle name="_AURORA WIP_DEM-WP(C) Chelan Power Costs" xfId="1309"/>
    <cellStyle name="_AURORA WIP_DEM-WP(C) Chelan Power Costs 2" xfId="1310"/>
    <cellStyle name="_AURORA WIP_DEM-WP(C) Costs Not In AURORA 2010GRC As Filed" xfId="1311"/>
    <cellStyle name="_AURORA WIP_DEM-WP(C) Costs Not In AURORA 2010GRC As Filed 2" xfId="1312"/>
    <cellStyle name="_AURORA WIP_DEM-WP(C) Costs Not In AURORA 2010GRC As Filed 2 2" xfId="1313"/>
    <cellStyle name="_AURORA WIP_DEM-WP(C) Costs Not In AURORA 2010GRC As Filed 3" xfId="1314"/>
    <cellStyle name="_AURORA WIP_DEM-WP(C) Costs Not In AURORA 2010GRC As Filed 3 2" xfId="1315"/>
    <cellStyle name="_AURORA WIP_DEM-WP(C) Costs Not In AURORA 2010GRC As Filed 4" xfId="1316"/>
    <cellStyle name="_AURORA WIP_DEM-WP(C) Costs Not In AURORA 2010GRC As Filed 4 2" xfId="1317"/>
    <cellStyle name="_AURORA WIP_DEM-WP(C) Costs Not In AURORA 2010GRC As Filed 5" xfId="1318"/>
    <cellStyle name="_AURORA WIP_DEM-WP(C) Costs Not In AURORA 2010GRC As Filed 5 2" xfId="1319"/>
    <cellStyle name="_AURORA WIP_DEM-WP(C) Costs Not In AURORA 2010GRC As Filed 6" xfId="1320"/>
    <cellStyle name="_AURORA WIP_DEM-WP(C) Costs Not In AURORA 2010GRC As Filed 6 2" xfId="1321"/>
    <cellStyle name="_AURORA WIP_DEM-WP(C) Costs Not In AURORA 2010GRC As Filed_DEM-WP(C) ENERG10C--ctn Mid-C_042010 2010GRC" xfId="1322"/>
    <cellStyle name="_AURORA WIP_DEM-WP(C) ENERG10C--ctn Mid-C_042010 2010GRC" xfId="1323"/>
    <cellStyle name="_AURORA WIP_DEM-WP(C) Gas Transport 2010GRC" xfId="1324"/>
    <cellStyle name="_AURORA WIP_DEM-WP(C) Gas Transport 2010GRC 2" xfId="1325"/>
    <cellStyle name="_AURORA WIP_NIM Summary" xfId="1326"/>
    <cellStyle name="_AURORA WIP_NIM Summary 09GRC" xfId="1327"/>
    <cellStyle name="_AURORA WIP_NIM Summary 09GRC 2" xfId="1328"/>
    <cellStyle name="_AURORA WIP_NIM Summary 09GRC 2 2" xfId="1329"/>
    <cellStyle name="_AURORA WIP_NIM Summary 09GRC 3" xfId="1330"/>
    <cellStyle name="_AURORA WIP_NIM Summary 09GRC_DEM-WP(C) ENERG10C--ctn Mid-C_042010 2010GRC" xfId="1331"/>
    <cellStyle name="_AURORA WIP_NIM Summary 10" xfId="1332"/>
    <cellStyle name="_AURORA WIP_NIM Summary 11" xfId="1333"/>
    <cellStyle name="_AURORA WIP_NIM Summary 12" xfId="1334"/>
    <cellStyle name="_AURORA WIP_NIM Summary 13" xfId="1335"/>
    <cellStyle name="_AURORA WIP_NIM Summary 14" xfId="1336"/>
    <cellStyle name="_AURORA WIP_NIM Summary 15" xfId="1337"/>
    <cellStyle name="_AURORA WIP_NIM Summary 16" xfId="1338"/>
    <cellStyle name="_AURORA WIP_NIM Summary 17" xfId="1339"/>
    <cellStyle name="_AURORA WIP_NIM Summary 18" xfId="1340"/>
    <cellStyle name="_AURORA WIP_NIM Summary 19" xfId="1341"/>
    <cellStyle name="_AURORA WIP_NIM Summary 2" xfId="1342"/>
    <cellStyle name="_AURORA WIP_NIM Summary 2 2" xfId="1343"/>
    <cellStyle name="_AURORA WIP_NIM Summary 20" xfId="1344"/>
    <cellStyle name="_AURORA WIP_NIM Summary 21" xfId="1345"/>
    <cellStyle name="_AURORA WIP_NIM Summary 22" xfId="1346"/>
    <cellStyle name="_AURORA WIP_NIM Summary 23" xfId="1347"/>
    <cellStyle name="_AURORA WIP_NIM Summary 24" xfId="1348"/>
    <cellStyle name="_AURORA WIP_NIM Summary 25" xfId="1349"/>
    <cellStyle name="_AURORA WIP_NIM Summary 26" xfId="1350"/>
    <cellStyle name="_AURORA WIP_NIM Summary 27" xfId="1351"/>
    <cellStyle name="_AURORA WIP_NIM Summary 28" xfId="1352"/>
    <cellStyle name="_AURORA WIP_NIM Summary 29" xfId="1353"/>
    <cellStyle name="_AURORA WIP_NIM Summary 3" xfId="1354"/>
    <cellStyle name="_AURORA WIP_NIM Summary 3 2" xfId="1355"/>
    <cellStyle name="_AURORA WIP_NIM Summary 30" xfId="1356"/>
    <cellStyle name="_AURORA WIP_NIM Summary 31" xfId="1357"/>
    <cellStyle name="_AURORA WIP_NIM Summary 32" xfId="1358"/>
    <cellStyle name="_AURORA WIP_NIM Summary 33" xfId="1359"/>
    <cellStyle name="_AURORA WIP_NIM Summary 34" xfId="1360"/>
    <cellStyle name="_AURORA WIP_NIM Summary 35" xfId="1361"/>
    <cellStyle name="_AURORA WIP_NIM Summary 36" xfId="1362"/>
    <cellStyle name="_AURORA WIP_NIM Summary 37" xfId="1363"/>
    <cellStyle name="_AURORA WIP_NIM Summary 38" xfId="1364"/>
    <cellStyle name="_AURORA WIP_NIM Summary 39" xfId="1365"/>
    <cellStyle name="_AURORA WIP_NIM Summary 4" xfId="1366"/>
    <cellStyle name="_AURORA WIP_NIM Summary 4 2" xfId="1367"/>
    <cellStyle name="_AURORA WIP_NIM Summary 40" xfId="1368"/>
    <cellStyle name="_AURORA WIP_NIM Summary 41" xfId="1369"/>
    <cellStyle name="_AURORA WIP_NIM Summary 42" xfId="1370"/>
    <cellStyle name="_AURORA WIP_NIM Summary 43" xfId="1371"/>
    <cellStyle name="_AURORA WIP_NIM Summary 44" xfId="1372"/>
    <cellStyle name="_AURORA WIP_NIM Summary 45" xfId="1373"/>
    <cellStyle name="_AURORA WIP_NIM Summary 46" xfId="1374"/>
    <cellStyle name="_AURORA WIP_NIM Summary 47" xfId="1375"/>
    <cellStyle name="_AURORA WIP_NIM Summary 48" xfId="1376"/>
    <cellStyle name="_AURORA WIP_NIM Summary 49" xfId="1377"/>
    <cellStyle name="_AURORA WIP_NIM Summary 5" xfId="1378"/>
    <cellStyle name="_AURORA WIP_NIM Summary 5 2" xfId="1379"/>
    <cellStyle name="_AURORA WIP_NIM Summary 50" xfId="1380"/>
    <cellStyle name="_AURORA WIP_NIM Summary 51" xfId="1381"/>
    <cellStyle name="_AURORA WIP_NIM Summary 6" xfId="1382"/>
    <cellStyle name="_AURORA WIP_NIM Summary 6 2" xfId="1383"/>
    <cellStyle name="_AURORA WIP_NIM Summary 7" xfId="1384"/>
    <cellStyle name="_AURORA WIP_NIM Summary 7 2" xfId="1385"/>
    <cellStyle name="_AURORA WIP_NIM Summary 8" xfId="1386"/>
    <cellStyle name="_AURORA WIP_NIM Summary 8 2" xfId="1387"/>
    <cellStyle name="_AURORA WIP_NIM Summary 9" xfId="1388"/>
    <cellStyle name="_AURORA WIP_NIM Summary 9 2" xfId="1389"/>
    <cellStyle name="_AURORA WIP_NIM Summary_DEM-WP(C) ENERG10C--ctn Mid-C_042010 2010GRC" xfId="1390"/>
    <cellStyle name="_AURORA WIP_NIM+O&amp;M" xfId="1391"/>
    <cellStyle name="_AURORA WIP_NIM+O&amp;M 2" xfId="1392"/>
    <cellStyle name="_AURORA WIP_NIM+O&amp;M 2 2" xfId="1393"/>
    <cellStyle name="_AURORA WIP_NIM+O&amp;M 3" xfId="1394"/>
    <cellStyle name="_AURORA WIP_NIM+O&amp;M Monthly" xfId="1395"/>
    <cellStyle name="_AURORA WIP_NIM+O&amp;M Monthly 2" xfId="1396"/>
    <cellStyle name="_AURORA WIP_NIM+O&amp;M Monthly 2 2" xfId="1397"/>
    <cellStyle name="_AURORA WIP_NIM+O&amp;M Monthly 3" xfId="1398"/>
    <cellStyle name="_AURORA WIP_PCA 9 -  Exhibit D April 2010 (3)" xfId="1399"/>
    <cellStyle name="_AURORA WIP_PCA 9 -  Exhibit D April 2010 (3) 2" xfId="1400"/>
    <cellStyle name="_AURORA WIP_PCA 9 -  Exhibit D April 2010 (3) 2 2" xfId="1401"/>
    <cellStyle name="_AURORA WIP_PCA 9 -  Exhibit D April 2010 (3) 3" xfId="1402"/>
    <cellStyle name="_AURORA WIP_PCA 9 -  Exhibit D April 2010 (3)_DEM-WP(C) ENERG10C--ctn Mid-C_042010 2010GRC" xfId="1403"/>
    <cellStyle name="_AURORA WIP_Reconciliation" xfId="1404"/>
    <cellStyle name="_AURORA WIP_Reconciliation 2" xfId="1405"/>
    <cellStyle name="_AURORA WIP_Reconciliation 2 2" xfId="1406"/>
    <cellStyle name="_AURORA WIP_Reconciliation 3" xfId="1407"/>
    <cellStyle name="_AURORA WIP_Reconciliation 3 2" xfId="1408"/>
    <cellStyle name="_AURORA WIP_Reconciliation 4" xfId="1409"/>
    <cellStyle name="_AURORA WIP_Reconciliation 4 2" xfId="1410"/>
    <cellStyle name="_AURORA WIP_Reconciliation 5" xfId="1411"/>
    <cellStyle name="_AURORA WIP_Reconciliation 5 2" xfId="1412"/>
    <cellStyle name="_AURORA WIP_Reconciliation 6" xfId="1413"/>
    <cellStyle name="_AURORA WIP_Reconciliation 6 2" xfId="1414"/>
    <cellStyle name="_AURORA WIP_Reconciliation_DEM-WP(C) ENERG10C--ctn Mid-C_042010 2010GRC" xfId="1415"/>
    <cellStyle name="_AURORA WIP_Wind Integration 10GRC" xfId="1416"/>
    <cellStyle name="_AURORA WIP_Wind Integration 10GRC 2" xfId="1417"/>
    <cellStyle name="_AURORA WIP_Wind Integration 10GRC 2 2" xfId="1418"/>
    <cellStyle name="_AURORA WIP_Wind Integration 10GRC 3" xfId="1419"/>
    <cellStyle name="_AURORA WIP_Wind Integration 10GRC_DEM-WP(C) ENERG10C--ctn Mid-C_042010 2010GRC" xfId="1420"/>
    <cellStyle name="_Book1" xfId="1421"/>
    <cellStyle name="_x0013__Book1" xfId="1422"/>
    <cellStyle name="_Book1 (2)" xfId="1423"/>
    <cellStyle name="_Book1 (2) 2" xfId="1424"/>
    <cellStyle name="_Book1 (2) 2 2" xfId="1425"/>
    <cellStyle name="_Book1 (2) 2 2 2" xfId="1426"/>
    <cellStyle name="_Book1 (2) 2 2 2 2" xfId="1427"/>
    <cellStyle name="_Book1 (2) 2 2 3" xfId="1428"/>
    <cellStyle name="_Book1 (2) 2 3" xfId="1429"/>
    <cellStyle name="_Book1 (2) 2 3 2" xfId="1430"/>
    <cellStyle name="_Book1 (2) 2 4" xfId="1431"/>
    <cellStyle name="_Book1 (2) 3" xfId="1432"/>
    <cellStyle name="_Book1 (2) 3 2" xfId="1433"/>
    <cellStyle name="_Book1 (2) 3 2 2" xfId="1434"/>
    <cellStyle name="_Book1 (2) 3 2 2 2" xfId="1435"/>
    <cellStyle name="_Book1 (2) 3 2 3" xfId="1436"/>
    <cellStyle name="_Book1 (2) 3 3" xfId="1437"/>
    <cellStyle name="_Book1 (2) 3 3 2" xfId="1438"/>
    <cellStyle name="_Book1 (2) 3 3 2 2" xfId="1439"/>
    <cellStyle name="_Book1 (2) 3 3 3" xfId="1440"/>
    <cellStyle name="_Book1 (2) 3 4" xfId="1441"/>
    <cellStyle name="_Book1 (2) 3 4 2" xfId="1442"/>
    <cellStyle name="_Book1 (2) 3 4 2 2" xfId="1443"/>
    <cellStyle name="_Book1 (2) 3 4 3" xfId="1444"/>
    <cellStyle name="_Book1 (2) 3 5" xfId="1445"/>
    <cellStyle name="_Book1 (2) 4" xfId="1446"/>
    <cellStyle name="_Book1 (2) 4 2" xfId="1447"/>
    <cellStyle name="_Book1 (2) 4 2 2" xfId="1448"/>
    <cellStyle name="_Book1 (2) 4 3" xfId="1449"/>
    <cellStyle name="_Book1 (2) 5" xfId="1450"/>
    <cellStyle name="_Book1 (2) 5 2" xfId="1451"/>
    <cellStyle name="_Book1 (2) 5 2 2" xfId="1452"/>
    <cellStyle name="_Book1 (2) 5 3" xfId="1453"/>
    <cellStyle name="_Book1 (2) 6" xfId="1454"/>
    <cellStyle name="_Book1 (2) 6 2" xfId="1455"/>
    <cellStyle name="_Book1 (2) 7" xfId="1456"/>
    <cellStyle name="_Book1 (2) 7 2" xfId="1457"/>
    <cellStyle name="_Book1 (2) 8" xfId="1458"/>
    <cellStyle name="_Book1 (2) 8 2" xfId="1459"/>
    <cellStyle name="_Book1 (2) 9" xfId="1460"/>
    <cellStyle name="_Book1 (2) 9 2" xfId="1461"/>
    <cellStyle name="_Book1 (2)_04 07E Wild Horse Wind Expansion (C) (2)" xfId="1462"/>
    <cellStyle name="_Book1 (2)_04 07E Wild Horse Wind Expansion (C) (2) 2" xfId="1463"/>
    <cellStyle name="_Book1 (2)_04 07E Wild Horse Wind Expansion (C) (2) 2 2" xfId="1464"/>
    <cellStyle name="_Book1 (2)_04 07E Wild Horse Wind Expansion (C) (2) 2 2 2" xfId="1465"/>
    <cellStyle name="_Book1 (2)_04 07E Wild Horse Wind Expansion (C) (2) 2 3" xfId="1466"/>
    <cellStyle name="_Book1 (2)_04 07E Wild Horse Wind Expansion (C) (2) 3" xfId="1467"/>
    <cellStyle name="_Book1 (2)_04 07E Wild Horse Wind Expansion (C) (2) 3 2" xfId="1468"/>
    <cellStyle name="_Book1 (2)_04 07E Wild Horse Wind Expansion (C) (2) 4" xfId="1469"/>
    <cellStyle name="_Book1 (2)_04 07E Wild Horse Wind Expansion (C) (2)_Adj Bench DR 3 for Initial Briefs (Electric)" xfId="1470"/>
    <cellStyle name="_Book1 (2)_04 07E Wild Horse Wind Expansion (C) (2)_Adj Bench DR 3 for Initial Briefs (Electric) 2" xfId="1471"/>
    <cellStyle name="_Book1 (2)_04 07E Wild Horse Wind Expansion (C) (2)_Adj Bench DR 3 for Initial Briefs (Electric) 2 2" xfId="1472"/>
    <cellStyle name="_Book1 (2)_04 07E Wild Horse Wind Expansion (C) (2)_Adj Bench DR 3 for Initial Briefs (Electric) 2 2 2" xfId="1473"/>
    <cellStyle name="_Book1 (2)_04 07E Wild Horse Wind Expansion (C) (2)_Adj Bench DR 3 for Initial Briefs (Electric) 2 3" xfId="1474"/>
    <cellStyle name="_Book1 (2)_04 07E Wild Horse Wind Expansion (C) (2)_Adj Bench DR 3 for Initial Briefs (Electric) 3" xfId="1475"/>
    <cellStyle name="_Book1 (2)_04 07E Wild Horse Wind Expansion (C) (2)_Adj Bench DR 3 for Initial Briefs (Electric) 3 2" xfId="1476"/>
    <cellStyle name="_Book1 (2)_04 07E Wild Horse Wind Expansion (C) (2)_Adj Bench DR 3 for Initial Briefs (Electric) 4" xfId="1477"/>
    <cellStyle name="_Book1 (2)_04 07E Wild Horse Wind Expansion (C) (2)_Adj Bench DR 3 for Initial Briefs (Electric)_DEM-WP(C) ENERG10C--ctn Mid-C_042010 2010GRC" xfId="1478"/>
    <cellStyle name="_Book1 (2)_04 07E Wild Horse Wind Expansion (C) (2)_Book1" xfId="1479"/>
    <cellStyle name="_Book1 (2)_04 07E Wild Horse Wind Expansion (C) (2)_DEM-WP(C) ENERG10C--ctn Mid-C_042010 2010GRC" xfId="1480"/>
    <cellStyle name="_Book1 (2)_04 07E Wild Horse Wind Expansion (C) (2)_Electric Rev Req Model (2009 GRC) " xfId="1481"/>
    <cellStyle name="_Book1 (2)_04 07E Wild Horse Wind Expansion (C) (2)_Electric Rev Req Model (2009 GRC)  2" xfId="1482"/>
    <cellStyle name="_Book1 (2)_04 07E Wild Horse Wind Expansion (C) (2)_Electric Rev Req Model (2009 GRC)  2 2" xfId="1483"/>
    <cellStyle name="_Book1 (2)_04 07E Wild Horse Wind Expansion (C) (2)_Electric Rev Req Model (2009 GRC)  2 2 2" xfId="1484"/>
    <cellStyle name="_Book1 (2)_04 07E Wild Horse Wind Expansion (C) (2)_Electric Rev Req Model (2009 GRC)  2 3" xfId="1485"/>
    <cellStyle name="_Book1 (2)_04 07E Wild Horse Wind Expansion (C) (2)_Electric Rev Req Model (2009 GRC)  3" xfId="1486"/>
    <cellStyle name="_Book1 (2)_04 07E Wild Horse Wind Expansion (C) (2)_Electric Rev Req Model (2009 GRC)  3 2" xfId="1487"/>
    <cellStyle name="_Book1 (2)_04 07E Wild Horse Wind Expansion (C) (2)_Electric Rev Req Model (2009 GRC)  4" xfId="1488"/>
    <cellStyle name="_Book1 (2)_04 07E Wild Horse Wind Expansion (C) (2)_Electric Rev Req Model (2009 GRC) _DEM-WP(C) ENERG10C--ctn Mid-C_042010 2010GRC" xfId="1489"/>
    <cellStyle name="_Book1 (2)_04 07E Wild Horse Wind Expansion (C) (2)_Electric Rev Req Model (2009 GRC) Rebuttal" xfId="1490"/>
    <cellStyle name="_Book1 (2)_04 07E Wild Horse Wind Expansion (C) (2)_Electric Rev Req Model (2009 GRC) Rebuttal 2" xfId="1491"/>
    <cellStyle name="_Book1 (2)_04 07E Wild Horse Wind Expansion (C) (2)_Electric Rev Req Model (2009 GRC) Rebuttal 2 2" xfId="1492"/>
    <cellStyle name="_Book1 (2)_04 07E Wild Horse Wind Expansion (C) (2)_Electric Rev Req Model (2009 GRC) Rebuttal 2 2 2" xfId="1493"/>
    <cellStyle name="_Book1 (2)_04 07E Wild Horse Wind Expansion (C) (2)_Electric Rev Req Model (2009 GRC) Rebuttal 2 3" xfId="1494"/>
    <cellStyle name="_Book1 (2)_04 07E Wild Horse Wind Expansion (C) (2)_Electric Rev Req Model (2009 GRC) Rebuttal 3" xfId="1495"/>
    <cellStyle name="_Book1 (2)_04 07E Wild Horse Wind Expansion (C) (2)_Electric Rev Req Model (2009 GRC) Rebuttal 3 2" xfId="1496"/>
    <cellStyle name="_Book1 (2)_04 07E Wild Horse Wind Expansion (C) (2)_Electric Rev Req Model (2009 GRC) Rebuttal 4" xfId="1497"/>
    <cellStyle name="_Book1 (2)_04 07E Wild Horse Wind Expansion (C) (2)_Electric Rev Req Model (2009 GRC) Rebuttal REmoval of New  WH Solar AdjustMI" xfId="1498"/>
    <cellStyle name="_Book1 (2)_04 07E Wild Horse Wind Expansion (C) (2)_Electric Rev Req Model (2009 GRC) Rebuttal REmoval of New  WH Solar AdjustMI 2" xfId="1499"/>
    <cellStyle name="_Book1 (2)_04 07E Wild Horse Wind Expansion (C) (2)_Electric Rev Req Model (2009 GRC) Rebuttal REmoval of New  WH Solar AdjustMI 2 2" xfId="1500"/>
    <cellStyle name="_Book1 (2)_04 07E Wild Horse Wind Expansion (C) (2)_Electric Rev Req Model (2009 GRC) Rebuttal REmoval of New  WH Solar AdjustMI 2 2 2" xfId="1501"/>
    <cellStyle name="_Book1 (2)_04 07E Wild Horse Wind Expansion (C) (2)_Electric Rev Req Model (2009 GRC) Rebuttal REmoval of New  WH Solar AdjustMI 2 3" xfId="1502"/>
    <cellStyle name="_Book1 (2)_04 07E Wild Horse Wind Expansion (C) (2)_Electric Rev Req Model (2009 GRC) Rebuttal REmoval of New  WH Solar AdjustMI 3" xfId="1503"/>
    <cellStyle name="_Book1 (2)_04 07E Wild Horse Wind Expansion (C) (2)_Electric Rev Req Model (2009 GRC) Rebuttal REmoval of New  WH Solar AdjustMI 3 2" xfId="1504"/>
    <cellStyle name="_Book1 (2)_04 07E Wild Horse Wind Expansion (C) (2)_Electric Rev Req Model (2009 GRC) Rebuttal REmoval of New  WH Solar AdjustMI 4" xfId="1505"/>
    <cellStyle name="_Book1 (2)_04 07E Wild Horse Wind Expansion (C) (2)_Electric Rev Req Model (2009 GRC) Rebuttal REmoval of New  WH Solar AdjustMI_DEM-WP(C) ENERG10C--ctn Mid-C_042010 2010GRC" xfId="1506"/>
    <cellStyle name="_Book1 (2)_04 07E Wild Horse Wind Expansion (C) (2)_Electric Rev Req Model (2009 GRC) Revised 01-18-2010" xfId="1507"/>
    <cellStyle name="_Book1 (2)_04 07E Wild Horse Wind Expansion (C) (2)_Electric Rev Req Model (2009 GRC) Revised 01-18-2010 2" xfId="1508"/>
    <cellStyle name="_Book1 (2)_04 07E Wild Horse Wind Expansion (C) (2)_Electric Rev Req Model (2009 GRC) Revised 01-18-2010 2 2" xfId="1509"/>
    <cellStyle name="_Book1 (2)_04 07E Wild Horse Wind Expansion (C) (2)_Electric Rev Req Model (2009 GRC) Revised 01-18-2010 2 2 2" xfId="1510"/>
    <cellStyle name="_Book1 (2)_04 07E Wild Horse Wind Expansion (C) (2)_Electric Rev Req Model (2009 GRC) Revised 01-18-2010 2 3" xfId="1511"/>
    <cellStyle name="_Book1 (2)_04 07E Wild Horse Wind Expansion (C) (2)_Electric Rev Req Model (2009 GRC) Revised 01-18-2010 3" xfId="1512"/>
    <cellStyle name="_Book1 (2)_04 07E Wild Horse Wind Expansion (C) (2)_Electric Rev Req Model (2009 GRC) Revised 01-18-2010 3 2" xfId="1513"/>
    <cellStyle name="_Book1 (2)_04 07E Wild Horse Wind Expansion (C) (2)_Electric Rev Req Model (2009 GRC) Revised 01-18-2010 4" xfId="1514"/>
    <cellStyle name="_Book1 (2)_04 07E Wild Horse Wind Expansion (C) (2)_Electric Rev Req Model (2009 GRC) Revised 01-18-2010_DEM-WP(C) ENERG10C--ctn Mid-C_042010 2010GRC" xfId="1515"/>
    <cellStyle name="_Book1 (2)_04 07E Wild Horse Wind Expansion (C) (2)_Electric Rev Req Model (2010 GRC)" xfId="1516"/>
    <cellStyle name="_Book1 (2)_04 07E Wild Horse Wind Expansion (C) (2)_Electric Rev Req Model (2010 GRC) SF" xfId="1517"/>
    <cellStyle name="_Book1 (2)_04 07E Wild Horse Wind Expansion (C) (2)_Final Order Electric EXHIBIT A-1" xfId="1518"/>
    <cellStyle name="_Book1 (2)_04 07E Wild Horse Wind Expansion (C) (2)_Final Order Electric EXHIBIT A-1 2" xfId="1519"/>
    <cellStyle name="_Book1 (2)_04 07E Wild Horse Wind Expansion (C) (2)_Final Order Electric EXHIBIT A-1 2 2" xfId="1520"/>
    <cellStyle name="_Book1 (2)_04 07E Wild Horse Wind Expansion (C) (2)_Final Order Electric EXHIBIT A-1 2 2 2" xfId="1521"/>
    <cellStyle name="_Book1 (2)_04 07E Wild Horse Wind Expansion (C) (2)_Final Order Electric EXHIBIT A-1 2 3" xfId="1522"/>
    <cellStyle name="_Book1 (2)_04 07E Wild Horse Wind Expansion (C) (2)_Final Order Electric EXHIBIT A-1 3" xfId="1523"/>
    <cellStyle name="_Book1 (2)_04 07E Wild Horse Wind Expansion (C) (2)_Final Order Electric EXHIBIT A-1 3 2" xfId="1524"/>
    <cellStyle name="_Book1 (2)_04 07E Wild Horse Wind Expansion (C) (2)_Final Order Electric EXHIBIT A-1 4" xfId="1525"/>
    <cellStyle name="_Book1 (2)_04 07E Wild Horse Wind Expansion (C) (2)_TENASKA REGULATORY ASSET" xfId="1526"/>
    <cellStyle name="_Book1 (2)_04 07E Wild Horse Wind Expansion (C) (2)_TENASKA REGULATORY ASSET 2" xfId="1527"/>
    <cellStyle name="_Book1 (2)_04 07E Wild Horse Wind Expansion (C) (2)_TENASKA REGULATORY ASSET 2 2" xfId="1528"/>
    <cellStyle name="_Book1 (2)_04 07E Wild Horse Wind Expansion (C) (2)_TENASKA REGULATORY ASSET 2 2 2" xfId="1529"/>
    <cellStyle name="_Book1 (2)_04 07E Wild Horse Wind Expansion (C) (2)_TENASKA REGULATORY ASSET 2 3" xfId="1530"/>
    <cellStyle name="_Book1 (2)_04 07E Wild Horse Wind Expansion (C) (2)_TENASKA REGULATORY ASSET 3" xfId="1531"/>
    <cellStyle name="_Book1 (2)_04 07E Wild Horse Wind Expansion (C) (2)_TENASKA REGULATORY ASSET 3 2" xfId="1532"/>
    <cellStyle name="_Book1 (2)_04 07E Wild Horse Wind Expansion (C) (2)_TENASKA REGULATORY ASSET 4" xfId="1533"/>
    <cellStyle name="_Book1 (2)_16.37E Wild Horse Expansion DeferralRevwrkingfile SF" xfId="1534"/>
    <cellStyle name="_Book1 (2)_16.37E Wild Horse Expansion DeferralRevwrkingfile SF 2" xfId="1535"/>
    <cellStyle name="_Book1 (2)_16.37E Wild Horse Expansion DeferralRevwrkingfile SF 2 2" xfId="1536"/>
    <cellStyle name="_Book1 (2)_16.37E Wild Horse Expansion DeferralRevwrkingfile SF 2 2 2" xfId="1537"/>
    <cellStyle name="_Book1 (2)_16.37E Wild Horse Expansion DeferralRevwrkingfile SF 2 3" xfId="1538"/>
    <cellStyle name="_Book1 (2)_16.37E Wild Horse Expansion DeferralRevwrkingfile SF 3" xfId="1539"/>
    <cellStyle name="_Book1 (2)_16.37E Wild Horse Expansion DeferralRevwrkingfile SF 3 2" xfId="1540"/>
    <cellStyle name="_Book1 (2)_16.37E Wild Horse Expansion DeferralRevwrkingfile SF 4" xfId="1541"/>
    <cellStyle name="_Book1 (2)_16.37E Wild Horse Expansion DeferralRevwrkingfile SF_DEM-WP(C) ENERG10C--ctn Mid-C_042010 2010GRC" xfId="1542"/>
    <cellStyle name="_Book1 (2)_2009 Compliance Filing PCA Exhibits for GRC" xfId="1543"/>
    <cellStyle name="_Book1 (2)_2009 Compliance Filing PCA Exhibits for GRC 2" xfId="1544"/>
    <cellStyle name="_Book1 (2)_2009 GRC Compl Filing - Exhibit D" xfId="1545"/>
    <cellStyle name="_Book1 (2)_2009 GRC Compl Filing - Exhibit D 2" xfId="1546"/>
    <cellStyle name="_Book1 (2)_2009 GRC Compl Filing - Exhibit D 2 2" xfId="1547"/>
    <cellStyle name="_Book1 (2)_2009 GRC Compl Filing - Exhibit D 3" xfId="1548"/>
    <cellStyle name="_Book1 (2)_2009 GRC Compl Filing - Exhibit D_DEM-WP(C) ENERG10C--ctn Mid-C_042010 2010GRC" xfId="1549"/>
    <cellStyle name="_Book1 (2)_2010 PTC's July1_Dec31 2010 " xfId="1550"/>
    <cellStyle name="_Book1 (2)_2010 PTC's Sept10_Aug11 (Version 4)" xfId="1551"/>
    <cellStyle name="_Book1 (2)_3.01 Income Statement" xfId="1552"/>
    <cellStyle name="_Book1 (2)_4 31 Regulatory Assets and Liabilities  7 06- Exhibit D" xfId="1553"/>
    <cellStyle name="_Book1 (2)_4 31 Regulatory Assets and Liabilities  7 06- Exhibit D 2" xfId="1554"/>
    <cellStyle name="_Book1 (2)_4 31 Regulatory Assets and Liabilities  7 06- Exhibit D 2 2" xfId="1555"/>
    <cellStyle name="_Book1 (2)_4 31 Regulatory Assets and Liabilities  7 06- Exhibit D 2 2 2" xfId="1556"/>
    <cellStyle name="_Book1 (2)_4 31 Regulatory Assets and Liabilities  7 06- Exhibit D 2 3" xfId="1557"/>
    <cellStyle name="_Book1 (2)_4 31 Regulatory Assets and Liabilities  7 06- Exhibit D 3" xfId="1558"/>
    <cellStyle name="_Book1 (2)_4 31 Regulatory Assets and Liabilities  7 06- Exhibit D 3 2" xfId="1559"/>
    <cellStyle name="_Book1 (2)_4 31 Regulatory Assets and Liabilities  7 06- Exhibit D 4" xfId="1560"/>
    <cellStyle name="_Book1 (2)_4 31 Regulatory Assets and Liabilities  7 06- Exhibit D_DEM-WP(C) ENERG10C--ctn Mid-C_042010 2010GRC" xfId="1561"/>
    <cellStyle name="_Book1 (2)_4 31 Regulatory Assets and Liabilities  7 06- Exhibit D_NIM Summary" xfId="1562"/>
    <cellStyle name="_Book1 (2)_4 31 Regulatory Assets and Liabilities  7 06- Exhibit D_NIM Summary 2" xfId="1563"/>
    <cellStyle name="_Book1 (2)_4 31 Regulatory Assets and Liabilities  7 06- Exhibit D_NIM Summary 2 2" xfId="1564"/>
    <cellStyle name="_Book1 (2)_4 31 Regulatory Assets and Liabilities  7 06- Exhibit D_NIM Summary 3" xfId="1565"/>
    <cellStyle name="_Book1 (2)_4 31 Regulatory Assets and Liabilities  7 06- Exhibit D_NIM Summary_DEM-WP(C) ENERG10C--ctn Mid-C_042010 2010GRC" xfId="1566"/>
    <cellStyle name="_Book1 (2)_4 31E Reg Asset  Liab and EXH D" xfId="1567"/>
    <cellStyle name="_Book1 (2)_4 31E Reg Asset  Liab and EXH D _ Aug 10 Filing (2)" xfId="1568"/>
    <cellStyle name="_Book1 (2)_4 31E Reg Asset  Liab and EXH D _ Aug 10 Filing (2) 2" xfId="1569"/>
    <cellStyle name="_Book1 (2)_4 31E Reg Asset  Liab and EXH D 10" xfId="1570"/>
    <cellStyle name="_Book1 (2)_4 31E Reg Asset  Liab and EXH D 11" xfId="1571"/>
    <cellStyle name="_Book1 (2)_4 31E Reg Asset  Liab and EXH D 12" xfId="1572"/>
    <cellStyle name="_Book1 (2)_4 31E Reg Asset  Liab and EXH D 13" xfId="1573"/>
    <cellStyle name="_Book1 (2)_4 31E Reg Asset  Liab and EXH D 14" xfId="1574"/>
    <cellStyle name="_Book1 (2)_4 31E Reg Asset  Liab and EXH D 15" xfId="1575"/>
    <cellStyle name="_Book1 (2)_4 31E Reg Asset  Liab and EXH D 16" xfId="1576"/>
    <cellStyle name="_Book1 (2)_4 31E Reg Asset  Liab and EXH D 17" xfId="1577"/>
    <cellStyle name="_Book1 (2)_4 31E Reg Asset  Liab and EXH D 18" xfId="1578"/>
    <cellStyle name="_Book1 (2)_4 31E Reg Asset  Liab and EXH D 19" xfId="1579"/>
    <cellStyle name="_Book1 (2)_4 31E Reg Asset  Liab and EXH D 2" xfId="1580"/>
    <cellStyle name="_Book1 (2)_4 31E Reg Asset  Liab and EXH D 20" xfId="1581"/>
    <cellStyle name="_Book1 (2)_4 31E Reg Asset  Liab and EXH D 21" xfId="1582"/>
    <cellStyle name="_Book1 (2)_4 31E Reg Asset  Liab and EXH D 22" xfId="1583"/>
    <cellStyle name="_Book1 (2)_4 31E Reg Asset  Liab and EXH D 23" xfId="1584"/>
    <cellStyle name="_Book1 (2)_4 31E Reg Asset  Liab and EXH D 24" xfId="1585"/>
    <cellStyle name="_Book1 (2)_4 31E Reg Asset  Liab and EXH D 25" xfId="1586"/>
    <cellStyle name="_Book1 (2)_4 31E Reg Asset  Liab and EXH D 26" xfId="1587"/>
    <cellStyle name="_Book1 (2)_4 31E Reg Asset  Liab and EXH D 27" xfId="1588"/>
    <cellStyle name="_Book1 (2)_4 31E Reg Asset  Liab and EXH D 28" xfId="1589"/>
    <cellStyle name="_Book1 (2)_4 31E Reg Asset  Liab and EXH D 29" xfId="1590"/>
    <cellStyle name="_Book1 (2)_4 31E Reg Asset  Liab and EXH D 3" xfId="1591"/>
    <cellStyle name="_Book1 (2)_4 31E Reg Asset  Liab and EXH D 30" xfId="1592"/>
    <cellStyle name="_Book1 (2)_4 31E Reg Asset  Liab and EXH D 31" xfId="1593"/>
    <cellStyle name="_Book1 (2)_4 31E Reg Asset  Liab and EXH D 32" xfId="1594"/>
    <cellStyle name="_Book1 (2)_4 31E Reg Asset  Liab and EXH D 33" xfId="1595"/>
    <cellStyle name="_Book1 (2)_4 31E Reg Asset  Liab and EXH D 34" xfId="1596"/>
    <cellStyle name="_Book1 (2)_4 31E Reg Asset  Liab and EXH D 35" xfId="1597"/>
    <cellStyle name="_Book1 (2)_4 31E Reg Asset  Liab and EXH D 36" xfId="1598"/>
    <cellStyle name="_Book1 (2)_4 31E Reg Asset  Liab and EXH D 4" xfId="1599"/>
    <cellStyle name="_Book1 (2)_4 31E Reg Asset  Liab and EXH D 5" xfId="1600"/>
    <cellStyle name="_Book1 (2)_4 31E Reg Asset  Liab and EXH D 6" xfId="1601"/>
    <cellStyle name="_Book1 (2)_4 31E Reg Asset  Liab and EXH D 7" xfId="1602"/>
    <cellStyle name="_Book1 (2)_4 31E Reg Asset  Liab and EXH D 8" xfId="1603"/>
    <cellStyle name="_Book1 (2)_4 31E Reg Asset  Liab and EXH D 9" xfId="1604"/>
    <cellStyle name="_Book1 (2)_4 32 Regulatory Assets and Liabilities  7 06- Exhibit D" xfId="1605"/>
    <cellStyle name="_Book1 (2)_4 32 Regulatory Assets and Liabilities  7 06- Exhibit D 2" xfId="1606"/>
    <cellStyle name="_Book1 (2)_4 32 Regulatory Assets and Liabilities  7 06- Exhibit D 2 2" xfId="1607"/>
    <cellStyle name="_Book1 (2)_4 32 Regulatory Assets and Liabilities  7 06- Exhibit D 2 2 2" xfId="1608"/>
    <cellStyle name="_Book1 (2)_4 32 Regulatory Assets and Liabilities  7 06- Exhibit D 2 3" xfId="1609"/>
    <cellStyle name="_Book1 (2)_4 32 Regulatory Assets and Liabilities  7 06- Exhibit D 3" xfId="1610"/>
    <cellStyle name="_Book1 (2)_4 32 Regulatory Assets and Liabilities  7 06- Exhibit D 3 2" xfId="1611"/>
    <cellStyle name="_Book1 (2)_4 32 Regulatory Assets and Liabilities  7 06- Exhibit D 4" xfId="1612"/>
    <cellStyle name="_Book1 (2)_4 32 Regulatory Assets and Liabilities  7 06- Exhibit D_DEM-WP(C) ENERG10C--ctn Mid-C_042010 2010GRC" xfId="1613"/>
    <cellStyle name="_Book1 (2)_4 32 Regulatory Assets and Liabilities  7 06- Exhibit D_NIM Summary" xfId="1614"/>
    <cellStyle name="_Book1 (2)_4 32 Regulatory Assets and Liabilities  7 06- Exhibit D_NIM Summary 2" xfId="1615"/>
    <cellStyle name="_Book1 (2)_4 32 Regulatory Assets and Liabilities  7 06- Exhibit D_NIM Summary 2 2" xfId="1616"/>
    <cellStyle name="_Book1 (2)_4 32 Regulatory Assets and Liabilities  7 06- Exhibit D_NIM Summary 3" xfId="1617"/>
    <cellStyle name="_Book1 (2)_4 32 Regulatory Assets and Liabilities  7 06- Exhibit D_NIM Summary_DEM-WP(C) ENERG10C--ctn Mid-C_042010 2010GRC" xfId="1618"/>
    <cellStyle name="_Book1 (2)_ACCOUNTS" xfId="1619"/>
    <cellStyle name="_Book1 (2)_Att B to RECs proceeds proposal" xfId="1620"/>
    <cellStyle name="_Book1 (2)_AURORA Total New" xfId="1621"/>
    <cellStyle name="_Book1 (2)_AURORA Total New 2" xfId="1622"/>
    <cellStyle name="_Book1 (2)_AURORA Total New 2 2" xfId="1623"/>
    <cellStyle name="_Book1 (2)_AURORA Total New 3" xfId="1624"/>
    <cellStyle name="_Book1 (2)_Backup for Attachment B 2010-09-09" xfId="1625"/>
    <cellStyle name="_Book1 (2)_Bench Request - Attachment B" xfId="1626"/>
    <cellStyle name="_Book1 (2)_Book2" xfId="1627"/>
    <cellStyle name="_Book1 (2)_Book2 2" xfId="1628"/>
    <cellStyle name="_Book1 (2)_Book2 2 2" xfId="1629"/>
    <cellStyle name="_Book1 (2)_Book2 2 2 2" xfId="1630"/>
    <cellStyle name="_Book1 (2)_Book2 2 3" xfId="1631"/>
    <cellStyle name="_Book1 (2)_Book2 3" xfId="1632"/>
    <cellStyle name="_Book1 (2)_Book2 3 2" xfId="1633"/>
    <cellStyle name="_Book1 (2)_Book2 4" xfId="1634"/>
    <cellStyle name="_Book1 (2)_Book2_Adj Bench DR 3 for Initial Briefs (Electric)" xfId="1635"/>
    <cellStyle name="_Book1 (2)_Book2_Adj Bench DR 3 for Initial Briefs (Electric) 2" xfId="1636"/>
    <cellStyle name="_Book1 (2)_Book2_Adj Bench DR 3 for Initial Briefs (Electric) 2 2" xfId="1637"/>
    <cellStyle name="_Book1 (2)_Book2_Adj Bench DR 3 for Initial Briefs (Electric) 2 2 2" xfId="1638"/>
    <cellStyle name="_Book1 (2)_Book2_Adj Bench DR 3 for Initial Briefs (Electric) 2 3" xfId="1639"/>
    <cellStyle name="_Book1 (2)_Book2_Adj Bench DR 3 for Initial Briefs (Electric) 3" xfId="1640"/>
    <cellStyle name="_Book1 (2)_Book2_Adj Bench DR 3 for Initial Briefs (Electric) 3 2" xfId="1641"/>
    <cellStyle name="_Book1 (2)_Book2_Adj Bench DR 3 for Initial Briefs (Electric) 4" xfId="1642"/>
    <cellStyle name="_Book1 (2)_Book2_Adj Bench DR 3 for Initial Briefs (Electric)_DEM-WP(C) ENERG10C--ctn Mid-C_042010 2010GRC" xfId="1643"/>
    <cellStyle name="_Book1 (2)_Book2_DEM-WP(C) ENERG10C--ctn Mid-C_042010 2010GRC" xfId="1644"/>
    <cellStyle name="_Book1 (2)_Book2_Electric Rev Req Model (2009 GRC) Rebuttal" xfId="1645"/>
    <cellStyle name="_Book1 (2)_Book2_Electric Rev Req Model (2009 GRC) Rebuttal 2" xfId="1646"/>
    <cellStyle name="_Book1 (2)_Book2_Electric Rev Req Model (2009 GRC) Rebuttal 2 2" xfId="1647"/>
    <cellStyle name="_Book1 (2)_Book2_Electric Rev Req Model (2009 GRC) Rebuttal 2 2 2" xfId="1648"/>
    <cellStyle name="_Book1 (2)_Book2_Electric Rev Req Model (2009 GRC) Rebuttal 2 3" xfId="1649"/>
    <cellStyle name="_Book1 (2)_Book2_Electric Rev Req Model (2009 GRC) Rebuttal 3" xfId="1650"/>
    <cellStyle name="_Book1 (2)_Book2_Electric Rev Req Model (2009 GRC) Rebuttal 3 2" xfId="1651"/>
    <cellStyle name="_Book1 (2)_Book2_Electric Rev Req Model (2009 GRC) Rebuttal 4" xfId="1652"/>
    <cellStyle name="_Book1 (2)_Book2_Electric Rev Req Model (2009 GRC) Rebuttal REmoval of New  WH Solar AdjustMI" xfId="1653"/>
    <cellStyle name="_Book1 (2)_Book2_Electric Rev Req Model (2009 GRC) Rebuttal REmoval of New  WH Solar AdjustMI 2" xfId="1654"/>
    <cellStyle name="_Book1 (2)_Book2_Electric Rev Req Model (2009 GRC) Rebuttal REmoval of New  WH Solar AdjustMI 2 2" xfId="1655"/>
    <cellStyle name="_Book1 (2)_Book2_Electric Rev Req Model (2009 GRC) Rebuttal REmoval of New  WH Solar AdjustMI 2 2 2" xfId="1656"/>
    <cellStyle name="_Book1 (2)_Book2_Electric Rev Req Model (2009 GRC) Rebuttal REmoval of New  WH Solar AdjustMI 2 3" xfId="1657"/>
    <cellStyle name="_Book1 (2)_Book2_Electric Rev Req Model (2009 GRC) Rebuttal REmoval of New  WH Solar AdjustMI 3" xfId="1658"/>
    <cellStyle name="_Book1 (2)_Book2_Electric Rev Req Model (2009 GRC) Rebuttal REmoval of New  WH Solar AdjustMI 3 2" xfId="1659"/>
    <cellStyle name="_Book1 (2)_Book2_Electric Rev Req Model (2009 GRC) Rebuttal REmoval of New  WH Solar AdjustMI 4" xfId="1660"/>
    <cellStyle name="_Book1 (2)_Book2_Electric Rev Req Model (2009 GRC) Rebuttal REmoval of New  WH Solar AdjustMI_DEM-WP(C) ENERG10C--ctn Mid-C_042010 2010GRC" xfId="1661"/>
    <cellStyle name="_Book1 (2)_Book2_Electric Rev Req Model (2009 GRC) Revised 01-18-2010" xfId="1662"/>
    <cellStyle name="_Book1 (2)_Book2_Electric Rev Req Model (2009 GRC) Revised 01-18-2010 2" xfId="1663"/>
    <cellStyle name="_Book1 (2)_Book2_Electric Rev Req Model (2009 GRC) Revised 01-18-2010 2 2" xfId="1664"/>
    <cellStyle name="_Book1 (2)_Book2_Electric Rev Req Model (2009 GRC) Revised 01-18-2010 2 2 2" xfId="1665"/>
    <cellStyle name="_Book1 (2)_Book2_Electric Rev Req Model (2009 GRC) Revised 01-18-2010 2 3" xfId="1666"/>
    <cellStyle name="_Book1 (2)_Book2_Electric Rev Req Model (2009 GRC) Revised 01-18-2010 3" xfId="1667"/>
    <cellStyle name="_Book1 (2)_Book2_Electric Rev Req Model (2009 GRC) Revised 01-18-2010 3 2" xfId="1668"/>
    <cellStyle name="_Book1 (2)_Book2_Electric Rev Req Model (2009 GRC) Revised 01-18-2010 4" xfId="1669"/>
    <cellStyle name="_Book1 (2)_Book2_Electric Rev Req Model (2009 GRC) Revised 01-18-2010_DEM-WP(C) ENERG10C--ctn Mid-C_042010 2010GRC" xfId="1670"/>
    <cellStyle name="_Book1 (2)_Book2_Final Order Electric EXHIBIT A-1" xfId="1671"/>
    <cellStyle name="_Book1 (2)_Book2_Final Order Electric EXHIBIT A-1 2" xfId="1672"/>
    <cellStyle name="_Book1 (2)_Book2_Final Order Electric EXHIBIT A-1 2 2" xfId="1673"/>
    <cellStyle name="_Book1 (2)_Book2_Final Order Electric EXHIBIT A-1 2 2 2" xfId="1674"/>
    <cellStyle name="_Book1 (2)_Book2_Final Order Electric EXHIBIT A-1 2 3" xfId="1675"/>
    <cellStyle name="_Book1 (2)_Book2_Final Order Electric EXHIBIT A-1 3" xfId="1676"/>
    <cellStyle name="_Book1 (2)_Book2_Final Order Electric EXHIBIT A-1 3 2" xfId="1677"/>
    <cellStyle name="_Book1 (2)_Book2_Final Order Electric EXHIBIT A-1 4" xfId="1678"/>
    <cellStyle name="_Book1 (2)_Book4" xfId="1679"/>
    <cellStyle name="_Book1 (2)_Book4 2" xfId="1680"/>
    <cellStyle name="_Book1 (2)_Book4 2 2" xfId="1681"/>
    <cellStyle name="_Book1 (2)_Book4 2 2 2" xfId="1682"/>
    <cellStyle name="_Book1 (2)_Book4 2 3" xfId="1683"/>
    <cellStyle name="_Book1 (2)_Book4 3" xfId="1684"/>
    <cellStyle name="_Book1 (2)_Book4 3 2" xfId="1685"/>
    <cellStyle name="_Book1 (2)_Book4 4" xfId="1686"/>
    <cellStyle name="_Book1 (2)_Book4_DEM-WP(C) ENERG10C--ctn Mid-C_042010 2010GRC" xfId="1687"/>
    <cellStyle name="_Book1 (2)_Book9" xfId="1688"/>
    <cellStyle name="_Book1 (2)_Book9 2" xfId="1689"/>
    <cellStyle name="_Book1 (2)_Book9 2 2" xfId="1690"/>
    <cellStyle name="_Book1 (2)_Book9 2 2 2" xfId="1691"/>
    <cellStyle name="_Book1 (2)_Book9 2 3" xfId="1692"/>
    <cellStyle name="_Book1 (2)_Book9 3" xfId="1693"/>
    <cellStyle name="_Book1 (2)_Book9 3 2" xfId="1694"/>
    <cellStyle name="_Book1 (2)_Book9 4" xfId="1695"/>
    <cellStyle name="_Book1 (2)_Book9_DEM-WP(C) ENERG10C--ctn Mid-C_042010 2010GRC" xfId="1696"/>
    <cellStyle name="_Book1 (2)_Chelan PUD Power Costs (8-10)" xfId="1697"/>
    <cellStyle name="_Book1 (2)_Chelan PUD Power Costs (8-10) 2" xfId="1698"/>
    <cellStyle name="_Book1 (2)_DEM-WP(C) Chelan Power Costs" xfId="1699"/>
    <cellStyle name="_Book1 (2)_DEM-WP(C) Chelan Power Costs 2" xfId="1700"/>
    <cellStyle name="_Book1 (2)_DEM-WP(C) ENERG10C--ctn Mid-C_042010 2010GRC" xfId="1701"/>
    <cellStyle name="_Book1 (2)_DEM-WP(C) Gas Transport 2010GRC" xfId="1702"/>
    <cellStyle name="_Book1 (2)_DEM-WP(C) Gas Transport 2010GRC 2" xfId="1703"/>
    <cellStyle name="_Book1 (2)_DWH-08 (Rate Spread &amp; Design Workpapers)" xfId="1704"/>
    <cellStyle name="_Book1 (2)_Exh A-1 resulting from UE-112050 effective Jan 1 2012" xfId="1705"/>
    <cellStyle name="_Book1 (2)_Exh G - Klamath Peaker PPA fr C Locke 2-12" xfId="1706"/>
    <cellStyle name="_Book1 (2)_Exhibit A-1 effective 4-1-11 fr S Free 12-11" xfId="1707"/>
    <cellStyle name="_Book1 (2)_Final 2008 PTC Rate Design Workpapers 10.27.08" xfId="1708"/>
    <cellStyle name="_Book1 (2)_Gas Rev Req Model (2010 GRC)" xfId="1709"/>
    <cellStyle name="_Book1 (2)_INPUTS" xfId="1710"/>
    <cellStyle name="_Book1 (2)_INPUTS 2" xfId="1711"/>
    <cellStyle name="_Book1 (2)_INPUTS 2 2" xfId="1712"/>
    <cellStyle name="_Book1 (2)_INPUTS 2 2 2" xfId="1713"/>
    <cellStyle name="_Book1 (2)_INPUTS 2 3" xfId="1714"/>
    <cellStyle name="_Book1 (2)_INPUTS 3" xfId="1715"/>
    <cellStyle name="_Book1 (2)_INPUTS 3 2" xfId="1716"/>
    <cellStyle name="_Book1 (2)_INPUTS 4" xfId="1717"/>
    <cellStyle name="_Book1 (2)_Low Income 2010 RevRequirement" xfId="1718"/>
    <cellStyle name="_Book1 (2)_Low Income 2010 RevRequirement (2)" xfId="1719"/>
    <cellStyle name="_Book1 (2)_Mint Farm Generation BPA" xfId="1720"/>
    <cellStyle name="_Book1 (2)_NIM Summary" xfId="1721"/>
    <cellStyle name="_Book1 (2)_NIM Summary 09GRC" xfId="1722"/>
    <cellStyle name="_Book1 (2)_NIM Summary 09GRC 2" xfId="1723"/>
    <cellStyle name="_Book1 (2)_NIM Summary 09GRC 2 2" xfId="1724"/>
    <cellStyle name="_Book1 (2)_NIM Summary 09GRC 3" xfId="1725"/>
    <cellStyle name="_Book1 (2)_NIM Summary 09GRC_DEM-WP(C) ENERG10C--ctn Mid-C_042010 2010GRC" xfId="1726"/>
    <cellStyle name="_Book1 (2)_NIM Summary 10" xfId="1727"/>
    <cellStyle name="_Book1 (2)_NIM Summary 11" xfId="1728"/>
    <cellStyle name="_Book1 (2)_NIM Summary 12" xfId="1729"/>
    <cellStyle name="_Book1 (2)_NIM Summary 13" xfId="1730"/>
    <cellStyle name="_Book1 (2)_NIM Summary 14" xfId="1731"/>
    <cellStyle name="_Book1 (2)_NIM Summary 15" xfId="1732"/>
    <cellStyle name="_Book1 (2)_NIM Summary 16" xfId="1733"/>
    <cellStyle name="_Book1 (2)_NIM Summary 17" xfId="1734"/>
    <cellStyle name="_Book1 (2)_NIM Summary 18" xfId="1735"/>
    <cellStyle name="_Book1 (2)_NIM Summary 19" xfId="1736"/>
    <cellStyle name="_Book1 (2)_NIM Summary 2" xfId="1737"/>
    <cellStyle name="_Book1 (2)_NIM Summary 2 2" xfId="1738"/>
    <cellStyle name="_Book1 (2)_NIM Summary 20" xfId="1739"/>
    <cellStyle name="_Book1 (2)_NIM Summary 21" xfId="1740"/>
    <cellStyle name="_Book1 (2)_NIM Summary 22" xfId="1741"/>
    <cellStyle name="_Book1 (2)_NIM Summary 23" xfId="1742"/>
    <cellStyle name="_Book1 (2)_NIM Summary 24" xfId="1743"/>
    <cellStyle name="_Book1 (2)_NIM Summary 25" xfId="1744"/>
    <cellStyle name="_Book1 (2)_NIM Summary 26" xfId="1745"/>
    <cellStyle name="_Book1 (2)_NIM Summary 27" xfId="1746"/>
    <cellStyle name="_Book1 (2)_NIM Summary 28" xfId="1747"/>
    <cellStyle name="_Book1 (2)_NIM Summary 29" xfId="1748"/>
    <cellStyle name="_Book1 (2)_NIM Summary 3" xfId="1749"/>
    <cellStyle name="_Book1 (2)_NIM Summary 3 2" xfId="1750"/>
    <cellStyle name="_Book1 (2)_NIM Summary 30" xfId="1751"/>
    <cellStyle name="_Book1 (2)_NIM Summary 31" xfId="1752"/>
    <cellStyle name="_Book1 (2)_NIM Summary 32" xfId="1753"/>
    <cellStyle name="_Book1 (2)_NIM Summary 33" xfId="1754"/>
    <cellStyle name="_Book1 (2)_NIM Summary 34" xfId="1755"/>
    <cellStyle name="_Book1 (2)_NIM Summary 35" xfId="1756"/>
    <cellStyle name="_Book1 (2)_NIM Summary 36" xfId="1757"/>
    <cellStyle name="_Book1 (2)_NIM Summary 37" xfId="1758"/>
    <cellStyle name="_Book1 (2)_NIM Summary 38" xfId="1759"/>
    <cellStyle name="_Book1 (2)_NIM Summary 39" xfId="1760"/>
    <cellStyle name="_Book1 (2)_NIM Summary 4" xfId="1761"/>
    <cellStyle name="_Book1 (2)_NIM Summary 4 2" xfId="1762"/>
    <cellStyle name="_Book1 (2)_NIM Summary 40" xfId="1763"/>
    <cellStyle name="_Book1 (2)_NIM Summary 41" xfId="1764"/>
    <cellStyle name="_Book1 (2)_NIM Summary 42" xfId="1765"/>
    <cellStyle name="_Book1 (2)_NIM Summary 43" xfId="1766"/>
    <cellStyle name="_Book1 (2)_NIM Summary 44" xfId="1767"/>
    <cellStyle name="_Book1 (2)_NIM Summary 45" xfId="1768"/>
    <cellStyle name="_Book1 (2)_NIM Summary 46" xfId="1769"/>
    <cellStyle name="_Book1 (2)_NIM Summary 47" xfId="1770"/>
    <cellStyle name="_Book1 (2)_NIM Summary 48" xfId="1771"/>
    <cellStyle name="_Book1 (2)_NIM Summary 49" xfId="1772"/>
    <cellStyle name="_Book1 (2)_NIM Summary 5" xfId="1773"/>
    <cellStyle name="_Book1 (2)_NIM Summary 5 2" xfId="1774"/>
    <cellStyle name="_Book1 (2)_NIM Summary 50" xfId="1775"/>
    <cellStyle name="_Book1 (2)_NIM Summary 51" xfId="1776"/>
    <cellStyle name="_Book1 (2)_NIM Summary 6" xfId="1777"/>
    <cellStyle name="_Book1 (2)_NIM Summary 6 2" xfId="1778"/>
    <cellStyle name="_Book1 (2)_NIM Summary 7" xfId="1779"/>
    <cellStyle name="_Book1 (2)_NIM Summary 7 2" xfId="1780"/>
    <cellStyle name="_Book1 (2)_NIM Summary 8" xfId="1781"/>
    <cellStyle name="_Book1 (2)_NIM Summary 8 2" xfId="1782"/>
    <cellStyle name="_Book1 (2)_NIM Summary 9" xfId="1783"/>
    <cellStyle name="_Book1 (2)_NIM Summary 9 2" xfId="1784"/>
    <cellStyle name="_Book1 (2)_NIM Summary_DEM-WP(C) ENERG10C--ctn Mid-C_042010 2010GRC" xfId="1785"/>
    <cellStyle name="_Book1 (2)_Oct2010toSep2011LwIncLead" xfId="1786"/>
    <cellStyle name="_Book1 (2)_PCA 10 -  Exhibit D Dec 2011" xfId="1787"/>
    <cellStyle name="_Book1 (2)_PCA 10 -  Exhibit D from A Kellogg Jan 2011" xfId="1788"/>
    <cellStyle name="_Book1 (2)_PCA 10 -  Exhibit D from A Kellogg July 2011" xfId="1789"/>
    <cellStyle name="_Book1 (2)_PCA 10 -  Exhibit D from S Free Rcv'd 12-11" xfId="1790"/>
    <cellStyle name="_Book1 (2)_PCA 11 -  Exhibit D Jan 2012 fr A Kellogg" xfId="1791"/>
    <cellStyle name="_Book1 (2)_PCA 11 -  Exhibit D Jan 2012 WF" xfId="1792"/>
    <cellStyle name="_Book1 (2)_PCA 9 -  Exhibit D April 2010" xfId="1793"/>
    <cellStyle name="_Book1 (2)_PCA 9 -  Exhibit D April 2010 (3)" xfId="1794"/>
    <cellStyle name="_Book1 (2)_PCA 9 -  Exhibit D April 2010 (3) 2" xfId="1795"/>
    <cellStyle name="_Book1 (2)_PCA 9 -  Exhibit D April 2010 (3) 2 2" xfId="1796"/>
    <cellStyle name="_Book1 (2)_PCA 9 -  Exhibit D April 2010 (3) 3" xfId="1797"/>
    <cellStyle name="_Book1 (2)_PCA 9 -  Exhibit D April 2010 (3)_DEM-WP(C) ENERG10C--ctn Mid-C_042010 2010GRC" xfId="1798"/>
    <cellStyle name="_Book1 (2)_PCA 9 -  Exhibit D April 2010 2" xfId="1799"/>
    <cellStyle name="_Book1 (2)_PCA 9 -  Exhibit D April 2010 3" xfId="1800"/>
    <cellStyle name="_Book1 (2)_PCA 9 -  Exhibit D April 2010 4" xfId="1801"/>
    <cellStyle name="_Book1 (2)_PCA 9 -  Exhibit D April 2010 5" xfId="1802"/>
    <cellStyle name="_Book1 (2)_PCA 9 -  Exhibit D April 2010 6" xfId="1803"/>
    <cellStyle name="_Book1 (2)_PCA 9 -  Exhibit D Nov 2010" xfId="1804"/>
    <cellStyle name="_Book1 (2)_PCA 9 -  Exhibit D Nov 2010 2" xfId="1805"/>
    <cellStyle name="_Book1 (2)_PCA 9 - Exhibit D at August 2010" xfId="1806"/>
    <cellStyle name="_Book1 (2)_PCA 9 - Exhibit D at August 2010 2" xfId="1807"/>
    <cellStyle name="_Book1 (2)_PCA 9 - Exhibit D June 2010 GRC" xfId="1808"/>
    <cellStyle name="_Book1 (2)_PCA 9 - Exhibit D June 2010 GRC 2" xfId="1809"/>
    <cellStyle name="_Book1 (2)_Power Costs - Comparison bx Rbtl-Staff-Jt-PC" xfId="1810"/>
    <cellStyle name="_Book1 (2)_Power Costs - Comparison bx Rbtl-Staff-Jt-PC 2" xfId="1811"/>
    <cellStyle name="_Book1 (2)_Power Costs - Comparison bx Rbtl-Staff-Jt-PC 2 2" xfId="1812"/>
    <cellStyle name="_Book1 (2)_Power Costs - Comparison bx Rbtl-Staff-Jt-PC 2 2 2" xfId="1813"/>
    <cellStyle name="_Book1 (2)_Power Costs - Comparison bx Rbtl-Staff-Jt-PC 2 3" xfId="1814"/>
    <cellStyle name="_Book1 (2)_Power Costs - Comparison bx Rbtl-Staff-Jt-PC 3" xfId="1815"/>
    <cellStyle name="_Book1 (2)_Power Costs - Comparison bx Rbtl-Staff-Jt-PC 3 2" xfId="1816"/>
    <cellStyle name="_Book1 (2)_Power Costs - Comparison bx Rbtl-Staff-Jt-PC 4" xfId="1817"/>
    <cellStyle name="_Book1 (2)_Power Costs - Comparison bx Rbtl-Staff-Jt-PC_Adj Bench DR 3 for Initial Briefs (Electric)" xfId="1818"/>
    <cellStyle name="_Book1 (2)_Power Costs - Comparison bx Rbtl-Staff-Jt-PC_Adj Bench DR 3 for Initial Briefs (Electric) 2" xfId="1819"/>
    <cellStyle name="_Book1 (2)_Power Costs - Comparison bx Rbtl-Staff-Jt-PC_Adj Bench DR 3 for Initial Briefs (Electric) 2 2" xfId="1820"/>
    <cellStyle name="_Book1 (2)_Power Costs - Comparison bx Rbtl-Staff-Jt-PC_Adj Bench DR 3 for Initial Briefs (Electric) 2 2 2" xfId="1821"/>
    <cellStyle name="_Book1 (2)_Power Costs - Comparison bx Rbtl-Staff-Jt-PC_Adj Bench DR 3 for Initial Briefs (Electric) 2 3" xfId="1822"/>
    <cellStyle name="_Book1 (2)_Power Costs - Comparison bx Rbtl-Staff-Jt-PC_Adj Bench DR 3 for Initial Briefs (Electric) 3" xfId="1823"/>
    <cellStyle name="_Book1 (2)_Power Costs - Comparison bx Rbtl-Staff-Jt-PC_Adj Bench DR 3 for Initial Briefs (Electric) 3 2" xfId="1824"/>
    <cellStyle name="_Book1 (2)_Power Costs - Comparison bx Rbtl-Staff-Jt-PC_Adj Bench DR 3 for Initial Briefs (Electric) 4" xfId="1825"/>
    <cellStyle name="_Book1 (2)_Power Costs - Comparison bx Rbtl-Staff-Jt-PC_Adj Bench DR 3 for Initial Briefs (Electric)_DEM-WP(C) ENERG10C--ctn Mid-C_042010 2010GRC" xfId="1826"/>
    <cellStyle name="_Book1 (2)_Power Costs - Comparison bx Rbtl-Staff-Jt-PC_DEM-WP(C) ENERG10C--ctn Mid-C_042010 2010GRC" xfId="1827"/>
    <cellStyle name="_Book1 (2)_Power Costs - Comparison bx Rbtl-Staff-Jt-PC_Electric Rev Req Model (2009 GRC) Rebuttal" xfId="1828"/>
    <cellStyle name="_Book1 (2)_Power Costs - Comparison bx Rbtl-Staff-Jt-PC_Electric Rev Req Model (2009 GRC) Rebuttal 2" xfId="1829"/>
    <cellStyle name="_Book1 (2)_Power Costs - Comparison bx Rbtl-Staff-Jt-PC_Electric Rev Req Model (2009 GRC) Rebuttal 2 2" xfId="1830"/>
    <cellStyle name="_Book1 (2)_Power Costs - Comparison bx Rbtl-Staff-Jt-PC_Electric Rev Req Model (2009 GRC) Rebuttal 2 2 2" xfId="1831"/>
    <cellStyle name="_Book1 (2)_Power Costs - Comparison bx Rbtl-Staff-Jt-PC_Electric Rev Req Model (2009 GRC) Rebuttal 2 3" xfId="1832"/>
    <cellStyle name="_Book1 (2)_Power Costs - Comparison bx Rbtl-Staff-Jt-PC_Electric Rev Req Model (2009 GRC) Rebuttal 3" xfId="1833"/>
    <cellStyle name="_Book1 (2)_Power Costs - Comparison bx Rbtl-Staff-Jt-PC_Electric Rev Req Model (2009 GRC) Rebuttal 3 2" xfId="1834"/>
    <cellStyle name="_Book1 (2)_Power Costs - Comparison bx Rbtl-Staff-Jt-PC_Electric Rev Req Model (2009 GRC) Rebuttal 4" xfId="1835"/>
    <cellStyle name="_Book1 (2)_Power Costs - Comparison bx Rbtl-Staff-Jt-PC_Electric Rev Req Model (2009 GRC) Rebuttal REmoval of New  WH Solar AdjustMI" xfId="1836"/>
    <cellStyle name="_Book1 (2)_Power Costs - Comparison bx Rbtl-Staff-Jt-PC_Electric Rev Req Model (2009 GRC) Rebuttal REmoval of New  WH Solar AdjustMI 2" xfId="1837"/>
    <cellStyle name="_Book1 (2)_Power Costs - Comparison bx Rbtl-Staff-Jt-PC_Electric Rev Req Model (2009 GRC) Rebuttal REmoval of New  WH Solar AdjustMI 2 2" xfId="1838"/>
    <cellStyle name="_Book1 (2)_Power Costs - Comparison bx Rbtl-Staff-Jt-PC_Electric Rev Req Model (2009 GRC) Rebuttal REmoval of New  WH Solar AdjustMI 2 2 2" xfId="1839"/>
    <cellStyle name="_Book1 (2)_Power Costs - Comparison bx Rbtl-Staff-Jt-PC_Electric Rev Req Model (2009 GRC) Rebuttal REmoval of New  WH Solar AdjustMI 2 3" xfId="1840"/>
    <cellStyle name="_Book1 (2)_Power Costs - Comparison bx Rbtl-Staff-Jt-PC_Electric Rev Req Model (2009 GRC) Rebuttal REmoval of New  WH Solar AdjustMI 3" xfId="1841"/>
    <cellStyle name="_Book1 (2)_Power Costs - Comparison bx Rbtl-Staff-Jt-PC_Electric Rev Req Model (2009 GRC) Rebuttal REmoval of New  WH Solar AdjustMI 3 2" xfId="1842"/>
    <cellStyle name="_Book1 (2)_Power Costs - Comparison bx Rbtl-Staff-Jt-PC_Electric Rev Req Model (2009 GRC) Rebuttal REmoval of New  WH Solar AdjustMI 4" xfId="1843"/>
    <cellStyle name="_Book1 (2)_Power Costs - Comparison bx Rbtl-Staff-Jt-PC_Electric Rev Req Model (2009 GRC) Rebuttal REmoval of New  WH Solar AdjustMI_DEM-WP(C) ENERG10C--ctn Mid-C_042010 2010GRC" xfId="1844"/>
    <cellStyle name="_Book1 (2)_Power Costs - Comparison bx Rbtl-Staff-Jt-PC_Electric Rev Req Model (2009 GRC) Revised 01-18-2010" xfId="1845"/>
    <cellStyle name="_Book1 (2)_Power Costs - Comparison bx Rbtl-Staff-Jt-PC_Electric Rev Req Model (2009 GRC) Revised 01-18-2010 2" xfId="1846"/>
    <cellStyle name="_Book1 (2)_Power Costs - Comparison bx Rbtl-Staff-Jt-PC_Electric Rev Req Model (2009 GRC) Revised 01-18-2010 2 2" xfId="1847"/>
    <cellStyle name="_Book1 (2)_Power Costs - Comparison bx Rbtl-Staff-Jt-PC_Electric Rev Req Model (2009 GRC) Revised 01-18-2010 2 2 2" xfId="1848"/>
    <cellStyle name="_Book1 (2)_Power Costs - Comparison bx Rbtl-Staff-Jt-PC_Electric Rev Req Model (2009 GRC) Revised 01-18-2010 2 3" xfId="1849"/>
    <cellStyle name="_Book1 (2)_Power Costs - Comparison bx Rbtl-Staff-Jt-PC_Electric Rev Req Model (2009 GRC) Revised 01-18-2010 3" xfId="1850"/>
    <cellStyle name="_Book1 (2)_Power Costs - Comparison bx Rbtl-Staff-Jt-PC_Electric Rev Req Model (2009 GRC) Revised 01-18-2010 3 2" xfId="1851"/>
    <cellStyle name="_Book1 (2)_Power Costs - Comparison bx Rbtl-Staff-Jt-PC_Electric Rev Req Model (2009 GRC) Revised 01-18-2010 4" xfId="1852"/>
    <cellStyle name="_Book1 (2)_Power Costs - Comparison bx Rbtl-Staff-Jt-PC_Electric Rev Req Model (2009 GRC) Revised 01-18-2010_DEM-WP(C) ENERG10C--ctn Mid-C_042010 2010GRC" xfId="1853"/>
    <cellStyle name="_Book1 (2)_Power Costs - Comparison bx Rbtl-Staff-Jt-PC_Final Order Electric EXHIBIT A-1" xfId="1854"/>
    <cellStyle name="_Book1 (2)_Power Costs - Comparison bx Rbtl-Staff-Jt-PC_Final Order Electric EXHIBIT A-1 2" xfId="1855"/>
    <cellStyle name="_Book1 (2)_Power Costs - Comparison bx Rbtl-Staff-Jt-PC_Final Order Electric EXHIBIT A-1 2 2" xfId="1856"/>
    <cellStyle name="_Book1 (2)_Power Costs - Comparison bx Rbtl-Staff-Jt-PC_Final Order Electric EXHIBIT A-1 2 2 2" xfId="1857"/>
    <cellStyle name="_Book1 (2)_Power Costs - Comparison bx Rbtl-Staff-Jt-PC_Final Order Electric EXHIBIT A-1 2 3" xfId="1858"/>
    <cellStyle name="_Book1 (2)_Power Costs - Comparison bx Rbtl-Staff-Jt-PC_Final Order Electric EXHIBIT A-1 3" xfId="1859"/>
    <cellStyle name="_Book1 (2)_Power Costs - Comparison bx Rbtl-Staff-Jt-PC_Final Order Electric EXHIBIT A-1 3 2" xfId="1860"/>
    <cellStyle name="_Book1 (2)_Power Costs - Comparison bx Rbtl-Staff-Jt-PC_Final Order Electric EXHIBIT A-1 4" xfId="1861"/>
    <cellStyle name="_Book1 (2)_Production Adj 4.37" xfId="1862"/>
    <cellStyle name="_Book1 (2)_Production Adj 4.37 2" xfId="1863"/>
    <cellStyle name="_Book1 (2)_Production Adj 4.37 2 2" xfId="1864"/>
    <cellStyle name="_Book1 (2)_Production Adj 4.37 2 2 2" xfId="1865"/>
    <cellStyle name="_Book1 (2)_Production Adj 4.37 2 3" xfId="1866"/>
    <cellStyle name="_Book1 (2)_Production Adj 4.37 3" xfId="1867"/>
    <cellStyle name="_Book1 (2)_Production Adj 4.37 3 2" xfId="1868"/>
    <cellStyle name="_Book1 (2)_Production Adj 4.37 4" xfId="1869"/>
    <cellStyle name="_Book1 (2)_Purchased Power Adj 4.03" xfId="1870"/>
    <cellStyle name="_Book1 (2)_Purchased Power Adj 4.03 2" xfId="1871"/>
    <cellStyle name="_Book1 (2)_Purchased Power Adj 4.03 2 2" xfId="1872"/>
    <cellStyle name="_Book1 (2)_Purchased Power Adj 4.03 2 2 2" xfId="1873"/>
    <cellStyle name="_Book1 (2)_Purchased Power Adj 4.03 2 3" xfId="1874"/>
    <cellStyle name="_Book1 (2)_Purchased Power Adj 4.03 3" xfId="1875"/>
    <cellStyle name="_Book1 (2)_Purchased Power Adj 4.03 3 2" xfId="1876"/>
    <cellStyle name="_Book1 (2)_Purchased Power Adj 4.03 4" xfId="1877"/>
    <cellStyle name="_Book1 (2)_Rebuttal Power Costs" xfId="1878"/>
    <cellStyle name="_Book1 (2)_Rebuttal Power Costs 2" xfId="1879"/>
    <cellStyle name="_Book1 (2)_Rebuttal Power Costs 2 2" xfId="1880"/>
    <cellStyle name="_Book1 (2)_Rebuttal Power Costs 2 2 2" xfId="1881"/>
    <cellStyle name="_Book1 (2)_Rebuttal Power Costs 2 3" xfId="1882"/>
    <cellStyle name="_Book1 (2)_Rebuttal Power Costs 3" xfId="1883"/>
    <cellStyle name="_Book1 (2)_Rebuttal Power Costs 3 2" xfId="1884"/>
    <cellStyle name="_Book1 (2)_Rebuttal Power Costs 4" xfId="1885"/>
    <cellStyle name="_Book1 (2)_Rebuttal Power Costs_Adj Bench DR 3 for Initial Briefs (Electric)" xfId="1886"/>
    <cellStyle name="_Book1 (2)_Rebuttal Power Costs_Adj Bench DR 3 for Initial Briefs (Electric) 2" xfId="1887"/>
    <cellStyle name="_Book1 (2)_Rebuttal Power Costs_Adj Bench DR 3 for Initial Briefs (Electric) 2 2" xfId="1888"/>
    <cellStyle name="_Book1 (2)_Rebuttal Power Costs_Adj Bench DR 3 for Initial Briefs (Electric) 2 2 2" xfId="1889"/>
    <cellStyle name="_Book1 (2)_Rebuttal Power Costs_Adj Bench DR 3 for Initial Briefs (Electric) 2 3" xfId="1890"/>
    <cellStyle name="_Book1 (2)_Rebuttal Power Costs_Adj Bench DR 3 for Initial Briefs (Electric) 3" xfId="1891"/>
    <cellStyle name="_Book1 (2)_Rebuttal Power Costs_Adj Bench DR 3 for Initial Briefs (Electric) 3 2" xfId="1892"/>
    <cellStyle name="_Book1 (2)_Rebuttal Power Costs_Adj Bench DR 3 for Initial Briefs (Electric) 4" xfId="1893"/>
    <cellStyle name="_Book1 (2)_Rebuttal Power Costs_Adj Bench DR 3 for Initial Briefs (Electric)_DEM-WP(C) ENERG10C--ctn Mid-C_042010 2010GRC" xfId="1894"/>
    <cellStyle name="_Book1 (2)_Rebuttal Power Costs_DEM-WP(C) ENERG10C--ctn Mid-C_042010 2010GRC" xfId="1895"/>
    <cellStyle name="_Book1 (2)_Rebuttal Power Costs_Electric Rev Req Model (2009 GRC) Rebuttal" xfId="1896"/>
    <cellStyle name="_Book1 (2)_Rebuttal Power Costs_Electric Rev Req Model (2009 GRC) Rebuttal 2" xfId="1897"/>
    <cellStyle name="_Book1 (2)_Rebuttal Power Costs_Electric Rev Req Model (2009 GRC) Rebuttal 2 2" xfId="1898"/>
    <cellStyle name="_Book1 (2)_Rebuttal Power Costs_Electric Rev Req Model (2009 GRC) Rebuttal 2 2 2" xfId="1899"/>
    <cellStyle name="_Book1 (2)_Rebuttal Power Costs_Electric Rev Req Model (2009 GRC) Rebuttal 2 3" xfId="1900"/>
    <cellStyle name="_Book1 (2)_Rebuttal Power Costs_Electric Rev Req Model (2009 GRC) Rebuttal 3" xfId="1901"/>
    <cellStyle name="_Book1 (2)_Rebuttal Power Costs_Electric Rev Req Model (2009 GRC) Rebuttal 3 2" xfId="1902"/>
    <cellStyle name="_Book1 (2)_Rebuttal Power Costs_Electric Rev Req Model (2009 GRC) Rebuttal 4" xfId="1903"/>
    <cellStyle name="_Book1 (2)_Rebuttal Power Costs_Electric Rev Req Model (2009 GRC) Rebuttal REmoval of New  WH Solar AdjustMI" xfId="1904"/>
    <cellStyle name="_Book1 (2)_Rebuttal Power Costs_Electric Rev Req Model (2009 GRC) Rebuttal REmoval of New  WH Solar AdjustMI 2" xfId="1905"/>
    <cellStyle name="_Book1 (2)_Rebuttal Power Costs_Electric Rev Req Model (2009 GRC) Rebuttal REmoval of New  WH Solar AdjustMI 2 2" xfId="1906"/>
    <cellStyle name="_Book1 (2)_Rebuttal Power Costs_Electric Rev Req Model (2009 GRC) Rebuttal REmoval of New  WH Solar AdjustMI 2 2 2" xfId="1907"/>
    <cellStyle name="_Book1 (2)_Rebuttal Power Costs_Electric Rev Req Model (2009 GRC) Rebuttal REmoval of New  WH Solar AdjustMI 2 3" xfId="1908"/>
    <cellStyle name="_Book1 (2)_Rebuttal Power Costs_Electric Rev Req Model (2009 GRC) Rebuttal REmoval of New  WH Solar AdjustMI 3" xfId="1909"/>
    <cellStyle name="_Book1 (2)_Rebuttal Power Costs_Electric Rev Req Model (2009 GRC) Rebuttal REmoval of New  WH Solar AdjustMI 3 2" xfId="1910"/>
    <cellStyle name="_Book1 (2)_Rebuttal Power Costs_Electric Rev Req Model (2009 GRC) Rebuttal REmoval of New  WH Solar AdjustMI 4" xfId="1911"/>
    <cellStyle name="_Book1 (2)_Rebuttal Power Costs_Electric Rev Req Model (2009 GRC) Rebuttal REmoval of New  WH Solar AdjustMI_DEM-WP(C) ENERG10C--ctn Mid-C_042010 2010GRC" xfId="1912"/>
    <cellStyle name="_Book1 (2)_Rebuttal Power Costs_Electric Rev Req Model (2009 GRC) Revised 01-18-2010" xfId="1913"/>
    <cellStyle name="_Book1 (2)_Rebuttal Power Costs_Electric Rev Req Model (2009 GRC) Revised 01-18-2010 2" xfId="1914"/>
    <cellStyle name="_Book1 (2)_Rebuttal Power Costs_Electric Rev Req Model (2009 GRC) Revised 01-18-2010 2 2" xfId="1915"/>
    <cellStyle name="_Book1 (2)_Rebuttal Power Costs_Electric Rev Req Model (2009 GRC) Revised 01-18-2010 2 2 2" xfId="1916"/>
    <cellStyle name="_Book1 (2)_Rebuttal Power Costs_Electric Rev Req Model (2009 GRC) Revised 01-18-2010 2 3" xfId="1917"/>
    <cellStyle name="_Book1 (2)_Rebuttal Power Costs_Electric Rev Req Model (2009 GRC) Revised 01-18-2010 3" xfId="1918"/>
    <cellStyle name="_Book1 (2)_Rebuttal Power Costs_Electric Rev Req Model (2009 GRC) Revised 01-18-2010 3 2" xfId="1919"/>
    <cellStyle name="_Book1 (2)_Rebuttal Power Costs_Electric Rev Req Model (2009 GRC) Revised 01-18-2010 4" xfId="1920"/>
    <cellStyle name="_Book1 (2)_Rebuttal Power Costs_Electric Rev Req Model (2009 GRC) Revised 01-18-2010_DEM-WP(C) ENERG10C--ctn Mid-C_042010 2010GRC" xfId="1921"/>
    <cellStyle name="_Book1 (2)_Rebuttal Power Costs_Final Order Electric EXHIBIT A-1" xfId="1922"/>
    <cellStyle name="_Book1 (2)_Rebuttal Power Costs_Final Order Electric EXHIBIT A-1 2" xfId="1923"/>
    <cellStyle name="_Book1 (2)_Rebuttal Power Costs_Final Order Electric EXHIBIT A-1 2 2" xfId="1924"/>
    <cellStyle name="_Book1 (2)_Rebuttal Power Costs_Final Order Electric EXHIBIT A-1 2 2 2" xfId="1925"/>
    <cellStyle name="_Book1 (2)_Rebuttal Power Costs_Final Order Electric EXHIBIT A-1 2 3" xfId="1926"/>
    <cellStyle name="_Book1 (2)_Rebuttal Power Costs_Final Order Electric EXHIBIT A-1 3" xfId="1927"/>
    <cellStyle name="_Book1 (2)_Rebuttal Power Costs_Final Order Electric EXHIBIT A-1 3 2" xfId="1928"/>
    <cellStyle name="_Book1 (2)_Rebuttal Power Costs_Final Order Electric EXHIBIT A-1 4" xfId="1929"/>
    <cellStyle name="_Book1 (2)_RECS vs PTC's w Interest 6-28-10" xfId="1930"/>
    <cellStyle name="_Book1 (2)_ROR &amp; CONV FACTOR" xfId="1931"/>
    <cellStyle name="_Book1 (2)_ROR &amp; CONV FACTOR 2" xfId="1932"/>
    <cellStyle name="_Book1 (2)_ROR &amp; CONV FACTOR 2 2" xfId="1933"/>
    <cellStyle name="_Book1 (2)_ROR &amp; CONV FACTOR 2 2 2" xfId="1934"/>
    <cellStyle name="_Book1 (2)_ROR &amp; CONV FACTOR 2 3" xfId="1935"/>
    <cellStyle name="_Book1 (2)_ROR &amp; CONV FACTOR 3" xfId="1936"/>
    <cellStyle name="_Book1 (2)_ROR &amp; CONV FACTOR 3 2" xfId="1937"/>
    <cellStyle name="_Book1 (2)_ROR &amp; CONV FACTOR 4" xfId="1938"/>
    <cellStyle name="_Book1 (2)_ROR 5.02" xfId="1939"/>
    <cellStyle name="_Book1 (2)_ROR 5.02 2" xfId="1940"/>
    <cellStyle name="_Book1 (2)_ROR 5.02 2 2" xfId="1941"/>
    <cellStyle name="_Book1 (2)_ROR 5.02 2 2 2" xfId="1942"/>
    <cellStyle name="_Book1 (2)_ROR 5.02 2 3" xfId="1943"/>
    <cellStyle name="_Book1 (2)_ROR 5.02 3" xfId="1944"/>
    <cellStyle name="_Book1 (2)_ROR 5.02 3 2" xfId="1945"/>
    <cellStyle name="_Book1 (2)_ROR 5.02 4" xfId="1946"/>
    <cellStyle name="_Book1 (2)_Wind Integration 10GRC" xfId="1947"/>
    <cellStyle name="_Book1 (2)_Wind Integration 10GRC 2" xfId="1948"/>
    <cellStyle name="_Book1 (2)_Wind Integration 10GRC 2 2" xfId="1949"/>
    <cellStyle name="_Book1 (2)_Wind Integration 10GRC 3" xfId="1950"/>
    <cellStyle name="_Book1 (2)_Wind Integration 10GRC_DEM-WP(C) ENERG10C--ctn Mid-C_042010 2010GRC" xfId="1951"/>
    <cellStyle name="_Book1 10" xfId="1952"/>
    <cellStyle name="_Book1 10 2" xfId="1953"/>
    <cellStyle name="_Book1 10 2 2" xfId="1954"/>
    <cellStyle name="_Book1 10 3" xfId="1955"/>
    <cellStyle name="_Book1 11" xfId="1956"/>
    <cellStyle name="_Book1 11 2" xfId="1957"/>
    <cellStyle name="_Book1 11 2 2" xfId="1958"/>
    <cellStyle name="_Book1 11 3" xfId="1959"/>
    <cellStyle name="_Book1 12" xfId="1960"/>
    <cellStyle name="_Book1 12 2" xfId="1961"/>
    <cellStyle name="_Book1 12 2 2" xfId="1962"/>
    <cellStyle name="_Book1 12 2 3" xfId="1963"/>
    <cellStyle name="_Book1 12 3" xfId="1964"/>
    <cellStyle name="_Book1 12 3 2" xfId="1965"/>
    <cellStyle name="_Book1 13" xfId="1966"/>
    <cellStyle name="_Book1 13 2" xfId="1967"/>
    <cellStyle name="_Book1 13 2 2" xfId="1968"/>
    <cellStyle name="_Book1 13 2 3" xfId="1969"/>
    <cellStyle name="_Book1 13 3" xfId="1970"/>
    <cellStyle name="_Book1 13 3 2" xfId="1971"/>
    <cellStyle name="_Book1 14" xfId="1972"/>
    <cellStyle name="_Book1 14 2" xfId="1973"/>
    <cellStyle name="_Book1 14 2 2" xfId="1974"/>
    <cellStyle name="_Book1 14 2 3" xfId="1975"/>
    <cellStyle name="_Book1 14 3" xfId="1976"/>
    <cellStyle name="_Book1 14 3 2" xfId="1977"/>
    <cellStyle name="_Book1 15" xfId="1978"/>
    <cellStyle name="_Book1 15 2" xfId="1979"/>
    <cellStyle name="_Book1 15 2 2" xfId="1980"/>
    <cellStyle name="_Book1 15 3" xfId="1981"/>
    <cellStyle name="_Book1 16" xfId="1982"/>
    <cellStyle name="_Book1 16 2" xfId="1983"/>
    <cellStyle name="_Book1 16 2 2" xfId="1984"/>
    <cellStyle name="_Book1 16 3" xfId="1985"/>
    <cellStyle name="_Book1 17" xfId="1986"/>
    <cellStyle name="_Book1 17 2" xfId="1987"/>
    <cellStyle name="_Book1 18" xfId="1988"/>
    <cellStyle name="_Book1 18 2" xfId="1989"/>
    <cellStyle name="_Book1 19" xfId="1990"/>
    <cellStyle name="_Book1 19 2" xfId="1991"/>
    <cellStyle name="_Book1 2" xfId="1992"/>
    <cellStyle name="_Book1 2 2" xfId="1993"/>
    <cellStyle name="_Book1 2 2 2" xfId="1994"/>
    <cellStyle name="_Book1 2 2 2 2" xfId="1995"/>
    <cellStyle name="_Book1 2 2 3" xfId="1996"/>
    <cellStyle name="_Book1 2 3" xfId="1997"/>
    <cellStyle name="_Book1 2 3 2" xfId="1998"/>
    <cellStyle name="_Book1 2 4" xfId="1999"/>
    <cellStyle name="_Book1 20" xfId="2000"/>
    <cellStyle name="_Book1 20 2" xfId="2001"/>
    <cellStyle name="_Book1 21" xfId="2002"/>
    <cellStyle name="_Book1 21 2" xfId="2003"/>
    <cellStyle name="_Book1 22" xfId="2004"/>
    <cellStyle name="_Book1 22 2" xfId="2005"/>
    <cellStyle name="_Book1 23" xfId="2006"/>
    <cellStyle name="_Book1 23 2" xfId="2007"/>
    <cellStyle name="_Book1 24" xfId="2008"/>
    <cellStyle name="_Book1 24 2" xfId="2009"/>
    <cellStyle name="_Book1 25" xfId="2010"/>
    <cellStyle name="_Book1 25 2" xfId="2011"/>
    <cellStyle name="_Book1 26" xfId="2012"/>
    <cellStyle name="_Book1 26 2" xfId="2013"/>
    <cellStyle name="_Book1 27" xfId="2014"/>
    <cellStyle name="_Book1 27 2" xfId="2015"/>
    <cellStyle name="_Book1 28" xfId="2016"/>
    <cellStyle name="_Book1 28 2" xfId="2017"/>
    <cellStyle name="_Book1 29" xfId="2018"/>
    <cellStyle name="_Book1 29 2" xfId="2019"/>
    <cellStyle name="_Book1 3" xfId="2020"/>
    <cellStyle name="_Book1 3 2" xfId="2021"/>
    <cellStyle name="_Book1 3 2 2" xfId="2022"/>
    <cellStyle name="_Book1 3 3" xfId="2023"/>
    <cellStyle name="_Book1 30" xfId="2024"/>
    <cellStyle name="_Book1 30 2" xfId="2025"/>
    <cellStyle name="_Book1 31" xfId="2026"/>
    <cellStyle name="_Book1 32" xfId="2027"/>
    <cellStyle name="_Book1 33" xfId="2028"/>
    <cellStyle name="_Book1 33 2" xfId="2029"/>
    <cellStyle name="_Book1 34" xfId="2030"/>
    <cellStyle name="_Book1 34 2" xfId="2031"/>
    <cellStyle name="_Book1 35" xfId="2032"/>
    <cellStyle name="_Book1 35 2" xfId="2033"/>
    <cellStyle name="_Book1 36" xfId="2034"/>
    <cellStyle name="_Book1 4" xfId="2035"/>
    <cellStyle name="_Book1 4 2" xfId="2036"/>
    <cellStyle name="_Book1 4 2 2" xfId="2037"/>
    <cellStyle name="_Book1 4 3" xfId="2038"/>
    <cellStyle name="_Book1 5" xfId="2039"/>
    <cellStyle name="_Book1 5 2" xfId="2040"/>
    <cellStyle name="_Book1 5 2 2" xfId="2041"/>
    <cellStyle name="_Book1 5 3" xfId="2042"/>
    <cellStyle name="_Book1 6" xfId="2043"/>
    <cellStyle name="_Book1 6 2" xfId="2044"/>
    <cellStyle name="_Book1 6 2 2" xfId="2045"/>
    <cellStyle name="_Book1 6 3" xfId="2046"/>
    <cellStyle name="_Book1 7" xfId="2047"/>
    <cellStyle name="_Book1 7 2" xfId="2048"/>
    <cellStyle name="_Book1 7 2 2" xfId="2049"/>
    <cellStyle name="_Book1 7 3" xfId="2050"/>
    <cellStyle name="_Book1 8" xfId="2051"/>
    <cellStyle name="_Book1 8 2" xfId="2052"/>
    <cellStyle name="_Book1 8 2 2" xfId="2053"/>
    <cellStyle name="_Book1 8 3" xfId="2054"/>
    <cellStyle name="_Book1 9" xfId="2055"/>
    <cellStyle name="_Book1 9 2" xfId="2056"/>
    <cellStyle name="_Book1 9 2 2" xfId="2057"/>
    <cellStyle name="_Book1 9 3" xfId="2058"/>
    <cellStyle name="_Book1_(C) WHE Proforma with ITC cash grant 10 Yr Amort_for deferral_102809" xfId="2059"/>
    <cellStyle name="_Book1_(C) WHE Proforma with ITC cash grant 10 Yr Amort_for deferral_102809 2" xfId="2060"/>
    <cellStyle name="_Book1_(C) WHE Proforma with ITC cash grant 10 Yr Amort_for deferral_102809 2 2" xfId="2061"/>
    <cellStyle name="_Book1_(C) WHE Proforma with ITC cash grant 10 Yr Amort_for deferral_102809 2 2 2" xfId="2062"/>
    <cellStyle name="_Book1_(C) WHE Proforma with ITC cash grant 10 Yr Amort_for deferral_102809 2 3" xfId="2063"/>
    <cellStyle name="_Book1_(C) WHE Proforma with ITC cash grant 10 Yr Amort_for deferral_102809 3" xfId="2064"/>
    <cellStyle name="_Book1_(C) WHE Proforma with ITC cash grant 10 Yr Amort_for deferral_102809 3 2" xfId="2065"/>
    <cellStyle name="_Book1_(C) WHE Proforma with ITC cash grant 10 Yr Amort_for deferral_102809 4" xfId="2066"/>
    <cellStyle name="_Book1_(C) WHE Proforma with ITC cash grant 10 Yr Amort_for deferral_102809_16.07E Wild Horse Wind Expansionwrkingfile" xfId="2067"/>
    <cellStyle name="_Book1_(C) WHE Proforma with ITC cash grant 10 Yr Amort_for deferral_102809_16.07E Wild Horse Wind Expansionwrkingfile 2" xfId="2068"/>
    <cellStyle name="_Book1_(C) WHE Proforma with ITC cash grant 10 Yr Amort_for deferral_102809_16.07E Wild Horse Wind Expansionwrkingfile 2 2" xfId="2069"/>
    <cellStyle name="_Book1_(C) WHE Proforma with ITC cash grant 10 Yr Amort_for deferral_102809_16.07E Wild Horse Wind Expansionwrkingfile 2 2 2" xfId="2070"/>
    <cellStyle name="_Book1_(C) WHE Proforma with ITC cash grant 10 Yr Amort_for deferral_102809_16.07E Wild Horse Wind Expansionwrkingfile 2 3" xfId="2071"/>
    <cellStyle name="_Book1_(C) WHE Proforma with ITC cash grant 10 Yr Amort_for deferral_102809_16.07E Wild Horse Wind Expansionwrkingfile 3" xfId="2072"/>
    <cellStyle name="_Book1_(C) WHE Proforma with ITC cash grant 10 Yr Amort_for deferral_102809_16.07E Wild Horse Wind Expansionwrkingfile 3 2" xfId="2073"/>
    <cellStyle name="_Book1_(C) WHE Proforma with ITC cash grant 10 Yr Amort_for deferral_102809_16.07E Wild Horse Wind Expansionwrkingfile 4" xfId="2074"/>
    <cellStyle name="_Book1_(C) WHE Proforma with ITC cash grant 10 Yr Amort_for deferral_102809_16.07E Wild Horse Wind Expansionwrkingfile SF" xfId="2075"/>
    <cellStyle name="_Book1_(C) WHE Proforma with ITC cash grant 10 Yr Amort_for deferral_102809_16.07E Wild Horse Wind Expansionwrkingfile SF 2" xfId="2076"/>
    <cellStyle name="_Book1_(C) WHE Proforma with ITC cash grant 10 Yr Amort_for deferral_102809_16.07E Wild Horse Wind Expansionwrkingfile SF 2 2" xfId="2077"/>
    <cellStyle name="_Book1_(C) WHE Proforma with ITC cash grant 10 Yr Amort_for deferral_102809_16.07E Wild Horse Wind Expansionwrkingfile SF 2 2 2" xfId="2078"/>
    <cellStyle name="_Book1_(C) WHE Proforma with ITC cash grant 10 Yr Amort_for deferral_102809_16.07E Wild Horse Wind Expansionwrkingfile SF 2 3" xfId="2079"/>
    <cellStyle name="_Book1_(C) WHE Proforma with ITC cash grant 10 Yr Amort_for deferral_102809_16.07E Wild Horse Wind Expansionwrkingfile SF 3" xfId="2080"/>
    <cellStyle name="_Book1_(C) WHE Proforma with ITC cash grant 10 Yr Amort_for deferral_102809_16.07E Wild Horse Wind Expansionwrkingfile SF 3 2" xfId="2081"/>
    <cellStyle name="_Book1_(C) WHE Proforma with ITC cash grant 10 Yr Amort_for deferral_102809_16.07E Wild Horse Wind Expansionwrkingfile SF 4" xfId="2082"/>
    <cellStyle name="_Book1_(C) WHE Proforma with ITC cash grant 10 Yr Amort_for deferral_102809_16.07E Wild Horse Wind Expansionwrkingfile SF_DEM-WP(C) ENERG10C--ctn Mid-C_042010 2010GRC" xfId="2083"/>
    <cellStyle name="_Book1_(C) WHE Proforma with ITC cash grant 10 Yr Amort_for deferral_102809_16.07E Wild Horse Wind Expansionwrkingfile_DEM-WP(C) ENERG10C--ctn Mid-C_042010 2010GRC" xfId="2084"/>
    <cellStyle name="_Book1_(C) WHE Proforma with ITC cash grant 10 Yr Amort_for deferral_102809_16.37E Wild Horse Expansion DeferralRevwrkingfile SF" xfId="2085"/>
    <cellStyle name="_Book1_(C) WHE Proforma with ITC cash grant 10 Yr Amort_for deferral_102809_16.37E Wild Horse Expansion DeferralRevwrkingfile SF 2" xfId="2086"/>
    <cellStyle name="_Book1_(C) WHE Proforma with ITC cash grant 10 Yr Amort_for deferral_102809_16.37E Wild Horse Expansion DeferralRevwrkingfile SF 2 2" xfId="2087"/>
    <cellStyle name="_Book1_(C) WHE Proforma with ITC cash grant 10 Yr Amort_for deferral_102809_16.37E Wild Horse Expansion DeferralRevwrkingfile SF 2 2 2" xfId="2088"/>
    <cellStyle name="_Book1_(C) WHE Proforma with ITC cash grant 10 Yr Amort_for deferral_102809_16.37E Wild Horse Expansion DeferralRevwrkingfile SF 2 3" xfId="2089"/>
    <cellStyle name="_Book1_(C) WHE Proforma with ITC cash grant 10 Yr Amort_for deferral_102809_16.37E Wild Horse Expansion DeferralRevwrkingfile SF 3" xfId="2090"/>
    <cellStyle name="_Book1_(C) WHE Proforma with ITC cash grant 10 Yr Amort_for deferral_102809_16.37E Wild Horse Expansion DeferralRevwrkingfile SF 3 2" xfId="2091"/>
    <cellStyle name="_Book1_(C) WHE Proforma with ITC cash grant 10 Yr Amort_for deferral_102809_16.37E Wild Horse Expansion DeferralRevwrkingfile SF 4" xfId="2092"/>
    <cellStyle name="_Book1_(C) WHE Proforma with ITC cash grant 10 Yr Amort_for deferral_102809_16.37E Wild Horse Expansion DeferralRevwrkingfile SF_DEM-WP(C) ENERG10C--ctn Mid-C_042010 2010GRC" xfId="2093"/>
    <cellStyle name="_Book1_(C) WHE Proforma with ITC cash grant 10 Yr Amort_for deferral_102809_DEM-WP(C) ENERG10C--ctn Mid-C_042010 2010GRC" xfId="2094"/>
    <cellStyle name="_Book1_(C) WHE Proforma with ITC cash grant 10 Yr Amort_for rebuttal_120709" xfId="2095"/>
    <cellStyle name="_Book1_(C) WHE Proforma with ITC cash grant 10 Yr Amort_for rebuttal_120709 2" xfId="2096"/>
    <cellStyle name="_Book1_(C) WHE Proforma with ITC cash grant 10 Yr Amort_for rebuttal_120709 2 2" xfId="2097"/>
    <cellStyle name="_Book1_(C) WHE Proforma with ITC cash grant 10 Yr Amort_for rebuttal_120709 2 2 2" xfId="2098"/>
    <cellStyle name="_Book1_(C) WHE Proforma with ITC cash grant 10 Yr Amort_for rebuttal_120709 2 3" xfId="2099"/>
    <cellStyle name="_Book1_(C) WHE Proforma with ITC cash grant 10 Yr Amort_for rebuttal_120709 3" xfId="2100"/>
    <cellStyle name="_Book1_(C) WHE Proforma with ITC cash grant 10 Yr Amort_for rebuttal_120709 3 2" xfId="2101"/>
    <cellStyle name="_Book1_(C) WHE Proforma with ITC cash grant 10 Yr Amort_for rebuttal_120709 4" xfId="2102"/>
    <cellStyle name="_Book1_(C) WHE Proforma with ITC cash grant 10 Yr Amort_for rebuttal_120709_DEM-WP(C) ENERG10C--ctn Mid-C_042010 2010GRC" xfId="2103"/>
    <cellStyle name="_Book1_04.07E Wild Horse Wind Expansion" xfId="2104"/>
    <cellStyle name="_Book1_04.07E Wild Horse Wind Expansion 2" xfId="2105"/>
    <cellStyle name="_Book1_04.07E Wild Horse Wind Expansion 2 2" xfId="2106"/>
    <cellStyle name="_Book1_04.07E Wild Horse Wind Expansion 2 2 2" xfId="2107"/>
    <cellStyle name="_Book1_04.07E Wild Horse Wind Expansion 2 3" xfId="2108"/>
    <cellStyle name="_Book1_04.07E Wild Horse Wind Expansion 3" xfId="2109"/>
    <cellStyle name="_Book1_04.07E Wild Horse Wind Expansion 3 2" xfId="2110"/>
    <cellStyle name="_Book1_04.07E Wild Horse Wind Expansion 4" xfId="2111"/>
    <cellStyle name="_Book1_04.07E Wild Horse Wind Expansion_16.07E Wild Horse Wind Expansionwrkingfile" xfId="2112"/>
    <cellStyle name="_Book1_04.07E Wild Horse Wind Expansion_16.07E Wild Horse Wind Expansionwrkingfile 2" xfId="2113"/>
    <cellStyle name="_Book1_04.07E Wild Horse Wind Expansion_16.07E Wild Horse Wind Expansionwrkingfile 2 2" xfId="2114"/>
    <cellStyle name="_Book1_04.07E Wild Horse Wind Expansion_16.07E Wild Horse Wind Expansionwrkingfile 2 2 2" xfId="2115"/>
    <cellStyle name="_Book1_04.07E Wild Horse Wind Expansion_16.07E Wild Horse Wind Expansionwrkingfile 2 3" xfId="2116"/>
    <cellStyle name="_Book1_04.07E Wild Horse Wind Expansion_16.07E Wild Horse Wind Expansionwrkingfile 3" xfId="2117"/>
    <cellStyle name="_Book1_04.07E Wild Horse Wind Expansion_16.07E Wild Horse Wind Expansionwrkingfile 3 2" xfId="2118"/>
    <cellStyle name="_Book1_04.07E Wild Horse Wind Expansion_16.07E Wild Horse Wind Expansionwrkingfile 4" xfId="2119"/>
    <cellStyle name="_Book1_04.07E Wild Horse Wind Expansion_16.07E Wild Horse Wind Expansionwrkingfile SF" xfId="2120"/>
    <cellStyle name="_Book1_04.07E Wild Horse Wind Expansion_16.07E Wild Horse Wind Expansionwrkingfile SF 2" xfId="2121"/>
    <cellStyle name="_Book1_04.07E Wild Horse Wind Expansion_16.07E Wild Horse Wind Expansionwrkingfile SF 2 2" xfId="2122"/>
    <cellStyle name="_Book1_04.07E Wild Horse Wind Expansion_16.07E Wild Horse Wind Expansionwrkingfile SF 2 2 2" xfId="2123"/>
    <cellStyle name="_Book1_04.07E Wild Horse Wind Expansion_16.07E Wild Horse Wind Expansionwrkingfile SF 2 3" xfId="2124"/>
    <cellStyle name="_Book1_04.07E Wild Horse Wind Expansion_16.07E Wild Horse Wind Expansionwrkingfile SF 3" xfId="2125"/>
    <cellStyle name="_Book1_04.07E Wild Horse Wind Expansion_16.07E Wild Horse Wind Expansionwrkingfile SF 3 2" xfId="2126"/>
    <cellStyle name="_Book1_04.07E Wild Horse Wind Expansion_16.07E Wild Horse Wind Expansionwrkingfile SF 4" xfId="2127"/>
    <cellStyle name="_Book1_04.07E Wild Horse Wind Expansion_16.07E Wild Horse Wind Expansionwrkingfile SF_DEM-WP(C) ENERG10C--ctn Mid-C_042010 2010GRC" xfId="2128"/>
    <cellStyle name="_Book1_04.07E Wild Horse Wind Expansion_16.07E Wild Horse Wind Expansionwrkingfile_DEM-WP(C) ENERG10C--ctn Mid-C_042010 2010GRC" xfId="2129"/>
    <cellStyle name="_Book1_04.07E Wild Horse Wind Expansion_16.37E Wild Horse Expansion DeferralRevwrkingfile SF" xfId="2130"/>
    <cellStyle name="_Book1_04.07E Wild Horse Wind Expansion_16.37E Wild Horse Expansion DeferralRevwrkingfile SF 2" xfId="2131"/>
    <cellStyle name="_Book1_04.07E Wild Horse Wind Expansion_16.37E Wild Horse Expansion DeferralRevwrkingfile SF 2 2" xfId="2132"/>
    <cellStyle name="_Book1_04.07E Wild Horse Wind Expansion_16.37E Wild Horse Expansion DeferralRevwrkingfile SF 2 2 2" xfId="2133"/>
    <cellStyle name="_Book1_04.07E Wild Horse Wind Expansion_16.37E Wild Horse Expansion DeferralRevwrkingfile SF 2 3" xfId="2134"/>
    <cellStyle name="_Book1_04.07E Wild Horse Wind Expansion_16.37E Wild Horse Expansion DeferralRevwrkingfile SF 3" xfId="2135"/>
    <cellStyle name="_Book1_04.07E Wild Horse Wind Expansion_16.37E Wild Horse Expansion DeferralRevwrkingfile SF 3 2" xfId="2136"/>
    <cellStyle name="_Book1_04.07E Wild Horse Wind Expansion_16.37E Wild Horse Expansion DeferralRevwrkingfile SF 4" xfId="2137"/>
    <cellStyle name="_Book1_04.07E Wild Horse Wind Expansion_16.37E Wild Horse Expansion DeferralRevwrkingfile SF_DEM-WP(C) ENERG10C--ctn Mid-C_042010 2010GRC" xfId="2138"/>
    <cellStyle name="_Book1_04.07E Wild Horse Wind Expansion_DEM-WP(C) ENERG10C--ctn Mid-C_042010 2010GRC" xfId="2139"/>
    <cellStyle name="_Book1_16.07E Wild Horse Wind Expansionwrkingfile" xfId="2140"/>
    <cellStyle name="_Book1_16.07E Wild Horse Wind Expansionwrkingfile 2" xfId="2141"/>
    <cellStyle name="_Book1_16.07E Wild Horse Wind Expansionwrkingfile 2 2" xfId="2142"/>
    <cellStyle name="_Book1_16.07E Wild Horse Wind Expansionwrkingfile 2 2 2" xfId="2143"/>
    <cellStyle name="_Book1_16.07E Wild Horse Wind Expansionwrkingfile 2 3" xfId="2144"/>
    <cellStyle name="_Book1_16.07E Wild Horse Wind Expansionwrkingfile 3" xfId="2145"/>
    <cellStyle name="_Book1_16.07E Wild Horse Wind Expansionwrkingfile 3 2" xfId="2146"/>
    <cellStyle name="_Book1_16.07E Wild Horse Wind Expansionwrkingfile 4" xfId="2147"/>
    <cellStyle name="_Book1_16.07E Wild Horse Wind Expansionwrkingfile SF" xfId="2148"/>
    <cellStyle name="_Book1_16.07E Wild Horse Wind Expansionwrkingfile SF 2" xfId="2149"/>
    <cellStyle name="_Book1_16.07E Wild Horse Wind Expansionwrkingfile SF 2 2" xfId="2150"/>
    <cellStyle name="_Book1_16.07E Wild Horse Wind Expansionwrkingfile SF 2 2 2" xfId="2151"/>
    <cellStyle name="_Book1_16.07E Wild Horse Wind Expansionwrkingfile SF 2 3" xfId="2152"/>
    <cellStyle name="_Book1_16.07E Wild Horse Wind Expansionwrkingfile SF 3" xfId="2153"/>
    <cellStyle name="_Book1_16.07E Wild Horse Wind Expansionwrkingfile SF 3 2" xfId="2154"/>
    <cellStyle name="_Book1_16.07E Wild Horse Wind Expansionwrkingfile SF 4" xfId="2155"/>
    <cellStyle name="_Book1_16.07E Wild Horse Wind Expansionwrkingfile SF_DEM-WP(C) ENERG10C--ctn Mid-C_042010 2010GRC" xfId="2156"/>
    <cellStyle name="_Book1_16.07E Wild Horse Wind Expansionwrkingfile_DEM-WP(C) ENERG10C--ctn Mid-C_042010 2010GRC" xfId="2157"/>
    <cellStyle name="_Book1_16.37E Wild Horse Expansion DeferralRevwrkingfile SF" xfId="2158"/>
    <cellStyle name="_Book1_16.37E Wild Horse Expansion DeferralRevwrkingfile SF 2" xfId="2159"/>
    <cellStyle name="_Book1_16.37E Wild Horse Expansion DeferralRevwrkingfile SF 2 2" xfId="2160"/>
    <cellStyle name="_Book1_16.37E Wild Horse Expansion DeferralRevwrkingfile SF 2 2 2" xfId="2161"/>
    <cellStyle name="_Book1_16.37E Wild Horse Expansion DeferralRevwrkingfile SF 2 3" xfId="2162"/>
    <cellStyle name="_Book1_16.37E Wild Horse Expansion DeferralRevwrkingfile SF 3" xfId="2163"/>
    <cellStyle name="_Book1_16.37E Wild Horse Expansion DeferralRevwrkingfile SF 3 2" xfId="2164"/>
    <cellStyle name="_Book1_16.37E Wild Horse Expansion DeferralRevwrkingfile SF 4" xfId="2165"/>
    <cellStyle name="_Book1_16.37E Wild Horse Expansion DeferralRevwrkingfile SF_DEM-WP(C) ENERG10C--ctn Mid-C_042010 2010GRC" xfId="2166"/>
    <cellStyle name="_Book1_2009 Compliance Filing PCA Exhibits for GRC" xfId="2167"/>
    <cellStyle name="_Book1_2009 Compliance Filing PCA Exhibits for GRC 2" xfId="2168"/>
    <cellStyle name="_Book1_2009 GRC Compl Filing - Exhibit D" xfId="2169"/>
    <cellStyle name="_Book1_2009 GRC Compl Filing - Exhibit D 2" xfId="2170"/>
    <cellStyle name="_Book1_2009 GRC Compl Filing - Exhibit D 2 2" xfId="2171"/>
    <cellStyle name="_Book1_2009 GRC Compl Filing - Exhibit D 3" xfId="2172"/>
    <cellStyle name="_Book1_2009 GRC Compl Filing - Exhibit D_DEM-WP(C) ENERG10C--ctn Mid-C_042010 2010GRC" xfId="2173"/>
    <cellStyle name="_Book1_3.01 Income Statement" xfId="2174"/>
    <cellStyle name="_Book1_4 31 Regulatory Assets and Liabilities  7 06- Exhibit D" xfId="2175"/>
    <cellStyle name="_Book1_4 31 Regulatory Assets and Liabilities  7 06- Exhibit D 2" xfId="2176"/>
    <cellStyle name="_Book1_4 31 Regulatory Assets and Liabilities  7 06- Exhibit D 2 2" xfId="2177"/>
    <cellStyle name="_Book1_4 31 Regulatory Assets and Liabilities  7 06- Exhibit D 2 2 2" xfId="2178"/>
    <cellStyle name="_Book1_4 31 Regulatory Assets and Liabilities  7 06- Exhibit D 3" xfId="2179"/>
    <cellStyle name="_Book1_4 31 Regulatory Assets and Liabilities  7 06- Exhibit D 3 2" xfId="2180"/>
    <cellStyle name="_Book1_4 31 Regulatory Assets and Liabilities  7 06- Exhibit D_DEM-WP(C) ENERG10C--ctn Mid-C_042010 2010GRC" xfId="2181"/>
    <cellStyle name="_Book1_4 31 Regulatory Assets and Liabilities  7 06- Exhibit D_NIM Summary" xfId="2182"/>
    <cellStyle name="_Book1_4 31 Regulatory Assets and Liabilities  7 06- Exhibit D_NIM Summary 2" xfId="2183"/>
    <cellStyle name="_Book1_4 31 Regulatory Assets and Liabilities  7 06- Exhibit D_NIM Summary 2 2" xfId="2184"/>
    <cellStyle name="_Book1_4 31 Regulatory Assets and Liabilities  7 06- Exhibit D_NIM Summary 3" xfId="2185"/>
    <cellStyle name="_Book1_4 31 Regulatory Assets and Liabilities  7 06- Exhibit D_NIM Summary_DEM-WP(C) ENERG10C--ctn Mid-C_042010 2010GRC" xfId="2186"/>
    <cellStyle name="_Book1_4 31 Regulatory Assets and Liabilities  7 06- Exhibit D_NIM+O&amp;M" xfId="2187"/>
    <cellStyle name="_Book1_4 31 Regulatory Assets and Liabilities  7 06- Exhibit D_NIM+O&amp;M 2" xfId="2188"/>
    <cellStyle name="_Book1_4 31 Regulatory Assets and Liabilities  7 06- Exhibit D_NIM+O&amp;M Monthly" xfId="2189"/>
    <cellStyle name="_Book1_4 31 Regulatory Assets and Liabilities  7 06- Exhibit D_NIM+O&amp;M Monthly 2" xfId="2190"/>
    <cellStyle name="_Book1_4 31E Reg Asset  Liab and EXH D" xfId="2191"/>
    <cellStyle name="_Book1_4 31E Reg Asset  Liab and EXH D _ Aug 10 Filing (2)" xfId="2192"/>
    <cellStyle name="_Book1_4 31E Reg Asset  Liab and EXH D _ Aug 10 Filing (2) 2" xfId="2193"/>
    <cellStyle name="_Book1_4 31E Reg Asset  Liab and EXH D 10" xfId="2194"/>
    <cellStyle name="_Book1_4 31E Reg Asset  Liab and EXH D 11" xfId="2195"/>
    <cellStyle name="_Book1_4 31E Reg Asset  Liab and EXH D 12" xfId="2196"/>
    <cellStyle name="_Book1_4 31E Reg Asset  Liab and EXH D 13" xfId="2197"/>
    <cellStyle name="_Book1_4 31E Reg Asset  Liab and EXH D 14" xfId="2198"/>
    <cellStyle name="_Book1_4 31E Reg Asset  Liab and EXH D 15" xfId="2199"/>
    <cellStyle name="_Book1_4 31E Reg Asset  Liab and EXH D 16" xfId="2200"/>
    <cellStyle name="_Book1_4 31E Reg Asset  Liab and EXH D 17" xfId="2201"/>
    <cellStyle name="_Book1_4 31E Reg Asset  Liab and EXH D 18" xfId="2202"/>
    <cellStyle name="_Book1_4 31E Reg Asset  Liab and EXH D 19" xfId="2203"/>
    <cellStyle name="_Book1_4 31E Reg Asset  Liab and EXH D 2" xfId="2204"/>
    <cellStyle name="_Book1_4 31E Reg Asset  Liab and EXH D 20" xfId="2205"/>
    <cellStyle name="_Book1_4 31E Reg Asset  Liab and EXH D 21" xfId="2206"/>
    <cellStyle name="_Book1_4 31E Reg Asset  Liab and EXH D 22" xfId="2207"/>
    <cellStyle name="_Book1_4 31E Reg Asset  Liab and EXH D 23" xfId="2208"/>
    <cellStyle name="_Book1_4 31E Reg Asset  Liab and EXH D 24" xfId="2209"/>
    <cellStyle name="_Book1_4 31E Reg Asset  Liab and EXH D 25" xfId="2210"/>
    <cellStyle name="_Book1_4 31E Reg Asset  Liab and EXH D 26" xfId="2211"/>
    <cellStyle name="_Book1_4 31E Reg Asset  Liab and EXH D 27" xfId="2212"/>
    <cellStyle name="_Book1_4 31E Reg Asset  Liab and EXH D 28" xfId="2213"/>
    <cellStyle name="_Book1_4 31E Reg Asset  Liab and EXH D 29" xfId="2214"/>
    <cellStyle name="_Book1_4 31E Reg Asset  Liab and EXH D 3" xfId="2215"/>
    <cellStyle name="_Book1_4 31E Reg Asset  Liab and EXH D 30" xfId="2216"/>
    <cellStyle name="_Book1_4 31E Reg Asset  Liab and EXH D 31" xfId="2217"/>
    <cellStyle name="_Book1_4 31E Reg Asset  Liab and EXH D 32" xfId="2218"/>
    <cellStyle name="_Book1_4 31E Reg Asset  Liab and EXH D 33" xfId="2219"/>
    <cellStyle name="_Book1_4 31E Reg Asset  Liab and EXH D 34" xfId="2220"/>
    <cellStyle name="_Book1_4 31E Reg Asset  Liab and EXH D 35" xfId="2221"/>
    <cellStyle name="_Book1_4 31E Reg Asset  Liab and EXH D 36" xfId="2222"/>
    <cellStyle name="_Book1_4 31E Reg Asset  Liab and EXH D 4" xfId="2223"/>
    <cellStyle name="_Book1_4 31E Reg Asset  Liab and EXH D 5" xfId="2224"/>
    <cellStyle name="_Book1_4 31E Reg Asset  Liab and EXH D 6" xfId="2225"/>
    <cellStyle name="_Book1_4 31E Reg Asset  Liab and EXH D 7" xfId="2226"/>
    <cellStyle name="_Book1_4 31E Reg Asset  Liab and EXH D 8" xfId="2227"/>
    <cellStyle name="_Book1_4 31E Reg Asset  Liab and EXH D 9" xfId="2228"/>
    <cellStyle name="_Book1_4 32 Regulatory Assets and Liabilities  7 06- Exhibit D" xfId="2229"/>
    <cellStyle name="_Book1_4 32 Regulatory Assets and Liabilities  7 06- Exhibit D 2" xfId="2230"/>
    <cellStyle name="_Book1_4 32 Regulatory Assets and Liabilities  7 06- Exhibit D 2 2" xfId="2231"/>
    <cellStyle name="_Book1_4 32 Regulatory Assets and Liabilities  7 06- Exhibit D 2 2 2" xfId="2232"/>
    <cellStyle name="_Book1_4 32 Regulatory Assets and Liabilities  7 06- Exhibit D 3" xfId="2233"/>
    <cellStyle name="_Book1_4 32 Regulatory Assets and Liabilities  7 06- Exhibit D 3 2" xfId="2234"/>
    <cellStyle name="_Book1_4 32 Regulatory Assets and Liabilities  7 06- Exhibit D_DEM-WP(C) ENERG10C--ctn Mid-C_042010 2010GRC" xfId="2235"/>
    <cellStyle name="_Book1_4 32 Regulatory Assets and Liabilities  7 06- Exhibit D_NIM Summary" xfId="2236"/>
    <cellStyle name="_Book1_4 32 Regulatory Assets and Liabilities  7 06- Exhibit D_NIM Summary 2" xfId="2237"/>
    <cellStyle name="_Book1_4 32 Regulatory Assets and Liabilities  7 06- Exhibit D_NIM Summary 2 2" xfId="2238"/>
    <cellStyle name="_Book1_4 32 Regulatory Assets and Liabilities  7 06- Exhibit D_NIM Summary 3" xfId="2239"/>
    <cellStyle name="_Book1_4 32 Regulatory Assets and Liabilities  7 06- Exhibit D_NIM Summary_DEM-WP(C) ENERG10C--ctn Mid-C_042010 2010GRC" xfId="2240"/>
    <cellStyle name="_Book1_4 32 Regulatory Assets and Liabilities  7 06- Exhibit D_NIM+O&amp;M" xfId="2241"/>
    <cellStyle name="_Book1_4 32 Regulatory Assets and Liabilities  7 06- Exhibit D_NIM+O&amp;M 2" xfId="2242"/>
    <cellStyle name="_Book1_4 32 Regulatory Assets and Liabilities  7 06- Exhibit D_NIM+O&amp;M Monthly" xfId="2243"/>
    <cellStyle name="_Book1_4 32 Regulatory Assets and Liabilities  7 06- Exhibit D_NIM+O&amp;M Monthly 2" xfId="2244"/>
    <cellStyle name="_Book1_AURORA Total New" xfId="2245"/>
    <cellStyle name="_Book1_AURORA Total New 2" xfId="2246"/>
    <cellStyle name="_Book1_AURORA Total New 2 2" xfId="2247"/>
    <cellStyle name="_Book1_AURORA Total New 3" xfId="2248"/>
    <cellStyle name="_Book1_Book1" xfId="2249"/>
    <cellStyle name="_Book1_Book2" xfId="2250"/>
    <cellStyle name="_Book1_Book2 2" xfId="2251"/>
    <cellStyle name="_Book1_Book2 2 2" xfId="2252"/>
    <cellStyle name="_Book1_Book2 2 2 2" xfId="2253"/>
    <cellStyle name="_Book1_Book2 2 3" xfId="2254"/>
    <cellStyle name="_Book1_Book2 3" xfId="2255"/>
    <cellStyle name="_Book1_Book2 3 2" xfId="2256"/>
    <cellStyle name="_Book1_Book2 4" xfId="2257"/>
    <cellStyle name="_Book1_Book2_Adj Bench DR 3 for Initial Briefs (Electric)" xfId="2258"/>
    <cellStyle name="_Book1_Book2_Adj Bench DR 3 for Initial Briefs (Electric) 2" xfId="2259"/>
    <cellStyle name="_Book1_Book2_Adj Bench DR 3 for Initial Briefs (Electric) 2 2" xfId="2260"/>
    <cellStyle name="_Book1_Book2_Adj Bench DR 3 for Initial Briefs (Electric) 2 2 2" xfId="2261"/>
    <cellStyle name="_Book1_Book2_Adj Bench DR 3 for Initial Briefs (Electric) 2 3" xfId="2262"/>
    <cellStyle name="_Book1_Book2_Adj Bench DR 3 for Initial Briefs (Electric) 3" xfId="2263"/>
    <cellStyle name="_Book1_Book2_Adj Bench DR 3 for Initial Briefs (Electric) 3 2" xfId="2264"/>
    <cellStyle name="_Book1_Book2_Adj Bench DR 3 for Initial Briefs (Electric) 4" xfId="2265"/>
    <cellStyle name="_Book1_Book2_Adj Bench DR 3 for Initial Briefs (Electric)_DEM-WP(C) ENERG10C--ctn Mid-C_042010 2010GRC" xfId="2266"/>
    <cellStyle name="_Book1_Book2_DEM-WP(C) ENERG10C--ctn Mid-C_042010 2010GRC" xfId="2267"/>
    <cellStyle name="_Book1_Book2_Electric Rev Req Model (2009 GRC) Rebuttal" xfId="2268"/>
    <cellStyle name="_Book1_Book2_Electric Rev Req Model (2009 GRC) Rebuttal 2" xfId="2269"/>
    <cellStyle name="_Book1_Book2_Electric Rev Req Model (2009 GRC) Rebuttal 2 2" xfId="2270"/>
    <cellStyle name="_Book1_Book2_Electric Rev Req Model (2009 GRC) Rebuttal 2 2 2" xfId="2271"/>
    <cellStyle name="_Book1_Book2_Electric Rev Req Model (2009 GRC) Rebuttal 2 3" xfId="2272"/>
    <cellStyle name="_Book1_Book2_Electric Rev Req Model (2009 GRC) Rebuttal 3" xfId="2273"/>
    <cellStyle name="_Book1_Book2_Electric Rev Req Model (2009 GRC) Rebuttal 3 2" xfId="2274"/>
    <cellStyle name="_Book1_Book2_Electric Rev Req Model (2009 GRC) Rebuttal 4" xfId="2275"/>
    <cellStyle name="_Book1_Book2_Electric Rev Req Model (2009 GRC) Rebuttal REmoval of New  WH Solar AdjustMI" xfId="2276"/>
    <cellStyle name="_Book1_Book2_Electric Rev Req Model (2009 GRC) Rebuttal REmoval of New  WH Solar AdjustMI 2" xfId="2277"/>
    <cellStyle name="_Book1_Book2_Electric Rev Req Model (2009 GRC) Rebuttal REmoval of New  WH Solar AdjustMI 2 2" xfId="2278"/>
    <cellStyle name="_Book1_Book2_Electric Rev Req Model (2009 GRC) Rebuttal REmoval of New  WH Solar AdjustMI 2 2 2" xfId="2279"/>
    <cellStyle name="_Book1_Book2_Electric Rev Req Model (2009 GRC) Rebuttal REmoval of New  WH Solar AdjustMI 2 3" xfId="2280"/>
    <cellStyle name="_Book1_Book2_Electric Rev Req Model (2009 GRC) Rebuttal REmoval of New  WH Solar AdjustMI 3" xfId="2281"/>
    <cellStyle name="_Book1_Book2_Electric Rev Req Model (2009 GRC) Rebuttal REmoval of New  WH Solar AdjustMI 3 2" xfId="2282"/>
    <cellStyle name="_Book1_Book2_Electric Rev Req Model (2009 GRC) Rebuttal REmoval of New  WH Solar AdjustMI 4" xfId="2283"/>
    <cellStyle name="_Book1_Book2_Electric Rev Req Model (2009 GRC) Rebuttal REmoval of New  WH Solar AdjustMI_DEM-WP(C) ENERG10C--ctn Mid-C_042010 2010GRC" xfId="2284"/>
    <cellStyle name="_Book1_Book2_Electric Rev Req Model (2009 GRC) Revised 01-18-2010" xfId="2285"/>
    <cellStyle name="_Book1_Book2_Electric Rev Req Model (2009 GRC) Revised 01-18-2010 2" xfId="2286"/>
    <cellStyle name="_Book1_Book2_Electric Rev Req Model (2009 GRC) Revised 01-18-2010 2 2" xfId="2287"/>
    <cellStyle name="_Book1_Book2_Electric Rev Req Model (2009 GRC) Revised 01-18-2010 2 2 2" xfId="2288"/>
    <cellStyle name="_Book1_Book2_Electric Rev Req Model (2009 GRC) Revised 01-18-2010 2 3" xfId="2289"/>
    <cellStyle name="_Book1_Book2_Electric Rev Req Model (2009 GRC) Revised 01-18-2010 3" xfId="2290"/>
    <cellStyle name="_Book1_Book2_Electric Rev Req Model (2009 GRC) Revised 01-18-2010 3 2" xfId="2291"/>
    <cellStyle name="_Book1_Book2_Electric Rev Req Model (2009 GRC) Revised 01-18-2010 4" xfId="2292"/>
    <cellStyle name="_Book1_Book2_Electric Rev Req Model (2009 GRC) Revised 01-18-2010_DEM-WP(C) ENERG10C--ctn Mid-C_042010 2010GRC" xfId="2293"/>
    <cellStyle name="_Book1_Book2_Final Order Electric EXHIBIT A-1" xfId="2294"/>
    <cellStyle name="_Book1_Book2_Final Order Electric EXHIBIT A-1 2" xfId="2295"/>
    <cellStyle name="_Book1_Book2_Final Order Electric EXHIBIT A-1 2 2" xfId="2296"/>
    <cellStyle name="_Book1_Book2_Final Order Electric EXHIBIT A-1 2 2 2" xfId="2297"/>
    <cellStyle name="_Book1_Book2_Final Order Electric EXHIBIT A-1 2 3" xfId="2298"/>
    <cellStyle name="_Book1_Book2_Final Order Electric EXHIBIT A-1 3" xfId="2299"/>
    <cellStyle name="_Book1_Book2_Final Order Electric EXHIBIT A-1 3 2" xfId="2300"/>
    <cellStyle name="_Book1_Book2_Final Order Electric EXHIBIT A-1 4" xfId="2301"/>
    <cellStyle name="_Book1_Book4" xfId="2302"/>
    <cellStyle name="_Book1_Book4 2" xfId="2303"/>
    <cellStyle name="_Book1_Book4 2 2" xfId="2304"/>
    <cellStyle name="_Book1_Book4 2 2 2" xfId="2305"/>
    <cellStyle name="_Book1_Book4 2 3" xfId="2306"/>
    <cellStyle name="_Book1_Book4 3" xfId="2307"/>
    <cellStyle name="_Book1_Book4 3 2" xfId="2308"/>
    <cellStyle name="_Book1_Book4 4" xfId="2309"/>
    <cellStyle name="_Book1_Book4_DEM-WP(C) ENERG10C--ctn Mid-C_042010 2010GRC" xfId="2310"/>
    <cellStyle name="_Book1_Book9" xfId="2311"/>
    <cellStyle name="_Book1_Book9 2" xfId="2312"/>
    <cellStyle name="_Book1_Book9 2 2" xfId="2313"/>
    <cellStyle name="_Book1_Book9 2 2 2" xfId="2314"/>
    <cellStyle name="_Book1_Book9 2 3" xfId="2315"/>
    <cellStyle name="_Book1_Book9 3" xfId="2316"/>
    <cellStyle name="_Book1_Book9 3 2" xfId="2317"/>
    <cellStyle name="_Book1_Book9 4" xfId="2318"/>
    <cellStyle name="_Book1_Book9_DEM-WP(C) ENERG10C--ctn Mid-C_042010 2010GRC" xfId="2319"/>
    <cellStyle name="_Book1_Chelan PUD Power Costs (8-10)" xfId="2320"/>
    <cellStyle name="_Book1_Chelan PUD Power Costs (8-10) 2" xfId="2321"/>
    <cellStyle name="_Book1_DEM-WP(C) Chelan Power Costs" xfId="2322"/>
    <cellStyle name="_Book1_DEM-WP(C) Chelan Power Costs 2" xfId="2323"/>
    <cellStyle name="_Book1_DEM-WP(C) ENERG10C--ctn Mid-C_042010 2010GRC" xfId="2324"/>
    <cellStyle name="_Book1_DEM-WP(C) Gas Transport 2010GRC" xfId="2325"/>
    <cellStyle name="_Book1_DEM-WP(C) Gas Transport 2010GRC 2" xfId="2326"/>
    <cellStyle name="_Book1_Electric COS Inputs" xfId="2327"/>
    <cellStyle name="_Book1_Electric COS Inputs 2" xfId="2328"/>
    <cellStyle name="_Book1_Electric COS Inputs 2 2" xfId="2329"/>
    <cellStyle name="_Book1_Electric COS Inputs 2 2 2" xfId="2330"/>
    <cellStyle name="_Book1_Electric COS Inputs 2 2 2 2" xfId="2331"/>
    <cellStyle name="_Book1_Electric COS Inputs 2 2 3" xfId="2332"/>
    <cellStyle name="_Book1_Electric COS Inputs 2 3" xfId="2333"/>
    <cellStyle name="_Book1_Electric COS Inputs 2 3 2" xfId="2334"/>
    <cellStyle name="_Book1_Electric COS Inputs 2 3 2 2" xfId="2335"/>
    <cellStyle name="_Book1_Electric COS Inputs 2 3 3" xfId="2336"/>
    <cellStyle name="_Book1_Electric COS Inputs 2 4" xfId="2337"/>
    <cellStyle name="_Book1_Electric COS Inputs 2 4 2" xfId="2338"/>
    <cellStyle name="_Book1_Electric COS Inputs 2 4 2 2" xfId="2339"/>
    <cellStyle name="_Book1_Electric COS Inputs 2 4 3" xfId="2340"/>
    <cellStyle name="_Book1_Electric COS Inputs 2 5" xfId="2341"/>
    <cellStyle name="_Book1_Electric COS Inputs 3" xfId="2342"/>
    <cellStyle name="_Book1_Electric COS Inputs 3 2" xfId="2343"/>
    <cellStyle name="_Book1_Electric COS Inputs 3 2 2" xfId="2344"/>
    <cellStyle name="_Book1_Electric COS Inputs 3 3" xfId="2345"/>
    <cellStyle name="_Book1_Electric COS Inputs 4" xfId="2346"/>
    <cellStyle name="_Book1_Electric COS Inputs 4 2" xfId="2347"/>
    <cellStyle name="_Book1_Electric COS Inputs 4 2 2" xfId="2348"/>
    <cellStyle name="_Book1_Electric COS Inputs 4 3" xfId="2349"/>
    <cellStyle name="_Book1_Electric COS Inputs 5" xfId="2350"/>
    <cellStyle name="_Book1_Electric COS Inputs 5 2" xfId="2351"/>
    <cellStyle name="_Book1_Electric COS Inputs 6" xfId="2352"/>
    <cellStyle name="_Book1_Electric COS Inputs_Low Income 2010 RevRequirement" xfId="2353"/>
    <cellStyle name="_Book1_Electric COS Inputs_Low Income 2010 RevRequirement (2)" xfId="2354"/>
    <cellStyle name="_Book1_Electric COS Inputs_Oct2010toSep2011LwIncLead" xfId="2355"/>
    <cellStyle name="_Book1_Exh A-1 resulting from UE-112050 effective Jan 1 2012" xfId="2356"/>
    <cellStyle name="_Book1_Exh G - Klamath Peaker PPA fr C Locke 2-12" xfId="2357"/>
    <cellStyle name="_Book1_Exhibit A-1 effective 4-1-11 fr S Free 12-11" xfId="2358"/>
    <cellStyle name="_Book1_LSRWEP LGIA like Acctg Petition Aug 2010" xfId="2359"/>
    <cellStyle name="_Book1_LSRWEP LGIA like Acctg Petition Aug 2010 2" xfId="2360"/>
    <cellStyle name="_Book1_Mint Farm Generation BPA" xfId="2361"/>
    <cellStyle name="_Book1_NIM Summary" xfId="2362"/>
    <cellStyle name="_Book1_NIM Summary 09GRC" xfId="2363"/>
    <cellStyle name="_Book1_NIM Summary 09GRC 2" xfId="2364"/>
    <cellStyle name="_Book1_NIM Summary 09GRC 2 2" xfId="2365"/>
    <cellStyle name="_Book1_NIM Summary 09GRC 3" xfId="2366"/>
    <cellStyle name="_Book1_NIM Summary 09GRC_DEM-WP(C) ENERG10C--ctn Mid-C_042010 2010GRC" xfId="2367"/>
    <cellStyle name="_Book1_NIM Summary 10" xfId="2368"/>
    <cellStyle name="_Book1_NIM Summary 11" xfId="2369"/>
    <cellStyle name="_Book1_NIM Summary 12" xfId="2370"/>
    <cellStyle name="_Book1_NIM Summary 13" xfId="2371"/>
    <cellStyle name="_Book1_NIM Summary 14" xfId="2372"/>
    <cellStyle name="_Book1_NIM Summary 15" xfId="2373"/>
    <cellStyle name="_Book1_NIM Summary 16" xfId="2374"/>
    <cellStyle name="_Book1_NIM Summary 17" xfId="2375"/>
    <cellStyle name="_Book1_NIM Summary 18" xfId="2376"/>
    <cellStyle name="_Book1_NIM Summary 19" xfId="2377"/>
    <cellStyle name="_Book1_NIM Summary 2" xfId="2378"/>
    <cellStyle name="_Book1_NIM Summary 2 2" xfId="2379"/>
    <cellStyle name="_Book1_NIM Summary 20" xfId="2380"/>
    <cellStyle name="_Book1_NIM Summary 21" xfId="2381"/>
    <cellStyle name="_Book1_NIM Summary 22" xfId="2382"/>
    <cellStyle name="_Book1_NIM Summary 23" xfId="2383"/>
    <cellStyle name="_Book1_NIM Summary 24" xfId="2384"/>
    <cellStyle name="_Book1_NIM Summary 25" xfId="2385"/>
    <cellStyle name="_Book1_NIM Summary 26" xfId="2386"/>
    <cellStyle name="_Book1_NIM Summary 27" xfId="2387"/>
    <cellStyle name="_Book1_NIM Summary 28" xfId="2388"/>
    <cellStyle name="_Book1_NIM Summary 29" xfId="2389"/>
    <cellStyle name="_Book1_NIM Summary 3" xfId="2390"/>
    <cellStyle name="_Book1_NIM Summary 3 2" xfId="2391"/>
    <cellStyle name="_Book1_NIM Summary 30" xfId="2392"/>
    <cellStyle name="_Book1_NIM Summary 31" xfId="2393"/>
    <cellStyle name="_Book1_NIM Summary 32" xfId="2394"/>
    <cellStyle name="_Book1_NIM Summary 33" xfId="2395"/>
    <cellStyle name="_Book1_NIM Summary 34" xfId="2396"/>
    <cellStyle name="_Book1_NIM Summary 35" xfId="2397"/>
    <cellStyle name="_Book1_NIM Summary 36" xfId="2398"/>
    <cellStyle name="_Book1_NIM Summary 37" xfId="2399"/>
    <cellStyle name="_Book1_NIM Summary 38" xfId="2400"/>
    <cellStyle name="_Book1_NIM Summary 39" xfId="2401"/>
    <cellStyle name="_Book1_NIM Summary 4" xfId="2402"/>
    <cellStyle name="_Book1_NIM Summary 4 2" xfId="2403"/>
    <cellStyle name="_Book1_NIM Summary 40" xfId="2404"/>
    <cellStyle name="_Book1_NIM Summary 41" xfId="2405"/>
    <cellStyle name="_Book1_NIM Summary 42" xfId="2406"/>
    <cellStyle name="_Book1_NIM Summary 43" xfId="2407"/>
    <cellStyle name="_Book1_NIM Summary 44" xfId="2408"/>
    <cellStyle name="_Book1_NIM Summary 45" xfId="2409"/>
    <cellStyle name="_Book1_NIM Summary 46" xfId="2410"/>
    <cellStyle name="_Book1_NIM Summary 47" xfId="2411"/>
    <cellStyle name="_Book1_NIM Summary 48" xfId="2412"/>
    <cellStyle name="_Book1_NIM Summary 49" xfId="2413"/>
    <cellStyle name="_Book1_NIM Summary 5" xfId="2414"/>
    <cellStyle name="_Book1_NIM Summary 5 2" xfId="2415"/>
    <cellStyle name="_Book1_NIM Summary 50" xfId="2416"/>
    <cellStyle name="_Book1_NIM Summary 51" xfId="2417"/>
    <cellStyle name="_Book1_NIM Summary 6" xfId="2418"/>
    <cellStyle name="_Book1_NIM Summary 6 2" xfId="2419"/>
    <cellStyle name="_Book1_NIM Summary 7" xfId="2420"/>
    <cellStyle name="_Book1_NIM Summary 7 2" xfId="2421"/>
    <cellStyle name="_Book1_NIM Summary 8" xfId="2422"/>
    <cellStyle name="_Book1_NIM Summary 8 2" xfId="2423"/>
    <cellStyle name="_Book1_NIM Summary 9" xfId="2424"/>
    <cellStyle name="_Book1_NIM Summary 9 2" xfId="2425"/>
    <cellStyle name="_Book1_NIM Summary_DEM-WP(C) ENERG10C--ctn Mid-C_042010 2010GRC" xfId="2426"/>
    <cellStyle name="_Book1_NIM+O&amp;M" xfId="2427"/>
    <cellStyle name="_Book1_NIM+O&amp;M 2" xfId="2428"/>
    <cellStyle name="_Book1_NIM+O&amp;M 2 2" xfId="2429"/>
    <cellStyle name="_Book1_NIM+O&amp;M 3" xfId="2430"/>
    <cellStyle name="_Book1_NIM+O&amp;M Monthly" xfId="2431"/>
    <cellStyle name="_Book1_NIM+O&amp;M Monthly 2" xfId="2432"/>
    <cellStyle name="_Book1_NIM+O&amp;M Monthly 2 2" xfId="2433"/>
    <cellStyle name="_Book1_NIM+O&amp;M Monthly 3" xfId="2434"/>
    <cellStyle name="_Book1_PCA 10 -  Exhibit D Dec 2011" xfId="2435"/>
    <cellStyle name="_Book1_PCA 10 -  Exhibit D from A Kellogg Jan 2011" xfId="2436"/>
    <cellStyle name="_Book1_PCA 10 -  Exhibit D from A Kellogg July 2011" xfId="2437"/>
    <cellStyle name="_Book1_PCA 10 -  Exhibit D from S Free Rcv'd 12-11" xfId="2438"/>
    <cellStyle name="_Book1_PCA 11 -  Exhibit D Jan 2012 fr A Kellogg" xfId="2439"/>
    <cellStyle name="_Book1_PCA 11 -  Exhibit D Jan 2012 WF" xfId="2440"/>
    <cellStyle name="_Book1_PCA 9 -  Exhibit D April 2010" xfId="2441"/>
    <cellStyle name="_Book1_PCA 9 -  Exhibit D April 2010 (3)" xfId="2442"/>
    <cellStyle name="_Book1_PCA 9 -  Exhibit D April 2010 (3) 2" xfId="2443"/>
    <cellStyle name="_Book1_PCA 9 -  Exhibit D April 2010 (3) 2 2" xfId="2444"/>
    <cellStyle name="_Book1_PCA 9 -  Exhibit D April 2010 (3) 3" xfId="2445"/>
    <cellStyle name="_Book1_PCA 9 -  Exhibit D April 2010 (3)_DEM-WP(C) ENERG10C--ctn Mid-C_042010 2010GRC" xfId="2446"/>
    <cellStyle name="_Book1_PCA 9 -  Exhibit D April 2010 2" xfId="2447"/>
    <cellStyle name="_Book1_PCA 9 -  Exhibit D April 2010 3" xfId="2448"/>
    <cellStyle name="_Book1_PCA 9 -  Exhibit D April 2010 4" xfId="2449"/>
    <cellStyle name="_Book1_PCA 9 -  Exhibit D April 2010 5" xfId="2450"/>
    <cellStyle name="_Book1_PCA 9 -  Exhibit D April 2010 6" xfId="2451"/>
    <cellStyle name="_Book1_PCA 9 -  Exhibit D Nov 2010" xfId="2452"/>
    <cellStyle name="_Book1_PCA 9 -  Exhibit D Nov 2010 2" xfId="2453"/>
    <cellStyle name="_Book1_PCA 9 - Exhibit D at August 2010" xfId="2454"/>
    <cellStyle name="_Book1_PCA 9 - Exhibit D at August 2010 2" xfId="2455"/>
    <cellStyle name="_Book1_PCA 9 - Exhibit D June 2010 GRC" xfId="2456"/>
    <cellStyle name="_Book1_PCA 9 - Exhibit D June 2010 GRC 2" xfId="2457"/>
    <cellStyle name="_Book1_Power Costs - Comparison bx Rbtl-Staff-Jt-PC" xfId="2458"/>
    <cellStyle name="_Book1_Power Costs - Comparison bx Rbtl-Staff-Jt-PC 2" xfId="2459"/>
    <cellStyle name="_Book1_Power Costs - Comparison bx Rbtl-Staff-Jt-PC 2 2" xfId="2460"/>
    <cellStyle name="_Book1_Power Costs - Comparison bx Rbtl-Staff-Jt-PC 2 2 2" xfId="2461"/>
    <cellStyle name="_Book1_Power Costs - Comparison bx Rbtl-Staff-Jt-PC 2 3" xfId="2462"/>
    <cellStyle name="_Book1_Power Costs - Comparison bx Rbtl-Staff-Jt-PC 3" xfId="2463"/>
    <cellStyle name="_Book1_Power Costs - Comparison bx Rbtl-Staff-Jt-PC 3 2" xfId="2464"/>
    <cellStyle name="_Book1_Power Costs - Comparison bx Rbtl-Staff-Jt-PC 4" xfId="2465"/>
    <cellStyle name="_Book1_Power Costs - Comparison bx Rbtl-Staff-Jt-PC_Adj Bench DR 3 for Initial Briefs (Electric)" xfId="2466"/>
    <cellStyle name="_Book1_Power Costs - Comparison bx Rbtl-Staff-Jt-PC_Adj Bench DR 3 for Initial Briefs (Electric) 2" xfId="2467"/>
    <cellStyle name="_Book1_Power Costs - Comparison bx Rbtl-Staff-Jt-PC_Adj Bench DR 3 for Initial Briefs (Electric) 2 2" xfId="2468"/>
    <cellStyle name="_Book1_Power Costs - Comparison bx Rbtl-Staff-Jt-PC_Adj Bench DR 3 for Initial Briefs (Electric) 2 2 2" xfId="2469"/>
    <cellStyle name="_Book1_Power Costs - Comparison bx Rbtl-Staff-Jt-PC_Adj Bench DR 3 for Initial Briefs (Electric) 2 3" xfId="2470"/>
    <cellStyle name="_Book1_Power Costs - Comparison bx Rbtl-Staff-Jt-PC_Adj Bench DR 3 for Initial Briefs (Electric) 3" xfId="2471"/>
    <cellStyle name="_Book1_Power Costs - Comparison bx Rbtl-Staff-Jt-PC_Adj Bench DR 3 for Initial Briefs (Electric) 3 2" xfId="2472"/>
    <cellStyle name="_Book1_Power Costs - Comparison bx Rbtl-Staff-Jt-PC_Adj Bench DR 3 for Initial Briefs (Electric) 4" xfId="2473"/>
    <cellStyle name="_Book1_Power Costs - Comparison bx Rbtl-Staff-Jt-PC_Adj Bench DR 3 for Initial Briefs (Electric)_DEM-WP(C) ENERG10C--ctn Mid-C_042010 2010GRC" xfId="2474"/>
    <cellStyle name="_Book1_Power Costs - Comparison bx Rbtl-Staff-Jt-PC_DEM-WP(C) ENERG10C--ctn Mid-C_042010 2010GRC" xfId="2475"/>
    <cellStyle name="_Book1_Power Costs - Comparison bx Rbtl-Staff-Jt-PC_Electric Rev Req Model (2009 GRC) Rebuttal" xfId="2476"/>
    <cellStyle name="_Book1_Power Costs - Comparison bx Rbtl-Staff-Jt-PC_Electric Rev Req Model (2009 GRC) Rebuttal 2" xfId="2477"/>
    <cellStyle name="_Book1_Power Costs - Comparison bx Rbtl-Staff-Jt-PC_Electric Rev Req Model (2009 GRC) Rebuttal 2 2" xfId="2478"/>
    <cellStyle name="_Book1_Power Costs - Comparison bx Rbtl-Staff-Jt-PC_Electric Rev Req Model (2009 GRC) Rebuttal 2 2 2" xfId="2479"/>
    <cellStyle name="_Book1_Power Costs - Comparison bx Rbtl-Staff-Jt-PC_Electric Rev Req Model (2009 GRC) Rebuttal 2 3" xfId="2480"/>
    <cellStyle name="_Book1_Power Costs - Comparison bx Rbtl-Staff-Jt-PC_Electric Rev Req Model (2009 GRC) Rebuttal 3" xfId="2481"/>
    <cellStyle name="_Book1_Power Costs - Comparison bx Rbtl-Staff-Jt-PC_Electric Rev Req Model (2009 GRC) Rebuttal 3 2" xfId="2482"/>
    <cellStyle name="_Book1_Power Costs - Comparison bx Rbtl-Staff-Jt-PC_Electric Rev Req Model (2009 GRC) Rebuttal 4" xfId="2483"/>
    <cellStyle name="_Book1_Power Costs - Comparison bx Rbtl-Staff-Jt-PC_Electric Rev Req Model (2009 GRC) Rebuttal REmoval of New  WH Solar AdjustMI" xfId="2484"/>
    <cellStyle name="_Book1_Power Costs - Comparison bx Rbtl-Staff-Jt-PC_Electric Rev Req Model (2009 GRC) Rebuttal REmoval of New  WH Solar AdjustMI 2" xfId="2485"/>
    <cellStyle name="_Book1_Power Costs - Comparison bx Rbtl-Staff-Jt-PC_Electric Rev Req Model (2009 GRC) Rebuttal REmoval of New  WH Solar AdjustMI 2 2" xfId="2486"/>
    <cellStyle name="_Book1_Power Costs - Comparison bx Rbtl-Staff-Jt-PC_Electric Rev Req Model (2009 GRC) Rebuttal REmoval of New  WH Solar AdjustMI 2 2 2" xfId="2487"/>
    <cellStyle name="_Book1_Power Costs - Comparison bx Rbtl-Staff-Jt-PC_Electric Rev Req Model (2009 GRC) Rebuttal REmoval of New  WH Solar AdjustMI 2 3" xfId="2488"/>
    <cellStyle name="_Book1_Power Costs - Comparison bx Rbtl-Staff-Jt-PC_Electric Rev Req Model (2009 GRC) Rebuttal REmoval of New  WH Solar AdjustMI 3" xfId="2489"/>
    <cellStyle name="_Book1_Power Costs - Comparison bx Rbtl-Staff-Jt-PC_Electric Rev Req Model (2009 GRC) Rebuttal REmoval of New  WH Solar AdjustMI 3 2" xfId="2490"/>
    <cellStyle name="_Book1_Power Costs - Comparison bx Rbtl-Staff-Jt-PC_Electric Rev Req Model (2009 GRC) Rebuttal REmoval of New  WH Solar AdjustMI 4" xfId="2491"/>
    <cellStyle name="_Book1_Power Costs - Comparison bx Rbtl-Staff-Jt-PC_Electric Rev Req Model (2009 GRC) Rebuttal REmoval of New  WH Solar AdjustMI_DEM-WP(C) ENERG10C--ctn Mid-C_042010 2010GRC" xfId="2492"/>
    <cellStyle name="_Book1_Power Costs - Comparison bx Rbtl-Staff-Jt-PC_Electric Rev Req Model (2009 GRC) Revised 01-18-2010" xfId="2493"/>
    <cellStyle name="_Book1_Power Costs - Comparison bx Rbtl-Staff-Jt-PC_Electric Rev Req Model (2009 GRC) Revised 01-18-2010 2" xfId="2494"/>
    <cellStyle name="_Book1_Power Costs - Comparison bx Rbtl-Staff-Jt-PC_Electric Rev Req Model (2009 GRC) Revised 01-18-2010 2 2" xfId="2495"/>
    <cellStyle name="_Book1_Power Costs - Comparison bx Rbtl-Staff-Jt-PC_Electric Rev Req Model (2009 GRC) Revised 01-18-2010 2 2 2" xfId="2496"/>
    <cellStyle name="_Book1_Power Costs - Comparison bx Rbtl-Staff-Jt-PC_Electric Rev Req Model (2009 GRC) Revised 01-18-2010 2 3" xfId="2497"/>
    <cellStyle name="_Book1_Power Costs - Comparison bx Rbtl-Staff-Jt-PC_Electric Rev Req Model (2009 GRC) Revised 01-18-2010 3" xfId="2498"/>
    <cellStyle name="_Book1_Power Costs - Comparison bx Rbtl-Staff-Jt-PC_Electric Rev Req Model (2009 GRC) Revised 01-18-2010 3 2" xfId="2499"/>
    <cellStyle name="_Book1_Power Costs - Comparison bx Rbtl-Staff-Jt-PC_Electric Rev Req Model (2009 GRC) Revised 01-18-2010 4" xfId="2500"/>
    <cellStyle name="_Book1_Power Costs - Comparison bx Rbtl-Staff-Jt-PC_Electric Rev Req Model (2009 GRC) Revised 01-18-2010_DEM-WP(C) ENERG10C--ctn Mid-C_042010 2010GRC" xfId="2501"/>
    <cellStyle name="_Book1_Power Costs - Comparison bx Rbtl-Staff-Jt-PC_Final Order Electric EXHIBIT A-1" xfId="2502"/>
    <cellStyle name="_Book1_Power Costs - Comparison bx Rbtl-Staff-Jt-PC_Final Order Electric EXHIBIT A-1 2" xfId="2503"/>
    <cellStyle name="_Book1_Power Costs - Comparison bx Rbtl-Staff-Jt-PC_Final Order Electric EXHIBIT A-1 2 2" xfId="2504"/>
    <cellStyle name="_Book1_Power Costs - Comparison bx Rbtl-Staff-Jt-PC_Final Order Electric EXHIBIT A-1 2 2 2" xfId="2505"/>
    <cellStyle name="_Book1_Power Costs - Comparison bx Rbtl-Staff-Jt-PC_Final Order Electric EXHIBIT A-1 2 3" xfId="2506"/>
    <cellStyle name="_Book1_Power Costs - Comparison bx Rbtl-Staff-Jt-PC_Final Order Electric EXHIBIT A-1 3" xfId="2507"/>
    <cellStyle name="_Book1_Power Costs - Comparison bx Rbtl-Staff-Jt-PC_Final Order Electric EXHIBIT A-1 3 2" xfId="2508"/>
    <cellStyle name="_Book1_Power Costs - Comparison bx Rbtl-Staff-Jt-PC_Final Order Electric EXHIBIT A-1 4" xfId="2509"/>
    <cellStyle name="_Book1_Production Adj 4.37" xfId="2510"/>
    <cellStyle name="_Book1_Production Adj 4.37 2" xfId="2511"/>
    <cellStyle name="_Book1_Production Adj 4.37 2 2" xfId="2512"/>
    <cellStyle name="_Book1_Production Adj 4.37 2 2 2" xfId="2513"/>
    <cellStyle name="_Book1_Production Adj 4.37 2 3" xfId="2514"/>
    <cellStyle name="_Book1_Production Adj 4.37 3" xfId="2515"/>
    <cellStyle name="_Book1_Production Adj 4.37 3 2" xfId="2516"/>
    <cellStyle name="_Book1_Production Adj 4.37 4" xfId="2517"/>
    <cellStyle name="_Book1_Purchased Power Adj 4.03" xfId="2518"/>
    <cellStyle name="_Book1_Purchased Power Adj 4.03 2" xfId="2519"/>
    <cellStyle name="_Book1_Purchased Power Adj 4.03 2 2" xfId="2520"/>
    <cellStyle name="_Book1_Purchased Power Adj 4.03 2 2 2" xfId="2521"/>
    <cellStyle name="_Book1_Purchased Power Adj 4.03 2 3" xfId="2522"/>
    <cellStyle name="_Book1_Purchased Power Adj 4.03 3" xfId="2523"/>
    <cellStyle name="_Book1_Purchased Power Adj 4.03 3 2" xfId="2524"/>
    <cellStyle name="_Book1_Purchased Power Adj 4.03 4" xfId="2525"/>
    <cellStyle name="_Book1_Rebuttal Power Costs" xfId="2526"/>
    <cellStyle name="_Book1_Rebuttal Power Costs 2" xfId="2527"/>
    <cellStyle name="_Book1_Rebuttal Power Costs 2 2" xfId="2528"/>
    <cellStyle name="_Book1_Rebuttal Power Costs 2 2 2" xfId="2529"/>
    <cellStyle name="_Book1_Rebuttal Power Costs 2 3" xfId="2530"/>
    <cellStyle name="_Book1_Rebuttal Power Costs 3" xfId="2531"/>
    <cellStyle name="_Book1_Rebuttal Power Costs 3 2" xfId="2532"/>
    <cellStyle name="_Book1_Rebuttal Power Costs 4" xfId="2533"/>
    <cellStyle name="_Book1_Rebuttal Power Costs_Adj Bench DR 3 for Initial Briefs (Electric)" xfId="2534"/>
    <cellStyle name="_Book1_Rebuttal Power Costs_Adj Bench DR 3 for Initial Briefs (Electric) 2" xfId="2535"/>
    <cellStyle name="_Book1_Rebuttal Power Costs_Adj Bench DR 3 for Initial Briefs (Electric) 2 2" xfId="2536"/>
    <cellStyle name="_Book1_Rebuttal Power Costs_Adj Bench DR 3 for Initial Briefs (Electric) 2 2 2" xfId="2537"/>
    <cellStyle name="_Book1_Rebuttal Power Costs_Adj Bench DR 3 for Initial Briefs (Electric) 2 3" xfId="2538"/>
    <cellStyle name="_Book1_Rebuttal Power Costs_Adj Bench DR 3 for Initial Briefs (Electric) 3" xfId="2539"/>
    <cellStyle name="_Book1_Rebuttal Power Costs_Adj Bench DR 3 for Initial Briefs (Electric) 3 2" xfId="2540"/>
    <cellStyle name="_Book1_Rebuttal Power Costs_Adj Bench DR 3 for Initial Briefs (Electric) 4" xfId="2541"/>
    <cellStyle name="_Book1_Rebuttal Power Costs_Adj Bench DR 3 for Initial Briefs (Electric)_DEM-WP(C) ENERG10C--ctn Mid-C_042010 2010GRC" xfId="2542"/>
    <cellStyle name="_Book1_Rebuttal Power Costs_DEM-WP(C) ENERG10C--ctn Mid-C_042010 2010GRC" xfId="2543"/>
    <cellStyle name="_Book1_Rebuttal Power Costs_Electric Rev Req Model (2009 GRC) Rebuttal" xfId="2544"/>
    <cellStyle name="_Book1_Rebuttal Power Costs_Electric Rev Req Model (2009 GRC) Rebuttal 2" xfId="2545"/>
    <cellStyle name="_Book1_Rebuttal Power Costs_Electric Rev Req Model (2009 GRC) Rebuttal 2 2" xfId="2546"/>
    <cellStyle name="_Book1_Rebuttal Power Costs_Electric Rev Req Model (2009 GRC) Rebuttal 2 2 2" xfId="2547"/>
    <cellStyle name="_Book1_Rebuttal Power Costs_Electric Rev Req Model (2009 GRC) Rebuttal 2 3" xfId="2548"/>
    <cellStyle name="_Book1_Rebuttal Power Costs_Electric Rev Req Model (2009 GRC) Rebuttal 3" xfId="2549"/>
    <cellStyle name="_Book1_Rebuttal Power Costs_Electric Rev Req Model (2009 GRC) Rebuttal 3 2" xfId="2550"/>
    <cellStyle name="_Book1_Rebuttal Power Costs_Electric Rev Req Model (2009 GRC) Rebuttal 4" xfId="2551"/>
    <cellStyle name="_Book1_Rebuttal Power Costs_Electric Rev Req Model (2009 GRC) Rebuttal REmoval of New  WH Solar AdjustMI" xfId="2552"/>
    <cellStyle name="_Book1_Rebuttal Power Costs_Electric Rev Req Model (2009 GRC) Rebuttal REmoval of New  WH Solar AdjustMI 2" xfId="2553"/>
    <cellStyle name="_Book1_Rebuttal Power Costs_Electric Rev Req Model (2009 GRC) Rebuttal REmoval of New  WH Solar AdjustMI 2 2" xfId="2554"/>
    <cellStyle name="_Book1_Rebuttal Power Costs_Electric Rev Req Model (2009 GRC) Rebuttal REmoval of New  WH Solar AdjustMI 2 2 2" xfId="2555"/>
    <cellStyle name="_Book1_Rebuttal Power Costs_Electric Rev Req Model (2009 GRC) Rebuttal REmoval of New  WH Solar AdjustMI 2 3" xfId="2556"/>
    <cellStyle name="_Book1_Rebuttal Power Costs_Electric Rev Req Model (2009 GRC) Rebuttal REmoval of New  WH Solar AdjustMI 3" xfId="2557"/>
    <cellStyle name="_Book1_Rebuttal Power Costs_Electric Rev Req Model (2009 GRC) Rebuttal REmoval of New  WH Solar AdjustMI 3 2" xfId="2558"/>
    <cellStyle name="_Book1_Rebuttal Power Costs_Electric Rev Req Model (2009 GRC) Rebuttal REmoval of New  WH Solar AdjustMI 4" xfId="2559"/>
    <cellStyle name="_Book1_Rebuttal Power Costs_Electric Rev Req Model (2009 GRC) Rebuttal REmoval of New  WH Solar AdjustMI_DEM-WP(C) ENERG10C--ctn Mid-C_042010 2010GRC" xfId="2560"/>
    <cellStyle name="_Book1_Rebuttal Power Costs_Electric Rev Req Model (2009 GRC) Revised 01-18-2010" xfId="2561"/>
    <cellStyle name="_Book1_Rebuttal Power Costs_Electric Rev Req Model (2009 GRC) Revised 01-18-2010 2" xfId="2562"/>
    <cellStyle name="_Book1_Rebuttal Power Costs_Electric Rev Req Model (2009 GRC) Revised 01-18-2010 2 2" xfId="2563"/>
    <cellStyle name="_Book1_Rebuttal Power Costs_Electric Rev Req Model (2009 GRC) Revised 01-18-2010 2 2 2" xfId="2564"/>
    <cellStyle name="_Book1_Rebuttal Power Costs_Electric Rev Req Model (2009 GRC) Revised 01-18-2010 2 3" xfId="2565"/>
    <cellStyle name="_Book1_Rebuttal Power Costs_Electric Rev Req Model (2009 GRC) Revised 01-18-2010 3" xfId="2566"/>
    <cellStyle name="_Book1_Rebuttal Power Costs_Electric Rev Req Model (2009 GRC) Revised 01-18-2010 3 2" xfId="2567"/>
    <cellStyle name="_Book1_Rebuttal Power Costs_Electric Rev Req Model (2009 GRC) Revised 01-18-2010 4" xfId="2568"/>
    <cellStyle name="_Book1_Rebuttal Power Costs_Electric Rev Req Model (2009 GRC) Revised 01-18-2010_DEM-WP(C) ENERG10C--ctn Mid-C_042010 2010GRC" xfId="2569"/>
    <cellStyle name="_Book1_Rebuttal Power Costs_Final Order Electric EXHIBIT A-1" xfId="2570"/>
    <cellStyle name="_Book1_Rebuttal Power Costs_Final Order Electric EXHIBIT A-1 2" xfId="2571"/>
    <cellStyle name="_Book1_Rebuttal Power Costs_Final Order Electric EXHIBIT A-1 2 2" xfId="2572"/>
    <cellStyle name="_Book1_Rebuttal Power Costs_Final Order Electric EXHIBIT A-1 2 2 2" xfId="2573"/>
    <cellStyle name="_Book1_Rebuttal Power Costs_Final Order Electric EXHIBIT A-1 2 3" xfId="2574"/>
    <cellStyle name="_Book1_Rebuttal Power Costs_Final Order Electric EXHIBIT A-1 3" xfId="2575"/>
    <cellStyle name="_Book1_Rebuttal Power Costs_Final Order Electric EXHIBIT A-1 3 2" xfId="2576"/>
    <cellStyle name="_Book1_Rebuttal Power Costs_Final Order Electric EXHIBIT A-1 4" xfId="2577"/>
    <cellStyle name="_Book1_ROR 5.02" xfId="2578"/>
    <cellStyle name="_Book1_ROR 5.02 2" xfId="2579"/>
    <cellStyle name="_Book1_ROR 5.02 2 2" xfId="2580"/>
    <cellStyle name="_Book1_ROR 5.02 2 2 2" xfId="2581"/>
    <cellStyle name="_Book1_ROR 5.02 2 3" xfId="2582"/>
    <cellStyle name="_Book1_ROR 5.02 3" xfId="2583"/>
    <cellStyle name="_Book1_ROR 5.02 3 2" xfId="2584"/>
    <cellStyle name="_Book1_ROR 5.02 4" xfId="2585"/>
    <cellStyle name="_Book1_Transmission Workbook for May BOD" xfId="2586"/>
    <cellStyle name="_Book1_Transmission Workbook for May BOD 2" xfId="2587"/>
    <cellStyle name="_Book1_Transmission Workbook for May BOD 2 2" xfId="2588"/>
    <cellStyle name="_Book1_Transmission Workbook for May BOD 3" xfId="2589"/>
    <cellStyle name="_Book1_Transmission Workbook for May BOD_DEM-WP(C) ENERG10C--ctn Mid-C_042010 2010GRC" xfId="2590"/>
    <cellStyle name="_Book1_Wind Integration 10GRC" xfId="2591"/>
    <cellStyle name="_Book1_Wind Integration 10GRC 2" xfId="2592"/>
    <cellStyle name="_Book1_Wind Integration 10GRC 2 2" xfId="2593"/>
    <cellStyle name="_Book1_Wind Integration 10GRC 3" xfId="2594"/>
    <cellStyle name="_Book1_Wind Integration 10GRC_DEM-WP(C) ENERG10C--ctn Mid-C_042010 2010GRC" xfId="2595"/>
    <cellStyle name="_Book2" xfId="2596"/>
    <cellStyle name="_x0013__Book2" xfId="2597"/>
    <cellStyle name="_Book2 10" xfId="2598"/>
    <cellStyle name="_x0013__Book2 10" xfId="2599"/>
    <cellStyle name="_Book2 10 10" xfId="2600"/>
    <cellStyle name="_Book2 10 11" xfId="2601"/>
    <cellStyle name="_Book2 10 12" xfId="2602"/>
    <cellStyle name="_Book2 10 13" xfId="2603"/>
    <cellStyle name="_Book2 10 14" xfId="2604"/>
    <cellStyle name="_Book2 10 15" xfId="2605"/>
    <cellStyle name="_Book2 10 16" xfId="2606"/>
    <cellStyle name="_Book2 10 17" xfId="2607"/>
    <cellStyle name="_Book2 10 18" xfId="2608"/>
    <cellStyle name="_Book2 10 19" xfId="2609"/>
    <cellStyle name="_Book2 10 2" xfId="2610"/>
    <cellStyle name="_x0013__Book2 10 2" xfId="2611"/>
    <cellStyle name="_Book2 10 2 2" xfId="2612"/>
    <cellStyle name="_Book2 10 2 3" xfId="2613"/>
    <cellStyle name="_Book2 10 20" xfId="2614"/>
    <cellStyle name="_Book2 10 21" xfId="2615"/>
    <cellStyle name="_Book2 10 22" xfId="2616"/>
    <cellStyle name="_Book2 10 23" xfId="2617"/>
    <cellStyle name="_Book2 10 24" xfId="2618"/>
    <cellStyle name="_Book2 10 3" xfId="2619"/>
    <cellStyle name="_x0013__Book2 10 3" xfId="2620"/>
    <cellStyle name="_Book2 10 4" xfId="2621"/>
    <cellStyle name="_Book2 10 5" xfId="2622"/>
    <cellStyle name="_Book2 10 6" xfId="2623"/>
    <cellStyle name="_Book2 10 7" xfId="2624"/>
    <cellStyle name="_Book2 10 8" xfId="2625"/>
    <cellStyle name="_Book2 10 9" xfId="2626"/>
    <cellStyle name="_Book2 11" xfId="2627"/>
    <cellStyle name="_x0013__Book2 11" xfId="2628"/>
    <cellStyle name="_Book2 11 10" xfId="2629"/>
    <cellStyle name="_Book2 11 11" xfId="2630"/>
    <cellStyle name="_Book2 11 12" xfId="2631"/>
    <cellStyle name="_Book2 11 13" xfId="2632"/>
    <cellStyle name="_Book2 11 14" xfId="2633"/>
    <cellStyle name="_Book2 11 15" xfId="2634"/>
    <cellStyle name="_Book2 11 16" xfId="2635"/>
    <cellStyle name="_Book2 11 17" xfId="2636"/>
    <cellStyle name="_Book2 11 18" xfId="2637"/>
    <cellStyle name="_Book2 11 19" xfId="2638"/>
    <cellStyle name="_Book2 11 2" xfId="2639"/>
    <cellStyle name="_Book2 11 2 2" xfId="2640"/>
    <cellStyle name="_Book2 11 20" xfId="2641"/>
    <cellStyle name="_Book2 11 21" xfId="2642"/>
    <cellStyle name="_Book2 11 22" xfId="2643"/>
    <cellStyle name="_Book2 11 3" xfId="2644"/>
    <cellStyle name="_Book2 11 4" xfId="2645"/>
    <cellStyle name="_Book2 11 5" xfId="2646"/>
    <cellStyle name="_Book2 11 6" xfId="2647"/>
    <cellStyle name="_Book2 11 7" xfId="2648"/>
    <cellStyle name="_Book2 11 8" xfId="2649"/>
    <cellStyle name="_Book2 11 9" xfId="2650"/>
    <cellStyle name="_Book2 12" xfId="2651"/>
    <cellStyle name="_x0013__Book2 12" xfId="2652"/>
    <cellStyle name="_Book2 12 10" xfId="2653"/>
    <cellStyle name="_Book2 12 11" xfId="2654"/>
    <cellStyle name="_Book2 12 12" xfId="2655"/>
    <cellStyle name="_Book2 12 13" xfId="2656"/>
    <cellStyle name="_Book2 12 14" xfId="2657"/>
    <cellStyle name="_Book2 12 15" xfId="2658"/>
    <cellStyle name="_Book2 12 16" xfId="2659"/>
    <cellStyle name="_Book2 12 17" xfId="2660"/>
    <cellStyle name="_Book2 12 18" xfId="2661"/>
    <cellStyle name="_Book2 12 19" xfId="2662"/>
    <cellStyle name="_Book2 12 2" xfId="2663"/>
    <cellStyle name="_Book2 12 2 2" xfId="2664"/>
    <cellStyle name="_Book2 12 20" xfId="2665"/>
    <cellStyle name="_Book2 12 21" xfId="2666"/>
    <cellStyle name="_Book2 12 22" xfId="2667"/>
    <cellStyle name="_Book2 12 23" xfId="2668"/>
    <cellStyle name="_Book2 12 24" xfId="2669"/>
    <cellStyle name="_Book2 12 3" xfId="2670"/>
    <cellStyle name="_Book2 12 4" xfId="2671"/>
    <cellStyle name="_Book2 12 5" xfId="2672"/>
    <cellStyle name="_Book2 12 6" xfId="2673"/>
    <cellStyle name="_Book2 12 7" xfId="2674"/>
    <cellStyle name="_Book2 12 8" xfId="2675"/>
    <cellStyle name="_Book2 12 9" xfId="2676"/>
    <cellStyle name="_Book2 13" xfId="2677"/>
    <cellStyle name="_x0013__Book2 13" xfId="2678"/>
    <cellStyle name="_Book2 13 10" xfId="2679"/>
    <cellStyle name="_Book2 13 11" xfId="2680"/>
    <cellStyle name="_Book2 13 12" xfId="2681"/>
    <cellStyle name="_Book2 13 13" xfId="2682"/>
    <cellStyle name="_Book2 13 14" xfId="2683"/>
    <cellStyle name="_Book2 13 15" xfId="2684"/>
    <cellStyle name="_Book2 13 16" xfId="2685"/>
    <cellStyle name="_Book2 13 17" xfId="2686"/>
    <cellStyle name="_Book2 13 18" xfId="2687"/>
    <cellStyle name="_Book2 13 19" xfId="2688"/>
    <cellStyle name="_Book2 13 2" xfId="2689"/>
    <cellStyle name="_Book2 13 2 2" xfId="2690"/>
    <cellStyle name="_Book2 13 20" xfId="2691"/>
    <cellStyle name="_Book2 13 21" xfId="2692"/>
    <cellStyle name="_Book2 13 22" xfId="2693"/>
    <cellStyle name="_Book2 13 23" xfId="2694"/>
    <cellStyle name="_Book2 13 24" xfId="2695"/>
    <cellStyle name="_Book2 13 3" xfId="2696"/>
    <cellStyle name="_Book2 13 4" xfId="2697"/>
    <cellStyle name="_Book2 13 5" xfId="2698"/>
    <cellStyle name="_Book2 13 6" xfId="2699"/>
    <cellStyle name="_Book2 13 7" xfId="2700"/>
    <cellStyle name="_Book2 13 8" xfId="2701"/>
    <cellStyle name="_Book2 13 9" xfId="2702"/>
    <cellStyle name="_Book2 14" xfId="2703"/>
    <cellStyle name="_x0013__Book2 14" xfId="2704"/>
    <cellStyle name="_Book2 14 10" xfId="2705"/>
    <cellStyle name="_Book2 14 11" xfId="2706"/>
    <cellStyle name="_Book2 14 12" xfId="2707"/>
    <cellStyle name="_Book2 14 13" xfId="2708"/>
    <cellStyle name="_Book2 14 14" xfId="2709"/>
    <cellStyle name="_Book2 14 15" xfId="2710"/>
    <cellStyle name="_Book2 14 16" xfId="2711"/>
    <cellStyle name="_Book2 14 17" xfId="2712"/>
    <cellStyle name="_Book2 14 18" xfId="2713"/>
    <cellStyle name="_Book2 14 19" xfId="2714"/>
    <cellStyle name="_Book2 14 2" xfId="2715"/>
    <cellStyle name="_Book2 14 2 2" xfId="2716"/>
    <cellStyle name="_Book2 14 20" xfId="2717"/>
    <cellStyle name="_Book2 14 21" xfId="2718"/>
    <cellStyle name="_Book2 14 22" xfId="2719"/>
    <cellStyle name="_Book2 14 23" xfId="2720"/>
    <cellStyle name="_Book2 14 24" xfId="2721"/>
    <cellStyle name="_Book2 14 3" xfId="2722"/>
    <cellStyle name="_Book2 14 4" xfId="2723"/>
    <cellStyle name="_Book2 14 5" xfId="2724"/>
    <cellStyle name="_Book2 14 6" xfId="2725"/>
    <cellStyle name="_Book2 14 7" xfId="2726"/>
    <cellStyle name="_Book2 14 8" xfId="2727"/>
    <cellStyle name="_Book2 14 9" xfId="2728"/>
    <cellStyle name="_Book2 15" xfId="2729"/>
    <cellStyle name="_x0013__Book2 15" xfId="2730"/>
    <cellStyle name="_Book2 15 10" xfId="2731"/>
    <cellStyle name="_Book2 15 11" xfId="2732"/>
    <cellStyle name="_Book2 15 12" xfId="2733"/>
    <cellStyle name="_Book2 15 13" xfId="2734"/>
    <cellStyle name="_Book2 15 14" xfId="2735"/>
    <cellStyle name="_Book2 15 15" xfId="2736"/>
    <cellStyle name="_Book2 15 16" xfId="2737"/>
    <cellStyle name="_Book2 15 17" xfId="2738"/>
    <cellStyle name="_Book2 15 18" xfId="2739"/>
    <cellStyle name="_Book2 15 19" xfId="2740"/>
    <cellStyle name="_Book2 15 2" xfId="2741"/>
    <cellStyle name="_Book2 15 2 2" xfId="2742"/>
    <cellStyle name="_Book2 15 20" xfId="2743"/>
    <cellStyle name="_Book2 15 21" xfId="2744"/>
    <cellStyle name="_Book2 15 22" xfId="2745"/>
    <cellStyle name="_Book2 15 23" xfId="2746"/>
    <cellStyle name="_Book2 15 24" xfId="2747"/>
    <cellStyle name="_Book2 15 3" xfId="2748"/>
    <cellStyle name="_Book2 15 4" xfId="2749"/>
    <cellStyle name="_Book2 15 5" xfId="2750"/>
    <cellStyle name="_Book2 15 6" xfId="2751"/>
    <cellStyle name="_Book2 15 7" xfId="2752"/>
    <cellStyle name="_Book2 15 8" xfId="2753"/>
    <cellStyle name="_Book2 15 9" xfId="2754"/>
    <cellStyle name="_Book2 16" xfId="2755"/>
    <cellStyle name="_x0013__Book2 16" xfId="2756"/>
    <cellStyle name="_Book2 16 10" xfId="2757"/>
    <cellStyle name="_Book2 16 11" xfId="2758"/>
    <cellStyle name="_Book2 16 12" xfId="2759"/>
    <cellStyle name="_Book2 16 13" xfId="2760"/>
    <cellStyle name="_Book2 16 14" xfId="2761"/>
    <cellStyle name="_Book2 16 15" xfId="2762"/>
    <cellStyle name="_Book2 16 16" xfId="2763"/>
    <cellStyle name="_Book2 16 17" xfId="2764"/>
    <cellStyle name="_Book2 16 18" xfId="2765"/>
    <cellStyle name="_Book2 16 19" xfId="2766"/>
    <cellStyle name="_Book2 16 2" xfId="2767"/>
    <cellStyle name="_Book2 16 2 2" xfId="2768"/>
    <cellStyle name="_Book2 16 20" xfId="2769"/>
    <cellStyle name="_Book2 16 21" xfId="2770"/>
    <cellStyle name="_Book2 16 22" xfId="2771"/>
    <cellStyle name="_Book2 16 23" xfId="2772"/>
    <cellStyle name="_Book2 16 3" xfId="2773"/>
    <cellStyle name="_Book2 16 4" xfId="2774"/>
    <cellStyle name="_Book2 16 5" xfId="2775"/>
    <cellStyle name="_Book2 16 6" xfId="2776"/>
    <cellStyle name="_Book2 16 7" xfId="2777"/>
    <cellStyle name="_Book2 16 8" xfId="2778"/>
    <cellStyle name="_Book2 16 9" xfId="2779"/>
    <cellStyle name="_Book2 17" xfId="2780"/>
    <cellStyle name="_x0013__Book2 17" xfId="2781"/>
    <cellStyle name="_Book2 17 10" xfId="2782"/>
    <cellStyle name="_Book2 17 11" xfId="2783"/>
    <cellStyle name="_Book2 17 12" xfId="2784"/>
    <cellStyle name="_Book2 17 13" xfId="2785"/>
    <cellStyle name="_Book2 17 14" xfId="2786"/>
    <cellStyle name="_Book2 17 15" xfId="2787"/>
    <cellStyle name="_Book2 17 16" xfId="2788"/>
    <cellStyle name="_Book2 17 17" xfId="2789"/>
    <cellStyle name="_Book2 17 18" xfId="2790"/>
    <cellStyle name="_Book2 17 19" xfId="2791"/>
    <cellStyle name="_Book2 17 2" xfId="2792"/>
    <cellStyle name="_Book2 17 2 2" xfId="2793"/>
    <cellStyle name="_Book2 17 20" xfId="2794"/>
    <cellStyle name="_Book2 17 21" xfId="2795"/>
    <cellStyle name="_Book2 17 3" xfId="2796"/>
    <cellStyle name="_Book2 17 4" xfId="2797"/>
    <cellStyle name="_Book2 17 5" xfId="2798"/>
    <cellStyle name="_Book2 17 6" xfId="2799"/>
    <cellStyle name="_Book2 17 7" xfId="2800"/>
    <cellStyle name="_Book2 17 8" xfId="2801"/>
    <cellStyle name="_Book2 17 9" xfId="2802"/>
    <cellStyle name="_Book2 18" xfId="2803"/>
    <cellStyle name="_x0013__Book2 18" xfId="2804"/>
    <cellStyle name="_Book2 18 10" xfId="2805"/>
    <cellStyle name="_Book2 18 11" xfId="2806"/>
    <cellStyle name="_Book2 18 12" xfId="2807"/>
    <cellStyle name="_Book2 18 13" xfId="2808"/>
    <cellStyle name="_Book2 18 14" xfId="2809"/>
    <cellStyle name="_Book2 18 15" xfId="2810"/>
    <cellStyle name="_Book2 18 16" xfId="2811"/>
    <cellStyle name="_Book2 18 17" xfId="2812"/>
    <cellStyle name="_Book2 18 18" xfId="2813"/>
    <cellStyle name="_Book2 18 19" xfId="2814"/>
    <cellStyle name="_Book2 18 2" xfId="2815"/>
    <cellStyle name="_Book2 18 2 2" xfId="2816"/>
    <cellStyle name="_Book2 18 20" xfId="2817"/>
    <cellStyle name="_Book2 18 21" xfId="2818"/>
    <cellStyle name="_Book2 18 3" xfId="2819"/>
    <cellStyle name="_Book2 18 4" xfId="2820"/>
    <cellStyle name="_Book2 18 5" xfId="2821"/>
    <cellStyle name="_Book2 18 6" xfId="2822"/>
    <cellStyle name="_Book2 18 7" xfId="2823"/>
    <cellStyle name="_Book2 18 8" xfId="2824"/>
    <cellStyle name="_Book2 18 9" xfId="2825"/>
    <cellStyle name="_Book2 19" xfId="2826"/>
    <cellStyle name="_x0013__Book2 19" xfId="2827"/>
    <cellStyle name="_Book2 19 10" xfId="2828"/>
    <cellStyle name="_Book2 19 11" xfId="2829"/>
    <cellStyle name="_Book2 19 12" xfId="2830"/>
    <cellStyle name="_Book2 19 13" xfId="2831"/>
    <cellStyle name="_Book2 19 14" xfId="2832"/>
    <cellStyle name="_Book2 19 15" xfId="2833"/>
    <cellStyle name="_Book2 19 16" xfId="2834"/>
    <cellStyle name="_Book2 19 17" xfId="2835"/>
    <cellStyle name="_Book2 19 18" xfId="2836"/>
    <cellStyle name="_Book2 19 19" xfId="2837"/>
    <cellStyle name="_Book2 19 2" xfId="2838"/>
    <cellStyle name="_Book2 19 20" xfId="2839"/>
    <cellStyle name="_Book2 19 3" xfId="2840"/>
    <cellStyle name="_Book2 19 4" xfId="2841"/>
    <cellStyle name="_Book2 19 5" xfId="2842"/>
    <cellStyle name="_Book2 19 6" xfId="2843"/>
    <cellStyle name="_Book2 19 7" xfId="2844"/>
    <cellStyle name="_Book2 19 8" xfId="2845"/>
    <cellStyle name="_Book2 19 9" xfId="2846"/>
    <cellStyle name="_Book2 2" xfId="2847"/>
    <cellStyle name="_x0013__Book2 2" xfId="2848"/>
    <cellStyle name="_Book2 2 10" xfId="2849"/>
    <cellStyle name="_x0013__Book2 2 10" xfId="2850"/>
    <cellStyle name="_Book2 2 10 2" xfId="2851"/>
    <cellStyle name="_Book2 2 11" xfId="2852"/>
    <cellStyle name="_x0013__Book2 2 11" xfId="2853"/>
    <cellStyle name="_Book2 2 12" xfId="2854"/>
    <cellStyle name="_x0013__Book2 2 12" xfId="2855"/>
    <cellStyle name="_Book2 2 13" xfId="2856"/>
    <cellStyle name="_x0013__Book2 2 13" xfId="2857"/>
    <cellStyle name="_Book2 2 14" xfId="2858"/>
    <cellStyle name="_x0013__Book2 2 14" xfId="2859"/>
    <cellStyle name="_Book2 2 15" xfId="2860"/>
    <cellStyle name="_x0013__Book2 2 15" xfId="2861"/>
    <cellStyle name="_Book2 2 16" xfId="2862"/>
    <cellStyle name="_x0013__Book2 2 16" xfId="2863"/>
    <cellStyle name="_Book2 2 17" xfId="2864"/>
    <cellStyle name="_x0013__Book2 2 17" xfId="2865"/>
    <cellStyle name="_Book2 2 18" xfId="2866"/>
    <cellStyle name="_x0013__Book2 2 18" xfId="2867"/>
    <cellStyle name="_Book2 2 19" xfId="2868"/>
    <cellStyle name="_x0013__Book2 2 19" xfId="2869"/>
    <cellStyle name="_Book2 2 2" xfId="2870"/>
    <cellStyle name="_x0013__Book2 2 2" xfId="2871"/>
    <cellStyle name="_Book2 2 2 10" xfId="2872"/>
    <cellStyle name="_Book2 2 2 11" xfId="2873"/>
    <cellStyle name="_Book2 2 2 12" xfId="2874"/>
    <cellStyle name="_Book2 2 2 13" xfId="2875"/>
    <cellStyle name="_Book2 2 2 14" xfId="2876"/>
    <cellStyle name="_Book2 2 2 15" xfId="2877"/>
    <cellStyle name="_Book2 2 2 16" xfId="2878"/>
    <cellStyle name="_Book2 2 2 17" xfId="2879"/>
    <cellStyle name="_Book2 2 2 18" xfId="2880"/>
    <cellStyle name="_Book2 2 2 19" xfId="2881"/>
    <cellStyle name="_Book2 2 2 2" xfId="2882"/>
    <cellStyle name="_x0013__Book2 2 2 2" xfId="2883"/>
    <cellStyle name="_Book2 2 2 2 2" xfId="2884"/>
    <cellStyle name="_Book2 2 2 2 3" xfId="2885"/>
    <cellStyle name="_Book2 2 2 20" xfId="2886"/>
    <cellStyle name="_Book2 2 2 21" xfId="2887"/>
    <cellStyle name="_Book2 2 2 22" xfId="2888"/>
    <cellStyle name="_Book2 2 2 23" xfId="2889"/>
    <cellStyle name="_Book2 2 2 3" xfId="2890"/>
    <cellStyle name="_x0013__Book2 2 2 3" xfId="2891"/>
    <cellStyle name="_Book2 2 2 4" xfId="2892"/>
    <cellStyle name="_Book2 2 2 5" xfId="2893"/>
    <cellStyle name="_Book2 2 2 6" xfId="2894"/>
    <cellStyle name="_Book2 2 2 7" xfId="2895"/>
    <cellStyle name="_Book2 2 2 8" xfId="2896"/>
    <cellStyle name="_Book2 2 2 9" xfId="2897"/>
    <cellStyle name="_Book2 2 20" xfId="2898"/>
    <cellStyle name="_x0013__Book2 2 20" xfId="2899"/>
    <cellStyle name="_Book2 2 21" xfId="2900"/>
    <cellStyle name="_x0013__Book2 2 21" xfId="2901"/>
    <cellStyle name="_Book2 2 22" xfId="2902"/>
    <cellStyle name="_x0013__Book2 2 22" xfId="2903"/>
    <cellStyle name="_Book2 2 23" xfId="2904"/>
    <cellStyle name="_x0013__Book2 2 23" xfId="2905"/>
    <cellStyle name="_Book2 2 24" xfId="2906"/>
    <cellStyle name="_Book2 2 25" xfId="2907"/>
    <cellStyle name="_Book2 2 26" xfId="2908"/>
    <cellStyle name="_Book2 2 27" xfId="2909"/>
    <cellStyle name="_Book2 2 28" xfId="2910"/>
    <cellStyle name="_Book2 2 29" xfId="2911"/>
    <cellStyle name="_Book2 2 3" xfId="2912"/>
    <cellStyle name="_x0013__Book2 2 3" xfId="2913"/>
    <cellStyle name="_Book2 2 3 2" xfId="2914"/>
    <cellStyle name="_Book2 2 3 2 2" xfId="2915"/>
    <cellStyle name="_Book2 2 3 3" xfId="2916"/>
    <cellStyle name="_Book2 2 3 4" xfId="2917"/>
    <cellStyle name="_Book2 2 3 5" xfId="2918"/>
    <cellStyle name="_Book2 2 30" xfId="2919"/>
    <cellStyle name="_Book2 2 31" xfId="2920"/>
    <cellStyle name="_Book2 2 32" xfId="2921"/>
    <cellStyle name="_Book2 2 33" xfId="2922"/>
    <cellStyle name="_Book2 2 34" xfId="2923"/>
    <cellStyle name="_Book2 2 35" xfId="2924"/>
    <cellStyle name="_Book2 2 36" xfId="2925"/>
    <cellStyle name="_Book2 2 37" xfId="2926"/>
    <cellStyle name="_Book2 2 38" xfId="2927"/>
    <cellStyle name="_Book2 2 39" xfId="2928"/>
    <cellStyle name="_Book2 2 4" xfId="2929"/>
    <cellStyle name="_x0013__Book2 2 4" xfId="2930"/>
    <cellStyle name="_Book2 2 4 2" xfId="2931"/>
    <cellStyle name="_Book2 2 4 2 2" xfId="2932"/>
    <cellStyle name="_Book2 2 4 3" xfId="2933"/>
    <cellStyle name="_Book2 2 4 4" xfId="2934"/>
    <cellStyle name="_Book2 2 40" xfId="2935"/>
    <cellStyle name="_Book2 2 41" xfId="2936"/>
    <cellStyle name="_Book2 2 42" xfId="2937"/>
    <cellStyle name="_Book2 2 43" xfId="2938"/>
    <cellStyle name="_Book2 2 44" xfId="2939"/>
    <cellStyle name="_Book2 2 45" xfId="2940"/>
    <cellStyle name="_Book2 2 46" xfId="2941"/>
    <cellStyle name="_Book2 2 47" xfId="2942"/>
    <cellStyle name="_Book2 2 48" xfId="2943"/>
    <cellStyle name="_Book2 2 49" xfId="2944"/>
    <cellStyle name="_Book2 2 5" xfId="2945"/>
    <cellStyle name="_x0013__Book2 2 5" xfId="2946"/>
    <cellStyle name="_Book2 2 5 2" xfId="2947"/>
    <cellStyle name="_Book2 2 5 2 2" xfId="2948"/>
    <cellStyle name="_Book2 2 5 3" xfId="2949"/>
    <cellStyle name="_Book2 2 5 4" xfId="2950"/>
    <cellStyle name="_Book2 2 50" xfId="2951"/>
    <cellStyle name="_Book2 2 51" xfId="2952"/>
    <cellStyle name="_Book2 2 52" xfId="2953"/>
    <cellStyle name="_Book2 2 6" xfId="2954"/>
    <cellStyle name="_x0013__Book2 2 6" xfId="2955"/>
    <cellStyle name="_Book2 2 6 2" xfId="2956"/>
    <cellStyle name="_Book2 2 6 2 2" xfId="2957"/>
    <cellStyle name="_Book2 2 6 3" xfId="2958"/>
    <cellStyle name="_Book2 2 6 4" xfId="2959"/>
    <cellStyle name="_Book2 2 7" xfId="2960"/>
    <cellStyle name="_x0013__Book2 2 7" xfId="2961"/>
    <cellStyle name="_Book2 2 7 2" xfId="2962"/>
    <cellStyle name="_Book2 2 7 2 2" xfId="2963"/>
    <cellStyle name="_Book2 2 7 3" xfId="2964"/>
    <cellStyle name="_Book2 2 7 4" xfId="2965"/>
    <cellStyle name="_Book2 2 8" xfId="2966"/>
    <cellStyle name="_x0013__Book2 2 8" xfId="2967"/>
    <cellStyle name="_Book2 2 8 2" xfId="2968"/>
    <cellStyle name="_Book2 2 8 2 2" xfId="2969"/>
    <cellStyle name="_Book2 2 8 3" xfId="2970"/>
    <cellStyle name="_Book2 2 9" xfId="2971"/>
    <cellStyle name="_x0013__Book2 2 9" xfId="2972"/>
    <cellStyle name="_Book2 2 9 2" xfId="2973"/>
    <cellStyle name="_Book2 2 9 2 2" xfId="2974"/>
    <cellStyle name="_Book2 2 9 3" xfId="2975"/>
    <cellStyle name="_Book2 20" xfId="2976"/>
    <cellStyle name="_x0013__Book2 20" xfId="2977"/>
    <cellStyle name="_Book2 20 10" xfId="2978"/>
    <cellStyle name="_Book2 20 11" xfId="2979"/>
    <cellStyle name="_Book2 20 12" xfId="2980"/>
    <cellStyle name="_Book2 20 13" xfId="2981"/>
    <cellStyle name="_Book2 20 14" xfId="2982"/>
    <cellStyle name="_Book2 20 15" xfId="2983"/>
    <cellStyle name="_Book2 20 16" xfId="2984"/>
    <cellStyle name="_Book2 20 17" xfId="2985"/>
    <cellStyle name="_Book2 20 18" xfId="2986"/>
    <cellStyle name="_Book2 20 19" xfId="2987"/>
    <cellStyle name="_Book2 20 2" xfId="2988"/>
    <cellStyle name="_Book2 20 20" xfId="2989"/>
    <cellStyle name="_Book2 20 3" xfId="2990"/>
    <cellStyle name="_Book2 20 4" xfId="2991"/>
    <cellStyle name="_Book2 20 5" xfId="2992"/>
    <cellStyle name="_Book2 20 6" xfId="2993"/>
    <cellStyle name="_Book2 20 7" xfId="2994"/>
    <cellStyle name="_Book2 20 8" xfId="2995"/>
    <cellStyle name="_Book2 20 9" xfId="2996"/>
    <cellStyle name="_Book2 21" xfId="2997"/>
    <cellStyle name="_x0013__Book2 21" xfId="2998"/>
    <cellStyle name="_Book2 21 10" xfId="2999"/>
    <cellStyle name="_Book2 21 11" xfId="3000"/>
    <cellStyle name="_Book2 21 12" xfId="3001"/>
    <cellStyle name="_Book2 21 13" xfId="3002"/>
    <cellStyle name="_Book2 21 14" xfId="3003"/>
    <cellStyle name="_Book2 21 15" xfId="3004"/>
    <cellStyle name="_Book2 21 16" xfId="3005"/>
    <cellStyle name="_Book2 21 17" xfId="3006"/>
    <cellStyle name="_Book2 21 18" xfId="3007"/>
    <cellStyle name="_Book2 21 19" xfId="3008"/>
    <cellStyle name="_Book2 21 2" xfId="3009"/>
    <cellStyle name="_Book2 21 3" xfId="3010"/>
    <cellStyle name="_Book2 21 4" xfId="3011"/>
    <cellStyle name="_Book2 21 5" xfId="3012"/>
    <cellStyle name="_Book2 21 6" xfId="3013"/>
    <cellStyle name="_Book2 21 7" xfId="3014"/>
    <cellStyle name="_Book2 21 8" xfId="3015"/>
    <cellStyle name="_Book2 21 9" xfId="3016"/>
    <cellStyle name="_Book2 22" xfId="3017"/>
    <cellStyle name="_x0013__Book2 22" xfId="3018"/>
    <cellStyle name="_Book2 22 10" xfId="3019"/>
    <cellStyle name="_Book2 22 11" xfId="3020"/>
    <cellStyle name="_Book2 22 12" xfId="3021"/>
    <cellStyle name="_Book2 22 13" xfId="3022"/>
    <cellStyle name="_Book2 22 14" xfId="3023"/>
    <cellStyle name="_Book2 22 15" xfId="3024"/>
    <cellStyle name="_Book2 22 16" xfId="3025"/>
    <cellStyle name="_Book2 22 17" xfId="3026"/>
    <cellStyle name="_Book2 22 18" xfId="3027"/>
    <cellStyle name="_Book2 22 2" xfId="3028"/>
    <cellStyle name="_Book2 22 3" xfId="3029"/>
    <cellStyle name="_Book2 22 4" xfId="3030"/>
    <cellStyle name="_Book2 22 5" xfId="3031"/>
    <cellStyle name="_Book2 22 6" xfId="3032"/>
    <cellStyle name="_Book2 22 7" xfId="3033"/>
    <cellStyle name="_Book2 22 8" xfId="3034"/>
    <cellStyle name="_Book2 22 9" xfId="3035"/>
    <cellStyle name="_Book2 23" xfId="3036"/>
    <cellStyle name="_x0013__Book2 23" xfId="3037"/>
    <cellStyle name="_Book2 23 10" xfId="3038"/>
    <cellStyle name="_Book2 23 11" xfId="3039"/>
    <cellStyle name="_Book2 23 12" xfId="3040"/>
    <cellStyle name="_Book2 23 13" xfId="3041"/>
    <cellStyle name="_Book2 23 14" xfId="3042"/>
    <cellStyle name="_Book2 23 15" xfId="3043"/>
    <cellStyle name="_Book2 23 16" xfId="3044"/>
    <cellStyle name="_Book2 23 17" xfId="3045"/>
    <cellStyle name="_Book2 23 2" xfId="3046"/>
    <cellStyle name="_Book2 23 3" xfId="3047"/>
    <cellStyle name="_Book2 23 4" xfId="3048"/>
    <cellStyle name="_Book2 23 5" xfId="3049"/>
    <cellStyle name="_Book2 23 6" xfId="3050"/>
    <cellStyle name="_Book2 23 7" xfId="3051"/>
    <cellStyle name="_Book2 23 8" xfId="3052"/>
    <cellStyle name="_Book2 23 9" xfId="3053"/>
    <cellStyle name="_Book2 24" xfId="3054"/>
    <cellStyle name="_x0013__Book2 24" xfId="3055"/>
    <cellStyle name="_Book2 24 10" xfId="3056"/>
    <cellStyle name="_Book2 24 11" xfId="3057"/>
    <cellStyle name="_Book2 24 12" xfId="3058"/>
    <cellStyle name="_Book2 24 13" xfId="3059"/>
    <cellStyle name="_Book2 24 14" xfId="3060"/>
    <cellStyle name="_Book2 24 15" xfId="3061"/>
    <cellStyle name="_Book2 24 16" xfId="3062"/>
    <cellStyle name="_Book2 24 2" xfId="3063"/>
    <cellStyle name="_Book2 24 3" xfId="3064"/>
    <cellStyle name="_Book2 24 4" xfId="3065"/>
    <cellStyle name="_Book2 24 5" xfId="3066"/>
    <cellStyle name="_Book2 24 6" xfId="3067"/>
    <cellStyle name="_Book2 24 7" xfId="3068"/>
    <cellStyle name="_Book2 24 8" xfId="3069"/>
    <cellStyle name="_Book2 24 9" xfId="3070"/>
    <cellStyle name="_Book2 25" xfId="3071"/>
    <cellStyle name="_x0013__Book2 25" xfId="3072"/>
    <cellStyle name="_Book2 25 2" xfId="3073"/>
    <cellStyle name="_Book2 25 3" xfId="3074"/>
    <cellStyle name="_Book2 26" xfId="3075"/>
    <cellStyle name="_x0013__Book2 26" xfId="3076"/>
    <cellStyle name="_Book2 26 2" xfId="3077"/>
    <cellStyle name="_Book2 26 3" xfId="3078"/>
    <cellStyle name="_Book2 27" xfId="3079"/>
    <cellStyle name="_x0013__Book2 27" xfId="3080"/>
    <cellStyle name="_Book2 27 2" xfId="3081"/>
    <cellStyle name="_Book2 27 3" xfId="3082"/>
    <cellStyle name="_Book2 28" xfId="3083"/>
    <cellStyle name="_x0013__Book2 28" xfId="3084"/>
    <cellStyle name="_Book2 28 2" xfId="3085"/>
    <cellStyle name="_Book2 28 3" xfId="3086"/>
    <cellStyle name="_Book2 29" xfId="3087"/>
    <cellStyle name="_x0013__Book2 29" xfId="3088"/>
    <cellStyle name="_Book2 29 2" xfId="3089"/>
    <cellStyle name="_Book2 29 3" xfId="3090"/>
    <cellStyle name="_Book2 3" xfId="3091"/>
    <cellStyle name="_x0013__Book2 3" xfId="3092"/>
    <cellStyle name="_Book2 3 10" xfId="3093"/>
    <cellStyle name="_Book2 3 10 2" xfId="3094"/>
    <cellStyle name="_Book2 3 10 2 2" xfId="3095"/>
    <cellStyle name="_Book2 3 10 3" xfId="3096"/>
    <cellStyle name="_Book2 3 11" xfId="3097"/>
    <cellStyle name="_Book2 3 11 2" xfId="3098"/>
    <cellStyle name="_Book2 3 11 2 2" xfId="3099"/>
    <cellStyle name="_Book2 3 11 3" xfId="3100"/>
    <cellStyle name="_Book2 3 12" xfId="3101"/>
    <cellStyle name="_Book2 3 12 2" xfId="3102"/>
    <cellStyle name="_Book2 3 12 2 2" xfId="3103"/>
    <cellStyle name="_Book2 3 12 3" xfId="3104"/>
    <cellStyle name="_Book2 3 13" xfId="3105"/>
    <cellStyle name="_Book2 3 13 2" xfId="3106"/>
    <cellStyle name="_Book2 3 13 2 2" xfId="3107"/>
    <cellStyle name="_Book2 3 13 3" xfId="3108"/>
    <cellStyle name="_Book2 3 14" xfId="3109"/>
    <cellStyle name="_Book2 3 14 2" xfId="3110"/>
    <cellStyle name="_Book2 3 14 2 2" xfId="3111"/>
    <cellStyle name="_Book2 3 14 3" xfId="3112"/>
    <cellStyle name="_Book2 3 15" xfId="3113"/>
    <cellStyle name="_Book2 3 15 2" xfId="3114"/>
    <cellStyle name="_Book2 3 15 2 2" xfId="3115"/>
    <cellStyle name="_Book2 3 15 3" xfId="3116"/>
    <cellStyle name="_Book2 3 16" xfId="3117"/>
    <cellStyle name="_Book2 3 16 2" xfId="3118"/>
    <cellStyle name="_Book2 3 16 2 2" xfId="3119"/>
    <cellStyle name="_Book2 3 16 3" xfId="3120"/>
    <cellStyle name="_Book2 3 17" xfId="3121"/>
    <cellStyle name="_Book2 3 17 2" xfId="3122"/>
    <cellStyle name="_Book2 3 17 2 2" xfId="3123"/>
    <cellStyle name="_Book2 3 17 3" xfId="3124"/>
    <cellStyle name="_Book2 3 18" xfId="3125"/>
    <cellStyle name="_Book2 3 18 2" xfId="3126"/>
    <cellStyle name="_Book2 3 18 2 2" xfId="3127"/>
    <cellStyle name="_Book2 3 18 3" xfId="3128"/>
    <cellStyle name="_Book2 3 19" xfId="3129"/>
    <cellStyle name="_Book2 3 19 2" xfId="3130"/>
    <cellStyle name="_Book2 3 19 2 2" xfId="3131"/>
    <cellStyle name="_Book2 3 19 3" xfId="3132"/>
    <cellStyle name="_Book2 3 2" xfId="3133"/>
    <cellStyle name="_x0013__Book2 3 2" xfId="3134"/>
    <cellStyle name="_Book2 3 2 2" xfId="3135"/>
    <cellStyle name="_x0013__Book2 3 2 2" xfId="3136"/>
    <cellStyle name="_Book2 3 2 2 2" xfId="3137"/>
    <cellStyle name="_Book2 3 2 2 3" xfId="3138"/>
    <cellStyle name="_Book2 3 2 3" xfId="3139"/>
    <cellStyle name="_x0013__Book2 3 2 3" xfId="3140"/>
    <cellStyle name="_Book2 3 2 4" xfId="3141"/>
    <cellStyle name="_Book2 3 20" xfId="3142"/>
    <cellStyle name="_Book2 3 20 2" xfId="3143"/>
    <cellStyle name="_Book2 3 20 2 2" xfId="3144"/>
    <cellStyle name="_Book2 3 20 3" xfId="3145"/>
    <cellStyle name="_Book2 3 21" xfId="3146"/>
    <cellStyle name="_Book2 3 21 2" xfId="3147"/>
    <cellStyle name="_Book2 3 21 2 2" xfId="3148"/>
    <cellStyle name="_Book2 3 21 3" xfId="3149"/>
    <cellStyle name="_Book2 3 22" xfId="3150"/>
    <cellStyle name="_Book2 3 22 2" xfId="3151"/>
    <cellStyle name="_Book2 3 23" xfId="3152"/>
    <cellStyle name="_Book2 3 23 2" xfId="3153"/>
    <cellStyle name="_Book2 3 24" xfId="3154"/>
    <cellStyle name="_Book2 3 24 2" xfId="3155"/>
    <cellStyle name="_Book2 3 25" xfId="3156"/>
    <cellStyle name="_Book2 3 25 2" xfId="3157"/>
    <cellStyle name="_Book2 3 26" xfId="3158"/>
    <cellStyle name="_Book2 3 26 2" xfId="3159"/>
    <cellStyle name="_Book2 3 27" xfId="3160"/>
    <cellStyle name="_Book2 3 27 2" xfId="3161"/>
    <cellStyle name="_Book2 3 28" xfId="3162"/>
    <cellStyle name="_Book2 3 28 2" xfId="3163"/>
    <cellStyle name="_Book2 3 29" xfId="3164"/>
    <cellStyle name="_Book2 3 29 2" xfId="3165"/>
    <cellStyle name="_Book2 3 3" xfId="3166"/>
    <cellStyle name="_x0013__Book2 3 3" xfId="3167"/>
    <cellStyle name="_Book2 3 3 2" xfId="3168"/>
    <cellStyle name="_Book2 3 3 2 2" xfId="3169"/>
    <cellStyle name="_Book2 3 3 3" xfId="3170"/>
    <cellStyle name="_Book2 3 3 4" xfId="3171"/>
    <cellStyle name="_Book2 3 30" xfId="3172"/>
    <cellStyle name="_Book2 3 30 2" xfId="3173"/>
    <cellStyle name="_Book2 3 31" xfId="3174"/>
    <cellStyle name="_Book2 3 31 2" xfId="3175"/>
    <cellStyle name="_Book2 3 32" xfId="3176"/>
    <cellStyle name="_Book2 3 32 2" xfId="3177"/>
    <cellStyle name="_Book2 3 33" xfId="3178"/>
    <cellStyle name="_Book2 3 33 2" xfId="3179"/>
    <cellStyle name="_Book2 3 34" xfId="3180"/>
    <cellStyle name="_Book2 3 34 2" xfId="3181"/>
    <cellStyle name="_Book2 3 35" xfId="3182"/>
    <cellStyle name="_Book2 3 35 2" xfId="3183"/>
    <cellStyle name="_Book2 3 36" xfId="3184"/>
    <cellStyle name="_Book2 3 36 2" xfId="3185"/>
    <cellStyle name="_Book2 3 37" xfId="3186"/>
    <cellStyle name="_Book2 3 37 2" xfId="3187"/>
    <cellStyle name="_Book2 3 38" xfId="3188"/>
    <cellStyle name="_Book2 3 38 2" xfId="3189"/>
    <cellStyle name="_Book2 3 39" xfId="3190"/>
    <cellStyle name="_Book2 3 39 2" xfId="3191"/>
    <cellStyle name="_Book2 3 4" xfId="3192"/>
    <cellStyle name="_x0013__Book2 3 4" xfId="3193"/>
    <cellStyle name="_Book2 3 4 2" xfId="3194"/>
    <cellStyle name="_Book2 3 4 2 2" xfId="3195"/>
    <cellStyle name="_Book2 3 4 3" xfId="3196"/>
    <cellStyle name="_Book2 3 40" xfId="3197"/>
    <cellStyle name="_Book2 3 40 2" xfId="3198"/>
    <cellStyle name="_Book2 3 41" xfId="3199"/>
    <cellStyle name="_Book2 3 41 2" xfId="3200"/>
    <cellStyle name="_Book2 3 42" xfId="3201"/>
    <cellStyle name="_Book2 3 42 2" xfId="3202"/>
    <cellStyle name="_Book2 3 43" xfId="3203"/>
    <cellStyle name="_Book2 3 43 2" xfId="3204"/>
    <cellStyle name="_Book2 3 44" xfId="3205"/>
    <cellStyle name="_Book2 3 44 2" xfId="3206"/>
    <cellStyle name="_Book2 3 45" xfId="3207"/>
    <cellStyle name="_Book2 3 45 2" xfId="3208"/>
    <cellStyle name="_Book2 3 46" xfId="3209"/>
    <cellStyle name="_Book2 3 47" xfId="3210"/>
    <cellStyle name="_Book2 3 5" xfId="3211"/>
    <cellStyle name="_x0013__Book2 3 5" xfId="3212"/>
    <cellStyle name="_Book2 3 5 2" xfId="3213"/>
    <cellStyle name="_Book2 3 5 2 2" xfId="3214"/>
    <cellStyle name="_Book2 3 5 3" xfId="3215"/>
    <cellStyle name="_Book2 3 6" xfId="3216"/>
    <cellStyle name="_x0013__Book2 3 6" xfId="3217"/>
    <cellStyle name="_Book2 3 6 2" xfId="3218"/>
    <cellStyle name="_Book2 3 6 2 2" xfId="3219"/>
    <cellStyle name="_Book2 3 6 3" xfId="3220"/>
    <cellStyle name="_Book2 3 7" xfId="3221"/>
    <cellStyle name="_Book2 3 7 2" xfId="3222"/>
    <cellStyle name="_Book2 3 7 2 2" xfId="3223"/>
    <cellStyle name="_Book2 3 7 3" xfId="3224"/>
    <cellStyle name="_Book2 3 8" xfId="3225"/>
    <cellStyle name="_Book2 3 8 2" xfId="3226"/>
    <cellStyle name="_Book2 3 8 2 2" xfId="3227"/>
    <cellStyle name="_Book2 3 8 3" xfId="3228"/>
    <cellStyle name="_Book2 3 9" xfId="3229"/>
    <cellStyle name="_Book2 3 9 2" xfId="3230"/>
    <cellStyle name="_Book2 3 9 2 2" xfId="3231"/>
    <cellStyle name="_Book2 3 9 3" xfId="3232"/>
    <cellStyle name="_Book2 30" xfId="3233"/>
    <cellStyle name="_x0013__Book2 30" xfId="3234"/>
    <cellStyle name="_Book2 30 2" xfId="3235"/>
    <cellStyle name="_Book2 30 3" xfId="3236"/>
    <cellStyle name="_Book2 31" xfId="3237"/>
    <cellStyle name="_x0013__Book2 31" xfId="3238"/>
    <cellStyle name="_Book2 31 2" xfId="3239"/>
    <cellStyle name="_Book2 31 3" xfId="3240"/>
    <cellStyle name="_Book2 32" xfId="3241"/>
    <cellStyle name="_x0013__Book2 32" xfId="3242"/>
    <cellStyle name="_Book2 32 2" xfId="3243"/>
    <cellStyle name="_Book2 32 3" xfId="3244"/>
    <cellStyle name="_Book2 33" xfId="3245"/>
    <cellStyle name="_x0013__Book2 33" xfId="3246"/>
    <cellStyle name="_Book2 33 2" xfId="3247"/>
    <cellStyle name="_Book2 33 3" xfId="3248"/>
    <cellStyle name="_Book2 34" xfId="3249"/>
    <cellStyle name="_x0013__Book2 34" xfId="3250"/>
    <cellStyle name="_Book2 35" xfId="3251"/>
    <cellStyle name="_x0013__Book2 35" xfId="3252"/>
    <cellStyle name="_Book2 36" xfId="3253"/>
    <cellStyle name="_x0013__Book2 36" xfId="3254"/>
    <cellStyle name="_Book2 37" xfId="3255"/>
    <cellStyle name="_x0013__Book2 37" xfId="3256"/>
    <cellStyle name="_Book2 38" xfId="3257"/>
    <cellStyle name="_x0013__Book2 38" xfId="3258"/>
    <cellStyle name="_Book2 39" xfId="3259"/>
    <cellStyle name="_x0013__Book2 39" xfId="3260"/>
    <cellStyle name="_Book2 4" xfId="3261"/>
    <cellStyle name="_x0013__Book2 4" xfId="3262"/>
    <cellStyle name="_Book2 4 10" xfId="3263"/>
    <cellStyle name="_Book2 4 10 2" xfId="3264"/>
    <cellStyle name="_Book2 4 10 2 2" xfId="3265"/>
    <cellStyle name="_Book2 4 10 3" xfId="3266"/>
    <cellStyle name="_Book2 4 11" xfId="3267"/>
    <cellStyle name="_Book2 4 11 2" xfId="3268"/>
    <cellStyle name="_Book2 4 11 2 2" xfId="3269"/>
    <cellStyle name="_Book2 4 11 3" xfId="3270"/>
    <cellStyle name="_Book2 4 12" xfId="3271"/>
    <cellStyle name="_Book2 4 12 2" xfId="3272"/>
    <cellStyle name="_Book2 4 12 2 2" xfId="3273"/>
    <cellStyle name="_Book2 4 12 3" xfId="3274"/>
    <cellStyle name="_Book2 4 13" xfId="3275"/>
    <cellStyle name="_Book2 4 13 2" xfId="3276"/>
    <cellStyle name="_Book2 4 13 2 2" xfId="3277"/>
    <cellStyle name="_Book2 4 13 3" xfId="3278"/>
    <cellStyle name="_Book2 4 14" xfId="3279"/>
    <cellStyle name="_Book2 4 14 2" xfId="3280"/>
    <cellStyle name="_Book2 4 14 2 2" xfId="3281"/>
    <cellStyle name="_Book2 4 14 3" xfId="3282"/>
    <cellStyle name="_Book2 4 15" xfId="3283"/>
    <cellStyle name="_Book2 4 15 2" xfId="3284"/>
    <cellStyle name="_Book2 4 15 2 2" xfId="3285"/>
    <cellStyle name="_Book2 4 15 3" xfId="3286"/>
    <cellStyle name="_Book2 4 16" xfId="3287"/>
    <cellStyle name="_Book2 4 16 2" xfId="3288"/>
    <cellStyle name="_Book2 4 16 2 2" xfId="3289"/>
    <cellStyle name="_Book2 4 16 3" xfId="3290"/>
    <cellStyle name="_Book2 4 17" xfId="3291"/>
    <cellStyle name="_Book2 4 17 2" xfId="3292"/>
    <cellStyle name="_Book2 4 17 2 2" xfId="3293"/>
    <cellStyle name="_Book2 4 17 3" xfId="3294"/>
    <cellStyle name="_Book2 4 18" xfId="3295"/>
    <cellStyle name="_Book2 4 18 2" xfId="3296"/>
    <cellStyle name="_Book2 4 18 2 2" xfId="3297"/>
    <cellStyle name="_Book2 4 18 3" xfId="3298"/>
    <cellStyle name="_Book2 4 19" xfId="3299"/>
    <cellStyle name="_Book2 4 19 2" xfId="3300"/>
    <cellStyle name="_Book2 4 19 2 2" xfId="3301"/>
    <cellStyle name="_Book2 4 19 3" xfId="3302"/>
    <cellStyle name="_Book2 4 2" xfId="3303"/>
    <cellStyle name="_x0013__Book2 4 2" xfId="3304"/>
    <cellStyle name="_Book2 4 2 2" xfId="3305"/>
    <cellStyle name="_x0013__Book2 4 2 2" xfId="3306"/>
    <cellStyle name="_Book2 4 2 2 2" xfId="3307"/>
    <cellStyle name="_Book2 4 2 2 3" xfId="3308"/>
    <cellStyle name="_Book2 4 2 3" xfId="3309"/>
    <cellStyle name="_x0013__Book2 4 2 3" xfId="3310"/>
    <cellStyle name="_Book2 4 2 4" xfId="3311"/>
    <cellStyle name="_Book2 4 2 5" xfId="3312"/>
    <cellStyle name="_Book2 4 2 6" xfId="3313"/>
    <cellStyle name="_Book2 4 20" xfId="3314"/>
    <cellStyle name="_Book2 4 20 2" xfId="3315"/>
    <cellStyle name="_Book2 4 20 2 2" xfId="3316"/>
    <cellStyle name="_Book2 4 20 3" xfId="3317"/>
    <cellStyle name="_Book2 4 21" xfId="3318"/>
    <cellStyle name="_Book2 4 21 2" xfId="3319"/>
    <cellStyle name="_Book2 4 22" xfId="3320"/>
    <cellStyle name="_Book2 4 22 2" xfId="3321"/>
    <cellStyle name="_Book2 4 23" xfId="3322"/>
    <cellStyle name="_Book2 4 23 2" xfId="3323"/>
    <cellStyle name="_Book2 4 24" xfId="3324"/>
    <cellStyle name="_Book2 4 24 2" xfId="3325"/>
    <cellStyle name="_Book2 4 25" xfId="3326"/>
    <cellStyle name="_Book2 4 25 2" xfId="3327"/>
    <cellStyle name="_Book2 4 26" xfId="3328"/>
    <cellStyle name="_Book2 4 26 2" xfId="3329"/>
    <cellStyle name="_Book2 4 27" xfId="3330"/>
    <cellStyle name="_Book2 4 27 2" xfId="3331"/>
    <cellStyle name="_Book2 4 28" xfId="3332"/>
    <cellStyle name="_Book2 4 28 2" xfId="3333"/>
    <cellStyle name="_Book2 4 29" xfId="3334"/>
    <cellStyle name="_Book2 4 29 2" xfId="3335"/>
    <cellStyle name="_Book2 4 3" xfId="3336"/>
    <cellStyle name="_x0013__Book2 4 3" xfId="3337"/>
    <cellStyle name="_Book2 4 3 2" xfId="3338"/>
    <cellStyle name="_Book2 4 3 2 2" xfId="3339"/>
    <cellStyle name="_Book2 4 3 3" xfId="3340"/>
    <cellStyle name="_Book2 4 3 4" xfId="3341"/>
    <cellStyle name="_Book2 4 3 5" xfId="3342"/>
    <cellStyle name="_Book2 4 30" xfId="3343"/>
    <cellStyle name="_Book2 4 30 2" xfId="3344"/>
    <cellStyle name="_Book2 4 31" xfId="3345"/>
    <cellStyle name="_Book2 4 31 2" xfId="3346"/>
    <cellStyle name="_Book2 4 32" xfId="3347"/>
    <cellStyle name="_Book2 4 32 2" xfId="3348"/>
    <cellStyle name="_Book2 4 33" xfId="3349"/>
    <cellStyle name="_Book2 4 33 2" xfId="3350"/>
    <cellStyle name="_Book2 4 34" xfId="3351"/>
    <cellStyle name="_Book2 4 34 2" xfId="3352"/>
    <cellStyle name="_Book2 4 35" xfId="3353"/>
    <cellStyle name="_Book2 4 35 2" xfId="3354"/>
    <cellStyle name="_Book2 4 36" xfId="3355"/>
    <cellStyle name="_Book2 4 36 2" xfId="3356"/>
    <cellStyle name="_Book2 4 37" xfId="3357"/>
    <cellStyle name="_Book2 4 37 2" xfId="3358"/>
    <cellStyle name="_Book2 4 38" xfId="3359"/>
    <cellStyle name="_Book2 4 38 2" xfId="3360"/>
    <cellStyle name="_Book2 4 39" xfId="3361"/>
    <cellStyle name="_Book2 4 39 2" xfId="3362"/>
    <cellStyle name="_Book2 4 4" xfId="3363"/>
    <cellStyle name="_x0013__Book2 4 4" xfId="3364"/>
    <cellStyle name="_Book2 4 4 2" xfId="3365"/>
    <cellStyle name="_Book2 4 4 2 2" xfId="3366"/>
    <cellStyle name="_Book2 4 4 3" xfId="3367"/>
    <cellStyle name="_Book2 4 4 4" xfId="3368"/>
    <cellStyle name="_Book2 4 40" xfId="3369"/>
    <cellStyle name="_Book2 4 40 2" xfId="3370"/>
    <cellStyle name="_Book2 4 41" xfId="3371"/>
    <cellStyle name="_Book2 4 41 2" xfId="3372"/>
    <cellStyle name="_Book2 4 42" xfId="3373"/>
    <cellStyle name="_Book2 4 42 2" xfId="3374"/>
    <cellStyle name="_Book2 4 43" xfId="3375"/>
    <cellStyle name="_Book2 4 43 2" xfId="3376"/>
    <cellStyle name="_Book2 4 44" xfId="3377"/>
    <cellStyle name="_Book2 4 44 2" xfId="3378"/>
    <cellStyle name="_Book2 4 45" xfId="3379"/>
    <cellStyle name="_Book2 4 45 2" xfId="3380"/>
    <cellStyle name="_Book2 4 46" xfId="3381"/>
    <cellStyle name="_Book2 4 47" xfId="3382"/>
    <cellStyle name="_Book2 4 5" xfId="3383"/>
    <cellStyle name="_x0013__Book2 4 5" xfId="3384"/>
    <cellStyle name="_Book2 4 5 2" xfId="3385"/>
    <cellStyle name="_Book2 4 5 2 2" xfId="3386"/>
    <cellStyle name="_Book2 4 5 3" xfId="3387"/>
    <cellStyle name="_Book2 4 6" xfId="3388"/>
    <cellStyle name="_x0013__Book2 4 6" xfId="3389"/>
    <cellStyle name="_Book2 4 6 2" xfId="3390"/>
    <cellStyle name="_Book2 4 6 2 2" xfId="3391"/>
    <cellStyle name="_Book2 4 6 3" xfId="3392"/>
    <cellStyle name="_Book2 4 7" xfId="3393"/>
    <cellStyle name="_Book2 4 7 2" xfId="3394"/>
    <cellStyle name="_Book2 4 7 2 2" xfId="3395"/>
    <cellStyle name="_Book2 4 7 3" xfId="3396"/>
    <cellStyle name="_Book2 4 8" xfId="3397"/>
    <cellStyle name="_Book2 4 8 2" xfId="3398"/>
    <cellStyle name="_Book2 4 8 2 2" xfId="3399"/>
    <cellStyle name="_Book2 4 8 3" xfId="3400"/>
    <cellStyle name="_Book2 4 9" xfId="3401"/>
    <cellStyle name="_Book2 4 9 2" xfId="3402"/>
    <cellStyle name="_Book2 4 9 2 2" xfId="3403"/>
    <cellStyle name="_Book2 4 9 3" xfId="3404"/>
    <cellStyle name="_Book2 40" xfId="3405"/>
    <cellStyle name="_x0013__Book2 40" xfId="3406"/>
    <cellStyle name="_Book2 41" xfId="3407"/>
    <cellStyle name="_x0013__Book2 41" xfId="3408"/>
    <cellStyle name="_Book2 42" xfId="3409"/>
    <cellStyle name="_x0013__Book2 42" xfId="3410"/>
    <cellStyle name="_Book2 43" xfId="3411"/>
    <cellStyle name="_x0013__Book2 43" xfId="3412"/>
    <cellStyle name="_Book2 44" xfId="3413"/>
    <cellStyle name="_x0013__Book2 44" xfId="3414"/>
    <cellStyle name="_Book2 45" xfId="3415"/>
    <cellStyle name="_x0013__Book2 45" xfId="3416"/>
    <cellStyle name="_Book2 46" xfId="3417"/>
    <cellStyle name="_x0013__Book2 46" xfId="3418"/>
    <cellStyle name="_Book2 47" xfId="3419"/>
    <cellStyle name="_x0013__Book2 47" xfId="3420"/>
    <cellStyle name="_Book2 48" xfId="3421"/>
    <cellStyle name="_x0013__Book2 48" xfId="3422"/>
    <cellStyle name="_Book2 49" xfId="3423"/>
    <cellStyle name="_x0013__Book2 49" xfId="3424"/>
    <cellStyle name="_Book2 5" xfId="3425"/>
    <cellStyle name="_x0013__Book2 5" xfId="3426"/>
    <cellStyle name="_Book2 5 10" xfId="3427"/>
    <cellStyle name="_Book2 5 11" xfId="3428"/>
    <cellStyle name="_Book2 5 12" xfId="3429"/>
    <cellStyle name="_Book2 5 13" xfId="3430"/>
    <cellStyle name="_Book2 5 14" xfId="3431"/>
    <cellStyle name="_Book2 5 15" xfId="3432"/>
    <cellStyle name="_Book2 5 16" xfId="3433"/>
    <cellStyle name="_Book2 5 17" xfId="3434"/>
    <cellStyle name="_Book2 5 18" xfId="3435"/>
    <cellStyle name="_Book2 5 19" xfId="3436"/>
    <cellStyle name="_Book2 5 2" xfId="3437"/>
    <cellStyle name="_x0013__Book2 5 2" xfId="3438"/>
    <cellStyle name="_Book2 5 2 2" xfId="3439"/>
    <cellStyle name="_x0013__Book2 5 2 2" xfId="3440"/>
    <cellStyle name="_Book2 5 2 2 2" xfId="3441"/>
    <cellStyle name="_Book2 5 2 2 3" xfId="3442"/>
    <cellStyle name="_Book2 5 2 3" xfId="3443"/>
    <cellStyle name="_x0013__Book2 5 2 3" xfId="3444"/>
    <cellStyle name="_Book2 5 2 4" xfId="3445"/>
    <cellStyle name="_Book2 5 20" xfId="3446"/>
    <cellStyle name="_Book2 5 21" xfId="3447"/>
    <cellStyle name="_Book2 5 22" xfId="3448"/>
    <cellStyle name="_Book2 5 23" xfId="3449"/>
    <cellStyle name="_Book2 5 24" xfId="3450"/>
    <cellStyle name="_Book2 5 25" xfId="3451"/>
    <cellStyle name="_Book2 5 26" xfId="3452"/>
    <cellStyle name="_Book2 5 27" xfId="3453"/>
    <cellStyle name="_Book2 5 28" xfId="3454"/>
    <cellStyle name="_Book2 5 29" xfId="3455"/>
    <cellStyle name="_Book2 5 3" xfId="3456"/>
    <cellStyle name="_x0013__Book2 5 3" xfId="3457"/>
    <cellStyle name="_Book2 5 3 2" xfId="3458"/>
    <cellStyle name="_Book2 5 3 2 2" xfId="3459"/>
    <cellStyle name="_Book2 5 3 3" xfId="3460"/>
    <cellStyle name="_Book2 5 3 4" xfId="3461"/>
    <cellStyle name="_Book2 5 30" xfId="3462"/>
    <cellStyle name="_Book2 5 31" xfId="3463"/>
    <cellStyle name="_Book2 5 32" xfId="3464"/>
    <cellStyle name="_Book2 5 33" xfId="3465"/>
    <cellStyle name="_Book2 5 34" xfId="3466"/>
    <cellStyle name="_Book2 5 35" xfId="3467"/>
    <cellStyle name="_Book2 5 36" xfId="3468"/>
    <cellStyle name="_Book2 5 4" xfId="3469"/>
    <cellStyle name="_x0013__Book2 5 4" xfId="3470"/>
    <cellStyle name="_Book2 5 4 2" xfId="3471"/>
    <cellStyle name="_Book2 5 4 2 2" xfId="3472"/>
    <cellStyle name="_Book2 5 4 3" xfId="3473"/>
    <cellStyle name="_Book2 5 5" xfId="3474"/>
    <cellStyle name="_Book2 5 5 2" xfId="3475"/>
    <cellStyle name="_Book2 5 5 2 2" xfId="3476"/>
    <cellStyle name="_Book2 5 5 3" xfId="3477"/>
    <cellStyle name="_Book2 5 6" xfId="3478"/>
    <cellStyle name="_Book2 5 6 2" xfId="3479"/>
    <cellStyle name="_Book2 5 6 2 2" xfId="3480"/>
    <cellStyle name="_Book2 5 6 3" xfId="3481"/>
    <cellStyle name="_Book2 5 7" xfId="3482"/>
    <cellStyle name="_Book2 5 7 2" xfId="3483"/>
    <cellStyle name="_Book2 5 8" xfId="3484"/>
    <cellStyle name="_Book2 5 9" xfId="3485"/>
    <cellStyle name="_Book2 50" xfId="3486"/>
    <cellStyle name="_x0013__Book2 50" xfId="3487"/>
    <cellStyle name="_Book2 51" xfId="3488"/>
    <cellStyle name="_x0013__Book2 51" xfId="3489"/>
    <cellStyle name="_Book2 52" xfId="3490"/>
    <cellStyle name="_Book2 53" xfId="3491"/>
    <cellStyle name="_Book2 54" xfId="3492"/>
    <cellStyle name="_Book2 55" xfId="3493"/>
    <cellStyle name="_Book2 6" xfId="3494"/>
    <cellStyle name="_x0013__Book2 6" xfId="3495"/>
    <cellStyle name="_Book2 6 10" xfId="3496"/>
    <cellStyle name="_Book2 6 11" xfId="3497"/>
    <cellStyle name="_Book2 6 12" xfId="3498"/>
    <cellStyle name="_Book2 6 13" xfId="3499"/>
    <cellStyle name="_Book2 6 14" xfId="3500"/>
    <cellStyle name="_Book2 6 15" xfId="3501"/>
    <cellStyle name="_Book2 6 16" xfId="3502"/>
    <cellStyle name="_Book2 6 17" xfId="3503"/>
    <cellStyle name="_Book2 6 18" xfId="3504"/>
    <cellStyle name="_Book2 6 19" xfId="3505"/>
    <cellStyle name="_Book2 6 2" xfId="3506"/>
    <cellStyle name="_x0013__Book2 6 2" xfId="3507"/>
    <cellStyle name="_Book2 6 2 2" xfId="3508"/>
    <cellStyle name="_x0013__Book2 6 2 2" xfId="3509"/>
    <cellStyle name="_Book2 6 2 3" xfId="3510"/>
    <cellStyle name="_x0013__Book2 6 2 3" xfId="3511"/>
    <cellStyle name="_Book2 6 20" xfId="3512"/>
    <cellStyle name="_Book2 6 21" xfId="3513"/>
    <cellStyle name="_Book2 6 22" xfId="3514"/>
    <cellStyle name="_Book2 6 23" xfId="3515"/>
    <cellStyle name="_Book2 6 24" xfId="3516"/>
    <cellStyle name="_Book2 6 25" xfId="3517"/>
    <cellStyle name="_Book2 6 26" xfId="3518"/>
    <cellStyle name="_Book2 6 27" xfId="3519"/>
    <cellStyle name="_Book2 6 28" xfId="3520"/>
    <cellStyle name="_Book2 6 29" xfId="3521"/>
    <cellStyle name="_Book2 6 3" xfId="3522"/>
    <cellStyle name="_x0013__Book2 6 3" xfId="3523"/>
    <cellStyle name="_Book2 6 30" xfId="3524"/>
    <cellStyle name="_Book2 6 31" xfId="3525"/>
    <cellStyle name="_Book2 6 32" xfId="3526"/>
    <cellStyle name="_Book2 6 33" xfId="3527"/>
    <cellStyle name="_Book2 6 34" xfId="3528"/>
    <cellStyle name="_Book2 6 35" xfId="3529"/>
    <cellStyle name="_Book2 6 4" xfId="3530"/>
    <cellStyle name="_x0013__Book2 6 4" xfId="3531"/>
    <cellStyle name="_Book2 6 5" xfId="3532"/>
    <cellStyle name="_Book2 6 6" xfId="3533"/>
    <cellStyle name="_Book2 6 7" xfId="3534"/>
    <cellStyle name="_Book2 6 8" xfId="3535"/>
    <cellStyle name="_Book2 6 9" xfId="3536"/>
    <cellStyle name="_Book2 7" xfId="3537"/>
    <cellStyle name="_x0013__Book2 7" xfId="3538"/>
    <cellStyle name="_Book2 7 10" xfId="3539"/>
    <cellStyle name="_Book2 7 11" xfId="3540"/>
    <cellStyle name="_Book2 7 12" xfId="3541"/>
    <cellStyle name="_Book2 7 13" xfId="3542"/>
    <cellStyle name="_Book2 7 14" xfId="3543"/>
    <cellStyle name="_Book2 7 15" xfId="3544"/>
    <cellStyle name="_Book2 7 16" xfId="3545"/>
    <cellStyle name="_Book2 7 17" xfId="3546"/>
    <cellStyle name="_Book2 7 18" xfId="3547"/>
    <cellStyle name="_Book2 7 19" xfId="3548"/>
    <cellStyle name="_Book2 7 2" xfId="3549"/>
    <cellStyle name="_x0013__Book2 7 2" xfId="3550"/>
    <cellStyle name="_Book2 7 2 2" xfId="3551"/>
    <cellStyle name="_x0013__Book2 7 2 2" xfId="3552"/>
    <cellStyle name="_Book2 7 2 3" xfId="3553"/>
    <cellStyle name="_x0013__Book2 7 2 3" xfId="3554"/>
    <cellStyle name="_Book2 7 20" xfId="3555"/>
    <cellStyle name="_Book2 7 21" xfId="3556"/>
    <cellStyle name="_Book2 7 22" xfId="3557"/>
    <cellStyle name="_Book2 7 23" xfId="3558"/>
    <cellStyle name="_Book2 7 24" xfId="3559"/>
    <cellStyle name="_Book2 7 25" xfId="3560"/>
    <cellStyle name="_Book2 7 26" xfId="3561"/>
    <cellStyle name="_Book2 7 27" xfId="3562"/>
    <cellStyle name="_Book2 7 28" xfId="3563"/>
    <cellStyle name="_Book2 7 29" xfId="3564"/>
    <cellStyle name="_Book2 7 3" xfId="3565"/>
    <cellStyle name="_x0013__Book2 7 3" xfId="3566"/>
    <cellStyle name="_Book2 7 30" xfId="3567"/>
    <cellStyle name="_Book2 7 31" xfId="3568"/>
    <cellStyle name="_Book2 7 32" xfId="3569"/>
    <cellStyle name="_Book2 7 33" xfId="3570"/>
    <cellStyle name="_Book2 7 34" xfId="3571"/>
    <cellStyle name="_Book2 7 4" xfId="3572"/>
    <cellStyle name="_x0013__Book2 7 4" xfId="3573"/>
    <cellStyle name="_Book2 7 5" xfId="3574"/>
    <cellStyle name="_Book2 7 6" xfId="3575"/>
    <cellStyle name="_Book2 7 7" xfId="3576"/>
    <cellStyle name="_Book2 7 8" xfId="3577"/>
    <cellStyle name="_Book2 7 9" xfId="3578"/>
    <cellStyle name="_Book2 8" xfId="3579"/>
    <cellStyle name="_x0013__Book2 8" xfId="3580"/>
    <cellStyle name="_Book2 8 10" xfId="3581"/>
    <cellStyle name="_Book2 8 11" xfId="3582"/>
    <cellStyle name="_Book2 8 12" xfId="3583"/>
    <cellStyle name="_Book2 8 13" xfId="3584"/>
    <cellStyle name="_Book2 8 14" xfId="3585"/>
    <cellStyle name="_Book2 8 15" xfId="3586"/>
    <cellStyle name="_Book2 8 16" xfId="3587"/>
    <cellStyle name="_Book2 8 17" xfId="3588"/>
    <cellStyle name="_Book2 8 18" xfId="3589"/>
    <cellStyle name="_Book2 8 19" xfId="3590"/>
    <cellStyle name="_Book2 8 2" xfId="3591"/>
    <cellStyle name="_x0013__Book2 8 2" xfId="3592"/>
    <cellStyle name="_Book2 8 2 2" xfId="3593"/>
    <cellStyle name="_x0013__Book2 8 2 2" xfId="3594"/>
    <cellStyle name="_Book2 8 2 3" xfId="3595"/>
    <cellStyle name="_x0013__Book2 8 2 3" xfId="3596"/>
    <cellStyle name="_Book2 8 20" xfId="3597"/>
    <cellStyle name="_Book2 8 21" xfId="3598"/>
    <cellStyle name="_Book2 8 22" xfId="3599"/>
    <cellStyle name="_Book2 8 23" xfId="3600"/>
    <cellStyle name="_Book2 8 24" xfId="3601"/>
    <cellStyle name="_Book2 8 25" xfId="3602"/>
    <cellStyle name="_Book2 8 26" xfId="3603"/>
    <cellStyle name="_Book2 8 27" xfId="3604"/>
    <cellStyle name="_Book2 8 28" xfId="3605"/>
    <cellStyle name="_Book2 8 29" xfId="3606"/>
    <cellStyle name="_Book2 8 3" xfId="3607"/>
    <cellStyle name="_x0013__Book2 8 3" xfId="3608"/>
    <cellStyle name="_Book2 8 30" xfId="3609"/>
    <cellStyle name="_Book2 8 31" xfId="3610"/>
    <cellStyle name="_Book2 8 32" xfId="3611"/>
    <cellStyle name="_Book2 8 33" xfId="3612"/>
    <cellStyle name="_Book2 8 4" xfId="3613"/>
    <cellStyle name="_x0013__Book2 8 4" xfId="3614"/>
    <cellStyle name="_Book2 8 5" xfId="3615"/>
    <cellStyle name="_Book2 8 6" xfId="3616"/>
    <cellStyle name="_Book2 8 7" xfId="3617"/>
    <cellStyle name="_Book2 8 8" xfId="3618"/>
    <cellStyle name="_Book2 8 9" xfId="3619"/>
    <cellStyle name="_Book2 9" xfId="3620"/>
    <cellStyle name="_x0013__Book2 9" xfId="3621"/>
    <cellStyle name="_Book2 9 10" xfId="3622"/>
    <cellStyle name="_Book2 9 11" xfId="3623"/>
    <cellStyle name="_Book2 9 12" xfId="3624"/>
    <cellStyle name="_Book2 9 13" xfId="3625"/>
    <cellStyle name="_Book2 9 14" xfId="3626"/>
    <cellStyle name="_Book2 9 15" xfId="3627"/>
    <cellStyle name="_Book2 9 16" xfId="3628"/>
    <cellStyle name="_Book2 9 17" xfId="3629"/>
    <cellStyle name="_Book2 9 18" xfId="3630"/>
    <cellStyle name="_Book2 9 19" xfId="3631"/>
    <cellStyle name="_Book2 9 2" xfId="3632"/>
    <cellStyle name="_x0013__Book2 9 2" xfId="3633"/>
    <cellStyle name="_Book2 9 2 2" xfId="3634"/>
    <cellStyle name="_x0013__Book2 9 2 2" xfId="3635"/>
    <cellStyle name="_Book2 9 2 3" xfId="3636"/>
    <cellStyle name="_x0013__Book2 9 2 3" xfId="3637"/>
    <cellStyle name="_Book2 9 20" xfId="3638"/>
    <cellStyle name="_Book2 9 21" xfId="3639"/>
    <cellStyle name="_Book2 9 22" xfId="3640"/>
    <cellStyle name="_Book2 9 23" xfId="3641"/>
    <cellStyle name="_Book2 9 24" xfId="3642"/>
    <cellStyle name="_Book2 9 3" xfId="3643"/>
    <cellStyle name="_x0013__Book2 9 3" xfId="3644"/>
    <cellStyle name="_Book2 9 4" xfId="3645"/>
    <cellStyle name="_x0013__Book2 9 4" xfId="3646"/>
    <cellStyle name="_Book2 9 5" xfId="3647"/>
    <cellStyle name="_Book2 9 6" xfId="3648"/>
    <cellStyle name="_Book2 9 7" xfId="3649"/>
    <cellStyle name="_Book2 9 8" xfId="3650"/>
    <cellStyle name="_Book2 9 9" xfId="3651"/>
    <cellStyle name="_Book2_04 07E Wild Horse Wind Expansion (C) (2)" xfId="3652"/>
    <cellStyle name="_Book2_04 07E Wild Horse Wind Expansion (C) (2) 2" xfId="3653"/>
    <cellStyle name="_Book2_04 07E Wild Horse Wind Expansion (C) (2) 2 2" xfId="3654"/>
    <cellStyle name="_Book2_04 07E Wild Horse Wind Expansion (C) (2) 2 2 2" xfId="3655"/>
    <cellStyle name="_Book2_04 07E Wild Horse Wind Expansion (C) (2) 2 3" xfId="3656"/>
    <cellStyle name="_Book2_04 07E Wild Horse Wind Expansion (C) (2) 3" xfId="3657"/>
    <cellStyle name="_Book2_04 07E Wild Horse Wind Expansion (C) (2) 3 2" xfId="3658"/>
    <cellStyle name="_Book2_04 07E Wild Horse Wind Expansion (C) (2) 4" xfId="3659"/>
    <cellStyle name="_Book2_04 07E Wild Horse Wind Expansion (C) (2)_Adj Bench DR 3 for Initial Briefs (Electric)" xfId="3660"/>
    <cellStyle name="_Book2_04 07E Wild Horse Wind Expansion (C) (2)_Adj Bench DR 3 for Initial Briefs (Electric) 2" xfId="3661"/>
    <cellStyle name="_Book2_04 07E Wild Horse Wind Expansion (C) (2)_Adj Bench DR 3 for Initial Briefs (Electric) 2 2" xfId="3662"/>
    <cellStyle name="_Book2_04 07E Wild Horse Wind Expansion (C) (2)_Adj Bench DR 3 for Initial Briefs (Electric) 2 2 2" xfId="3663"/>
    <cellStyle name="_Book2_04 07E Wild Horse Wind Expansion (C) (2)_Adj Bench DR 3 for Initial Briefs (Electric) 2 3" xfId="3664"/>
    <cellStyle name="_Book2_04 07E Wild Horse Wind Expansion (C) (2)_Adj Bench DR 3 for Initial Briefs (Electric) 3" xfId="3665"/>
    <cellStyle name="_Book2_04 07E Wild Horse Wind Expansion (C) (2)_Adj Bench DR 3 for Initial Briefs (Electric) 3 2" xfId="3666"/>
    <cellStyle name="_Book2_04 07E Wild Horse Wind Expansion (C) (2)_Adj Bench DR 3 for Initial Briefs (Electric) 4" xfId="3667"/>
    <cellStyle name="_Book2_04 07E Wild Horse Wind Expansion (C) (2)_Adj Bench DR 3 for Initial Briefs (Electric)_DEM-WP(C) ENERG10C--ctn Mid-C_042010 2010GRC" xfId="3668"/>
    <cellStyle name="_Book2_04 07E Wild Horse Wind Expansion (C) (2)_Book1" xfId="3669"/>
    <cellStyle name="_Book2_04 07E Wild Horse Wind Expansion (C) (2)_DEM-WP(C) ENERG10C--ctn Mid-C_042010 2010GRC" xfId="3670"/>
    <cellStyle name="_Book2_04 07E Wild Horse Wind Expansion (C) (2)_Electric Rev Req Model (2009 GRC) " xfId="3671"/>
    <cellStyle name="_Book2_04 07E Wild Horse Wind Expansion (C) (2)_Electric Rev Req Model (2009 GRC)  2" xfId="3672"/>
    <cellStyle name="_Book2_04 07E Wild Horse Wind Expansion (C) (2)_Electric Rev Req Model (2009 GRC)  2 2" xfId="3673"/>
    <cellStyle name="_Book2_04 07E Wild Horse Wind Expansion (C) (2)_Electric Rev Req Model (2009 GRC)  2 2 2" xfId="3674"/>
    <cellStyle name="_Book2_04 07E Wild Horse Wind Expansion (C) (2)_Electric Rev Req Model (2009 GRC)  2 3" xfId="3675"/>
    <cellStyle name="_Book2_04 07E Wild Horse Wind Expansion (C) (2)_Electric Rev Req Model (2009 GRC)  3" xfId="3676"/>
    <cellStyle name="_Book2_04 07E Wild Horse Wind Expansion (C) (2)_Electric Rev Req Model (2009 GRC)  3 2" xfId="3677"/>
    <cellStyle name="_Book2_04 07E Wild Horse Wind Expansion (C) (2)_Electric Rev Req Model (2009 GRC)  4" xfId="3678"/>
    <cellStyle name="_Book2_04 07E Wild Horse Wind Expansion (C) (2)_Electric Rev Req Model (2009 GRC) _DEM-WP(C) ENERG10C--ctn Mid-C_042010 2010GRC" xfId="3679"/>
    <cellStyle name="_Book2_04 07E Wild Horse Wind Expansion (C) (2)_Electric Rev Req Model (2009 GRC) Rebuttal" xfId="3680"/>
    <cellStyle name="_Book2_04 07E Wild Horse Wind Expansion (C) (2)_Electric Rev Req Model (2009 GRC) Rebuttal 2" xfId="3681"/>
    <cellStyle name="_Book2_04 07E Wild Horse Wind Expansion (C) (2)_Electric Rev Req Model (2009 GRC) Rebuttal 2 2" xfId="3682"/>
    <cellStyle name="_Book2_04 07E Wild Horse Wind Expansion (C) (2)_Electric Rev Req Model (2009 GRC) Rebuttal 2 2 2" xfId="3683"/>
    <cellStyle name="_Book2_04 07E Wild Horse Wind Expansion (C) (2)_Electric Rev Req Model (2009 GRC) Rebuttal 2 3" xfId="3684"/>
    <cellStyle name="_Book2_04 07E Wild Horse Wind Expansion (C) (2)_Electric Rev Req Model (2009 GRC) Rebuttal 3" xfId="3685"/>
    <cellStyle name="_Book2_04 07E Wild Horse Wind Expansion (C) (2)_Electric Rev Req Model (2009 GRC) Rebuttal 3 2" xfId="3686"/>
    <cellStyle name="_Book2_04 07E Wild Horse Wind Expansion (C) (2)_Electric Rev Req Model (2009 GRC) Rebuttal 4" xfId="3687"/>
    <cellStyle name="_Book2_04 07E Wild Horse Wind Expansion (C) (2)_Electric Rev Req Model (2009 GRC) Rebuttal REmoval of New  WH Solar AdjustMI" xfId="3688"/>
    <cellStyle name="_Book2_04 07E Wild Horse Wind Expansion (C) (2)_Electric Rev Req Model (2009 GRC) Rebuttal REmoval of New  WH Solar AdjustMI 2" xfId="3689"/>
    <cellStyle name="_Book2_04 07E Wild Horse Wind Expansion (C) (2)_Electric Rev Req Model (2009 GRC) Rebuttal REmoval of New  WH Solar AdjustMI 2 2" xfId="3690"/>
    <cellStyle name="_Book2_04 07E Wild Horse Wind Expansion (C) (2)_Electric Rev Req Model (2009 GRC) Rebuttal REmoval of New  WH Solar AdjustMI 2 2 2" xfId="3691"/>
    <cellStyle name="_Book2_04 07E Wild Horse Wind Expansion (C) (2)_Electric Rev Req Model (2009 GRC) Rebuttal REmoval of New  WH Solar AdjustMI 2 3" xfId="3692"/>
    <cellStyle name="_Book2_04 07E Wild Horse Wind Expansion (C) (2)_Electric Rev Req Model (2009 GRC) Rebuttal REmoval of New  WH Solar AdjustMI 3" xfId="3693"/>
    <cellStyle name="_Book2_04 07E Wild Horse Wind Expansion (C) (2)_Electric Rev Req Model (2009 GRC) Rebuttal REmoval of New  WH Solar AdjustMI 3 2" xfId="3694"/>
    <cellStyle name="_Book2_04 07E Wild Horse Wind Expansion (C) (2)_Electric Rev Req Model (2009 GRC) Rebuttal REmoval of New  WH Solar AdjustMI 4" xfId="3695"/>
    <cellStyle name="_Book2_04 07E Wild Horse Wind Expansion (C) (2)_Electric Rev Req Model (2009 GRC) Rebuttal REmoval of New  WH Solar AdjustMI_DEM-WP(C) ENERG10C--ctn Mid-C_042010 2010GRC" xfId="3696"/>
    <cellStyle name="_Book2_04 07E Wild Horse Wind Expansion (C) (2)_Electric Rev Req Model (2009 GRC) Revised 01-18-2010" xfId="3697"/>
    <cellStyle name="_Book2_04 07E Wild Horse Wind Expansion (C) (2)_Electric Rev Req Model (2009 GRC) Revised 01-18-2010 2" xfId="3698"/>
    <cellStyle name="_Book2_04 07E Wild Horse Wind Expansion (C) (2)_Electric Rev Req Model (2009 GRC) Revised 01-18-2010 2 2" xfId="3699"/>
    <cellStyle name="_Book2_04 07E Wild Horse Wind Expansion (C) (2)_Electric Rev Req Model (2009 GRC) Revised 01-18-2010 2 2 2" xfId="3700"/>
    <cellStyle name="_Book2_04 07E Wild Horse Wind Expansion (C) (2)_Electric Rev Req Model (2009 GRC) Revised 01-18-2010 2 3" xfId="3701"/>
    <cellStyle name="_Book2_04 07E Wild Horse Wind Expansion (C) (2)_Electric Rev Req Model (2009 GRC) Revised 01-18-2010 3" xfId="3702"/>
    <cellStyle name="_Book2_04 07E Wild Horse Wind Expansion (C) (2)_Electric Rev Req Model (2009 GRC) Revised 01-18-2010 3 2" xfId="3703"/>
    <cellStyle name="_Book2_04 07E Wild Horse Wind Expansion (C) (2)_Electric Rev Req Model (2009 GRC) Revised 01-18-2010 4" xfId="3704"/>
    <cellStyle name="_Book2_04 07E Wild Horse Wind Expansion (C) (2)_Electric Rev Req Model (2009 GRC) Revised 01-18-2010_DEM-WP(C) ENERG10C--ctn Mid-C_042010 2010GRC" xfId="3705"/>
    <cellStyle name="_Book2_04 07E Wild Horse Wind Expansion (C) (2)_Electric Rev Req Model (2010 GRC)" xfId="3706"/>
    <cellStyle name="_Book2_04 07E Wild Horse Wind Expansion (C) (2)_Electric Rev Req Model (2010 GRC) SF" xfId="3707"/>
    <cellStyle name="_Book2_04 07E Wild Horse Wind Expansion (C) (2)_Final Order Electric EXHIBIT A-1" xfId="3708"/>
    <cellStyle name="_Book2_04 07E Wild Horse Wind Expansion (C) (2)_Final Order Electric EXHIBIT A-1 2" xfId="3709"/>
    <cellStyle name="_Book2_04 07E Wild Horse Wind Expansion (C) (2)_Final Order Electric EXHIBIT A-1 2 2" xfId="3710"/>
    <cellStyle name="_Book2_04 07E Wild Horse Wind Expansion (C) (2)_Final Order Electric EXHIBIT A-1 2 2 2" xfId="3711"/>
    <cellStyle name="_Book2_04 07E Wild Horse Wind Expansion (C) (2)_Final Order Electric EXHIBIT A-1 2 3" xfId="3712"/>
    <cellStyle name="_Book2_04 07E Wild Horse Wind Expansion (C) (2)_Final Order Electric EXHIBIT A-1 3" xfId="3713"/>
    <cellStyle name="_Book2_04 07E Wild Horse Wind Expansion (C) (2)_Final Order Electric EXHIBIT A-1 3 2" xfId="3714"/>
    <cellStyle name="_Book2_04 07E Wild Horse Wind Expansion (C) (2)_Final Order Electric EXHIBIT A-1 4" xfId="3715"/>
    <cellStyle name="_Book2_04 07E Wild Horse Wind Expansion (C) (2)_TENASKA REGULATORY ASSET" xfId="3716"/>
    <cellStyle name="_Book2_04 07E Wild Horse Wind Expansion (C) (2)_TENASKA REGULATORY ASSET 2" xfId="3717"/>
    <cellStyle name="_Book2_04 07E Wild Horse Wind Expansion (C) (2)_TENASKA REGULATORY ASSET 2 2" xfId="3718"/>
    <cellStyle name="_Book2_04 07E Wild Horse Wind Expansion (C) (2)_TENASKA REGULATORY ASSET 2 2 2" xfId="3719"/>
    <cellStyle name="_Book2_04 07E Wild Horse Wind Expansion (C) (2)_TENASKA REGULATORY ASSET 2 3" xfId="3720"/>
    <cellStyle name="_Book2_04 07E Wild Horse Wind Expansion (C) (2)_TENASKA REGULATORY ASSET 3" xfId="3721"/>
    <cellStyle name="_Book2_04 07E Wild Horse Wind Expansion (C) (2)_TENASKA REGULATORY ASSET 3 2" xfId="3722"/>
    <cellStyle name="_Book2_04 07E Wild Horse Wind Expansion (C) (2)_TENASKA REGULATORY ASSET 4" xfId="3723"/>
    <cellStyle name="_Book2_16.37E Wild Horse Expansion DeferralRevwrkingfile SF" xfId="3724"/>
    <cellStyle name="_Book2_16.37E Wild Horse Expansion DeferralRevwrkingfile SF 2" xfId="3725"/>
    <cellStyle name="_Book2_16.37E Wild Horse Expansion DeferralRevwrkingfile SF 2 2" xfId="3726"/>
    <cellStyle name="_Book2_16.37E Wild Horse Expansion DeferralRevwrkingfile SF 2 2 2" xfId="3727"/>
    <cellStyle name="_Book2_16.37E Wild Horse Expansion DeferralRevwrkingfile SF 2 3" xfId="3728"/>
    <cellStyle name="_Book2_16.37E Wild Horse Expansion DeferralRevwrkingfile SF 3" xfId="3729"/>
    <cellStyle name="_Book2_16.37E Wild Horse Expansion DeferralRevwrkingfile SF 3 2" xfId="3730"/>
    <cellStyle name="_Book2_16.37E Wild Horse Expansion DeferralRevwrkingfile SF 4" xfId="3731"/>
    <cellStyle name="_Book2_16.37E Wild Horse Expansion DeferralRevwrkingfile SF_DEM-WP(C) ENERG10C--ctn Mid-C_042010 2010GRC" xfId="3732"/>
    <cellStyle name="_Book2_2009 Compliance Filing PCA Exhibits for GRC" xfId="3733"/>
    <cellStyle name="_Book2_2009 Compliance Filing PCA Exhibits for GRC 2" xfId="3734"/>
    <cellStyle name="_Book2_2009 GRC Compl Filing - Exhibit D" xfId="3735"/>
    <cellStyle name="_Book2_2009 GRC Compl Filing - Exhibit D 2" xfId="3736"/>
    <cellStyle name="_Book2_2009 GRC Compl Filing - Exhibit D 2 2" xfId="3737"/>
    <cellStyle name="_Book2_2009 GRC Compl Filing - Exhibit D 3" xfId="3738"/>
    <cellStyle name="_Book2_2009 GRC Compl Filing - Exhibit D_DEM-WP(C) ENERG10C--ctn Mid-C_042010 2010GRC" xfId="3739"/>
    <cellStyle name="_Book2_2010 PTC's July1_Dec31 2010 " xfId="3740"/>
    <cellStyle name="_Book2_2010 PTC's Sept10_Aug11 (Version 4)" xfId="3741"/>
    <cellStyle name="_Book2_3.01 Income Statement" xfId="3742"/>
    <cellStyle name="_Book2_4 31 Regulatory Assets and Liabilities  7 06- Exhibit D" xfId="3743"/>
    <cellStyle name="_Book2_4 31 Regulatory Assets and Liabilities  7 06- Exhibit D 2" xfId="3744"/>
    <cellStyle name="_Book2_4 31 Regulatory Assets and Liabilities  7 06- Exhibit D 2 2" xfId="3745"/>
    <cellStyle name="_Book2_4 31 Regulatory Assets and Liabilities  7 06- Exhibit D 2 2 2" xfId="3746"/>
    <cellStyle name="_Book2_4 31 Regulatory Assets and Liabilities  7 06- Exhibit D 2 3" xfId="3747"/>
    <cellStyle name="_Book2_4 31 Regulatory Assets and Liabilities  7 06- Exhibit D 3" xfId="3748"/>
    <cellStyle name="_Book2_4 31 Regulatory Assets and Liabilities  7 06- Exhibit D 3 2" xfId="3749"/>
    <cellStyle name="_Book2_4 31 Regulatory Assets and Liabilities  7 06- Exhibit D 4" xfId="3750"/>
    <cellStyle name="_Book2_4 31 Regulatory Assets and Liabilities  7 06- Exhibit D_DEM-WP(C) ENERG10C--ctn Mid-C_042010 2010GRC" xfId="3751"/>
    <cellStyle name="_Book2_4 31 Regulatory Assets and Liabilities  7 06- Exhibit D_NIM Summary" xfId="3752"/>
    <cellStyle name="_Book2_4 31 Regulatory Assets and Liabilities  7 06- Exhibit D_NIM Summary 2" xfId="3753"/>
    <cellStyle name="_Book2_4 31 Regulatory Assets and Liabilities  7 06- Exhibit D_NIM Summary 2 2" xfId="3754"/>
    <cellStyle name="_Book2_4 31 Regulatory Assets and Liabilities  7 06- Exhibit D_NIM Summary 3" xfId="3755"/>
    <cellStyle name="_Book2_4 31 Regulatory Assets and Liabilities  7 06- Exhibit D_NIM Summary_DEM-WP(C) ENERG10C--ctn Mid-C_042010 2010GRC" xfId="3756"/>
    <cellStyle name="_Book2_4 31E Reg Asset  Liab and EXH D" xfId="3757"/>
    <cellStyle name="_Book2_4 31E Reg Asset  Liab and EXH D _ Aug 10 Filing (2)" xfId="3758"/>
    <cellStyle name="_Book2_4 31E Reg Asset  Liab and EXH D _ Aug 10 Filing (2) 2" xfId="3759"/>
    <cellStyle name="_Book2_4 31E Reg Asset  Liab and EXH D 10" xfId="3760"/>
    <cellStyle name="_Book2_4 31E Reg Asset  Liab and EXH D 11" xfId="3761"/>
    <cellStyle name="_Book2_4 31E Reg Asset  Liab and EXH D 12" xfId="3762"/>
    <cellStyle name="_Book2_4 31E Reg Asset  Liab and EXH D 13" xfId="3763"/>
    <cellStyle name="_Book2_4 31E Reg Asset  Liab and EXH D 14" xfId="3764"/>
    <cellStyle name="_Book2_4 31E Reg Asset  Liab and EXH D 15" xfId="3765"/>
    <cellStyle name="_Book2_4 31E Reg Asset  Liab and EXH D 16" xfId="3766"/>
    <cellStyle name="_Book2_4 31E Reg Asset  Liab and EXH D 17" xfId="3767"/>
    <cellStyle name="_Book2_4 31E Reg Asset  Liab and EXH D 18" xfId="3768"/>
    <cellStyle name="_Book2_4 31E Reg Asset  Liab and EXH D 19" xfId="3769"/>
    <cellStyle name="_Book2_4 31E Reg Asset  Liab and EXH D 2" xfId="3770"/>
    <cellStyle name="_Book2_4 31E Reg Asset  Liab and EXH D 20" xfId="3771"/>
    <cellStyle name="_Book2_4 31E Reg Asset  Liab and EXH D 21" xfId="3772"/>
    <cellStyle name="_Book2_4 31E Reg Asset  Liab and EXH D 22" xfId="3773"/>
    <cellStyle name="_Book2_4 31E Reg Asset  Liab and EXH D 23" xfId="3774"/>
    <cellStyle name="_Book2_4 31E Reg Asset  Liab and EXH D 24" xfId="3775"/>
    <cellStyle name="_Book2_4 31E Reg Asset  Liab and EXH D 25" xfId="3776"/>
    <cellStyle name="_Book2_4 31E Reg Asset  Liab and EXH D 26" xfId="3777"/>
    <cellStyle name="_Book2_4 31E Reg Asset  Liab and EXH D 27" xfId="3778"/>
    <cellStyle name="_Book2_4 31E Reg Asset  Liab and EXH D 28" xfId="3779"/>
    <cellStyle name="_Book2_4 31E Reg Asset  Liab and EXH D 29" xfId="3780"/>
    <cellStyle name="_Book2_4 31E Reg Asset  Liab and EXH D 3" xfId="3781"/>
    <cellStyle name="_Book2_4 31E Reg Asset  Liab and EXH D 30" xfId="3782"/>
    <cellStyle name="_Book2_4 31E Reg Asset  Liab and EXH D 31" xfId="3783"/>
    <cellStyle name="_Book2_4 31E Reg Asset  Liab and EXH D 32" xfId="3784"/>
    <cellStyle name="_Book2_4 31E Reg Asset  Liab and EXH D 33" xfId="3785"/>
    <cellStyle name="_Book2_4 31E Reg Asset  Liab and EXH D 34" xfId="3786"/>
    <cellStyle name="_Book2_4 31E Reg Asset  Liab and EXH D 35" xfId="3787"/>
    <cellStyle name="_Book2_4 31E Reg Asset  Liab and EXH D 36" xfId="3788"/>
    <cellStyle name="_Book2_4 31E Reg Asset  Liab and EXH D 4" xfId="3789"/>
    <cellStyle name="_Book2_4 31E Reg Asset  Liab and EXH D 5" xfId="3790"/>
    <cellStyle name="_Book2_4 31E Reg Asset  Liab and EXH D 6" xfId="3791"/>
    <cellStyle name="_Book2_4 31E Reg Asset  Liab and EXH D 7" xfId="3792"/>
    <cellStyle name="_Book2_4 31E Reg Asset  Liab and EXH D 8" xfId="3793"/>
    <cellStyle name="_Book2_4 31E Reg Asset  Liab and EXH D 9" xfId="3794"/>
    <cellStyle name="_Book2_4 32 Regulatory Assets and Liabilities  7 06- Exhibit D" xfId="3795"/>
    <cellStyle name="_Book2_4 32 Regulatory Assets and Liabilities  7 06- Exhibit D 2" xfId="3796"/>
    <cellStyle name="_Book2_4 32 Regulatory Assets and Liabilities  7 06- Exhibit D 2 2" xfId="3797"/>
    <cellStyle name="_Book2_4 32 Regulatory Assets and Liabilities  7 06- Exhibit D 2 2 2" xfId="3798"/>
    <cellStyle name="_Book2_4 32 Regulatory Assets and Liabilities  7 06- Exhibit D 2 3" xfId="3799"/>
    <cellStyle name="_Book2_4 32 Regulatory Assets and Liabilities  7 06- Exhibit D 3" xfId="3800"/>
    <cellStyle name="_Book2_4 32 Regulatory Assets and Liabilities  7 06- Exhibit D 3 2" xfId="3801"/>
    <cellStyle name="_Book2_4 32 Regulatory Assets and Liabilities  7 06- Exhibit D 4" xfId="3802"/>
    <cellStyle name="_Book2_4 32 Regulatory Assets and Liabilities  7 06- Exhibit D_DEM-WP(C) ENERG10C--ctn Mid-C_042010 2010GRC" xfId="3803"/>
    <cellStyle name="_Book2_4 32 Regulatory Assets and Liabilities  7 06- Exhibit D_NIM Summary" xfId="3804"/>
    <cellStyle name="_Book2_4 32 Regulatory Assets and Liabilities  7 06- Exhibit D_NIM Summary 2" xfId="3805"/>
    <cellStyle name="_Book2_4 32 Regulatory Assets and Liabilities  7 06- Exhibit D_NIM Summary 2 2" xfId="3806"/>
    <cellStyle name="_Book2_4 32 Regulatory Assets and Liabilities  7 06- Exhibit D_NIM Summary 3" xfId="3807"/>
    <cellStyle name="_Book2_4 32 Regulatory Assets and Liabilities  7 06- Exhibit D_NIM Summary_DEM-WP(C) ENERG10C--ctn Mid-C_042010 2010GRC" xfId="3808"/>
    <cellStyle name="_Book2_ACCOUNTS" xfId="3809"/>
    <cellStyle name="_x0013__Book2_Adj Bench DR 3 for Initial Briefs (Electric)" xfId="3810"/>
    <cellStyle name="_x0013__Book2_Adj Bench DR 3 for Initial Briefs (Electric) 2" xfId="3811"/>
    <cellStyle name="_x0013__Book2_Adj Bench DR 3 for Initial Briefs (Electric) 2 2" xfId="3812"/>
    <cellStyle name="_x0013__Book2_Adj Bench DR 3 for Initial Briefs (Electric) 2 2 2" xfId="3813"/>
    <cellStyle name="_x0013__Book2_Adj Bench DR 3 for Initial Briefs (Electric) 2 3" xfId="3814"/>
    <cellStyle name="_x0013__Book2_Adj Bench DR 3 for Initial Briefs (Electric) 3" xfId="3815"/>
    <cellStyle name="_x0013__Book2_Adj Bench DR 3 for Initial Briefs (Electric) 3 2" xfId="3816"/>
    <cellStyle name="_x0013__Book2_Adj Bench DR 3 for Initial Briefs (Electric) 4" xfId="3817"/>
    <cellStyle name="_x0013__Book2_Adj Bench DR 3 for Initial Briefs (Electric)_DEM-WP(C) ENERG10C--ctn Mid-C_042010 2010GRC" xfId="3818"/>
    <cellStyle name="_Book2_Att B to RECs proceeds proposal" xfId="3819"/>
    <cellStyle name="_Book2_AURORA Total New" xfId="3820"/>
    <cellStyle name="_Book2_AURORA Total New 2" xfId="3821"/>
    <cellStyle name="_Book2_AURORA Total New 2 2" xfId="3822"/>
    <cellStyle name="_Book2_AURORA Total New 3" xfId="3823"/>
    <cellStyle name="_Book2_Backup for Attachment B 2010-09-09" xfId="3824"/>
    <cellStyle name="_Book2_Bench Request - Attachment B" xfId="3825"/>
    <cellStyle name="_Book2_Book2" xfId="3826"/>
    <cellStyle name="_Book2_Book2 2" xfId="3827"/>
    <cellStyle name="_Book2_Book2 2 2" xfId="3828"/>
    <cellStyle name="_Book2_Book2 2 2 2" xfId="3829"/>
    <cellStyle name="_Book2_Book2 2 3" xfId="3830"/>
    <cellStyle name="_Book2_Book2 3" xfId="3831"/>
    <cellStyle name="_Book2_Book2 3 2" xfId="3832"/>
    <cellStyle name="_Book2_Book2 4" xfId="3833"/>
    <cellStyle name="_Book2_Book2_Adj Bench DR 3 for Initial Briefs (Electric)" xfId="3834"/>
    <cellStyle name="_Book2_Book2_Adj Bench DR 3 for Initial Briefs (Electric) 2" xfId="3835"/>
    <cellStyle name="_Book2_Book2_Adj Bench DR 3 for Initial Briefs (Electric) 2 2" xfId="3836"/>
    <cellStyle name="_Book2_Book2_Adj Bench DR 3 for Initial Briefs (Electric) 2 2 2" xfId="3837"/>
    <cellStyle name="_Book2_Book2_Adj Bench DR 3 for Initial Briefs (Electric) 2 3" xfId="3838"/>
    <cellStyle name="_Book2_Book2_Adj Bench DR 3 for Initial Briefs (Electric) 3" xfId="3839"/>
    <cellStyle name="_Book2_Book2_Adj Bench DR 3 for Initial Briefs (Electric) 3 2" xfId="3840"/>
    <cellStyle name="_Book2_Book2_Adj Bench DR 3 for Initial Briefs (Electric) 4" xfId="3841"/>
    <cellStyle name="_Book2_Book2_Adj Bench DR 3 for Initial Briefs (Electric)_DEM-WP(C) ENERG10C--ctn Mid-C_042010 2010GRC" xfId="3842"/>
    <cellStyle name="_Book2_Book2_DEM-WP(C) ENERG10C--ctn Mid-C_042010 2010GRC" xfId="3843"/>
    <cellStyle name="_Book2_Book2_Electric Rev Req Model (2009 GRC) Rebuttal" xfId="3844"/>
    <cellStyle name="_Book2_Book2_Electric Rev Req Model (2009 GRC) Rebuttal 2" xfId="3845"/>
    <cellStyle name="_Book2_Book2_Electric Rev Req Model (2009 GRC) Rebuttal 2 2" xfId="3846"/>
    <cellStyle name="_Book2_Book2_Electric Rev Req Model (2009 GRC) Rebuttal 2 2 2" xfId="3847"/>
    <cellStyle name="_Book2_Book2_Electric Rev Req Model (2009 GRC) Rebuttal 2 3" xfId="3848"/>
    <cellStyle name="_Book2_Book2_Electric Rev Req Model (2009 GRC) Rebuttal 3" xfId="3849"/>
    <cellStyle name="_Book2_Book2_Electric Rev Req Model (2009 GRC) Rebuttal 3 2" xfId="3850"/>
    <cellStyle name="_Book2_Book2_Electric Rev Req Model (2009 GRC) Rebuttal 4" xfId="3851"/>
    <cellStyle name="_Book2_Book2_Electric Rev Req Model (2009 GRC) Rebuttal REmoval of New  WH Solar AdjustMI" xfId="3852"/>
    <cellStyle name="_Book2_Book2_Electric Rev Req Model (2009 GRC) Rebuttal REmoval of New  WH Solar AdjustMI 2" xfId="3853"/>
    <cellStyle name="_Book2_Book2_Electric Rev Req Model (2009 GRC) Rebuttal REmoval of New  WH Solar AdjustMI 2 2" xfId="3854"/>
    <cellStyle name="_Book2_Book2_Electric Rev Req Model (2009 GRC) Rebuttal REmoval of New  WH Solar AdjustMI 2 2 2" xfId="3855"/>
    <cellStyle name="_Book2_Book2_Electric Rev Req Model (2009 GRC) Rebuttal REmoval of New  WH Solar AdjustMI 2 3" xfId="3856"/>
    <cellStyle name="_Book2_Book2_Electric Rev Req Model (2009 GRC) Rebuttal REmoval of New  WH Solar AdjustMI 3" xfId="3857"/>
    <cellStyle name="_Book2_Book2_Electric Rev Req Model (2009 GRC) Rebuttal REmoval of New  WH Solar AdjustMI 3 2" xfId="3858"/>
    <cellStyle name="_Book2_Book2_Electric Rev Req Model (2009 GRC) Rebuttal REmoval of New  WH Solar AdjustMI 4" xfId="3859"/>
    <cellStyle name="_Book2_Book2_Electric Rev Req Model (2009 GRC) Rebuttal REmoval of New  WH Solar AdjustMI_DEM-WP(C) ENERG10C--ctn Mid-C_042010 2010GRC" xfId="3860"/>
    <cellStyle name="_Book2_Book2_Electric Rev Req Model (2009 GRC) Revised 01-18-2010" xfId="3861"/>
    <cellStyle name="_Book2_Book2_Electric Rev Req Model (2009 GRC) Revised 01-18-2010 2" xfId="3862"/>
    <cellStyle name="_Book2_Book2_Electric Rev Req Model (2009 GRC) Revised 01-18-2010 2 2" xfId="3863"/>
    <cellStyle name="_Book2_Book2_Electric Rev Req Model (2009 GRC) Revised 01-18-2010 2 2 2" xfId="3864"/>
    <cellStyle name="_Book2_Book2_Electric Rev Req Model (2009 GRC) Revised 01-18-2010 2 3" xfId="3865"/>
    <cellStyle name="_Book2_Book2_Electric Rev Req Model (2009 GRC) Revised 01-18-2010 3" xfId="3866"/>
    <cellStyle name="_Book2_Book2_Electric Rev Req Model (2009 GRC) Revised 01-18-2010 3 2" xfId="3867"/>
    <cellStyle name="_Book2_Book2_Electric Rev Req Model (2009 GRC) Revised 01-18-2010 4" xfId="3868"/>
    <cellStyle name="_Book2_Book2_Electric Rev Req Model (2009 GRC) Revised 01-18-2010_DEM-WP(C) ENERG10C--ctn Mid-C_042010 2010GRC" xfId="3869"/>
    <cellStyle name="_Book2_Book2_Final Order Electric EXHIBIT A-1" xfId="3870"/>
    <cellStyle name="_Book2_Book2_Final Order Electric EXHIBIT A-1 2" xfId="3871"/>
    <cellStyle name="_Book2_Book2_Final Order Electric EXHIBIT A-1 2 2" xfId="3872"/>
    <cellStyle name="_Book2_Book2_Final Order Electric EXHIBIT A-1 2 2 2" xfId="3873"/>
    <cellStyle name="_Book2_Book2_Final Order Electric EXHIBIT A-1 2 3" xfId="3874"/>
    <cellStyle name="_Book2_Book2_Final Order Electric EXHIBIT A-1 3" xfId="3875"/>
    <cellStyle name="_Book2_Book2_Final Order Electric EXHIBIT A-1 3 2" xfId="3876"/>
    <cellStyle name="_Book2_Book2_Final Order Electric EXHIBIT A-1 4" xfId="3877"/>
    <cellStyle name="_Book2_Book4" xfId="3878"/>
    <cellStyle name="_Book2_Book4 2" xfId="3879"/>
    <cellStyle name="_Book2_Book4 2 2" xfId="3880"/>
    <cellStyle name="_Book2_Book4 2 2 2" xfId="3881"/>
    <cellStyle name="_Book2_Book4 2 3" xfId="3882"/>
    <cellStyle name="_Book2_Book4 3" xfId="3883"/>
    <cellStyle name="_Book2_Book4 3 2" xfId="3884"/>
    <cellStyle name="_Book2_Book4 4" xfId="3885"/>
    <cellStyle name="_Book2_Book4_DEM-WP(C) ENERG10C--ctn Mid-C_042010 2010GRC" xfId="3886"/>
    <cellStyle name="_Book2_Book9" xfId="3887"/>
    <cellStyle name="_Book2_Book9 2" xfId="3888"/>
    <cellStyle name="_Book2_Book9 2 2" xfId="3889"/>
    <cellStyle name="_Book2_Book9 2 2 2" xfId="3890"/>
    <cellStyle name="_Book2_Book9 2 3" xfId="3891"/>
    <cellStyle name="_Book2_Book9 3" xfId="3892"/>
    <cellStyle name="_Book2_Book9 3 2" xfId="3893"/>
    <cellStyle name="_Book2_Book9 4" xfId="3894"/>
    <cellStyle name="_Book2_Book9_DEM-WP(C) ENERG10C--ctn Mid-C_042010 2010GRC" xfId="3895"/>
    <cellStyle name="_Book2_Check the Interest Calculation" xfId="3896"/>
    <cellStyle name="_Book2_Check the Interest Calculation_Scenario 1 REC vs PTC Offset" xfId="3897"/>
    <cellStyle name="_Book2_Check the Interest Calculation_Scenario 3" xfId="3898"/>
    <cellStyle name="_Book2_Chelan PUD Power Costs (8-10)" xfId="3899"/>
    <cellStyle name="_Book2_Chelan PUD Power Costs (8-10) 2" xfId="3900"/>
    <cellStyle name="_Book2_DEM-WP(C) Chelan Power Costs" xfId="3901"/>
    <cellStyle name="_Book2_DEM-WP(C) Chelan Power Costs 2" xfId="3902"/>
    <cellStyle name="_Book2_DEM-WP(C) ENERG10C--ctn Mid-C_042010 2010GRC" xfId="3903"/>
    <cellStyle name="_x0013__Book2_DEM-WP(C) ENERG10C--ctn Mid-C_042010 2010GRC" xfId="3904"/>
    <cellStyle name="_Book2_DEM-WP(C) Gas Transport 2010GRC" xfId="3905"/>
    <cellStyle name="_Book2_DEM-WP(C) Gas Transport 2010GRC 2" xfId="3906"/>
    <cellStyle name="_Book2_DWH-08 (Rate Spread &amp; Design Workpapers)" xfId="3907"/>
    <cellStyle name="_x0013__Book2_Electric Rev Req Model (2009 GRC) Rebuttal" xfId="3908"/>
    <cellStyle name="_x0013__Book2_Electric Rev Req Model (2009 GRC) Rebuttal 2" xfId="3909"/>
    <cellStyle name="_x0013__Book2_Electric Rev Req Model (2009 GRC) Rebuttal 2 2" xfId="3910"/>
    <cellStyle name="_x0013__Book2_Electric Rev Req Model (2009 GRC) Rebuttal 2 2 2" xfId="3911"/>
    <cellStyle name="_x0013__Book2_Electric Rev Req Model (2009 GRC) Rebuttal 2 3" xfId="3912"/>
    <cellStyle name="_x0013__Book2_Electric Rev Req Model (2009 GRC) Rebuttal 3" xfId="3913"/>
    <cellStyle name="_x0013__Book2_Electric Rev Req Model (2009 GRC) Rebuttal 3 2" xfId="3914"/>
    <cellStyle name="_x0013__Book2_Electric Rev Req Model (2009 GRC) Rebuttal 4" xfId="3915"/>
    <cellStyle name="_x0013__Book2_Electric Rev Req Model (2009 GRC) Rebuttal REmoval of New  WH Solar AdjustMI" xfId="3916"/>
    <cellStyle name="_x0013__Book2_Electric Rev Req Model (2009 GRC) Rebuttal REmoval of New  WH Solar AdjustMI 2" xfId="3917"/>
    <cellStyle name="_x0013__Book2_Electric Rev Req Model (2009 GRC) Rebuttal REmoval of New  WH Solar AdjustMI 2 2" xfId="3918"/>
    <cellStyle name="_x0013__Book2_Electric Rev Req Model (2009 GRC) Rebuttal REmoval of New  WH Solar AdjustMI 2 2 2" xfId="3919"/>
    <cellStyle name="_x0013__Book2_Electric Rev Req Model (2009 GRC) Rebuttal REmoval of New  WH Solar AdjustMI 2 3" xfId="3920"/>
    <cellStyle name="_x0013__Book2_Electric Rev Req Model (2009 GRC) Rebuttal REmoval of New  WH Solar AdjustMI 3" xfId="3921"/>
    <cellStyle name="_x0013__Book2_Electric Rev Req Model (2009 GRC) Rebuttal REmoval of New  WH Solar AdjustMI 3 2" xfId="3922"/>
    <cellStyle name="_x0013__Book2_Electric Rev Req Model (2009 GRC) Rebuttal REmoval of New  WH Solar AdjustMI 4" xfId="3923"/>
    <cellStyle name="_x0013__Book2_Electric Rev Req Model (2009 GRC) Rebuttal REmoval of New  WH Solar AdjustMI_DEM-WP(C) ENERG10C--ctn Mid-C_042010 2010GRC" xfId="3924"/>
    <cellStyle name="_x0013__Book2_Electric Rev Req Model (2009 GRC) Revised 01-18-2010" xfId="3925"/>
    <cellStyle name="_x0013__Book2_Electric Rev Req Model (2009 GRC) Revised 01-18-2010 2" xfId="3926"/>
    <cellStyle name="_x0013__Book2_Electric Rev Req Model (2009 GRC) Revised 01-18-2010 2 2" xfId="3927"/>
    <cellStyle name="_x0013__Book2_Electric Rev Req Model (2009 GRC) Revised 01-18-2010 2 2 2" xfId="3928"/>
    <cellStyle name="_x0013__Book2_Electric Rev Req Model (2009 GRC) Revised 01-18-2010 2 3" xfId="3929"/>
    <cellStyle name="_x0013__Book2_Electric Rev Req Model (2009 GRC) Revised 01-18-2010 3" xfId="3930"/>
    <cellStyle name="_x0013__Book2_Electric Rev Req Model (2009 GRC) Revised 01-18-2010 3 2" xfId="3931"/>
    <cellStyle name="_x0013__Book2_Electric Rev Req Model (2009 GRC) Revised 01-18-2010 4" xfId="3932"/>
    <cellStyle name="_x0013__Book2_Electric Rev Req Model (2009 GRC) Revised 01-18-2010_DEM-WP(C) ENERG10C--ctn Mid-C_042010 2010GRC" xfId="3933"/>
    <cellStyle name="_Book2_Exh A-1 resulting from UE-112050 effective Jan 1 2012" xfId="3934"/>
    <cellStyle name="_Book2_Exh G - Klamath Peaker PPA fr C Locke 2-12" xfId="3935"/>
    <cellStyle name="_Book2_Exhibit A-1 effective 4-1-11 fr S Free 12-11" xfId="3936"/>
    <cellStyle name="_Book2_Final 2008 PTC Rate Design Workpapers 10.27.08" xfId="3937"/>
    <cellStyle name="_x0013__Book2_Final Order Electric EXHIBIT A-1" xfId="3938"/>
    <cellStyle name="_x0013__Book2_Final Order Electric EXHIBIT A-1 2" xfId="3939"/>
    <cellStyle name="_x0013__Book2_Final Order Electric EXHIBIT A-1 2 2" xfId="3940"/>
    <cellStyle name="_x0013__Book2_Final Order Electric EXHIBIT A-1 2 2 2" xfId="3941"/>
    <cellStyle name="_x0013__Book2_Final Order Electric EXHIBIT A-1 2 3" xfId="3942"/>
    <cellStyle name="_x0013__Book2_Final Order Electric EXHIBIT A-1 3" xfId="3943"/>
    <cellStyle name="_x0013__Book2_Final Order Electric EXHIBIT A-1 3 2" xfId="3944"/>
    <cellStyle name="_x0013__Book2_Final Order Electric EXHIBIT A-1 4" xfId="3945"/>
    <cellStyle name="_Book2_Gas Rev Req Model (2010 GRC)" xfId="3946"/>
    <cellStyle name="_Book2_INPUTS" xfId="3947"/>
    <cellStyle name="_Book2_INPUTS 2" xfId="3948"/>
    <cellStyle name="_Book2_INPUTS 2 2" xfId="3949"/>
    <cellStyle name="_Book2_INPUTS 2 2 2" xfId="3950"/>
    <cellStyle name="_Book2_INPUTS 2 3" xfId="3951"/>
    <cellStyle name="_Book2_INPUTS 3" xfId="3952"/>
    <cellStyle name="_Book2_INPUTS 3 2" xfId="3953"/>
    <cellStyle name="_Book2_INPUTS 4" xfId="3954"/>
    <cellStyle name="_Book2_Low Income 2010 RevRequirement" xfId="3955"/>
    <cellStyle name="_Book2_Low Income 2010 RevRequirement (2)" xfId="3956"/>
    <cellStyle name="_Book2_Mint Farm Generation BPA" xfId="3957"/>
    <cellStyle name="_Book2_NIM Summary" xfId="3958"/>
    <cellStyle name="_Book2_NIM Summary 09GRC" xfId="3959"/>
    <cellStyle name="_Book2_NIM Summary 09GRC 2" xfId="3960"/>
    <cellStyle name="_Book2_NIM Summary 09GRC 2 2" xfId="3961"/>
    <cellStyle name="_Book2_NIM Summary 09GRC 3" xfId="3962"/>
    <cellStyle name="_Book2_NIM Summary 09GRC_DEM-WP(C) ENERG10C--ctn Mid-C_042010 2010GRC" xfId="3963"/>
    <cellStyle name="_Book2_NIM Summary 10" xfId="3964"/>
    <cellStyle name="_Book2_NIM Summary 11" xfId="3965"/>
    <cellStyle name="_Book2_NIM Summary 12" xfId="3966"/>
    <cellStyle name="_Book2_NIM Summary 13" xfId="3967"/>
    <cellStyle name="_Book2_NIM Summary 14" xfId="3968"/>
    <cellStyle name="_Book2_NIM Summary 15" xfId="3969"/>
    <cellStyle name="_Book2_NIM Summary 16" xfId="3970"/>
    <cellStyle name="_Book2_NIM Summary 17" xfId="3971"/>
    <cellStyle name="_Book2_NIM Summary 18" xfId="3972"/>
    <cellStyle name="_Book2_NIM Summary 19" xfId="3973"/>
    <cellStyle name="_Book2_NIM Summary 2" xfId="3974"/>
    <cellStyle name="_Book2_NIM Summary 2 2" xfId="3975"/>
    <cellStyle name="_Book2_NIM Summary 20" xfId="3976"/>
    <cellStyle name="_Book2_NIM Summary 21" xfId="3977"/>
    <cellStyle name="_Book2_NIM Summary 22" xfId="3978"/>
    <cellStyle name="_Book2_NIM Summary 23" xfId="3979"/>
    <cellStyle name="_Book2_NIM Summary 24" xfId="3980"/>
    <cellStyle name="_Book2_NIM Summary 25" xfId="3981"/>
    <cellStyle name="_Book2_NIM Summary 26" xfId="3982"/>
    <cellStyle name="_Book2_NIM Summary 27" xfId="3983"/>
    <cellStyle name="_Book2_NIM Summary 28" xfId="3984"/>
    <cellStyle name="_Book2_NIM Summary 29" xfId="3985"/>
    <cellStyle name="_Book2_NIM Summary 3" xfId="3986"/>
    <cellStyle name="_Book2_NIM Summary 3 2" xfId="3987"/>
    <cellStyle name="_Book2_NIM Summary 30" xfId="3988"/>
    <cellStyle name="_Book2_NIM Summary 31" xfId="3989"/>
    <cellStyle name="_Book2_NIM Summary 32" xfId="3990"/>
    <cellStyle name="_Book2_NIM Summary 33" xfId="3991"/>
    <cellStyle name="_Book2_NIM Summary 34" xfId="3992"/>
    <cellStyle name="_Book2_NIM Summary 35" xfId="3993"/>
    <cellStyle name="_Book2_NIM Summary 36" xfId="3994"/>
    <cellStyle name="_Book2_NIM Summary 37" xfId="3995"/>
    <cellStyle name="_Book2_NIM Summary 38" xfId="3996"/>
    <cellStyle name="_Book2_NIM Summary 39" xfId="3997"/>
    <cellStyle name="_Book2_NIM Summary 4" xfId="3998"/>
    <cellStyle name="_Book2_NIM Summary 4 2" xfId="3999"/>
    <cellStyle name="_Book2_NIM Summary 40" xfId="4000"/>
    <cellStyle name="_Book2_NIM Summary 41" xfId="4001"/>
    <cellStyle name="_Book2_NIM Summary 42" xfId="4002"/>
    <cellStyle name="_Book2_NIM Summary 43" xfId="4003"/>
    <cellStyle name="_Book2_NIM Summary 44" xfId="4004"/>
    <cellStyle name="_Book2_NIM Summary 45" xfId="4005"/>
    <cellStyle name="_Book2_NIM Summary 46" xfId="4006"/>
    <cellStyle name="_Book2_NIM Summary 47" xfId="4007"/>
    <cellStyle name="_Book2_NIM Summary 48" xfId="4008"/>
    <cellStyle name="_Book2_NIM Summary 49" xfId="4009"/>
    <cellStyle name="_Book2_NIM Summary 5" xfId="4010"/>
    <cellStyle name="_Book2_NIM Summary 5 2" xfId="4011"/>
    <cellStyle name="_Book2_NIM Summary 50" xfId="4012"/>
    <cellStyle name="_Book2_NIM Summary 51" xfId="4013"/>
    <cellStyle name="_Book2_NIM Summary 6" xfId="4014"/>
    <cellStyle name="_Book2_NIM Summary 6 2" xfId="4015"/>
    <cellStyle name="_Book2_NIM Summary 7" xfId="4016"/>
    <cellStyle name="_Book2_NIM Summary 7 2" xfId="4017"/>
    <cellStyle name="_Book2_NIM Summary 8" xfId="4018"/>
    <cellStyle name="_Book2_NIM Summary 8 2" xfId="4019"/>
    <cellStyle name="_Book2_NIM Summary 9" xfId="4020"/>
    <cellStyle name="_Book2_NIM Summary 9 2" xfId="4021"/>
    <cellStyle name="_Book2_NIM Summary_DEM-WP(C) ENERG10C--ctn Mid-C_042010 2010GRC" xfId="4022"/>
    <cellStyle name="_Book2_Oct2010toSep2011LwIncLead" xfId="4023"/>
    <cellStyle name="_Book2_PCA 10 -  Exhibit D Dec 2011" xfId="4024"/>
    <cellStyle name="_Book2_PCA 10 -  Exhibit D from A Kellogg Jan 2011" xfId="4025"/>
    <cellStyle name="_Book2_PCA 10 -  Exhibit D from A Kellogg July 2011" xfId="4026"/>
    <cellStyle name="_Book2_PCA 10 -  Exhibit D from S Free Rcv'd 12-11" xfId="4027"/>
    <cellStyle name="_Book2_PCA 11 -  Exhibit D Jan 2012 fr A Kellogg" xfId="4028"/>
    <cellStyle name="_Book2_PCA 11 -  Exhibit D Jan 2012 WF" xfId="4029"/>
    <cellStyle name="_Book2_PCA 9 -  Exhibit D April 2010" xfId="4030"/>
    <cellStyle name="_Book2_PCA 9 -  Exhibit D April 2010 (3)" xfId="4031"/>
    <cellStyle name="_Book2_PCA 9 -  Exhibit D April 2010 (3) 2" xfId="4032"/>
    <cellStyle name="_Book2_PCA 9 -  Exhibit D April 2010 (3) 2 2" xfId="4033"/>
    <cellStyle name="_Book2_PCA 9 -  Exhibit D April 2010 (3) 3" xfId="4034"/>
    <cellStyle name="_Book2_PCA 9 -  Exhibit D April 2010 (3)_DEM-WP(C) ENERG10C--ctn Mid-C_042010 2010GRC" xfId="4035"/>
    <cellStyle name="_Book2_PCA 9 -  Exhibit D April 2010 2" xfId="4036"/>
    <cellStyle name="_Book2_PCA 9 -  Exhibit D April 2010 3" xfId="4037"/>
    <cellStyle name="_Book2_PCA 9 -  Exhibit D April 2010 4" xfId="4038"/>
    <cellStyle name="_Book2_PCA 9 -  Exhibit D April 2010 5" xfId="4039"/>
    <cellStyle name="_Book2_PCA 9 -  Exhibit D April 2010 6" xfId="4040"/>
    <cellStyle name="_Book2_PCA 9 -  Exhibit D Nov 2010" xfId="4041"/>
    <cellStyle name="_Book2_PCA 9 -  Exhibit D Nov 2010 2" xfId="4042"/>
    <cellStyle name="_Book2_PCA 9 - Exhibit D at August 2010" xfId="4043"/>
    <cellStyle name="_Book2_PCA 9 - Exhibit D at August 2010 2" xfId="4044"/>
    <cellStyle name="_Book2_PCA 9 - Exhibit D June 2010 GRC" xfId="4045"/>
    <cellStyle name="_Book2_PCA 9 - Exhibit D June 2010 GRC 2" xfId="4046"/>
    <cellStyle name="_Book2_Power Costs - Comparison bx Rbtl-Staff-Jt-PC" xfId="4047"/>
    <cellStyle name="_Book2_Power Costs - Comparison bx Rbtl-Staff-Jt-PC 2" xfId="4048"/>
    <cellStyle name="_Book2_Power Costs - Comparison bx Rbtl-Staff-Jt-PC 2 2" xfId="4049"/>
    <cellStyle name="_Book2_Power Costs - Comparison bx Rbtl-Staff-Jt-PC 2 2 2" xfId="4050"/>
    <cellStyle name="_Book2_Power Costs - Comparison bx Rbtl-Staff-Jt-PC 2 3" xfId="4051"/>
    <cellStyle name="_Book2_Power Costs - Comparison bx Rbtl-Staff-Jt-PC 3" xfId="4052"/>
    <cellStyle name="_Book2_Power Costs - Comparison bx Rbtl-Staff-Jt-PC 3 2" xfId="4053"/>
    <cellStyle name="_Book2_Power Costs - Comparison bx Rbtl-Staff-Jt-PC 4" xfId="4054"/>
    <cellStyle name="_Book2_Power Costs - Comparison bx Rbtl-Staff-Jt-PC_Adj Bench DR 3 for Initial Briefs (Electric)" xfId="4055"/>
    <cellStyle name="_Book2_Power Costs - Comparison bx Rbtl-Staff-Jt-PC_Adj Bench DR 3 for Initial Briefs (Electric) 2" xfId="4056"/>
    <cellStyle name="_Book2_Power Costs - Comparison bx Rbtl-Staff-Jt-PC_Adj Bench DR 3 for Initial Briefs (Electric) 2 2" xfId="4057"/>
    <cellStyle name="_Book2_Power Costs - Comparison bx Rbtl-Staff-Jt-PC_Adj Bench DR 3 for Initial Briefs (Electric) 2 2 2" xfId="4058"/>
    <cellStyle name="_Book2_Power Costs - Comparison bx Rbtl-Staff-Jt-PC_Adj Bench DR 3 for Initial Briefs (Electric) 2 3" xfId="4059"/>
    <cellStyle name="_Book2_Power Costs - Comparison bx Rbtl-Staff-Jt-PC_Adj Bench DR 3 for Initial Briefs (Electric) 3" xfId="4060"/>
    <cellStyle name="_Book2_Power Costs - Comparison bx Rbtl-Staff-Jt-PC_Adj Bench DR 3 for Initial Briefs (Electric) 3 2" xfId="4061"/>
    <cellStyle name="_Book2_Power Costs - Comparison bx Rbtl-Staff-Jt-PC_Adj Bench DR 3 for Initial Briefs (Electric) 4" xfId="4062"/>
    <cellStyle name="_Book2_Power Costs - Comparison bx Rbtl-Staff-Jt-PC_Adj Bench DR 3 for Initial Briefs (Electric)_DEM-WP(C) ENERG10C--ctn Mid-C_042010 2010GRC" xfId="4063"/>
    <cellStyle name="_Book2_Power Costs - Comparison bx Rbtl-Staff-Jt-PC_DEM-WP(C) ENERG10C--ctn Mid-C_042010 2010GRC" xfId="4064"/>
    <cellStyle name="_Book2_Power Costs - Comparison bx Rbtl-Staff-Jt-PC_Electric Rev Req Model (2009 GRC) Rebuttal" xfId="4065"/>
    <cellStyle name="_Book2_Power Costs - Comparison bx Rbtl-Staff-Jt-PC_Electric Rev Req Model (2009 GRC) Rebuttal 2" xfId="4066"/>
    <cellStyle name="_Book2_Power Costs - Comparison bx Rbtl-Staff-Jt-PC_Electric Rev Req Model (2009 GRC) Rebuttal 2 2" xfId="4067"/>
    <cellStyle name="_Book2_Power Costs - Comparison bx Rbtl-Staff-Jt-PC_Electric Rev Req Model (2009 GRC) Rebuttal 2 2 2" xfId="4068"/>
    <cellStyle name="_Book2_Power Costs - Comparison bx Rbtl-Staff-Jt-PC_Electric Rev Req Model (2009 GRC) Rebuttal 2 3" xfId="4069"/>
    <cellStyle name="_Book2_Power Costs - Comparison bx Rbtl-Staff-Jt-PC_Electric Rev Req Model (2009 GRC) Rebuttal 3" xfId="4070"/>
    <cellStyle name="_Book2_Power Costs - Comparison bx Rbtl-Staff-Jt-PC_Electric Rev Req Model (2009 GRC) Rebuttal 3 2" xfId="4071"/>
    <cellStyle name="_Book2_Power Costs - Comparison bx Rbtl-Staff-Jt-PC_Electric Rev Req Model (2009 GRC) Rebuttal 4" xfId="4072"/>
    <cellStyle name="_Book2_Power Costs - Comparison bx Rbtl-Staff-Jt-PC_Electric Rev Req Model (2009 GRC) Rebuttal REmoval of New  WH Solar AdjustMI" xfId="4073"/>
    <cellStyle name="_Book2_Power Costs - Comparison bx Rbtl-Staff-Jt-PC_Electric Rev Req Model (2009 GRC) Rebuttal REmoval of New  WH Solar AdjustMI 2" xfId="4074"/>
    <cellStyle name="_Book2_Power Costs - Comparison bx Rbtl-Staff-Jt-PC_Electric Rev Req Model (2009 GRC) Rebuttal REmoval of New  WH Solar AdjustMI 2 2" xfId="4075"/>
    <cellStyle name="_Book2_Power Costs - Comparison bx Rbtl-Staff-Jt-PC_Electric Rev Req Model (2009 GRC) Rebuttal REmoval of New  WH Solar AdjustMI 2 2 2" xfId="4076"/>
    <cellStyle name="_Book2_Power Costs - Comparison bx Rbtl-Staff-Jt-PC_Electric Rev Req Model (2009 GRC) Rebuttal REmoval of New  WH Solar AdjustMI 2 3" xfId="4077"/>
    <cellStyle name="_Book2_Power Costs - Comparison bx Rbtl-Staff-Jt-PC_Electric Rev Req Model (2009 GRC) Rebuttal REmoval of New  WH Solar AdjustMI 3" xfId="4078"/>
    <cellStyle name="_Book2_Power Costs - Comparison bx Rbtl-Staff-Jt-PC_Electric Rev Req Model (2009 GRC) Rebuttal REmoval of New  WH Solar AdjustMI 3 2" xfId="4079"/>
    <cellStyle name="_Book2_Power Costs - Comparison bx Rbtl-Staff-Jt-PC_Electric Rev Req Model (2009 GRC) Rebuttal REmoval of New  WH Solar AdjustMI 4" xfId="4080"/>
    <cellStyle name="_Book2_Power Costs - Comparison bx Rbtl-Staff-Jt-PC_Electric Rev Req Model (2009 GRC) Rebuttal REmoval of New  WH Solar AdjustMI_DEM-WP(C) ENERG10C--ctn Mid-C_042010 2010GRC" xfId="4081"/>
    <cellStyle name="_Book2_Power Costs - Comparison bx Rbtl-Staff-Jt-PC_Electric Rev Req Model (2009 GRC) Revised 01-18-2010" xfId="4082"/>
    <cellStyle name="_Book2_Power Costs - Comparison bx Rbtl-Staff-Jt-PC_Electric Rev Req Model (2009 GRC) Revised 01-18-2010 2" xfId="4083"/>
    <cellStyle name="_Book2_Power Costs - Comparison bx Rbtl-Staff-Jt-PC_Electric Rev Req Model (2009 GRC) Revised 01-18-2010 2 2" xfId="4084"/>
    <cellStyle name="_Book2_Power Costs - Comparison bx Rbtl-Staff-Jt-PC_Electric Rev Req Model (2009 GRC) Revised 01-18-2010 2 2 2" xfId="4085"/>
    <cellStyle name="_Book2_Power Costs - Comparison bx Rbtl-Staff-Jt-PC_Electric Rev Req Model (2009 GRC) Revised 01-18-2010 2 3" xfId="4086"/>
    <cellStyle name="_Book2_Power Costs - Comparison bx Rbtl-Staff-Jt-PC_Electric Rev Req Model (2009 GRC) Revised 01-18-2010 3" xfId="4087"/>
    <cellStyle name="_Book2_Power Costs - Comparison bx Rbtl-Staff-Jt-PC_Electric Rev Req Model (2009 GRC) Revised 01-18-2010 3 2" xfId="4088"/>
    <cellStyle name="_Book2_Power Costs - Comparison bx Rbtl-Staff-Jt-PC_Electric Rev Req Model (2009 GRC) Revised 01-18-2010 4" xfId="4089"/>
    <cellStyle name="_Book2_Power Costs - Comparison bx Rbtl-Staff-Jt-PC_Electric Rev Req Model (2009 GRC) Revised 01-18-2010_DEM-WP(C) ENERG10C--ctn Mid-C_042010 2010GRC" xfId="4090"/>
    <cellStyle name="_Book2_Power Costs - Comparison bx Rbtl-Staff-Jt-PC_Final Order Electric EXHIBIT A-1" xfId="4091"/>
    <cellStyle name="_Book2_Power Costs - Comparison bx Rbtl-Staff-Jt-PC_Final Order Electric EXHIBIT A-1 2" xfId="4092"/>
    <cellStyle name="_Book2_Power Costs - Comparison bx Rbtl-Staff-Jt-PC_Final Order Electric EXHIBIT A-1 2 2" xfId="4093"/>
    <cellStyle name="_Book2_Power Costs - Comparison bx Rbtl-Staff-Jt-PC_Final Order Electric EXHIBIT A-1 2 2 2" xfId="4094"/>
    <cellStyle name="_Book2_Power Costs - Comparison bx Rbtl-Staff-Jt-PC_Final Order Electric EXHIBIT A-1 2 3" xfId="4095"/>
    <cellStyle name="_Book2_Power Costs - Comparison bx Rbtl-Staff-Jt-PC_Final Order Electric EXHIBIT A-1 3" xfId="4096"/>
    <cellStyle name="_Book2_Power Costs - Comparison bx Rbtl-Staff-Jt-PC_Final Order Electric EXHIBIT A-1 3 2" xfId="4097"/>
    <cellStyle name="_Book2_Power Costs - Comparison bx Rbtl-Staff-Jt-PC_Final Order Electric EXHIBIT A-1 4" xfId="4098"/>
    <cellStyle name="_Book2_Production Adj 4.37" xfId="4099"/>
    <cellStyle name="_Book2_Production Adj 4.37 2" xfId="4100"/>
    <cellStyle name="_Book2_Production Adj 4.37 2 2" xfId="4101"/>
    <cellStyle name="_Book2_Production Adj 4.37 2 2 2" xfId="4102"/>
    <cellStyle name="_Book2_Production Adj 4.37 2 3" xfId="4103"/>
    <cellStyle name="_Book2_Production Adj 4.37 3" xfId="4104"/>
    <cellStyle name="_Book2_Production Adj 4.37 3 2" xfId="4105"/>
    <cellStyle name="_Book2_Production Adj 4.37 4" xfId="4106"/>
    <cellStyle name="_Book2_Purchased Power Adj 4.03" xfId="4107"/>
    <cellStyle name="_Book2_Purchased Power Adj 4.03 2" xfId="4108"/>
    <cellStyle name="_Book2_Purchased Power Adj 4.03 2 2" xfId="4109"/>
    <cellStyle name="_Book2_Purchased Power Adj 4.03 2 2 2" xfId="4110"/>
    <cellStyle name="_Book2_Purchased Power Adj 4.03 2 3" xfId="4111"/>
    <cellStyle name="_Book2_Purchased Power Adj 4.03 3" xfId="4112"/>
    <cellStyle name="_Book2_Purchased Power Adj 4.03 3 2" xfId="4113"/>
    <cellStyle name="_Book2_Purchased Power Adj 4.03 4" xfId="4114"/>
    <cellStyle name="_Book2_Rebuttal Power Costs" xfId="4115"/>
    <cellStyle name="_Book2_Rebuttal Power Costs 2" xfId="4116"/>
    <cellStyle name="_Book2_Rebuttal Power Costs 2 2" xfId="4117"/>
    <cellStyle name="_Book2_Rebuttal Power Costs 2 2 2" xfId="4118"/>
    <cellStyle name="_Book2_Rebuttal Power Costs 2 3" xfId="4119"/>
    <cellStyle name="_Book2_Rebuttal Power Costs 3" xfId="4120"/>
    <cellStyle name="_Book2_Rebuttal Power Costs 3 2" xfId="4121"/>
    <cellStyle name="_Book2_Rebuttal Power Costs 4" xfId="4122"/>
    <cellStyle name="_Book2_Rebuttal Power Costs_Adj Bench DR 3 for Initial Briefs (Electric)" xfId="4123"/>
    <cellStyle name="_Book2_Rebuttal Power Costs_Adj Bench DR 3 for Initial Briefs (Electric) 2" xfId="4124"/>
    <cellStyle name="_Book2_Rebuttal Power Costs_Adj Bench DR 3 for Initial Briefs (Electric) 2 2" xfId="4125"/>
    <cellStyle name="_Book2_Rebuttal Power Costs_Adj Bench DR 3 for Initial Briefs (Electric) 2 2 2" xfId="4126"/>
    <cellStyle name="_Book2_Rebuttal Power Costs_Adj Bench DR 3 for Initial Briefs (Electric) 2 3" xfId="4127"/>
    <cellStyle name="_Book2_Rebuttal Power Costs_Adj Bench DR 3 for Initial Briefs (Electric) 3" xfId="4128"/>
    <cellStyle name="_Book2_Rebuttal Power Costs_Adj Bench DR 3 for Initial Briefs (Electric) 3 2" xfId="4129"/>
    <cellStyle name="_Book2_Rebuttal Power Costs_Adj Bench DR 3 for Initial Briefs (Electric) 4" xfId="4130"/>
    <cellStyle name="_Book2_Rebuttal Power Costs_Adj Bench DR 3 for Initial Briefs (Electric)_DEM-WP(C) ENERG10C--ctn Mid-C_042010 2010GRC" xfId="4131"/>
    <cellStyle name="_Book2_Rebuttal Power Costs_DEM-WP(C) ENERG10C--ctn Mid-C_042010 2010GRC" xfId="4132"/>
    <cellStyle name="_Book2_Rebuttal Power Costs_Electric Rev Req Model (2009 GRC) Rebuttal" xfId="4133"/>
    <cellStyle name="_Book2_Rebuttal Power Costs_Electric Rev Req Model (2009 GRC) Rebuttal 2" xfId="4134"/>
    <cellStyle name="_Book2_Rebuttal Power Costs_Electric Rev Req Model (2009 GRC) Rebuttal 2 2" xfId="4135"/>
    <cellStyle name="_Book2_Rebuttal Power Costs_Electric Rev Req Model (2009 GRC) Rebuttal 2 2 2" xfId="4136"/>
    <cellStyle name="_Book2_Rebuttal Power Costs_Electric Rev Req Model (2009 GRC) Rebuttal 2 3" xfId="4137"/>
    <cellStyle name="_Book2_Rebuttal Power Costs_Electric Rev Req Model (2009 GRC) Rebuttal 3" xfId="4138"/>
    <cellStyle name="_Book2_Rebuttal Power Costs_Electric Rev Req Model (2009 GRC) Rebuttal 3 2" xfId="4139"/>
    <cellStyle name="_Book2_Rebuttal Power Costs_Electric Rev Req Model (2009 GRC) Rebuttal 4" xfId="4140"/>
    <cellStyle name="_Book2_Rebuttal Power Costs_Electric Rev Req Model (2009 GRC) Rebuttal REmoval of New  WH Solar AdjustMI" xfId="4141"/>
    <cellStyle name="_Book2_Rebuttal Power Costs_Electric Rev Req Model (2009 GRC) Rebuttal REmoval of New  WH Solar AdjustMI 2" xfId="4142"/>
    <cellStyle name="_Book2_Rebuttal Power Costs_Electric Rev Req Model (2009 GRC) Rebuttal REmoval of New  WH Solar AdjustMI 2 2" xfId="4143"/>
    <cellStyle name="_Book2_Rebuttal Power Costs_Electric Rev Req Model (2009 GRC) Rebuttal REmoval of New  WH Solar AdjustMI 2 2 2" xfId="4144"/>
    <cellStyle name="_Book2_Rebuttal Power Costs_Electric Rev Req Model (2009 GRC) Rebuttal REmoval of New  WH Solar AdjustMI 2 3" xfId="4145"/>
    <cellStyle name="_Book2_Rebuttal Power Costs_Electric Rev Req Model (2009 GRC) Rebuttal REmoval of New  WH Solar AdjustMI 3" xfId="4146"/>
    <cellStyle name="_Book2_Rebuttal Power Costs_Electric Rev Req Model (2009 GRC) Rebuttal REmoval of New  WH Solar AdjustMI 3 2" xfId="4147"/>
    <cellStyle name="_Book2_Rebuttal Power Costs_Electric Rev Req Model (2009 GRC) Rebuttal REmoval of New  WH Solar AdjustMI 4" xfId="4148"/>
    <cellStyle name="_Book2_Rebuttal Power Costs_Electric Rev Req Model (2009 GRC) Rebuttal REmoval of New  WH Solar AdjustMI_DEM-WP(C) ENERG10C--ctn Mid-C_042010 2010GRC" xfId="4149"/>
    <cellStyle name="_Book2_Rebuttal Power Costs_Electric Rev Req Model (2009 GRC) Revised 01-18-2010" xfId="4150"/>
    <cellStyle name="_Book2_Rebuttal Power Costs_Electric Rev Req Model (2009 GRC) Revised 01-18-2010 2" xfId="4151"/>
    <cellStyle name="_Book2_Rebuttal Power Costs_Electric Rev Req Model (2009 GRC) Revised 01-18-2010 2 2" xfId="4152"/>
    <cellStyle name="_Book2_Rebuttal Power Costs_Electric Rev Req Model (2009 GRC) Revised 01-18-2010 2 2 2" xfId="4153"/>
    <cellStyle name="_Book2_Rebuttal Power Costs_Electric Rev Req Model (2009 GRC) Revised 01-18-2010 2 3" xfId="4154"/>
    <cellStyle name="_Book2_Rebuttal Power Costs_Electric Rev Req Model (2009 GRC) Revised 01-18-2010 3" xfId="4155"/>
    <cellStyle name="_Book2_Rebuttal Power Costs_Electric Rev Req Model (2009 GRC) Revised 01-18-2010 3 2" xfId="4156"/>
    <cellStyle name="_Book2_Rebuttal Power Costs_Electric Rev Req Model (2009 GRC) Revised 01-18-2010 4" xfId="4157"/>
    <cellStyle name="_Book2_Rebuttal Power Costs_Electric Rev Req Model (2009 GRC) Revised 01-18-2010_DEM-WP(C) ENERG10C--ctn Mid-C_042010 2010GRC" xfId="4158"/>
    <cellStyle name="_Book2_Rebuttal Power Costs_Final Order Electric EXHIBIT A-1" xfId="4159"/>
    <cellStyle name="_Book2_Rebuttal Power Costs_Final Order Electric EXHIBIT A-1 2" xfId="4160"/>
    <cellStyle name="_Book2_Rebuttal Power Costs_Final Order Electric EXHIBIT A-1 2 2" xfId="4161"/>
    <cellStyle name="_Book2_Rebuttal Power Costs_Final Order Electric EXHIBIT A-1 2 2 2" xfId="4162"/>
    <cellStyle name="_Book2_Rebuttal Power Costs_Final Order Electric EXHIBIT A-1 2 3" xfId="4163"/>
    <cellStyle name="_Book2_Rebuttal Power Costs_Final Order Electric EXHIBIT A-1 3" xfId="4164"/>
    <cellStyle name="_Book2_Rebuttal Power Costs_Final Order Electric EXHIBIT A-1 3 2" xfId="4165"/>
    <cellStyle name="_Book2_Rebuttal Power Costs_Final Order Electric EXHIBIT A-1 4" xfId="4166"/>
    <cellStyle name="_Book2_RECS vs PTC's w Interest 6-28-10" xfId="4167"/>
    <cellStyle name="_Book2_ROR &amp; CONV FACTOR" xfId="4168"/>
    <cellStyle name="_Book2_ROR &amp; CONV FACTOR 2" xfId="4169"/>
    <cellStyle name="_Book2_ROR &amp; CONV FACTOR 2 2" xfId="4170"/>
    <cellStyle name="_Book2_ROR &amp; CONV FACTOR 2 2 2" xfId="4171"/>
    <cellStyle name="_Book2_ROR &amp; CONV FACTOR 2 3" xfId="4172"/>
    <cellStyle name="_Book2_ROR &amp; CONV FACTOR 3" xfId="4173"/>
    <cellStyle name="_Book2_ROR &amp; CONV FACTOR 3 2" xfId="4174"/>
    <cellStyle name="_Book2_ROR &amp; CONV FACTOR 4" xfId="4175"/>
    <cellStyle name="_Book2_ROR 5.02" xfId="4176"/>
    <cellStyle name="_Book2_ROR 5.02 2" xfId="4177"/>
    <cellStyle name="_Book2_ROR 5.02 2 2" xfId="4178"/>
    <cellStyle name="_Book2_ROR 5.02 2 2 2" xfId="4179"/>
    <cellStyle name="_Book2_ROR 5.02 2 3" xfId="4180"/>
    <cellStyle name="_Book2_ROR 5.02 3" xfId="4181"/>
    <cellStyle name="_Book2_ROR 5.02 3 2" xfId="4182"/>
    <cellStyle name="_Book2_ROR 5.02 4" xfId="4183"/>
    <cellStyle name="_Book2_Wind Integration 10GRC" xfId="4184"/>
    <cellStyle name="_Book2_Wind Integration 10GRC 2" xfId="4185"/>
    <cellStyle name="_Book2_Wind Integration 10GRC 2 2" xfId="4186"/>
    <cellStyle name="_Book2_Wind Integration 10GRC 3" xfId="4187"/>
    <cellStyle name="_Book2_Wind Integration 10GRC_DEM-WP(C) ENERG10C--ctn Mid-C_042010 2010GRC" xfId="4188"/>
    <cellStyle name="_Book3" xfId="4189"/>
    <cellStyle name="_Book5" xfId="4190"/>
    <cellStyle name="_Book5 2" xfId="4191"/>
    <cellStyle name="_Book5 2 2" xfId="4192"/>
    <cellStyle name="_Book5 2 2 2" xfId="4193"/>
    <cellStyle name="_Book5 2 3" xfId="4194"/>
    <cellStyle name="_Book5 3" xfId="4195"/>
    <cellStyle name="_Book5 3 2" xfId="4196"/>
    <cellStyle name="_Book5 4" xfId="4197"/>
    <cellStyle name="_Book5 4 2" xfId="4198"/>
    <cellStyle name="_Book5 5" xfId="4199"/>
    <cellStyle name="_Book5 5 2" xfId="4200"/>
    <cellStyle name="_Book5 6" xfId="4201"/>
    <cellStyle name="_Book5 6 2" xfId="4202"/>
    <cellStyle name="_Book5 7" xfId="4203"/>
    <cellStyle name="_Book5_4 31E Reg Asset  Liab and EXH D" xfId="4204"/>
    <cellStyle name="_Book5_4 31E Reg Asset  Liab and EXH D _ Aug 10 Filing (2)" xfId="4205"/>
    <cellStyle name="_Book5_Chelan PUD Power Costs (8-10)" xfId="4206"/>
    <cellStyle name="_Book5_Chelan PUD Power Costs (8-10) 2" xfId="4207"/>
    <cellStyle name="_Book5_compare wind integration" xfId="4208"/>
    <cellStyle name="_Book5_DEM-WP(C) Chelan Power Costs" xfId="4209"/>
    <cellStyle name="_Book5_DEM-WP(C) Chelan Power Costs 2" xfId="4210"/>
    <cellStyle name="_Book5_DEM-WP(C) Costs Not In AURORA 2010GRC As Filed" xfId="4211"/>
    <cellStyle name="_Book5_DEM-WP(C) Costs Not In AURORA 2010GRC As Filed 2" xfId="4212"/>
    <cellStyle name="_Book5_DEM-WP(C) Costs Not In AURORA 2010GRC As Filed 2 2" xfId="4213"/>
    <cellStyle name="_Book5_DEM-WP(C) Costs Not In AURORA 2010GRC As Filed 3" xfId="4214"/>
    <cellStyle name="_Book5_DEM-WP(C) Costs Not In AURORA 2010GRC As Filed 3 2" xfId="4215"/>
    <cellStyle name="_Book5_DEM-WP(C) Costs Not In AURORA 2010GRC As Filed 4" xfId="4216"/>
    <cellStyle name="_Book5_DEM-WP(C) Costs Not In AURORA 2010GRC As Filed 4 2" xfId="4217"/>
    <cellStyle name="_Book5_DEM-WP(C) Costs Not In AURORA 2010GRC As Filed 5" xfId="4218"/>
    <cellStyle name="_Book5_DEM-WP(C) Costs Not In AURORA 2010GRC As Filed 5 2" xfId="4219"/>
    <cellStyle name="_Book5_DEM-WP(C) Costs Not In AURORA 2010GRC As Filed 6" xfId="4220"/>
    <cellStyle name="_Book5_DEM-WP(C) Costs Not In AURORA 2010GRC As Filed 6 2" xfId="4221"/>
    <cellStyle name="_Book5_DEM-WP(C) Costs Not In AURORA 2010GRC As Filed_DEM-WP(C) ENERG10C--ctn Mid-C_042010 2010GRC" xfId="4222"/>
    <cellStyle name="_Book5_DEM-WP(C) Gas Transport 2010GRC" xfId="4223"/>
    <cellStyle name="_Book5_DEM-WP(C) Gas Transport 2010GRC 2" xfId="4224"/>
    <cellStyle name="_Book5_NIM Summary" xfId="4225"/>
    <cellStyle name="_Book5_NIM Summary 09GRC" xfId="4226"/>
    <cellStyle name="_Book5_NIM Summary 10" xfId="4227"/>
    <cellStyle name="_Book5_NIM Summary 11" xfId="4228"/>
    <cellStyle name="_Book5_NIM Summary 12" xfId="4229"/>
    <cellStyle name="_Book5_NIM Summary 13" xfId="4230"/>
    <cellStyle name="_Book5_NIM Summary 14" xfId="4231"/>
    <cellStyle name="_Book5_NIM Summary 15" xfId="4232"/>
    <cellStyle name="_Book5_NIM Summary 16" xfId="4233"/>
    <cellStyle name="_Book5_NIM Summary 17" xfId="4234"/>
    <cellStyle name="_Book5_NIM Summary 18" xfId="4235"/>
    <cellStyle name="_Book5_NIM Summary 19" xfId="4236"/>
    <cellStyle name="_Book5_NIM Summary 2" xfId="4237"/>
    <cellStyle name="_Book5_NIM Summary 2 2" xfId="4238"/>
    <cellStyle name="_Book5_NIM Summary 20" xfId="4239"/>
    <cellStyle name="_Book5_NIM Summary 21" xfId="4240"/>
    <cellStyle name="_Book5_NIM Summary 22" xfId="4241"/>
    <cellStyle name="_Book5_NIM Summary 23" xfId="4242"/>
    <cellStyle name="_Book5_NIM Summary 24" xfId="4243"/>
    <cellStyle name="_Book5_NIM Summary 25" xfId="4244"/>
    <cellStyle name="_Book5_NIM Summary 26" xfId="4245"/>
    <cellStyle name="_Book5_NIM Summary 27" xfId="4246"/>
    <cellStyle name="_Book5_NIM Summary 28" xfId="4247"/>
    <cellStyle name="_Book5_NIM Summary 29" xfId="4248"/>
    <cellStyle name="_Book5_NIM Summary 3" xfId="4249"/>
    <cellStyle name="_Book5_NIM Summary 3 2" xfId="4250"/>
    <cellStyle name="_Book5_NIM Summary 30" xfId="4251"/>
    <cellStyle name="_Book5_NIM Summary 31" xfId="4252"/>
    <cellStyle name="_Book5_NIM Summary 32" xfId="4253"/>
    <cellStyle name="_Book5_NIM Summary 33" xfId="4254"/>
    <cellStyle name="_Book5_NIM Summary 34" xfId="4255"/>
    <cellStyle name="_Book5_NIM Summary 35" xfId="4256"/>
    <cellStyle name="_Book5_NIM Summary 36" xfId="4257"/>
    <cellStyle name="_Book5_NIM Summary 37" xfId="4258"/>
    <cellStyle name="_Book5_NIM Summary 38" xfId="4259"/>
    <cellStyle name="_Book5_NIM Summary 39" xfId="4260"/>
    <cellStyle name="_Book5_NIM Summary 4" xfId="4261"/>
    <cellStyle name="_Book5_NIM Summary 4 2" xfId="4262"/>
    <cellStyle name="_Book5_NIM Summary 40" xfId="4263"/>
    <cellStyle name="_Book5_NIM Summary 41" xfId="4264"/>
    <cellStyle name="_Book5_NIM Summary 42" xfId="4265"/>
    <cellStyle name="_Book5_NIM Summary 43" xfId="4266"/>
    <cellStyle name="_Book5_NIM Summary 44" xfId="4267"/>
    <cellStyle name="_Book5_NIM Summary 45" xfId="4268"/>
    <cellStyle name="_Book5_NIM Summary 46" xfId="4269"/>
    <cellStyle name="_Book5_NIM Summary 47" xfId="4270"/>
    <cellStyle name="_Book5_NIM Summary 48" xfId="4271"/>
    <cellStyle name="_Book5_NIM Summary 49" xfId="4272"/>
    <cellStyle name="_Book5_NIM Summary 5" xfId="4273"/>
    <cellStyle name="_Book5_NIM Summary 5 2" xfId="4274"/>
    <cellStyle name="_Book5_NIM Summary 50" xfId="4275"/>
    <cellStyle name="_Book5_NIM Summary 51" xfId="4276"/>
    <cellStyle name="_Book5_NIM Summary 6" xfId="4277"/>
    <cellStyle name="_Book5_NIM Summary 6 2" xfId="4278"/>
    <cellStyle name="_Book5_NIM Summary 7" xfId="4279"/>
    <cellStyle name="_Book5_NIM Summary 7 2" xfId="4280"/>
    <cellStyle name="_Book5_NIM Summary 8" xfId="4281"/>
    <cellStyle name="_Book5_NIM Summary 8 2" xfId="4282"/>
    <cellStyle name="_Book5_NIM Summary 9" xfId="4283"/>
    <cellStyle name="_Book5_NIM Summary 9 2" xfId="4284"/>
    <cellStyle name="_Book5_NIM Summary_DEM-WP(C) ENERG10C--ctn Mid-C_042010 2010GRC" xfId="4285"/>
    <cellStyle name="_Book5_PCA 9 -  Exhibit D April 2010 (3)" xfId="4286"/>
    <cellStyle name="_Book5_Reconciliation" xfId="4287"/>
    <cellStyle name="_Book5_Reconciliation 2" xfId="4288"/>
    <cellStyle name="_Book5_Reconciliation 2 2" xfId="4289"/>
    <cellStyle name="_Book5_Reconciliation 3" xfId="4290"/>
    <cellStyle name="_Book5_Reconciliation 3 2" xfId="4291"/>
    <cellStyle name="_Book5_Reconciliation 4" xfId="4292"/>
    <cellStyle name="_Book5_Reconciliation 4 2" xfId="4293"/>
    <cellStyle name="_Book5_Reconciliation 5" xfId="4294"/>
    <cellStyle name="_Book5_Reconciliation 5 2" xfId="4295"/>
    <cellStyle name="_Book5_Reconciliation 6" xfId="4296"/>
    <cellStyle name="_Book5_Reconciliation 6 2" xfId="4297"/>
    <cellStyle name="_Book5_Reconciliation_DEM-WP(C) ENERG10C--ctn Mid-C_042010 2010GRC" xfId="4298"/>
    <cellStyle name="_Book5_Wind Integration 10GRC" xfId="4299"/>
    <cellStyle name="_Book5_Wind Integration 10GRC 2" xfId="4300"/>
    <cellStyle name="_Book5_Wind Integration 10GRC 2 2" xfId="4301"/>
    <cellStyle name="_Book5_Wind Integration 10GRC 3" xfId="4302"/>
    <cellStyle name="_Book5_Wind Integration 10GRC_DEM-WP(C) ENERG10C--ctn Mid-C_042010 2010GRC" xfId="4303"/>
    <cellStyle name="_BPA NOS" xfId="4304"/>
    <cellStyle name="_BPA NOS 2" xfId="4305"/>
    <cellStyle name="_BPA NOS 2 2" xfId="4306"/>
    <cellStyle name="_BPA NOS 2 2 2" xfId="4307"/>
    <cellStyle name="_BPA NOS 2 3" xfId="4308"/>
    <cellStyle name="_BPA NOS 3" xfId="4309"/>
    <cellStyle name="_BPA NOS 3 2" xfId="4310"/>
    <cellStyle name="_BPA NOS 4" xfId="4311"/>
    <cellStyle name="_BPA NOS 4 2" xfId="4312"/>
    <cellStyle name="_BPA NOS 5" xfId="4313"/>
    <cellStyle name="_BPA NOS 5 2" xfId="4314"/>
    <cellStyle name="_BPA NOS 6" xfId="4315"/>
    <cellStyle name="_BPA NOS 6 2" xfId="4316"/>
    <cellStyle name="_BPA NOS_DEM-WP(C) Chelan Power Costs" xfId="4317"/>
    <cellStyle name="_BPA NOS_DEM-WP(C) Chelan Power Costs 2" xfId="4318"/>
    <cellStyle name="_BPA NOS_DEM-WP(C) ENERG10C--ctn Mid-C_042010 2010GRC" xfId="4319"/>
    <cellStyle name="_BPA NOS_DEM-WP(C) Gas Transport 2010GRC" xfId="4320"/>
    <cellStyle name="_BPA NOS_DEM-WP(C) Gas Transport 2010GRC 2" xfId="4321"/>
    <cellStyle name="_BPA NOS_DEM-WP(C) Wind Integration Summary 2010GRC" xfId="4322"/>
    <cellStyle name="_BPA NOS_DEM-WP(C) Wind Integration Summary 2010GRC 2" xfId="4323"/>
    <cellStyle name="_BPA NOS_DEM-WP(C) Wind Integration Summary 2010GRC 2 2" xfId="4324"/>
    <cellStyle name="_BPA NOS_DEM-WP(C) Wind Integration Summary 2010GRC 3" xfId="4325"/>
    <cellStyle name="_BPA NOS_DEM-WP(C) Wind Integration Summary 2010GRC_DEM-WP(C) ENERG10C--ctn Mid-C_042010 2010GRC" xfId="4326"/>
    <cellStyle name="_BPA NOS_NIM Summary" xfId="4327"/>
    <cellStyle name="_BPA NOS_NIM Summary 2" xfId="4328"/>
    <cellStyle name="_BPA NOS_NIM Summary 2 2" xfId="4329"/>
    <cellStyle name="_BPA NOS_NIM Summary 3" xfId="4330"/>
    <cellStyle name="_BPA NOS_NIM Summary_DEM-WP(C) ENERG10C--ctn Mid-C_042010 2010GRC" xfId="4331"/>
    <cellStyle name="_Chelan Debt Forecast 12.19.05" xfId="4332"/>
    <cellStyle name="_Chelan Debt Forecast 12.19.05 10" xfId="4333"/>
    <cellStyle name="_Chelan Debt Forecast 12.19.05 10 2" xfId="4334"/>
    <cellStyle name="_Chelan Debt Forecast 12.19.05 2" xfId="4335"/>
    <cellStyle name="_Chelan Debt Forecast 12.19.05 2 2" xfId="4336"/>
    <cellStyle name="_Chelan Debt Forecast 12.19.05 2 2 2" xfId="4337"/>
    <cellStyle name="_Chelan Debt Forecast 12.19.05 2 2 2 2" xfId="4338"/>
    <cellStyle name="_Chelan Debt Forecast 12.19.05 2 2 3" xfId="4339"/>
    <cellStyle name="_Chelan Debt Forecast 12.19.05 2 3" xfId="4340"/>
    <cellStyle name="_Chelan Debt Forecast 12.19.05 2 3 2" xfId="4341"/>
    <cellStyle name="_Chelan Debt Forecast 12.19.05 2 4" xfId="4342"/>
    <cellStyle name="_Chelan Debt Forecast 12.19.05 3" xfId="4343"/>
    <cellStyle name="_Chelan Debt Forecast 12.19.05 3 2" xfId="4344"/>
    <cellStyle name="_Chelan Debt Forecast 12.19.05 3 2 2" xfId="4345"/>
    <cellStyle name="_Chelan Debt Forecast 12.19.05 3 2 2 2" xfId="4346"/>
    <cellStyle name="_Chelan Debt Forecast 12.19.05 3 2 3" xfId="4347"/>
    <cellStyle name="_Chelan Debt Forecast 12.19.05 3 3" xfId="4348"/>
    <cellStyle name="_Chelan Debt Forecast 12.19.05 3 3 2" xfId="4349"/>
    <cellStyle name="_Chelan Debt Forecast 12.19.05 3 3 2 2" xfId="4350"/>
    <cellStyle name="_Chelan Debt Forecast 12.19.05 3 3 3" xfId="4351"/>
    <cellStyle name="_Chelan Debt Forecast 12.19.05 3 4" xfId="4352"/>
    <cellStyle name="_Chelan Debt Forecast 12.19.05 3 4 2" xfId="4353"/>
    <cellStyle name="_Chelan Debt Forecast 12.19.05 3 4 2 2" xfId="4354"/>
    <cellStyle name="_Chelan Debt Forecast 12.19.05 3 4 3" xfId="4355"/>
    <cellStyle name="_Chelan Debt Forecast 12.19.05 3 5" xfId="4356"/>
    <cellStyle name="_Chelan Debt Forecast 12.19.05 4" xfId="4357"/>
    <cellStyle name="_Chelan Debt Forecast 12.19.05 4 2" xfId="4358"/>
    <cellStyle name="_Chelan Debt Forecast 12.19.05 4 2 2" xfId="4359"/>
    <cellStyle name="_Chelan Debt Forecast 12.19.05 4 3" xfId="4360"/>
    <cellStyle name="_Chelan Debt Forecast 12.19.05 5" xfId="4361"/>
    <cellStyle name="_Chelan Debt Forecast 12.19.05 5 2" xfId="4362"/>
    <cellStyle name="_Chelan Debt Forecast 12.19.05 5 2 2" xfId="4363"/>
    <cellStyle name="_Chelan Debt Forecast 12.19.05 5 2 3" xfId="4364"/>
    <cellStyle name="_Chelan Debt Forecast 12.19.05 5 3" xfId="4365"/>
    <cellStyle name="_Chelan Debt Forecast 12.19.05 5 3 2" xfId="4366"/>
    <cellStyle name="_Chelan Debt Forecast 12.19.05 6" xfId="4367"/>
    <cellStyle name="_Chelan Debt Forecast 12.19.05 6 2" xfId="4368"/>
    <cellStyle name="_Chelan Debt Forecast 12.19.05 6 2 2" xfId="4369"/>
    <cellStyle name="_Chelan Debt Forecast 12.19.05 6 3" xfId="4370"/>
    <cellStyle name="_Chelan Debt Forecast 12.19.05 7" xfId="4371"/>
    <cellStyle name="_Chelan Debt Forecast 12.19.05 7 2" xfId="4372"/>
    <cellStyle name="_Chelan Debt Forecast 12.19.05 8" xfId="4373"/>
    <cellStyle name="_Chelan Debt Forecast 12.19.05 8 2" xfId="4374"/>
    <cellStyle name="_Chelan Debt Forecast 12.19.05 9" xfId="4375"/>
    <cellStyle name="_Chelan Debt Forecast 12.19.05 9 2" xfId="4376"/>
    <cellStyle name="_Chelan Debt Forecast 12.19.05_(C) WHE Proforma with ITC cash grant 10 Yr Amort_for deferral_102809" xfId="4377"/>
    <cellStyle name="_Chelan Debt Forecast 12.19.05_(C) WHE Proforma with ITC cash grant 10 Yr Amort_for deferral_102809 2" xfId="4378"/>
    <cellStyle name="_Chelan Debt Forecast 12.19.05_(C) WHE Proforma with ITC cash grant 10 Yr Amort_for deferral_102809 2 2" xfId="4379"/>
    <cellStyle name="_Chelan Debt Forecast 12.19.05_(C) WHE Proforma with ITC cash grant 10 Yr Amort_for deferral_102809 2 2 2" xfId="4380"/>
    <cellStyle name="_Chelan Debt Forecast 12.19.05_(C) WHE Proforma with ITC cash grant 10 Yr Amort_for deferral_102809 2 3" xfId="4381"/>
    <cellStyle name="_Chelan Debt Forecast 12.19.05_(C) WHE Proforma with ITC cash grant 10 Yr Amort_for deferral_102809 3" xfId="4382"/>
    <cellStyle name="_Chelan Debt Forecast 12.19.05_(C) WHE Proforma with ITC cash grant 10 Yr Amort_for deferral_102809 3 2" xfId="4383"/>
    <cellStyle name="_Chelan Debt Forecast 12.19.05_(C) WHE Proforma with ITC cash grant 10 Yr Amort_for deferral_102809 4" xfId="4384"/>
    <cellStyle name="_Chelan Debt Forecast 12.19.05_(C) WHE Proforma with ITC cash grant 10 Yr Amort_for deferral_102809_16.07E Wild Horse Wind Expansionwrkingfile" xfId="4385"/>
    <cellStyle name="_Chelan Debt Forecast 12.19.05_(C) WHE Proforma with ITC cash grant 10 Yr Amort_for deferral_102809_16.07E Wild Horse Wind Expansionwrkingfile 2" xfId="4386"/>
    <cellStyle name="_Chelan Debt Forecast 12.19.05_(C) WHE Proforma with ITC cash grant 10 Yr Amort_for deferral_102809_16.07E Wild Horse Wind Expansionwrkingfile 2 2" xfId="4387"/>
    <cellStyle name="_Chelan Debt Forecast 12.19.05_(C) WHE Proforma with ITC cash grant 10 Yr Amort_for deferral_102809_16.07E Wild Horse Wind Expansionwrkingfile 2 2 2" xfId="4388"/>
    <cellStyle name="_Chelan Debt Forecast 12.19.05_(C) WHE Proforma with ITC cash grant 10 Yr Amort_for deferral_102809_16.07E Wild Horse Wind Expansionwrkingfile 2 3" xfId="4389"/>
    <cellStyle name="_Chelan Debt Forecast 12.19.05_(C) WHE Proforma with ITC cash grant 10 Yr Amort_for deferral_102809_16.07E Wild Horse Wind Expansionwrkingfile 3" xfId="4390"/>
    <cellStyle name="_Chelan Debt Forecast 12.19.05_(C) WHE Proforma with ITC cash grant 10 Yr Amort_for deferral_102809_16.07E Wild Horse Wind Expansionwrkingfile 3 2" xfId="4391"/>
    <cellStyle name="_Chelan Debt Forecast 12.19.05_(C) WHE Proforma with ITC cash grant 10 Yr Amort_for deferral_102809_16.07E Wild Horse Wind Expansionwrkingfile 4" xfId="4392"/>
    <cellStyle name="_Chelan Debt Forecast 12.19.05_(C) WHE Proforma with ITC cash grant 10 Yr Amort_for deferral_102809_16.07E Wild Horse Wind Expansionwrkingfile SF" xfId="4393"/>
    <cellStyle name="_Chelan Debt Forecast 12.19.05_(C) WHE Proforma with ITC cash grant 10 Yr Amort_for deferral_102809_16.07E Wild Horse Wind Expansionwrkingfile SF 2" xfId="4394"/>
    <cellStyle name="_Chelan Debt Forecast 12.19.05_(C) WHE Proforma with ITC cash grant 10 Yr Amort_for deferral_102809_16.07E Wild Horse Wind Expansionwrkingfile SF 2 2" xfId="4395"/>
    <cellStyle name="_Chelan Debt Forecast 12.19.05_(C) WHE Proforma with ITC cash grant 10 Yr Amort_for deferral_102809_16.07E Wild Horse Wind Expansionwrkingfile SF 2 2 2" xfId="4396"/>
    <cellStyle name="_Chelan Debt Forecast 12.19.05_(C) WHE Proforma with ITC cash grant 10 Yr Amort_for deferral_102809_16.07E Wild Horse Wind Expansionwrkingfile SF 2 3" xfId="4397"/>
    <cellStyle name="_Chelan Debt Forecast 12.19.05_(C) WHE Proforma with ITC cash grant 10 Yr Amort_for deferral_102809_16.07E Wild Horse Wind Expansionwrkingfile SF 3" xfId="4398"/>
    <cellStyle name="_Chelan Debt Forecast 12.19.05_(C) WHE Proforma with ITC cash grant 10 Yr Amort_for deferral_102809_16.07E Wild Horse Wind Expansionwrkingfile SF 3 2" xfId="4399"/>
    <cellStyle name="_Chelan Debt Forecast 12.19.05_(C) WHE Proforma with ITC cash grant 10 Yr Amort_for deferral_102809_16.07E Wild Horse Wind Expansionwrkingfile SF 4" xfId="4400"/>
    <cellStyle name="_Chelan Debt Forecast 12.19.05_(C) WHE Proforma with ITC cash grant 10 Yr Amort_for deferral_102809_16.07E Wild Horse Wind Expansionwrkingfile SF_DEM-WP(C) ENERG10C--ctn Mid-C_042010 2010GRC" xfId="4401"/>
    <cellStyle name="_Chelan Debt Forecast 12.19.05_(C) WHE Proforma with ITC cash grant 10 Yr Amort_for deferral_102809_16.07E Wild Horse Wind Expansionwrkingfile_DEM-WP(C) ENERG10C--ctn Mid-C_042010 2010GRC" xfId="4402"/>
    <cellStyle name="_Chelan Debt Forecast 12.19.05_(C) WHE Proforma with ITC cash grant 10 Yr Amort_for deferral_102809_16.37E Wild Horse Expansion DeferralRevwrkingfile SF" xfId="4403"/>
    <cellStyle name="_Chelan Debt Forecast 12.19.05_(C) WHE Proforma with ITC cash grant 10 Yr Amort_for deferral_102809_16.37E Wild Horse Expansion DeferralRevwrkingfile SF 2" xfId="4404"/>
    <cellStyle name="_Chelan Debt Forecast 12.19.05_(C) WHE Proforma with ITC cash grant 10 Yr Amort_for deferral_102809_16.37E Wild Horse Expansion DeferralRevwrkingfile SF 2 2" xfId="4405"/>
    <cellStyle name="_Chelan Debt Forecast 12.19.05_(C) WHE Proforma with ITC cash grant 10 Yr Amort_for deferral_102809_16.37E Wild Horse Expansion DeferralRevwrkingfile SF 2 2 2" xfId="4406"/>
    <cellStyle name="_Chelan Debt Forecast 12.19.05_(C) WHE Proforma with ITC cash grant 10 Yr Amort_for deferral_102809_16.37E Wild Horse Expansion DeferralRevwrkingfile SF 2 3" xfId="4407"/>
    <cellStyle name="_Chelan Debt Forecast 12.19.05_(C) WHE Proforma with ITC cash grant 10 Yr Amort_for deferral_102809_16.37E Wild Horse Expansion DeferralRevwrkingfile SF 3" xfId="4408"/>
    <cellStyle name="_Chelan Debt Forecast 12.19.05_(C) WHE Proforma with ITC cash grant 10 Yr Amort_for deferral_102809_16.37E Wild Horse Expansion DeferralRevwrkingfile SF 3 2" xfId="4409"/>
    <cellStyle name="_Chelan Debt Forecast 12.19.05_(C) WHE Proforma with ITC cash grant 10 Yr Amort_for deferral_102809_16.37E Wild Horse Expansion DeferralRevwrkingfile SF 4" xfId="4410"/>
    <cellStyle name="_Chelan Debt Forecast 12.19.05_(C) WHE Proforma with ITC cash grant 10 Yr Amort_for deferral_102809_16.37E Wild Horse Expansion DeferralRevwrkingfile SF_DEM-WP(C) ENERG10C--ctn Mid-C_042010 2010GRC" xfId="4411"/>
    <cellStyle name="_Chelan Debt Forecast 12.19.05_(C) WHE Proforma with ITC cash grant 10 Yr Amort_for deferral_102809_DEM-WP(C) ENERG10C--ctn Mid-C_042010 2010GRC" xfId="4412"/>
    <cellStyle name="_Chelan Debt Forecast 12.19.05_(C) WHE Proforma with ITC cash grant 10 Yr Amort_for rebuttal_120709" xfId="4413"/>
    <cellStyle name="_Chelan Debt Forecast 12.19.05_(C) WHE Proforma with ITC cash grant 10 Yr Amort_for rebuttal_120709 2" xfId="4414"/>
    <cellStyle name="_Chelan Debt Forecast 12.19.05_(C) WHE Proforma with ITC cash grant 10 Yr Amort_for rebuttal_120709 2 2" xfId="4415"/>
    <cellStyle name="_Chelan Debt Forecast 12.19.05_(C) WHE Proforma with ITC cash grant 10 Yr Amort_for rebuttal_120709 2 2 2" xfId="4416"/>
    <cellStyle name="_Chelan Debt Forecast 12.19.05_(C) WHE Proforma with ITC cash grant 10 Yr Amort_for rebuttal_120709 2 3" xfId="4417"/>
    <cellStyle name="_Chelan Debt Forecast 12.19.05_(C) WHE Proforma with ITC cash grant 10 Yr Amort_for rebuttal_120709 3" xfId="4418"/>
    <cellStyle name="_Chelan Debt Forecast 12.19.05_(C) WHE Proforma with ITC cash grant 10 Yr Amort_for rebuttal_120709 3 2" xfId="4419"/>
    <cellStyle name="_Chelan Debt Forecast 12.19.05_(C) WHE Proforma with ITC cash grant 10 Yr Amort_for rebuttal_120709 4" xfId="4420"/>
    <cellStyle name="_Chelan Debt Forecast 12.19.05_(C) WHE Proforma with ITC cash grant 10 Yr Amort_for rebuttal_120709_DEM-WP(C) ENERG10C--ctn Mid-C_042010 2010GRC" xfId="4421"/>
    <cellStyle name="_Chelan Debt Forecast 12.19.05_04.07E Wild Horse Wind Expansion" xfId="4422"/>
    <cellStyle name="_Chelan Debt Forecast 12.19.05_04.07E Wild Horse Wind Expansion 2" xfId="4423"/>
    <cellStyle name="_Chelan Debt Forecast 12.19.05_04.07E Wild Horse Wind Expansion 2 2" xfId="4424"/>
    <cellStyle name="_Chelan Debt Forecast 12.19.05_04.07E Wild Horse Wind Expansion 2 2 2" xfId="4425"/>
    <cellStyle name="_Chelan Debt Forecast 12.19.05_04.07E Wild Horse Wind Expansion 2 3" xfId="4426"/>
    <cellStyle name="_Chelan Debt Forecast 12.19.05_04.07E Wild Horse Wind Expansion 3" xfId="4427"/>
    <cellStyle name="_Chelan Debt Forecast 12.19.05_04.07E Wild Horse Wind Expansion 3 2" xfId="4428"/>
    <cellStyle name="_Chelan Debt Forecast 12.19.05_04.07E Wild Horse Wind Expansion 4" xfId="4429"/>
    <cellStyle name="_Chelan Debt Forecast 12.19.05_04.07E Wild Horse Wind Expansion_16.07E Wild Horse Wind Expansionwrkingfile" xfId="4430"/>
    <cellStyle name="_Chelan Debt Forecast 12.19.05_04.07E Wild Horse Wind Expansion_16.07E Wild Horse Wind Expansionwrkingfile 2" xfId="4431"/>
    <cellStyle name="_Chelan Debt Forecast 12.19.05_04.07E Wild Horse Wind Expansion_16.07E Wild Horse Wind Expansionwrkingfile 2 2" xfId="4432"/>
    <cellStyle name="_Chelan Debt Forecast 12.19.05_04.07E Wild Horse Wind Expansion_16.07E Wild Horse Wind Expansionwrkingfile 2 2 2" xfId="4433"/>
    <cellStyle name="_Chelan Debt Forecast 12.19.05_04.07E Wild Horse Wind Expansion_16.07E Wild Horse Wind Expansionwrkingfile 2 3" xfId="4434"/>
    <cellStyle name="_Chelan Debt Forecast 12.19.05_04.07E Wild Horse Wind Expansion_16.07E Wild Horse Wind Expansionwrkingfile 3" xfId="4435"/>
    <cellStyle name="_Chelan Debt Forecast 12.19.05_04.07E Wild Horse Wind Expansion_16.07E Wild Horse Wind Expansionwrkingfile 3 2" xfId="4436"/>
    <cellStyle name="_Chelan Debt Forecast 12.19.05_04.07E Wild Horse Wind Expansion_16.07E Wild Horse Wind Expansionwrkingfile 4" xfId="4437"/>
    <cellStyle name="_Chelan Debt Forecast 12.19.05_04.07E Wild Horse Wind Expansion_16.07E Wild Horse Wind Expansionwrkingfile SF" xfId="4438"/>
    <cellStyle name="_Chelan Debt Forecast 12.19.05_04.07E Wild Horse Wind Expansion_16.07E Wild Horse Wind Expansionwrkingfile SF 2" xfId="4439"/>
    <cellStyle name="_Chelan Debt Forecast 12.19.05_04.07E Wild Horse Wind Expansion_16.07E Wild Horse Wind Expansionwrkingfile SF 2 2" xfId="4440"/>
    <cellStyle name="_Chelan Debt Forecast 12.19.05_04.07E Wild Horse Wind Expansion_16.07E Wild Horse Wind Expansionwrkingfile SF 2 2 2" xfId="4441"/>
    <cellStyle name="_Chelan Debt Forecast 12.19.05_04.07E Wild Horse Wind Expansion_16.07E Wild Horse Wind Expansionwrkingfile SF 2 3" xfId="4442"/>
    <cellStyle name="_Chelan Debt Forecast 12.19.05_04.07E Wild Horse Wind Expansion_16.07E Wild Horse Wind Expansionwrkingfile SF 3" xfId="4443"/>
    <cellStyle name="_Chelan Debt Forecast 12.19.05_04.07E Wild Horse Wind Expansion_16.07E Wild Horse Wind Expansionwrkingfile SF 3 2" xfId="4444"/>
    <cellStyle name="_Chelan Debt Forecast 12.19.05_04.07E Wild Horse Wind Expansion_16.07E Wild Horse Wind Expansionwrkingfile SF 4" xfId="4445"/>
    <cellStyle name="_Chelan Debt Forecast 12.19.05_04.07E Wild Horse Wind Expansion_16.07E Wild Horse Wind Expansionwrkingfile SF_DEM-WP(C) ENERG10C--ctn Mid-C_042010 2010GRC" xfId="4446"/>
    <cellStyle name="_Chelan Debt Forecast 12.19.05_04.07E Wild Horse Wind Expansion_16.07E Wild Horse Wind Expansionwrkingfile_DEM-WP(C) ENERG10C--ctn Mid-C_042010 2010GRC" xfId="4447"/>
    <cellStyle name="_Chelan Debt Forecast 12.19.05_04.07E Wild Horse Wind Expansion_16.37E Wild Horse Expansion DeferralRevwrkingfile SF" xfId="4448"/>
    <cellStyle name="_Chelan Debt Forecast 12.19.05_04.07E Wild Horse Wind Expansion_16.37E Wild Horse Expansion DeferralRevwrkingfile SF 2" xfId="4449"/>
    <cellStyle name="_Chelan Debt Forecast 12.19.05_04.07E Wild Horse Wind Expansion_16.37E Wild Horse Expansion DeferralRevwrkingfile SF 2 2" xfId="4450"/>
    <cellStyle name="_Chelan Debt Forecast 12.19.05_04.07E Wild Horse Wind Expansion_16.37E Wild Horse Expansion DeferralRevwrkingfile SF 2 2 2" xfId="4451"/>
    <cellStyle name="_Chelan Debt Forecast 12.19.05_04.07E Wild Horse Wind Expansion_16.37E Wild Horse Expansion DeferralRevwrkingfile SF 2 3" xfId="4452"/>
    <cellStyle name="_Chelan Debt Forecast 12.19.05_04.07E Wild Horse Wind Expansion_16.37E Wild Horse Expansion DeferralRevwrkingfile SF 3" xfId="4453"/>
    <cellStyle name="_Chelan Debt Forecast 12.19.05_04.07E Wild Horse Wind Expansion_16.37E Wild Horse Expansion DeferralRevwrkingfile SF 3 2" xfId="4454"/>
    <cellStyle name="_Chelan Debt Forecast 12.19.05_04.07E Wild Horse Wind Expansion_16.37E Wild Horse Expansion DeferralRevwrkingfile SF 4" xfId="4455"/>
    <cellStyle name="_Chelan Debt Forecast 12.19.05_04.07E Wild Horse Wind Expansion_16.37E Wild Horse Expansion DeferralRevwrkingfile SF_DEM-WP(C) ENERG10C--ctn Mid-C_042010 2010GRC" xfId="4456"/>
    <cellStyle name="_Chelan Debt Forecast 12.19.05_04.07E Wild Horse Wind Expansion_DEM-WP(C) ENERG10C--ctn Mid-C_042010 2010GRC" xfId="4457"/>
    <cellStyle name="_Chelan Debt Forecast 12.19.05_16.07E Wild Horse Wind Expansionwrkingfile" xfId="4458"/>
    <cellStyle name="_Chelan Debt Forecast 12.19.05_16.07E Wild Horse Wind Expansionwrkingfile 2" xfId="4459"/>
    <cellStyle name="_Chelan Debt Forecast 12.19.05_16.07E Wild Horse Wind Expansionwrkingfile 2 2" xfId="4460"/>
    <cellStyle name="_Chelan Debt Forecast 12.19.05_16.07E Wild Horse Wind Expansionwrkingfile 2 2 2" xfId="4461"/>
    <cellStyle name="_Chelan Debt Forecast 12.19.05_16.07E Wild Horse Wind Expansionwrkingfile 2 3" xfId="4462"/>
    <cellStyle name="_Chelan Debt Forecast 12.19.05_16.07E Wild Horse Wind Expansionwrkingfile 3" xfId="4463"/>
    <cellStyle name="_Chelan Debt Forecast 12.19.05_16.07E Wild Horse Wind Expansionwrkingfile 3 2" xfId="4464"/>
    <cellStyle name="_Chelan Debt Forecast 12.19.05_16.07E Wild Horse Wind Expansionwrkingfile 4" xfId="4465"/>
    <cellStyle name="_Chelan Debt Forecast 12.19.05_16.07E Wild Horse Wind Expansionwrkingfile SF" xfId="4466"/>
    <cellStyle name="_Chelan Debt Forecast 12.19.05_16.07E Wild Horse Wind Expansionwrkingfile SF 2" xfId="4467"/>
    <cellStyle name="_Chelan Debt Forecast 12.19.05_16.07E Wild Horse Wind Expansionwrkingfile SF 2 2" xfId="4468"/>
    <cellStyle name="_Chelan Debt Forecast 12.19.05_16.07E Wild Horse Wind Expansionwrkingfile SF 2 2 2" xfId="4469"/>
    <cellStyle name="_Chelan Debt Forecast 12.19.05_16.07E Wild Horse Wind Expansionwrkingfile SF 2 3" xfId="4470"/>
    <cellStyle name="_Chelan Debt Forecast 12.19.05_16.07E Wild Horse Wind Expansionwrkingfile SF 3" xfId="4471"/>
    <cellStyle name="_Chelan Debt Forecast 12.19.05_16.07E Wild Horse Wind Expansionwrkingfile SF 3 2" xfId="4472"/>
    <cellStyle name="_Chelan Debt Forecast 12.19.05_16.07E Wild Horse Wind Expansionwrkingfile SF 4" xfId="4473"/>
    <cellStyle name="_Chelan Debt Forecast 12.19.05_16.07E Wild Horse Wind Expansionwrkingfile SF_DEM-WP(C) ENERG10C--ctn Mid-C_042010 2010GRC" xfId="4474"/>
    <cellStyle name="_Chelan Debt Forecast 12.19.05_16.07E Wild Horse Wind Expansionwrkingfile_DEM-WP(C) ENERG10C--ctn Mid-C_042010 2010GRC" xfId="4475"/>
    <cellStyle name="_Chelan Debt Forecast 12.19.05_16.37E Wild Horse Expansion DeferralRevwrkingfile SF" xfId="4476"/>
    <cellStyle name="_Chelan Debt Forecast 12.19.05_16.37E Wild Horse Expansion DeferralRevwrkingfile SF 2" xfId="4477"/>
    <cellStyle name="_Chelan Debt Forecast 12.19.05_16.37E Wild Horse Expansion DeferralRevwrkingfile SF 2 2" xfId="4478"/>
    <cellStyle name="_Chelan Debt Forecast 12.19.05_16.37E Wild Horse Expansion DeferralRevwrkingfile SF 2 2 2" xfId="4479"/>
    <cellStyle name="_Chelan Debt Forecast 12.19.05_16.37E Wild Horse Expansion DeferralRevwrkingfile SF 2 3" xfId="4480"/>
    <cellStyle name="_Chelan Debt Forecast 12.19.05_16.37E Wild Horse Expansion DeferralRevwrkingfile SF 3" xfId="4481"/>
    <cellStyle name="_Chelan Debt Forecast 12.19.05_16.37E Wild Horse Expansion DeferralRevwrkingfile SF 3 2" xfId="4482"/>
    <cellStyle name="_Chelan Debt Forecast 12.19.05_16.37E Wild Horse Expansion DeferralRevwrkingfile SF 4" xfId="4483"/>
    <cellStyle name="_Chelan Debt Forecast 12.19.05_16.37E Wild Horse Expansion DeferralRevwrkingfile SF_DEM-WP(C) ENERG10C--ctn Mid-C_042010 2010GRC" xfId="4484"/>
    <cellStyle name="_Chelan Debt Forecast 12.19.05_2009 Compliance Filing PCA Exhibits for GRC" xfId="4485"/>
    <cellStyle name="_Chelan Debt Forecast 12.19.05_2009 Compliance Filing PCA Exhibits for GRC 2" xfId="4486"/>
    <cellStyle name="_Chelan Debt Forecast 12.19.05_2009 GRC Compl Filing - Exhibit D" xfId="4487"/>
    <cellStyle name="_Chelan Debt Forecast 12.19.05_2009 GRC Compl Filing - Exhibit D 2" xfId="4488"/>
    <cellStyle name="_Chelan Debt Forecast 12.19.05_2009 GRC Compl Filing - Exhibit D 2 2" xfId="4489"/>
    <cellStyle name="_Chelan Debt Forecast 12.19.05_2009 GRC Compl Filing - Exhibit D 3" xfId="4490"/>
    <cellStyle name="_Chelan Debt Forecast 12.19.05_2009 GRC Compl Filing - Exhibit D_DEM-WP(C) ENERG10C--ctn Mid-C_042010 2010GRC" xfId="4491"/>
    <cellStyle name="_Chelan Debt Forecast 12.19.05_2010 PTC's July1_Dec31 2010 " xfId="4492"/>
    <cellStyle name="_Chelan Debt Forecast 12.19.05_2010 PTC's Sept10_Aug11 (Version 4)" xfId="4493"/>
    <cellStyle name="_Chelan Debt Forecast 12.19.05_3.01 Income Statement" xfId="4494"/>
    <cellStyle name="_Chelan Debt Forecast 12.19.05_4 31 Regulatory Assets and Liabilities  7 06- Exhibit D" xfId="4495"/>
    <cellStyle name="_Chelan Debt Forecast 12.19.05_4 31 Regulatory Assets and Liabilities  7 06- Exhibit D 2" xfId="4496"/>
    <cellStyle name="_Chelan Debt Forecast 12.19.05_4 31 Regulatory Assets and Liabilities  7 06- Exhibit D 2 2" xfId="4497"/>
    <cellStyle name="_Chelan Debt Forecast 12.19.05_4 31 Regulatory Assets and Liabilities  7 06- Exhibit D 2 2 2" xfId="4498"/>
    <cellStyle name="_Chelan Debt Forecast 12.19.05_4 31 Regulatory Assets and Liabilities  7 06- Exhibit D 3" xfId="4499"/>
    <cellStyle name="_Chelan Debt Forecast 12.19.05_4 31 Regulatory Assets and Liabilities  7 06- Exhibit D 3 2" xfId="4500"/>
    <cellStyle name="_Chelan Debt Forecast 12.19.05_4 31 Regulatory Assets and Liabilities  7 06- Exhibit D_DEM-WP(C) ENERG10C--ctn Mid-C_042010 2010GRC" xfId="4501"/>
    <cellStyle name="_Chelan Debt Forecast 12.19.05_4 31 Regulatory Assets and Liabilities  7 06- Exhibit D_NIM Summary" xfId="4502"/>
    <cellStyle name="_Chelan Debt Forecast 12.19.05_4 31 Regulatory Assets and Liabilities  7 06- Exhibit D_NIM Summary 2" xfId="4503"/>
    <cellStyle name="_Chelan Debt Forecast 12.19.05_4 31 Regulatory Assets and Liabilities  7 06- Exhibit D_NIM Summary 2 2" xfId="4504"/>
    <cellStyle name="_Chelan Debt Forecast 12.19.05_4 31 Regulatory Assets and Liabilities  7 06- Exhibit D_NIM Summary 3" xfId="4505"/>
    <cellStyle name="_Chelan Debt Forecast 12.19.05_4 31 Regulatory Assets and Liabilities  7 06- Exhibit D_NIM Summary_DEM-WP(C) ENERG10C--ctn Mid-C_042010 2010GRC" xfId="4506"/>
    <cellStyle name="_Chelan Debt Forecast 12.19.05_4 31 Regulatory Assets and Liabilities  7 06- Exhibit D_NIM+O&amp;M" xfId="4507"/>
    <cellStyle name="_Chelan Debt Forecast 12.19.05_4 31 Regulatory Assets and Liabilities  7 06- Exhibit D_NIM+O&amp;M 2" xfId="4508"/>
    <cellStyle name="_Chelan Debt Forecast 12.19.05_4 31 Regulatory Assets and Liabilities  7 06- Exhibit D_NIM+O&amp;M Monthly" xfId="4509"/>
    <cellStyle name="_Chelan Debt Forecast 12.19.05_4 31 Regulatory Assets and Liabilities  7 06- Exhibit D_NIM+O&amp;M Monthly 2" xfId="4510"/>
    <cellStyle name="_Chelan Debt Forecast 12.19.05_4 31E Reg Asset  Liab and EXH D" xfId="4511"/>
    <cellStyle name="_Chelan Debt Forecast 12.19.05_4 31E Reg Asset  Liab and EXH D _ Aug 10 Filing (2)" xfId="4512"/>
    <cellStyle name="_Chelan Debt Forecast 12.19.05_4 31E Reg Asset  Liab and EXH D _ Aug 10 Filing (2) 2" xfId="4513"/>
    <cellStyle name="_Chelan Debt Forecast 12.19.05_4 31E Reg Asset  Liab and EXH D 10" xfId="4514"/>
    <cellStyle name="_Chelan Debt Forecast 12.19.05_4 31E Reg Asset  Liab and EXH D 11" xfId="4515"/>
    <cellStyle name="_Chelan Debt Forecast 12.19.05_4 31E Reg Asset  Liab and EXH D 12" xfId="4516"/>
    <cellStyle name="_Chelan Debt Forecast 12.19.05_4 31E Reg Asset  Liab and EXH D 13" xfId="4517"/>
    <cellStyle name="_Chelan Debt Forecast 12.19.05_4 31E Reg Asset  Liab and EXH D 14" xfId="4518"/>
    <cellStyle name="_Chelan Debt Forecast 12.19.05_4 31E Reg Asset  Liab and EXH D 15" xfId="4519"/>
    <cellStyle name="_Chelan Debt Forecast 12.19.05_4 31E Reg Asset  Liab and EXH D 16" xfId="4520"/>
    <cellStyle name="_Chelan Debt Forecast 12.19.05_4 31E Reg Asset  Liab and EXH D 17" xfId="4521"/>
    <cellStyle name="_Chelan Debt Forecast 12.19.05_4 31E Reg Asset  Liab and EXH D 18" xfId="4522"/>
    <cellStyle name="_Chelan Debt Forecast 12.19.05_4 31E Reg Asset  Liab and EXH D 19" xfId="4523"/>
    <cellStyle name="_Chelan Debt Forecast 12.19.05_4 31E Reg Asset  Liab and EXH D 2" xfId="4524"/>
    <cellStyle name="_Chelan Debt Forecast 12.19.05_4 31E Reg Asset  Liab and EXH D 20" xfId="4525"/>
    <cellStyle name="_Chelan Debt Forecast 12.19.05_4 31E Reg Asset  Liab and EXH D 21" xfId="4526"/>
    <cellStyle name="_Chelan Debt Forecast 12.19.05_4 31E Reg Asset  Liab and EXH D 22" xfId="4527"/>
    <cellStyle name="_Chelan Debt Forecast 12.19.05_4 31E Reg Asset  Liab and EXH D 23" xfId="4528"/>
    <cellStyle name="_Chelan Debt Forecast 12.19.05_4 31E Reg Asset  Liab and EXH D 24" xfId="4529"/>
    <cellStyle name="_Chelan Debt Forecast 12.19.05_4 31E Reg Asset  Liab and EXH D 25" xfId="4530"/>
    <cellStyle name="_Chelan Debt Forecast 12.19.05_4 31E Reg Asset  Liab and EXH D 26" xfId="4531"/>
    <cellStyle name="_Chelan Debt Forecast 12.19.05_4 31E Reg Asset  Liab and EXH D 27" xfId="4532"/>
    <cellStyle name="_Chelan Debt Forecast 12.19.05_4 31E Reg Asset  Liab and EXH D 28" xfId="4533"/>
    <cellStyle name="_Chelan Debt Forecast 12.19.05_4 31E Reg Asset  Liab and EXH D 29" xfId="4534"/>
    <cellStyle name="_Chelan Debt Forecast 12.19.05_4 31E Reg Asset  Liab and EXH D 3" xfId="4535"/>
    <cellStyle name="_Chelan Debt Forecast 12.19.05_4 31E Reg Asset  Liab and EXH D 30" xfId="4536"/>
    <cellStyle name="_Chelan Debt Forecast 12.19.05_4 31E Reg Asset  Liab and EXH D 31" xfId="4537"/>
    <cellStyle name="_Chelan Debt Forecast 12.19.05_4 31E Reg Asset  Liab and EXH D 32" xfId="4538"/>
    <cellStyle name="_Chelan Debt Forecast 12.19.05_4 31E Reg Asset  Liab and EXH D 33" xfId="4539"/>
    <cellStyle name="_Chelan Debt Forecast 12.19.05_4 31E Reg Asset  Liab and EXH D 34" xfId="4540"/>
    <cellStyle name="_Chelan Debt Forecast 12.19.05_4 31E Reg Asset  Liab and EXH D 35" xfId="4541"/>
    <cellStyle name="_Chelan Debt Forecast 12.19.05_4 31E Reg Asset  Liab and EXH D 36" xfId="4542"/>
    <cellStyle name="_Chelan Debt Forecast 12.19.05_4 31E Reg Asset  Liab and EXH D 4" xfId="4543"/>
    <cellStyle name="_Chelan Debt Forecast 12.19.05_4 31E Reg Asset  Liab and EXH D 5" xfId="4544"/>
    <cellStyle name="_Chelan Debt Forecast 12.19.05_4 31E Reg Asset  Liab and EXH D 6" xfId="4545"/>
    <cellStyle name="_Chelan Debt Forecast 12.19.05_4 31E Reg Asset  Liab and EXH D 7" xfId="4546"/>
    <cellStyle name="_Chelan Debt Forecast 12.19.05_4 31E Reg Asset  Liab and EXH D 8" xfId="4547"/>
    <cellStyle name="_Chelan Debt Forecast 12.19.05_4 31E Reg Asset  Liab and EXH D 9" xfId="4548"/>
    <cellStyle name="_Chelan Debt Forecast 12.19.05_4 32 Regulatory Assets and Liabilities  7 06- Exhibit D" xfId="4549"/>
    <cellStyle name="_Chelan Debt Forecast 12.19.05_4 32 Regulatory Assets and Liabilities  7 06- Exhibit D 2" xfId="4550"/>
    <cellStyle name="_Chelan Debt Forecast 12.19.05_4 32 Regulatory Assets and Liabilities  7 06- Exhibit D 2 2" xfId="4551"/>
    <cellStyle name="_Chelan Debt Forecast 12.19.05_4 32 Regulatory Assets and Liabilities  7 06- Exhibit D 2 2 2" xfId="4552"/>
    <cellStyle name="_Chelan Debt Forecast 12.19.05_4 32 Regulatory Assets and Liabilities  7 06- Exhibit D 3" xfId="4553"/>
    <cellStyle name="_Chelan Debt Forecast 12.19.05_4 32 Regulatory Assets and Liabilities  7 06- Exhibit D 3 2" xfId="4554"/>
    <cellStyle name="_Chelan Debt Forecast 12.19.05_4 32 Regulatory Assets and Liabilities  7 06- Exhibit D_DEM-WP(C) ENERG10C--ctn Mid-C_042010 2010GRC" xfId="4555"/>
    <cellStyle name="_Chelan Debt Forecast 12.19.05_4 32 Regulatory Assets and Liabilities  7 06- Exhibit D_NIM Summary" xfId="4556"/>
    <cellStyle name="_Chelan Debt Forecast 12.19.05_4 32 Regulatory Assets and Liabilities  7 06- Exhibit D_NIM Summary 2" xfId="4557"/>
    <cellStyle name="_Chelan Debt Forecast 12.19.05_4 32 Regulatory Assets and Liabilities  7 06- Exhibit D_NIM Summary 2 2" xfId="4558"/>
    <cellStyle name="_Chelan Debt Forecast 12.19.05_4 32 Regulatory Assets and Liabilities  7 06- Exhibit D_NIM Summary 3" xfId="4559"/>
    <cellStyle name="_Chelan Debt Forecast 12.19.05_4 32 Regulatory Assets and Liabilities  7 06- Exhibit D_NIM Summary_DEM-WP(C) ENERG10C--ctn Mid-C_042010 2010GRC" xfId="4560"/>
    <cellStyle name="_Chelan Debt Forecast 12.19.05_4 32 Regulatory Assets and Liabilities  7 06- Exhibit D_NIM+O&amp;M" xfId="4561"/>
    <cellStyle name="_Chelan Debt Forecast 12.19.05_4 32 Regulatory Assets and Liabilities  7 06- Exhibit D_NIM+O&amp;M 2" xfId="4562"/>
    <cellStyle name="_Chelan Debt Forecast 12.19.05_4 32 Regulatory Assets and Liabilities  7 06- Exhibit D_NIM+O&amp;M Monthly" xfId="4563"/>
    <cellStyle name="_Chelan Debt Forecast 12.19.05_4 32 Regulatory Assets and Liabilities  7 06- Exhibit D_NIM+O&amp;M Monthly 2" xfId="4564"/>
    <cellStyle name="_Chelan Debt Forecast 12.19.05_ACCOUNTS" xfId="4565"/>
    <cellStyle name="_Chelan Debt Forecast 12.19.05_Att B to RECs proceeds proposal" xfId="4566"/>
    <cellStyle name="_Chelan Debt Forecast 12.19.05_AURORA Total New" xfId="4567"/>
    <cellStyle name="_Chelan Debt Forecast 12.19.05_AURORA Total New 2" xfId="4568"/>
    <cellStyle name="_Chelan Debt Forecast 12.19.05_AURORA Total New 2 2" xfId="4569"/>
    <cellStyle name="_Chelan Debt Forecast 12.19.05_AURORA Total New 3" xfId="4570"/>
    <cellStyle name="_Chelan Debt Forecast 12.19.05_Backup for Attachment B 2010-09-09" xfId="4571"/>
    <cellStyle name="_Chelan Debt Forecast 12.19.05_Bench Request - Attachment B" xfId="4572"/>
    <cellStyle name="_Chelan Debt Forecast 12.19.05_Book1" xfId="4573"/>
    <cellStyle name="_Chelan Debt Forecast 12.19.05_Book2" xfId="4574"/>
    <cellStyle name="_Chelan Debt Forecast 12.19.05_Book2 2" xfId="4575"/>
    <cellStyle name="_Chelan Debt Forecast 12.19.05_Book2 2 2" xfId="4576"/>
    <cellStyle name="_Chelan Debt Forecast 12.19.05_Book2 2 2 2" xfId="4577"/>
    <cellStyle name="_Chelan Debt Forecast 12.19.05_Book2 2 3" xfId="4578"/>
    <cellStyle name="_Chelan Debt Forecast 12.19.05_Book2 3" xfId="4579"/>
    <cellStyle name="_Chelan Debt Forecast 12.19.05_Book2 3 2" xfId="4580"/>
    <cellStyle name="_Chelan Debt Forecast 12.19.05_Book2 4" xfId="4581"/>
    <cellStyle name="_Chelan Debt Forecast 12.19.05_Book2_Adj Bench DR 3 for Initial Briefs (Electric)" xfId="4582"/>
    <cellStyle name="_Chelan Debt Forecast 12.19.05_Book2_Adj Bench DR 3 for Initial Briefs (Electric) 2" xfId="4583"/>
    <cellStyle name="_Chelan Debt Forecast 12.19.05_Book2_Adj Bench DR 3 for Initial Briefs (Electric) 2 2" xfId="4584"/>
    <cellStyle name="_Chelan Debt Forecast 12.19.05_Book2_Adj Bench DR 3 for Initial Briefs (Electric) 2 2 2" xfId="4585"/>
    <cellStyle name="_Chelan Debt Forecast 12.19.05_Book2_Adj Bench DR 3 for Initial Briefs (Electric) 2 3" xfId="4586"/>
    <cellStyle name="_Chelan Debt Forecast 12.19.05_Book2_Adj Bench DR 3 for Initial Briefs (Electric) 3" xfId="4587"/>
    <cellStyle name="_Chelan Debt Forecast 12.19.05_Book2_Adj Bench DR 3 for Initial Briefs (Electric) 3 2" xfId="4588"/>
    <cellStyle name="_Chelan Debt Forecast 12.19.05_Book2_Adj Bench DR 3 for Initial Briefs (Electric) 4" xfId="4589"/>
    <cellStyle name="_Chelan Debt Forecast 12.19.05_Book2_Adj Bench DR 3 for Initial Briefs (Electric)_DEM-WP(C) ENERG10C--ctn Mid-C_042010 2010GRC" xfId="4590"/>
    <cellStyle name="_Chelan Debt Forecast 12.19.05_Book2_DEM-WP(C) ENERG10C--ctn Mid-C_042010 2010GRC" xfId="4591"/>
    <cellStyle name="_Chelan Debt Forecast 12.19.05_Book2_Electric Rev Req Model (2009 GRC) Rebuttal" xfId="4592"/>
    <cellStyle name="_Chelan Debt Forecast 12.19.05_Book2_Electric Rev Req Model (2009 GRC) Rebuttal 2" xfId="4593"/>
    <cellStyle name="_Chelan Debt Forecast 12.19.05_Book2_Electric Rev Req Model (2009 GRC) Rebuttal 2 2" xfId="4594"/>
    <cellStyle name="_Chelan Debt Forecast 12.19.05_Book2_Electric Rev Req Model (2009 GRC) Rebuttal 2 2 2" xfId="4595"/>
    <cellStyle name="_Chelan Debt Forecast 12.19.05_Book2_Electric Rev Req Model (2009 GRC) Rebuttal 2 3" xfId="4596"/>
    <cellStyle name="_Chelan Debt Forecast 12.19.05_Book2_Electric Rev Req Model (2009 GRC) Rebuttal 3" xfId="4597"/>
    <cellStyle name="_Chelan Debt Forecast 12.19.05_Book2_Electric Rev Req Model (2009 GRC) Rebuttal 3 2" xfId="4598"/>
    <cellStyle name="_Chelan Debt Forecast 12.19.05_Book2_Electric Rev Req Model (2009 GRC) Rebuttal 4" xfId="4599"/>
    <cellStyle name="_Chelan Debt Forecast 12.19.05_Book2_Electric Rev Req Model (2009 GRC) Rebuttal REmoval of New  WH Solar AdjustMI" xfId="4600"/>
    <cellStyle name="_Chelan Debt Forecast 12.19.05_Book2_Electric Rev Req Model (2009 GRC) Rebuttal REmoval of New  WH Solar AdjustMI 2" xfId="4601"/>
    <cellStyle name="_Chelan Debt Forecast 12.19.05_Book2_Electric Rev Req Model (2009 GRC) Rebuttal REmoval of New  WH Solar AdjustMI 2 2" xfId="4602"/>
    <cellStyle name="_Chelan Debt Forecast 12.19.05_Book2_Electric Rev Req Model (2009 GRC) Rebuttal REmoval of New  WH Solar AdjustMI 2 2 2" xfId="4603"/>
    <cellStyle name="_Chelan Debt Forecast 12.19.05_Book2_Electric Rev Req Model (2009 GRC) Rebuttal REmoval of New  WH Solar AdjustMI 2 3" xfId="4604"/>
    <cellStyle name="_Chelan Debt Forecast 12.19.05_Book2_Electric Rev Req Model (2009 GRC) Rebuttal REmoval of New  WH Solar AdjustMI 3" xfId="4605"/>
    <cellStyle name="_Chelan Debt Forecast 12.19.05_Book2_Electric Rev Req Model (2009 GRC) Rebuttal REmoval of New  WH Solar AdjustMI 3 2" xfId="4606"/>
    <cellStyle name="_Chelan Debt Forecast 12.19.05_Book2_Electric Rev Req Model (2009 GRC) Rebuttal REmoval of New  WH Solar AdjustMI 4" xfId="4607"/>
    <cellStyle name="_Chelan Debt Forecast 12.19.05_Book2_Electric Rev Req Model (2009 GRC) Rebuttal REmoval of New  WH Solar AdjustMI_DEM-WP(C) ENERG10C--ctn Mid-C_042010 2010GRC" xfId="4608"/>
    <cellStyle name="_Chelan Debt Forecast 12.19.05_Book2_Electric Rev Req Model (2009 GRC) Revised 01-18-2010" xfId="4609"/>
    <cellStyle name="_Chelan Debt Forecast 12.19.05_Book2_Electric Rev Req Model (2009 GRC) Revised 01-18-2010 2" xfId="4610"/>
    <cellStyle name="_Chelan Debt Forecast 12.19.05_Book2_Electric Rev Req Model (2009 GRC) Revised 01-18-2010 2 2" xfId="4611"/>
    <cellStyle name="_Chelan Debt Forecast 12.19.05_Book2_Electric Rev Req Model (2009 GRC) Revised 01-18-2010 2 2 2" xfId="4612"/>
    <cellStyle name="_Chelan Debt Forecast 12.19.05_Book2_Electric Rev Req Model (2009 GRC) Revised 01-18-2010 2 3" xfId="4613"/>
    <cellStyle name="_Chelan Debt Forecast 12.19.05_Book2_Electric Rev Req Model (2009 GRC) Revised 01-18-2010 3" xfId="4614"/>
    <cellStyle name="_Chelan Debt Forecast 12.19.05_Book2_Electric Rev Req Model (2009 GRC) Revised 01-18-2010 3 2" xfId="4615"/>
    <cellStyle name="_Chelan Debt Forecast 12.19.05_Book2_Electric Rev Req Model (2009 GRC) Revised 01-18-2010 4" xfId="4616"/>
    <cellStyle name="_Chelan Debt Forecast 12.19.05_Book2_Electric Rev Req Model (2009 GRC) Revised 01-18-2010_DEM-WP(C) ENERG10C--ctn Mid-C_042010 2010GRC" xfId="4617"/>
    <cellStyle name="_Chelan Debt Forecast 12.19.05_Book2_Final Order Electric EXHIBIT A-1" xfId="4618"/>
    <cellStyle name="_Chelan Debt Forecast 12.19.05_Book2_Final Order Electric EXHIBIT A-1 2" xfId="4619"/>
    <cellStyle name="_Chelan Debt Forecast 12.19.05_Book2_Final Order Electric EXHIBIT A-1 2 2" xfId="4620"/>
    <cellStyle name="_Chelan Debt Forecast 12.19.05_Book2_Final Order Electric EXHIBIT A-1 2 2 2" xfId="4621"/>
    <cellStyle name="_Chelan Debt Forecast 12.19.05_Book2_Final Order Electric EXHIBIT A-1 2 3" xfId="4622"/>
    <cellStyle name="_Chelan Debt Forecast 12.19.05_Book2_Final Order Electric EXHIBIT A-1 3" xfId="4623"/>
    <cellStyle name="_Chelan Debt Forecast 12.19.05_Book2_Final Order Electric EXHIBIT A-1 3 2" xfId="4624"/>
    <cellStyle name="_Chelan Debt Forecast 12.19.05_Book2_Final Order Electric EXHIBIT A-1 4" xfId="4625"/>
    <cellStyle name="_Chelan Debt Forecast 12.19.05_Book4" xfId="4626"/>
    <cellStyle name="_Chelan Debt Forecast 12.19.05_Book4 2" xfId="4627"/>
    <cellStyle name="_Chelan Debt Forecast 12.19.05_Book4 2 2" xfId="4628"/>
    <cellStyle name="_Chelan Debt Forecast 12.19.05_Book4 2 2 2" xfId="4629"/>
    <cellStyle name="_Chelan Debt Forecast 12.19.05_Book4 2 3" xfId="4630"/>
    <cellStyle name="_Chelan Debt Forecast 12.19.05_Book4 3" xfId="4631"/>
    <cellStyle name="_Chelan Debt Forecast 12.19.05_Book4 3 2" xfId="4632"/>
    <cellStyle name="_Chelan Debt Forecast 12.19.05_Book4 4" xfId="4633"/>
    <cellStyle name="_Chelan Debt Forecast 12.19.05_Book4_DEM-WP(C) ENERG10C--ctn Mid-C_042010 2010GRC" xfId="4634"/>
    <cellStyle name="_Chelan Debt Forecast 12.19.05_Book9" xfId="4635"/>
    <cellStyle name="_Chelan Debt Forecast 12.19.05_Book9 2" xfId="4636"/>
    <cellStyle name="_Chelan Debt Forecast 12.19.05_Book9 2 2" xfId="4637"/>
    <cellStyle name="_Chelan Debt Forecast 12.19.05_Book9 2 2 2" xfId="4638"/>
    <cellStyle name="_Chelan Debt Forecast 12.19.05_Book9 2 3" xfId="4639"/>
    <cellStyle name="_Chelan Debt Forecast 12.19.05_Book9 3" xfId="4640"/>
    <cellStyle name="_Chelan Debt Forecast 12.19.05_Book9 3 2" xfId="4641"/>
    <cellStyle name="_Chelan Debt Forecast 12.19.05_Book9 4" xfId="4642"/>
    <cellStyle name="_Chelan Debt Forecast 12.19.05_Book9_DEM-WP(C) ENERG10C--ctn Mid-C_042010 2010GRC" xfId="4643"/>
    <cellStyle name="_Chelan Debt Forecast 12.19.05_Check the Interest Calculation" xfId="4644"/>
    <cellStyle name="_Chelan Debt Forecast 12.19.05_Check the Interest Calculation_Scenario 1 REC vs PTC Offset" xfId="4645"/>
    <cellStyle name="_Chelan Debt Forecast 12.19.05_Check the Interest Calculation_Scenario 3" xfId="4646"/>
    <cellStyle name="_Chelan Debt Forecast 12.19.05_Chelan PUD Power Costs (8-10)" xfId="4647"/>
    <cellStyle name="_Chelan Debt Forecast 12.19.05_Chelan PUD Power Costs (8-10) 2" xfId="4648"/>
    <cellStyle name="_Chelan Debt Forecast 12.19.05_DEM-WP(C) Chelan Power Costs" xfId="4649"/>
    <cellStyle name="_Chelan Debt Forecast 12.19.05_DEM-WP(C) Chelan Power Costs 2" xfId="4650"/>
    <cellStyle name="_Chelan Debt Forecast 12.19.05_DEM-WP(C) ENERG10C--ctn Mid-C_042010 2010GRC" xfId="4651"/>
    <cellStyle name="_Chelan Debt Forecast 12.19.05_DEM-WP(C) Gas Transport 2010GRC" xfId="4652"/>
    <cellStyle name="_Chelan Debt Forecast 12.19.05_DEM-WP(C) Gas Transport 2010GRC 2" xfId="4653"/>
    <cellStyle name="_Chelan Debt Forecast 12.19.05_DWH-08 (Rate Spread &amp; Design Workpapers)" xfId="4654"/>
    <cellStyle name="_Chelan Debt Forecast 12.19.05_Exh A-1 resulting from UE-112050 effective Jan 1 2012" xfId="4655"/>
    <cellStyle name="_Chelan Debt Forecast 12.19.05_Exh G - Klamath Peaker PPA fr C Locke 2-12" xfId="4656"/>
    <cellStyle name="_Chelan Debt Forecast 12.19.05_Exhibit A-1 effective 4-1-11 fr S Free 12-11" xfId="4657"/>
    <cellStyle name="_Chelan Debt Forecast 12.19.05_Exhibit D fr R Gho 12-31-08" xfId="4658"/>
    <cellStyle name="_Chelan Debt Forecast 12.19.05_Exhibit D fr R Gho 12-31-08 2" xfId="4659"/>
    <cellStyle name="_Chelan Debt Forecast 12.19.05_Exhibit D fr R Gho 12-31-08 2 2" xfId="4660"/>
    <cellStyle name="_Chelan Debt Forecast 12.19.05_Exhibit D fr R Gho 12-31-08 3" xfId="4661"/>
    <cellStyle name="_Chelan Debt Forecast 12.19.05_Exhibit D fr R Gho 12-31-08 v2" xfId="4662"/>
    <cellStyle name="_Chelan Debt Forecast 12.19.05_Exhibit D fr R Gho 12-31-08 v2 2" xfId="4663"/>
    <cellStyle name="_Chelan Debt Forecast 12.19.05_Exhibit D fr R Gho 12-31-08 v2 2 2" xfId="4664"/>
    <cellStyle name="_Chelan Debt Forecast 12.19.05_Exhibit D fr R Gho 12-31-08 v2 3" xfId="4665"/>
    <cellStyle name="_Chelan Debt Forecast 12.19.05_Exhibit D fr R Gho 12-31-08 v2_DEM-WP(C) ENERG10C--ctn Mid-C_042010 2010GRC" xfId="4666"/>
    <cellStyle name="_Chelan Debt Forecast 12.19.05_Exhibit D fr R Gho 12-31-08 v2_NIM Summary" xfId="4667"/>
    <cellStyle name="_Chelan Debt Forecast 12.19.05_Exhibit D fr R Gho 12-31-08 v2_NIM Summary 2" xfId="4668"/>
    <cellStyle name="_Chelan Debt Forecast 12.19.05_Exhibit D fr R Gho 12-31-08 v2_NIM Summary 2 2" xfId="4669"/>
    <cellStyle name="_Chelan Debt Forecast 12.19.05_Exhibit D fr R Gho 12-31-08 v2_NIM Summary 3" xfId="4670"/>
    <cellStyle name="_Chelan Debt Forecast 12.19.05_Exhibit D fr R Gho 12-31-08 v2_NIM Summary_DEM-WP(C) ENERG10C--ctn Mid-C_042010 2010GRC" xfId="4671"/>
    <cellStyle name="_Chelan Debt Forecast 12.19.05_Exhibit D fr R Gho 12-31-08_DEM-WP(C) ENERG10C--ctn Mid-C_042010 2010GRC" xfId="4672"/>
    <cellStyle name="_Chelan Debt Forecast 12.19.05_Exhibit D fr R Gho 12-31-08_NIM Summary" xfId="4673"/>
    <cellStyle name="_Chelan Debt Forecast 12.19.05_Exhibit D fr R Gho 12-31-08_NIM Summary 2" xfId="4674"/>
    <cellStyle name="_Chelan Debt Forecast 12.19.05_Exhibit D fr R Gho 12-31-08_NIM Summary 2 2" xfId="4675"/>
    <cellStyle name="_Chelan Debt Forecast 12.19.05_Exhibit D fr R Gho 12-31-08_NIM Summary 3" xfId="4676"/>
    <cellStyle name="_Chelan Debt Forecast 12.19.05_Exhibit D fr R Gho 12-31-08_NIM Summary_DEM-WP(C) ENERG10C--ctn Mid-C_042010 2010GRC" xfId="4677"/>
    <cellStyle name="_Chelan Debt Forecast 12.19.05_Final 2008 PTC Rate Design Workpapers 10.27.08" xfId="4678"/>
    <cellStyle name="_Chelan Debt Forecast 12.19.05_Final 2009 Electric Low Income Workpapers" xfId="4679"/>
    <cellStyle name="_Chelan Debt Forecast 12.19.05_Gas Rev Req Model (2010 GRC)" xfId="4680"/>
    <cellStyle name="_Chelan Debt Forecast 12.19.05_Hopkins Ridge Prepaid Tran - Interest Earned RY 12ME Feb  '11" xfId="4681"/>
    <cellStyle name="_Chelan Debt Forecast 12.19.05_Hopkins Ridge Prepaid Tran - Interest Earned RY 12ME Feb  '11 2" xfId="4682"/>
    <cellStyle name="_Chelan Debt Forecast 12.19.05_Hopkins Ridge Prepaid Tran - Interest Earned RY 12ME Feb  '11 2 2" xfId="4683"/>
    <cellStyle name="_Chelan Debt Forecast 12.19.05_Hopkins Ridge Prepaid Tran - Interest Earned RY 12ME Feb  '11 3" xfId="4684"/>
    <cellStyle name="_Chelan Debt Forecast 12.19.05_Hopkins Ridge Prepaid Tran - Interest Earned RY 12ME Feb  '11_DEM-WP(C) ENERG10C--ctn Mid-C_042010 2010GRC" xfId="4685"/>
    <cellStyle name="_Chelan Debt Forecast 12.19.05_Hopkins Ridge Prepaid Tran - Interest Earned RY 12ME Feb  '11_NIM Summary" xfId="4686"/>
    <cellStyle name="_Chelan Debt Forecast 12.19.05_Hopkins Ridge Prepaid Tran - Interest Earned RY 12ME Feb  '11_NIM Summary 2" xfId="4687"/>
    <cellStyle name="_Chelan Debt Forecast 12.19.05_Hopkins Ridge Prepaid Tran - Interest Earned RY 12ME Feb  '11_NIM Summary 2 2" xfId="4688"/>
    <cellStyle name="_Chelan Debt Forecast 12.19.05_Hopkins Ridge Prepaid Tran - Interest Earned RY 12ME Feb  '11_NIM Summary 3" xfId="4689"/>
    <cellStyle name="_Chelan Debt Forecast 12.19.05_Hopkins Ridge Prepaid Tran - Interest Earned RY 12ME Feb  '11_NIM Summary_DEM-WP(C) ENERG10C--ctn Mid-C_042010 2010GRC" xfId="4690"/>
    <cellStyle name="_Chelan Debt Forecast 12.19.05_Hopkins Ridge Prepaid Tran - Interest Earned RY 12ME Feb  '11_Transmission Workbook for May BOD" xfId="4691"/>
    <cellStyle name="_Chelan Debt Forecast 12.19.05_Hopkins Ridge Prepaid Tran - Interest Earned RY 12ME Feb  '11_Transmission Workbook for May BOD 2" xfId="4692"/>
    <cellStyle name="_Chelan Debt Forecast 12.19.05_Hopkins Ridge Prepaid Tran - Interest Earned RY 12ME Feb  '11_Transmission Workbook for May BOD 2 2" xfId="4693"/>
    <cellStyle name="_Chelan Debt Forecast 12.19.05_Hopkins Ridge Prepaid Tran - Interest Earned RY 12ME Feb  '11_Transmission Workbook for May BOD 3" xfId="4694"/>
    <cellStyle name="_Chelan Debt Forecast 12.19.05_Hopkins Ridge Prepaid Tran - Interest Earned RY 12ME Feb  '11_Transmission Workbook for May BOD_DEM-WP(C) ENERG10C--ctn Mid-C_042010 2010GRC" xfId="4695"/>
    <cellStyle name="_Chelan Debt Forecast 12.19.05_INPUTS" xfId="4696"/>
    <cellStyle name="_Chelan Debt Forecast 12.19.05_INPUTS 2" xfId="4697"/>
    <cellStyle name="_Chelan Debt Forecast 12.19.05_INPUTS 2 2" xfId="4698"/>
    <cellStyle name="_Chelan Debt Forecast 12.19.05_INPUTS 2 2 2" xfId="4699"/>
    <cellStyle name="_Chelan Debt Forecast 12.19.05_INPUTS 2 3" xfId="4700"/>
    <cellStyle name="_Chelan Debt Forecast 12.19.05_INPUTS 3" xfId="4701"/>
    <cellStyle name="_Chelan Debt Forecast 12.19.05_INPUTS 3 2" xfId="4702"/>
    <cellStyle name="_Chelan Debt Forecast 12.19.05_INPUTS 4" xfId="4703"/>
    <cellStyle name="_Chelan Debt Forecast 12.19.05_Low Income 2010 RevRequirement" xfId="4704"/>
    <cellStyle name="_Chelan Debt Forecast 12.19.05_Low Income 2010 RevRequirement (2)" xfId="4705"/>
    <cellStyle name="_Chelan Debt Forecast 12.19.05_LSRWEP LGIA like Acctg Petition Aug 2010" xfId="4706"/>
    <cellStyle name="_Chelan Debt Forecast 12.19.05_LSRWEP LGIA like Acctg Petition Aug 2010 2" xfId="4707"/>
    <cellStyle name="_Chelan Debt Forecast 12.19.05_Mint Farm Generation BPA" xfId="4708"/>
    <cellStyle name="_Chelan Debt Forecast 12.19.05_NIM Summary" xfId="4709"/>
    <cellStyle name="_Chelan Debt Forecast 12.19.05_NIM Summary 09GRC" xfId="4710"/>
    <cellStyle name="_Chelan Debt Forecast 12.19.05_NIM Summary 09GRC 2" xfId="4711"/>
    <cellStyle name="_Chelan Debt Forecast 12.19.05_NIM Summary 09GRC 2 2" xfId="4712"/>
    <cellStyle name="_Chelan Debt Forecast 12.19.05_NIM Summary 09GRC 3" xfId="4713"/>
    <cellStyle name="_Chelan Debt Forecast 12.19.05_NIM Summary 09GRC_DEM-WP(C) ENERG10C--ctn Mid-C_042010 2010GRC" xfId="4714"/>
    <cellStyle name="_Chelan Debt Forecast 12.19.05_NIM Summary 10" xfId="4715"/>
    <cellStyle name="_Chelan Debt Forecast 12.19.05_NIM Summary 11" xfId="4716"/>
    <cellStyle name="_Chelan Debt Forecast 12.19.05_NIM Summary 12" xfId="4717"/>
    <cellStyle name="_Chelan Debt Forecast 12.19.05_NIM Summary 13" xfId="4718"/>
    <cellStyle name="_Chelan Debt Forecast 12.19.05_NIM Summary 14" xfId="4719"/>
    <cellStyle name="_Chelan Debt Forecast 12.19.05_NIM Summary 15" xfId="4720"/>
    <cellStyle name="_Chelan Debt Forecast 12.19.05_NIM Summary 16" xfId="4721"/>
    <cellStyle name="_Chelan Debt Forecast 12.19.05_NIM Summary 17" xfId="4722"/>
    <cellStyle name="_Chelan Debt Forecast 12.19.05_NIM Summary 18" xfId="4723"/>
    <cellStyle name="_Chelan Debt Forecast 12.19.05_NIM Summary 19" xfId="4724"/>
    <cellStyle name="_Chelan Debt Forecast 12.19.05_NIM Summary 2" xfId="4725"/>
    <cellStyle name="_Chelan Debt Forecast 12.19.05_NIM Summary 2 2" xfId="4726"/>
    <cellStyle name="_Chelan Debt Forecast 12.19.05_NIM Summary 20" xfId="4727"/>
    <cellStyle name="_Chelan Debt Forecast 12.19.05_NIM Summary 21" xfId="4728"/>
    <cellStyle name="_Chelan Debt Forecast 12.19.05_NIM Summary 22" xfId="4729"/>
    <cellStyle name="_Chelan Debt Forecast 12.19.05_NIM Summary 23" xfId="4730"/>
    <cellStyle name="_Chelan Debt Forecast 12.19.05_NIM Summary 24" xfId="4731"/>
    <cellStyle name="_Chelan Debt Forecast 12.19.05_NIM Summary 25" xfId="4732"/>
    <cellStyle name="_Chelan Debt Forecast 12.19.05_NIM Summary 26" xfId="4733"/>
    <cellStyle name="_Chelan Debt Forecast 12.19.05_NIM Summary 27" xfId="4734"/>
    <cellStyle name="_Chelan Debt Forecast 12.19.05_NIM Summary 28" xfId="4735"/>
    <cellStyle name="_Chelan Debt Forecast 12.19.05_NIM Summary 29" xfId="4736"/>
    <cellStyle name="_Chelan Debt Forecast 12.19.05_NIM Summary 3" xfId="4737"/>
    <cellStyle name="_Chelan Debt Forecast 12.19.05_NIM Summary 3 2" xfId="4738"/>
    <cellStyle name="_Chelan Debt Forecast 12.19.05_NIM Summary 30" xfId="4739"/>
    <cellStyle name="_Chelan Debt Forecast 12.19.05_NIM Summary 31" xfId="4740"/>
    <cellStyle name="_Chelan Debt Forecast 12.19.05_NIM Summary 32" xfId="4741"/>
    <cellStyle name="_Chelan Debt Forecast 12.19.05_NIM Summary 33" xfId="4742"/>
    <cellStyle name="_Chelan Debt Forecast 12.19.05_NIM Summary 34" xfId="4743"/>
    <cellStyle name="_Chelan Debt Forecast 12.19.05_NIM Summary 35" xfId="4744"/>
    <cellStyle name="_Chelan Debt Forecast 12.19.05_NIM Summary 36" xfId="4745"/>
    <cellStyle name="_Chelan Debt Forecast 12.19.05_NIM Summary 37" xfId="4746"/>
    <cellStyle name="_Chelan Debt Forecast 12.19.05_NIM Summary 38" xfId="4747"/>
    <cellStyle name="_Chelan Debt Forecast 12.19.05_NIM Summary 39" xfId="4748"/>
    <cellStyle name="_Chelan Debt Forecast 12.19.05_NIM Summary 4" xfId="4749"/>
    <cellStyle name="_Chelan Debt Forecast 12.19.05_NIM Summary 4 2" xfId="4750"/>
    <cellStyle name="_Chelan Debt Forecast 12.19.05_NIM Summary 40" xfId="4751"/>
    <cellStyle name="_Chelan Debt Forecast 12.19.05_NIM Summary 41" xfId="4752"/>
    <cellStyle name="_Chelan Debt Forecast 12.19.05_NIM Summary 42" xfId="4753"/>
    <cellStyle name="_Chelan Debt Forecast 12.19.05_NIM Summary 43" xfId="4754"/>
    <cellStyle name="_Chelan Debt Forecast 12.19.05_NIM Summary 44" xfId="4755"/>
    <cellStyle name="_Chelan Debt Forecast 12.19.05_NIM Summary 45" xfId="4756"/>
    <cellStyle name="_Chelan Debt Forecast 12.19.05_NIM Summary 46" xfId="4757"/>
    <cellStyle name="_Chelan Debt Forecast 12.19.05_NIM Summary 47" xfId="4758"/>
    <cellStyle name="_Chelan Debt Forecast 12.19.05_NIM Summary 48" xfId="4759"/>
    <cellStyle name="_Chelan Debt Forecast 12.19.05_NIM Summary 49" xfId="4760"/>
    <cellStyle name="_Chelan Debt Forecast 12.19.05_NIM Summary 5" xfId="4761"/>
    <cellStyle name="_Chelan Debt Forecast 12.19.05_NIM Summary 5 2" xfId="4762"/>
    <cellStyle name="_Chelan Debt Forecast 12.19.05_NIM Summary 50" xfId="4763"/>
    <cellStyle name="_Chelan Debt Forecast 12.19.05_NIM Summary 51" xfId="4764"/>
    <cellStyle name="_Chelan Debt Forecast 12.19.05_NIM Summary 6" xfId="4765"/>
    <cellStyle name="_Chelan Debt Forecast 12.19.05_NIM Summary 6 2" xfId="4766"/>
    <cellStyle name="_Chelan Debt Forecast 12.19.05_NIM Summary 7" xfId="4767"/>
    <cellStyle name="_Chelan Debt Forecast 12.19.05_NIM Summary 7 2" xfId="4768"/>
    <cellStyle name="_Chelan Debt Forecast 12.19.05_NIM Summary 8" xfId="4769"/>
    <cellStyle name="_Chelan Debt Forecast 12.19.05_NIM Summary 8 2" xfId="4770"/>
    <cellStyle name="_Chelan Debt Forecast 12.19.05_NIM Summary 9" xfId="4771"/>
    <cellStyle name="_Chelan Debt Forecast 12.19.05_NIM Summary 9 2" xfId="4772"/>
    <cellStyle name="_Chelan Debt Forecast 12.19.05_NIM Summary_DEM-WP(C) ENERG10C--ctn Mid-C_042010 2010GRC" xfId="4773"/>
    <cellStyle name="_Chelan Debt Forecast 12.19.05_NIM+O&amp;M" xfId="4774"/>
    <cellStyle name="_Chelan Debt Forecast 12.19.05_NIM+O&amp;M 2" xfId="4775"/>
    <cellStyle name="_Chelan Debt Forecast 12.19.05_NIM+O&amp;M 2 2" xfId="4776"/>
    <cellStyle name="_Chelan Debt Forecast 12.19.05_NIM+O&amp;M 3" xfId="4777"/>
    <cellStyle name="_Chelan Debt Forecast 12.19.05_NIM+O&amp;M Monthly" xfId="4778"/>
    <cellStyle name="_Chelan Debt Forecast 12.19.05_NIM+O&amp;M Monthly 2" xfId="4779"/>
    <cellStyle name="_Chelan Debt Forecast 12.19.05_NIM+O&amp;M Monthly 2 2" xfId="4780"/>
    <cellStyle name="_Chelan Debt Forecast 12.19.05_NIM+O&amp;M Monthly 3" xfId="4781"/>
    <cellStyle name="_Chelan Debt Forecast 12.19.05_Oct2010toSep2011LwIncLead" xfId="4782"/>
    <cellStyle name="_Chelan Debt Forecast 12.19.05_PCA 10 -  Exhibit D Dec 2011" xfId="4783"/>
    <cellStyle name="_Chelan Debt Forecast 12.19.05_PCA 10 -  Exhibit D from A Kellogg Jan 2011" xfId="4784"/>
    <cellStyle name="_Chelan Debt Forecast 12.19.05_PCA 10 -  Exhibit D from A Kellogg July 2011" xfId="4785"/>
    <cellStyle name="_Chelan Debt Forecast 12.19.05_PCA 10 -  Exhibit D from S Free Rcv'd 12-11" xfId="4786"/>
    <cellStyle name="_Chelan Debt Forecast 12.19.05_PCA 11 -  Exhibit D Jan 2012 fr A Kellogg" xfId="4787"/>
    <cellStyle name="_Chelan Debt Forecast 12.19.05_PCA 11 -  Exhibit D Jan 2012 WF" xfId="4788"/>
    <cellStyle name="_Chelan Debt Forecast 12.19.05_PCA 7 - Exhibit D update 11_30_08 (2)" xfId="4789"/>
    <cellStyle name="_Chelan Debt Forecast 12.19.05_PCA 7 - Exhibit D update 11_30_08 (2) 2" xfId="4790"/>
    <cellStyle name="_Chelan Debt Forecast 12.19.05_PCA 7 - Exhibit D update 11_30_08 (2) 2 2" xfId="4791"/>
    <cellStyle name="_Chelan Debt Forecast 12.19.05_PCA 7 - Exhibit D update 11_30_08 (2) 2 2 2" xfId="4792"/>
    <cellStyle name="_Chelan Debt Forecast 12.19.05_PCA 7 - Exhibit D update 11_30_08 (2) 2 3" xfId="4793"/>
    <cellStyle name="_Chelan Debt Forecast 12.19.05_PCA 7 - Exhibit D update 11_30_08 (2) 3" xfId="4794"/>
    <cellStyle name="_Chelan Debt Forecast 12.19.05_PCA 7 - Exhibit D update 11_30_08 (2) 3 2" xfId="4795"/>
    <cellStyle name="_Chelan Debt Forecast 12.19.05_PCA 7 - Exhibit D update 11_30_08 (2) 4" xfId="4796"/>
    <cellStyle name="_Chelan Debt Forecast 12.19.05_PCA 7 - Exhibit D update 11_30_08 (2)_DEM-WP(C) ENERG10C--ctn Mid-C_042010 2010GRC" xfId="4797"/>
    <cellStyle name="_Chelan Debt Forecast 12.19.05_PCA 7 - Exhibit D update 11_30_08 (2)_NIM Summary" xfId="4798"/>
    <cellStyle name="_Chelan Debt Forecast 12.19.05_PCA 7 - Exhibit D update 11_30_08 (2)_NIM Summary 2" xfId="4799"/>
    <cellStyle name="_Chelan Debt Forecast 12.19.05_PCA 7 - Exhibit D update 11_30_08 (2)_NIM Summary 2 2" xfId="4800"/>
    <cellStyle name="_Chelan Debt Forecast 12.19.05_PCA 7 - Exhibit D update 11_30_08 (2)_NIM Summary 3" xfId="4801"/>
    <cellStyle name="_Chelan Debt Forecast 12.19.05_PCA 7 - Exhibit D update 11_30_08 (2)_NIM Summary_DEM-WP(C) ENERG10C--ctn Mid-C_042010 2010GRC" xfId="4802"/>
    <cellStyle name="_Chelan Debt Forecast 12.19.05_PCA 8 - Exhibit D update 12_31_09" xfId="4803"/>
    <cellStyle name="_Chelan Debt Forecast 12.19.05_PCA 8 - Exhibit D update 12_31_09 2" xfId="4804"/>
    <cellStyle name="_Chelan Debt Forecast 12.19.05_PCA 9 -  Exhibit D April 2010" xfId="4805"/>
    <cellStyle name="_Chelan Debt Forecast 12.19.05_PCA 9 -  Exhibit D April 2010 (3)" xfId="4806"/>
    <cellStyle name="_Chelan Debt Forecast 12.19.05_PCA 9 -  Exhibit D April 2010 (3) 2" xfId="4807"/>
    <cellStyle name="_Chelan Debt Forecast 12.19.05_PCA 9 -  Exhibit D April 2010 (3) 2 2" xfId="4808"/>
    <cellStyle name="_Chelan Debt Forecast 12.19.05_PCA 9 -  Exhibit D April 2010 (3) 3" xfId="4809"/>
    <cellStyle name="_Chelan Debt Forecast 12.19.05_PCA 9 -  Exhibit D April 2010 (3)_DEM-WP(C) ENERG10C--ctn Mid-C_042010 2010GRC" xfId="4810"/>
    <cellStyle name="_Chelan Debt Forecast 12.19.05_PCA 9 -  Exhibit D April 2010 2" xfId="4811"/>
    <cellStyle name="_Chelan Debt Forecast 12.19.05_PCA 9 -  Exhibit D April 2010 3" xfId="4812"/>
    <cellStyle name="_Chelan Debt Forecast 12.19.05_PCA 9 -  Exhibit D April 2010 4" xfId="4813"/>
    <cellStyle name="_Chelan Debt Forecast 12.19.05_PCA 9 -  Exhibit D April 2010 5" xfId="4814"/>
    <cellStyle name="_Chelan Debt Forecast 12.19.05_PCA 9 -  Exhibit D April 2010 6" xfId="4815"/>
    <cellStyle name="_Chelan Debt Forecast 12.19.05_PCA 9 -  Exhibit D Feb 2010" xfId="4816"/>
    <cellStyle name="_Chelan Debt Forecast 12.19.05_PCA 9 -  Exhibit D Feb 2010 2" xfId="4817"/>
    <cellStyle name="_Chelan Debt Forecast 12.19.05_PCA 9 -  Exhibit D Feb 2010 v2" xfId="4818"/>
    <cellStyle name="_Chelan Debt Forecast 12.19.05_PCA 9 -  Exhibit D Feb 2010 v2 2" xfId="4819"/>
    <cellStyle name="_Chelan Debt Forecast 12.19.05_PCA 9 -  Exhibit D Feb 2010 WF" xfId="4820"/>
    <cellStyle name="_Chelan Debt Forecast 12.19.05_PCA 9 -  Exhibit D Feb 2010 WF 2" xfId="4821"/>
    <cellStyle name="_Chelan Debt Forecast 12.19.05_PCA 9 -  Exhibit D Jan 2010" xfId="4822"/>
    <cellStyle name="_Chelan Debt Forecast 12.19.05_PCA 9 -  Exhibit D Jan 2010 2" xfId="4823"/>
    <cellStyle name="_Chelan Debt Forecast 12.19.05_PCA 9 -  Exhibit D March 2010 (2)" xfId="4824"/>
    <cellStyle name="_Chelan Debt Forecast 12.19.05_PCA 9 -  Exhibit D March 2010 (2) 2" xfId="4825"/>
    <cellStyle name="_Chelan Debt Forecast 12.19.05_PCA 9 -  Exhibit D Nov 2010" xfId="4826"/>
    <cellStyle name="_Chelan Debt Forecast 12.19.05_PCA 9 -  Exhibit D Nov 2010 2" xfId="4827"/>
    <cellStyle name="_Chelan Debt Forecast 12.19.05_PCA 9 - Exhibit D at August 2010" xfId="4828"/>
    <cellStyle name="_Chelan Debt Forecast 12.19.05_PCA 9 - Exhibit D at August 2010 2" xfId="4829"/>
    <cellStyle name="_Chelan Debt Forecast 12.19.05_PCA 9 - Exhibit D June 2010 GRC" xfId="4830"/>
    <cellStyle name="_Chelan Debt Forecast 12.19.05_PCA 9 - Exhibit D June 2010 GRC 2" xfId="4831"/>
    <cellStyle name="_Chelan Debt Forecast 12.19.05_Power Costs - Comparison bx Rbtl-Staff-Jt-PC" xfId="4832"/>
    <cellStyle name="_Chelan Debt Forecast 12.19.05_Power Costs - Comparison bx Rbtl-Staff-Jt-PC 2" xfId="4833"/>
    <cellStyle name="_Chelan Debt Forecast 12.19.05_Power Costs - Comparison bx Rbtl-Staff-Jt-PC 2 2" xfId="4834"/>
    <cellStyle name="_Chelan Debt Forecast 12.19.05_Power Costs - Comparison bx Rbtl-Staff-Jt-PC 2 2 2" xfId="4835"/>
    <cellStyle name="_Chelan Debt Forecast 12.19.05_Power Costs - Comparison bx Rbtl-Staff-Jt-PC 2 3" xfId="4836"/>
    <cellStyle name="_Chelan Debt Forecast 12.19.05_Power Costs - Comparison bx Rbtl-Staff-Jt-PC 3" xfId="4837"/>
    <cellStyle name="_Chelan Debt Forecast 12.19.05_Power Costs - Comparison bx Rbtl-Staff-Jt-PC 3 2" xfId="4838"/>
    <cellStyle name="_Chelan Debt Forecast 12.19.05_Power Costs - Comparison bx Rbtl-Staff-Jt-PC 4" xfId="4839"/>
    <cellStyle name="_Chelan Debt Forecast 12.19.05_Power Costs - Comparison bx Rbtl-Staff-Jt-PC_Adj Bench DR 3 for Initial Briefs (Electric)" xfId="4840"/>
    <cellStyle name="_Chelan Debt Forecast 12.19.05_Power Costs - Comparison bx Rbtl-Staff-Jt-PC_Adj Bench DR 3 for Initial Briefs (Electric) 2" xfId="4841"/>
    <cellStyle name="_Chelan Debt Forecast 12.19.05_Power Costs - Comparison bx Rbtl-Staff-Jt-PC_Adj Bench DR 3 for Initial Briefs (Electric) 2 2" xfId="4842"/>
    <cellStyle name="_Chelan Debt Forecast 12.19.05_Power Costs - Comparison bx Rbtl-Staff-Jt-PC_Adj Bench DR 3 for Initial Briefs (Electric) 2 2 2" xfId="4843"/>
    <cellStyle name="_Chelan Debt Forecast 12.19.05_Power Costs - Comparison bx Rbtl-Staff-Jt-PC_Adj Bench DR 3 for Initial Briefs (Electric) 2 3" xfId="4844"/>
    <cellStyle name="_Chelan Debt Forecast 12.19.05_Power Costs - Comparison bx Rbtl-Staff-Jt-PC_Adj Bench DR 3 for Initial Briefs (Electric) 3" xfId="4845"/>
    <cellStyle name="_Chelan Debt Forecast 12.19.05_Power Costs - Comparison bx Rbtl-Staff-Jt-PC_Adj Bench DR 3 for Initial Briefs (Electric) 3 2" xfId="4846"/>
    <cellStyle name="_Chelan Debt Forecast 12.19.05_Power Costs - Comparison bx Rbtl-Staff-Jt-PC_Adj Bench DR 3 for Initial Briefs (Electric) 4" xfId="4847"/>
    <cellStyle name="_Chelan Debt Forecast 12.19.05_Power Costs - Comparison bx Rbtl-Staff-Jt-PC_Adj Bench DR 3 for Initial Briefs (Electric)_DEM-WP(C) ENERG10C--ctn Mid-C_042010 2010GRC" xfId="4848"/>
    <cellStyle name="_Chelan Debt Forecast 12.19.05_Power Costs - Comparison bx Rbtl-Staff-Jt-PC_DEM-WP(C) ENERG10C--ctn Mid-C_042010 2010GRC" xfId="4849"/>
    <cellStyle name="_Chelan Debt Forecast 12.19.05_Power Costs - Comparison bx Rbtl-Staff-Jt-PC_Electric Rev Req Model (2009 GRC) Rebuttal" xfId="4850"/>
    <cellStyle name="_Chelan Debt Forecast 12.19.05_Power Costs - Comparison bx Rbtl-Staff-Jt-PC_Electric Rev Req Model (2009 GRC) Rebuttal 2" xfId="4851"/>
    <cellStyle name="_Chelan Debt Forecast 12.19.05_Power Costs - Comparison bx Rbtl-Staff-Jt-PC_Electric Rev Req Model (2009 GRC) Rebuttal 2 2" xfId="4852"/>
    <cellStyle name="_Chelan Debt Forecast 12.19.05_Power Costs - Comparison bx Rbtl-Staff-Jt-PC_Electric Rev Req Model (2009 GRC) Rebuttal 2 2 2" xfId="4853"/>
    <cellStyle name="_Chelan Debt Forecast 12.19.05_Power Costs - Comparison bx Rbtl-Staff-Jt-PC_Electric Rev Req Model (2009 GRC) Rebuttal 2 3" xfId="4854"/>
    <cellStyle name="_Chelan Debt Forecast 12.19.05_Power Costs - Comparison bx Rbtl-Staff-Jt-PC_Electric Rev Req Model (2009 GRC) Rebuttal 3" xfId="4855"/>
    <cellStyle name="_Chelan Debt Forecast 12.19.05_Power Costs - Comparison bx Rbtl-Staff-Jt-PC_Electric Rev Req Model (2009 GRC) Rebuttal 3 2" xfId="4856"/>
    <cellStyle name="_Chelan Debt Forecast 12.19.05_Power Costs - Comparison bx Rbtl-Staff-Jt-PC_Electric Rev Req Model (2009 GRC) Rebuttal 4" xfId="4857"/>
    <cellStyle name="_Chelan Debt Forecast 12.19.05_Power Costs - Comparison bx Rbtl-Staff-Jt-PC_Electric Rev Req Model (2009 GRC) Rebuttal REmoval of New  WH Solar AdjustMI" xfId="4858"/>
    <cellStyle name="_Chelan Debt Forecast 12.19.05_Power Costs - Comparison bx Rbtl-Staff-Jt-PC_Electric Rev Req Model (2009 GRC) Rebuttal REmoval of New  WH Solar AdjustMI 2" xfId="4859"/>
    <cellStyle name="_Chelan Debt Forecast 12.19.05_Power Costs - Comparison bx Rbtl-Staff-Jt-PC_Electric Rev Req Model (2009 GRC) Rebuttal REmoval of New  WH Solar AdjustMI 2 2" xfId="4860"/>
    <cellStyle name="_Chelan Debt Forecast 12.19.05_Power Costs - Comparison bx Rbtl-Staff-Jt-PC_Electric Rev Req Model (2009 GRC) Rebuttal REmoval of New  WH Solar AdjustMI 2 2 2" xfId="4861"/>
    <cellStyle name="_Chelan Debt Forecast 12.19.05_Power Costs - Comparison bx Rbtl-Staff-Jt-PC_Electric Rev Req Model (2009 GRC) Rebuttal REmoval of New  WH Solar AdjustMI 2 3" xfId="4862"/>
    <cellStyle name="_Chelan Debt Forecast 12.19.05_Power Costs - Comparison bx Rbtl-Staff-Jt-PC_Electric Rev Req Model (2009 GRC) Rebuttal REmoval of New  WH Solar AdjustMI 3" xfId="4863"/>
    <cellStyle name="_Chelan Debt Forecast 12.19.05_Power Costs - Comparison bx Rbtl-Staff-Jt-PC_Electric Rev Req Model (2009 GRC) Rebuttal REmoval of New  WH Solar AdjustMI 3 2" xfId="4864"/>
    <cellStyle name="_Chelan Debt Forecast 12.19.05_Power Costs - Comparison bx Rbtl-Staff-Jt-PC_Electric Rev Req Model (2009 GRC) Rebuttal REmoval of New  WH Solar AdjustMI 4" xfId="4865"/>
    <cellStyle name="_Chelan Debt Forecast 12.19.05_Power Costs - Comparison bx Rbtl-Staff-Jt-PC_Electric Rev Req Model (2009 GRC) Rebuttal REmoval of New  WH Solar AdjustMI_DEM-WP(C) ENERG10C--ctn Mid-C_042010 2010GRC" xfId="4866"/>
    <cellStyle name="_Chelan Debt Forecast 12.19.05_Power Costs - Comparison bx Rbtl-Staff-Jt-PC_Electric Rev Req Model (2009 GRC) Revised 01-18-2010" xfId="4867"/>
    <cellStyle name="_Chelan Debt Forecast 12.19.05_Power Costs - Comparison bx Rbtl-Staff-Jt-PC_Electric Rev Req Model (2009 GRC) Revised 01-18-2010 2" xfId="4868"/>
    <cellStyle name="_Chelan Debt Forecast 12.19.05_Power Costs - Comparison bx Rbtl-Staff-Jt-PC_Electric Rev Req Model (2009 GRC) Revised 01-18-2010 2 2" xfId="4869"/>
    <cellStyle name="_Chelan Debt Forecast 12.19.05_Power Costs - Comparison bx Rbtl-Staff-Jt-PC_Electric Rev Req Model (2009 GRC) Revised 01-18-2010 2 2 2" xfId="4870"/>
    <cellStyle name="_Chelan Debt Forecast 12.19.05_Power Costs - Comparison bx Rbtl-Staff-Jt-PC_Electric Rev Req Model (2009 GRC) Revised 01-18-2010 2 3" xfId="4871"/>
    <cellStyle name="_Chelan Debt Forecast 12.19.05_Power Costs - Comparison bx Rbtl-Staff-Jt-PC_Electric Rev Req Model (2009 GRC) Revised 01-18-2010 3" xfId="4872"/>
    <cellStyle name="_Chelan Debt Forecast 12.19.05_Power Costs - Comparison bx Rbtl-Staff-Jt-PC_Electric Rev Req Model (2009 GRC) Revised 01-18-2010 3 2" xfId="4873"/>
    <cellStyle name="_Chelan Debt Forecast 12.19.05_Power Costs - Comparison bx Rbtl-Staff-Jt-PC_Electric Rev Req Model (2009 GRC) Revised 01-18-2010 4" xfId="4874"/>
    <cellStyle name="_Chelan Debt Forecast 12.19.05_Power Costs - Comparison bx Rbtl-Staff-Jt-PC_Electric Rev Req Model (2009 GRC) Revised 01-18-2010_DEM-WP(C) ENERG10C--ctn Mid-C_042010 2010GRC" xfId="4875"/>
    <cellStyle name="_Chelan Debt Forecast 12.19.05_Power Costs - Comparison bx Rbtl-Staff-Jt-PC_Final Order Electric EXHIBIT A-1" xfId="4876"/>
    <cellStyle name="_Chelan Debt Forecast 12.19.05_Power Costs - Comparison bx Rbtl-Staff-Jt-PC_Final Order Electric EXHIBIT A-1 2" xfId="4877"/>
    <cellStyle name="_Chelan Debt Forecast 12.19.05_Power Costs - Comparison bx Rbtl-Staff-Jt-PC_Final Order Electric EXHIBIT A-1 2 2" xfId="4878"/>
    <cellStyle name="_Chelan Debt Forecast 12.19.05_Power Costs - Comparison bx Rbtl-Staff-Jt-PC_Final Order Electric EXHIBIT A-1 2 2 2" xfId="4879"/>
    <cellStyle name="_Chelan Debt Forecast 12.19.05_Power Costs - Comparison bx Rbtl-Staff-Jt-PC_Final Order Electric EXHIBIT A-1 2 3" xfId="4880"/>
    <cellStyle name="_Chelan Debt Forecast 12.19.05_Power Costs - Comparison bx Rbtl-Staff-Jt-PC_Final Order Electric EXHIBIT A-1 3" xfId="4881"/>
    <cellStyle name="_Chelan Debt Forecast 12.19.05_Power Costs - Comparison bx Rbtl-Staff-Jt-PC_Final Order Electric EXHIBIT A-1 3 2" xfId="4882"/>
    <cellStyle name="_Chelan Debt Forecast 12.19.05_Power Costs - Comparison bx Rbtl-Staff-Jt-PC_Final Order Electric EXHIBIT A-1 4" xfId="4883"/>
    <cellStyle name="_Chelan Debt Forecast 12.19.05_Production Adj 4.37" xfId="4884"/>
    <cellStyle name="_Chelan Debt Forecast 12.19.05_Production Adj 4.37 2" xfId="4885"/>
    <cellStyle name="_Chelan Debt Forecast 12.19.05_Production Adj 4.37 2 2" xfId="4886"/>
    <cellStyle name="_Chelan Debt Forecast 12.19.05_Production Adj 4.37 2 2 2" xfId="4887"/>
    <cellStyle name="_Chelan Debt Forecast 12.19.05_Production Adj 4.37 2 3" xfId="4888"/>
    <cellStyle name="_Chelan Debt Forecast 12.19.05_Production Adj 4.37 3" xfId="4889"/>
    <cellStyle name="_Chelan Debt Forecast 12.19.05_Production Adj 4.37 3 2" xfId="4890"/>
    <cellStyle name="_Chelan Debt Forecast 12.19.05_Production Adj 4.37 4" xfId="4891"/>
    <cellStyle name="_Chelan Debt Forecast 12.19.05_Purchased Power Adj 4.03" xfId="4892"/>
    <cellStyle name="_Chelan Debt Forecast 12.19.05_Purchased Power Adj 4.03 2" xfId="4893"/>
    <cellStyle name="_Chelan Debt Forecast 12.19.05_Purchased Power Adj 4.03 2 2" xfId="4894"/>
    <cellStyle name="_Chelan Debt Forecast 12.19.05_Purchased Power Adj 4.03 2 2 2" xfId="4895"/>
    <cellStyle name="_Chelan Debt Forecast 12.19.05_Purchased Power Adj 4.03 2 3" xfId="4896"/>
    <cellStyle name="_Chelan Debt Forecast 12.19.05_Purchased Power Adj 4.03 3" xfId="4897"/>
    <cellStyle name="_Chelan Debt Forecast 12.19.05_Purchased Power Adj 4.03 3 2" xfId="4898"/>
    <cellStyle name="_Chelan Debt Forecast 12.19.05_Purchased Power Adj 4.03 4" xfId="4899"/>
    <cellStyle name="_Chelan Debt Forecast 12.19.05_Rebuttal Power Costs" xfId="4900"/>
    <cellStyle name="_Chelan Debt Forecast 12.19.05_Rebuttal Power Costs 2" xfId="4901"/>
    <cellStyle name="_Chelan Debt Forecast 12.19.05_Rebuttal Power Costs 2 2" xfId="4902"/>
    <cellStyle name="_Chelan Debt Forecast 12.19.05_Rebuttal Power Costs 2 2 2" xfId="4903"/>
    <cellStyle name="_Chelan Debt Forecast 12.19.05_Rebuttal Power Costs 2 3" xfId="4904"/>
    <cellStyle name="_Chelan Debt Forecast 12.19.05_Rebuttal Power Costs 3" xfId="4905"/>
    <cellStyle name="_Chelan Debt Forecast 12.19.05_Rebuttal Power Costs 3 2" xfId="4906"/>
    <cellStyle name="_Chelan Debt Forecast 12.19.05_Rebuttal Power Costs 4" xfId="4907"/>
    <cellStyle name="_Chelan Debt Forecast 12.19.05_Rebuttal Power Costs_Adj Bench DR 3 for Initial Briefs (Electric)" xfId="4908"/>
    <cellStyle name="_Chelan Debt Forecast 12.19.05_Rebuttal Power Costs_Adj Bench DR 3 for Initial Briefs (Electric) 2" xfId="4909"/>
    <cellStyle name="_Chelan Debt Forecast 12.19.05_Rebuttal Power Costs_Adj Bench DR 3 for Initial Briefs (Electric) 2 2" xfId="4910"/>
    <cellStyle name="_Chelan Debt Forecast 12.19.05_Rebuttal Power Costs_Adj Bench DR 3 for Initial Briefs (Electric) 2 2 2" xfId="4911"/>
    <cellStyle name="_Chelan Debt Forecast 12.19.05_Rebuttal Power Costs_Adj Bench DR 3 for Initial Briefs (Electric) 2 3" xfId="4912"/>
    <cellStyle name="_Chelan Debt Forecast 12.19.05_Rebuttal Power Costs_Adj Bench DR 3 for Initial Briefs (Electric) 3" xfId="4913"/>
    <cellStyle name="_Chelan Debt Forecast 12.19.05_Rebuttal Power Costs_Adj Bench DR 3 for Initial Briefs (Electric) 3 2" xfId="4914"/>
    <cellStyle name="_Chelan Debt Forecast 12.19.05_Rebuttal Power Costs_Adj Bench DR 3 for Initial Briefs (Electric) 4" xfId="4915"/>
    <cellStyle name="_Chelan Debt Forecast 12.19.05_Rebuttal Power Costs_Adj Bench DR 3 for Initial Briefs (Electric)_DEM-WP(C) ENERG10C--ctn Mid-C_042010 2010GRC" xfId="4916"/>
    <cellStyle name="_Chelan Debt Forecast 12.19.05_Rebuttal Power Costs_DEM-WP(C) ENERG10C--ctn Mid-C_042010 2010GRC" xfId="4917"/>
    <cellStyle name="_Chelan Debt Forecast 12.19.05_Rebuttal Power Costs_Electric Rev Req Model (2009 GRC) Rebuttal" xfId="4918"/>
    <cellStyle name="_Chelan Debt Forecast 12.19.05_Rebuttal Power Costs_Electric Rev Req Model (2009 GRC) Rebuttal 2" xfId="4919"/>
    <cellStyle name="_Chelan Debt Forecast 12.19.05_Rebuttal Power Costs_Electric Rev Req Model (2009 GRC) Rebuttal 2 2" xfId="4920"/>
    <cellStyle name="_Chelan Debt Forecast 12.19.05_Rebuttal Power Costs_Electric Rev Req Model (2009 GRC) Rebuttal 2 2 2" xfId="4921"/>
    <cellStyle name="_Chelan Debt Forecast 12.19.05_Rebuttal Power Costs_Electric Rev Req Model (2009 GRC) Rebuttal 2 3" xfId="4922"/>
    <cellStyle name="_Chelan Debt Forecast 12.19.05_Rebuttal Power Costs_Electric Rev Req Model (2009 GRC) Rebuttal 3" xfId="4923"/>
    <cellStyle name="_Chelan Debt Forecast 12.19.05_Rebuttal Power Costs_Electric Rev Req Model (2009 GRC) Rebuttal 3 2" xfId="4924"/>
    <cellStyle name="_Chelan Debt Forecast 12.19.05_Rebuttal Power Costs_Electric Rev Req Model (2009 GRC) Rebuttal 4" xfId="4925"/>
    <cellStyle name="_Chelan Debt Forecast 12.19.05_Rebuttal Power Costs_Electric Rev Req Model (2009 GRC) Rebuttal REmoval of New  WH Solar AdjustMI" xfId="4926"/>
    <cellStyle name="_Chelan Debt Forecast 12.19.05_Rebuttal Power Costs_Electric Rev Req Model (2009 GRC) Rebuttal REmoval of New  WH Solar AdjustMI 2" xfId="4927"/>
    <cellStyle name="_Chelan Debt Forecast 12.19.05_Rebuttal Power Costs_Electric Rev Req Model (2009 GRC) Rebuttal REmoval of New  WH Solar AdjustMI 2 2" xfId="4928"/>
    <cellStyle name="_Chelan Debt Forecast 12.19.05_Rebuttal Power Costs_Electric Rev Req Model (2009 GRC) Rebuttal REmoval of New  WH Solar AdjustMI 2 2 2" xfId="4929"/>
    <cellStyle name="_Chelan Debt Forecast 12.19.05_Rebuttal Power Costs_Electric Rev Req Model (2009 GRC) Rebuttal REmoval of New  WH Solar AdjustMI 2 3" xfId="4930"/>
    <cellStyle name="_Chelan Debt Forecast 12.19.05_Rebuttal Power Costs_Electric Rev Req Model (2009 GRC) Rebuttal REmoval of New  WH Solar AdjustMI 3" xfId="4931"/>
    <cellStyle name="_Chelan Debt Forecast 12.19.05_Rebuttal Power Costs_Electric Rev Req Model (2009 GRC) Rebuttal REmoval of New  WH Solar AdjustMI 3 2" xfId="4932"/>
    <cellStyle name="_Chelan Debt Forecast 12.19.05_Rebuttal Power Costs_Electric Rev Req Model (2009 GRC) Rebuttal REmoval of New  WH Solar AdjustMI 4" xfId="4933"/>
    <cellStyle name="_Chelan Debt Forecast 12.19.05_Rebuttal Power Costs_Electric Rev Req Model (2009 GRC) Rebuttal REmoval of New  WH Solar AdjustMI_DEM-WP(C) ENERG10C--ctn Mid-C_042010 2010GRC" xfId="4934"/>
    <cellStyle name="_Chelan Debt Forecast 12.19.05_Rebuttal Power Costs_Electric Rev Req Model (2009 GRC) Revised 01-18-2010" xfId="4935"/>
    <cellStyle name="_Chelan Debt Forecast 12.19.05_Rebuttal Power Costs_Electric Rev Req Model (2009 GRC) Revised 01-18-2010 2" xfId="4936"/>
    <cellStyle name="_Chelan Debt Forecast 12.19.05_Rebuttal Power Costs_Electric Rev Req Model (2009 GRC) Revised 01-18-2010 2 2" xfId="4937"/>
    <cellStyle name="_Chelan Debt Forecast 12.19.05_Rebuttal Power Costs_Electric Rev Req Model (2009 GRC) Revised 01-18-2010 2 2 2" xfId="4938"/>
    <cellStyle name="_Chelan Debt Forecast 12.19.05_Rebuttal Power Costs_Electric Rev Req Model (2009 GRC) Revised 01-18-2010 2 3" xfId="4939"/>
    <cellStyle name="_Chelan Debt Forecast 12.19.05_Rebuttal Power Costs_Electric Rev Req Model (2009 GRC) Revised 01-18-2010 3" xfId="4940"/>
    <cellStyle name="_Chelan Debt Forecast 12.19.05_Rebuttal Power Costs_Electric Rev Req Model (2009 GRC) Revised 01-18-2010 3 2" xfId="4941"/>
    <cellStyle name="_Chelan Debt Forecast 12.19.05_Rebuttal Power Costs_Electric Rev Req Model (2009 GRC) Revised 01-18-2010 4" xfId="4942"/>
    <cellStyle name="_Chelan Debt Forecast 12.19.05_Rebuttal Power Costs_Electric Rev Req Model (2009 GRC) Revised 01-18-2010_DEM-WP(C) ENERG10C--ctn Mid-C_042010 2010GRC" xfId="4943"/>
    <cellStyle name="_Chelan Debt Forecast 12.19.05_Rebuttal Power Costs_Final Order Electric EXHIBIT A-1" xfId="4944"/>
    <cellStyle name="_Chelan Debt Forecast 12.19.05_Rebuttal Power Costs_Final Order Electric EXHIBIT A-1 2" xfId="4945"/>
    <cellStyle name="_Chelan Debt Forecast 12.19.05_Rebuttal Power Costs_Final Order Electric EXHIBIT A-1 2 2" xfId="4946"/>
    <cellStyle name="_Chelan Debt Forecast 12.19.05_Rebuttal Power Costs_Final Order Electric EXHIBIT A-1 2 2 2" xfId="4947"/>
    <cellStyle name="_Chelan Debt Forecast 12.19.05_Rebuttal Power Costs_Final Order Electric EXHIBIT A-1 2 3" xfId="4948"/>
    <cellStyle name="_Chelan Debt Forecast 12.19.05_Rebuttal Power Costs_Final Order Electric EXHIBIT A-1 3" xfId="4949"/>
    <cellStyle name="_Chelan Debt Forecast 12.19.05_Rebuttal Power Costs_Final Order Electric EXHIBIT A-1 3 2" xfId="4950"/>
    <cellStyle name="_Chelan Debt Forecast 12.19.05_Rebuttal Power Costs_Final Order Electric EXHIBIT A-1 4" xfId="4951"/>
    <cellStyle name="_Chelan Debt Forecast 12.19.05_RECS vs PTC's w Interest 6-28-10" xfId="4952"/>
    <cellStyle name="_Chelan Debt Forecast 12.19.05_ROR &amp; CONV FACTOR" xfId="4953"/>
    <cellStyle name="_Chelan Debt Forecast 12.19.05_ROR &amp; CONV FACTOR 2" xfId="4954"/>
    <cellStyle name="_Chelan Debt Forecast 12.19.05_ROR &amp; CONV FACTOR 2 2" xfId="4955"/>
    <cellStyle name="_Chelan Debt Forecast 12.19.05_ROR &amp; CONV FACTOR 2 2 2" xfId="4956"/>
    <cellStyle name="_Chelan Debt Forecast 12.19.05_ROR &amp; CONV FACTOR 2 3" xfId="4957"/>
    <cellStyle name="_Chelan Debt Forecast 12.19.05_ROR &amp; CONV FACTOR 3" xfId="4958"/>
    <cellStyle name="_Chelan Debt Forecast 12.19.05_ROR &amp; CONV FACTOR 3 2" xfId="4959"/>
    <cellStyle name="_Chelan Debt Forecast 12.19.05_ROR &amp; CONV FACTOR 4" xfId="4960"/>
    <cellStyle name="_Chelan Debt Forecast 12.19.05_ROR 5.02" xfId="4961"/>
    <cellStyle name="_Chelan Debt Forecast 12.19.05_ROR 5.02 2" xfId="4962"/>
    <cellStyle name="_Chelan Debt Forecast 12.19.05_ROR 5.02 2 2" xfId="4963"/>
    <cellStyle name="_Chelan Debt Forecast 12.19.05_ROR 5.02 2 2 2" xfId="4964"/>
    <cellStyle name="_Chelan Debt Forecast 12.19.05_ROR 5.02 2 3" xfId="4965"/>
    <cellStyle name="_Chelan Debt Forecast 12.19.05_ROR 5.02 3" xfId="4966"/>
    <cellStyle name="_Chelan Debt Forecast 12.19.05_ROR 5.02 3 2" xfId="4967"/>
    <cellStyle name="_Chelan Debt Forecast 12.19.05_ROR 5.02 4" xfId="4968"/>
    <cellStyle name="_Chelan Debt Forecast 12.19.05_Transmission Workbook for May BOD" xfId="4969"/>
    <cellStyle name="_Chelan Debt Forecast 12.19.05_Transmission Workbook for May BOD 2" xfId="4970"/>
    <cellStyle name="_Chelan Debt Forecast 12.19.05_Transmission Workbook for May BOD 2 2" xfId="4971"/>
    <cellStyle name="_Chelan Debt Forecast 12.19.05_Transmission Workbook for May BOD 3" xfId="4972"/>
    <cellStyle name="_Chelan Debt Forecast 12.19.05_Transmission Workbook for May BOD_DEM-WP(C) ENERG10C--ctn Mid-C_042010 2010GRC" xfId="4973"/>
    <cellStyle name="_Chelan Debt Forecast 12.19.05_Typical Residential Impacts 10.27.08" xfId="4974"/>
    <cellStyle name="_Chelan Debt Forecast 12.19.05_Wind Integration 10GRC" xfId="4975"/>
    <cellStyle name="_Chelan Debt Forecast 12.19.05_Wind Integration 10GRC 2" xfId="4976"/>
    <cellStyle name="_Chelan Debt Forecast 12.19.05_Wind Integration 10GRC 2 2" xfId="4977"/>
    <cellStyle name="_Chelan Debt Forecast 12.19.05_Wind Integration 10GRC 3" xfId="4978"/>
    <cellStyle name="_Chelan Debt Forecast 12.19.05_Wind Integration 10GRC_DEM-WP(C) ENERG10C--ctn Mid-C_042010 2010GRC" xfId="4979"/>
    <cellStyle name="_x0013__Colstrip 1&amp;2 Annual O&amp;M Budgets" xfId="4980"/>
    <cellStyle name="_Colstrip FOR - GADS 1990-2009" xfId="4981"/>
    <cellStyle name="_Colstrip FOR - GADS 1990-2009 2" xfId="4982"/>
    <cellStyle name="_Colstrip FOR - GADS 1990-2009 2 2" xfId="4983"/>
    <cellStyle name="_Colstrip FOR - GADS 1990-2009 3" xfId="4984"/>
    <cellStyle name="_Colstrip FOR - GADS 1990-2009 3 2" xfId="4985"/>
    <cellStyle name="_Colstrip FOR - GADS 1990-2009 4" xfId="4986"/>
    <cellStyle name="_Colstrip FOR - GADS 1990-2009 4 2" xfId="4987"/>
    <cellStyle name="_Colstrip FOR - GADS 1990-2009 5" xfId="4988"/>
    <cellStyle name="_Colstrip FOR - GADS 1990-2009 5 2" xfId="4989"/>
    <cellStyle name="_Colstrip FOR - GADS 1990-2009 6" xfId="4990"/>
    <cellStyle name="_Colstrip FOR - GADS 1990-2009 6 2" xfId="4991"/>
    <cellStyle name="_compare wind integration" xfId="4992"/>
    <cellStyle name="_x0013__Confidential Material" xfId="4993"/>
    <cellStyle name="_x0013__Confidential Material 2" xfId="4994"/>
    <cellStyle name="_Copy 11-9 Sumas Proforma - Current" xfId="4995"/>
    <cellStyle name="_Costs not in AURORA 06GRC" xfId="4996"/>
    <cellStyle name="_Costs not in AURORA 06GRC 2" xfId="4997"/>
    <cellStyle name="_Costs not in AURORA 06GRC 2 2" xfId="4998"/>
    <cellStyle name="_Costs not in AURORA 06GRC 2 2 2" xfId="4999"/>
    <cellStyle name="_Costs not in AURORA 06GRC 2 2 2 2" xfId="5000"/>
    <cellStyle name="_Costs not in AURORA 06GRC 2 2 3" xfId="5001"/>
    <cellStyle name="_Costs not in AURORA 06GRC 2 3" xfId="5002"/>
    <cellStyle name="_Costs not in AURORA 06GRC 2 3 2" xfId="5003"/>
    <cellStyle name="_Costs not in AURORA 06GRC 2 4" xfId="5004"/>
    <cellStyle name="_Costs not in AURORA 06GRC 3" xfId="5005"/>
    <cellStyle name="_Costs not in AURORA 06GRC 3 2" xfId="5006"/>
    <cellStyle name="_Costs not in AURORA 06GRC 3 2 2" xfId="5007"/>
    <cellStyle name="_Costs not in AURORA 06GRC 3 2 2 2" xfId="5008"/>
    <cellStyle name="_Costs not in AURORA 06GRC 3 2 3" xfId="5009"/>
    <cellStyle name="_Costs not in AURORA 06GRC 3 3" xfId="5010"/>
    <cellStyle name="_Costs not in AURORA 06GRC 3 3 2" xfId="5011"/>
    <cellStyle name="_Costs not in AURORA 06GRC 3 3 2 2" xfId="5012"/>
    <cellStyle name="_Costs not in AURORA 06GRC 3 3 3" xfId="5013"/>
    <cellStyle name="_Costs not in AURORA 06GRC 3 4" xfId="5014"/>
    <cellStyle name="_Costs not in AURORA 06GRC 3 4 2" xfId="5015"/>
    <cellStyle name="_Costs not in AURORA 06GRC 3 4 2 2" xfId="5016"/>
    <cellStyle name="_Costs not in AURORA 06GRC 3 4 3" xfId="5017"/>
    <cellStyle name="_Costs not in AURORA 06GRC 3 5" xfId="5018"/>
    <cellStyle name="_Costs not in AURORA 06GRC 4" xfId="5019"/>
    <cellStyle name="_Costs not in AURORA 06GRC 4 2" xfId="5020"/>
    <cellStyle name="_Costs not in AURORA 06GRC 4 2 2" xfId="5021"/>
    <cellStyle name="_Costs not in AURORA 06GRC 4 3" xfId="5022"/>
    <cellStyle name="_Costs not in AURORA 06GRC 5" xfId="5023"/>
    <cellStyle name="_Costs not in AURORA 06GRC 5 2" xfId="5024"/>
    <cellStyle name="_Costs not in AURORA 06GRC 5 2 2" xfId="5025"/>
    <cellStyle name="_Costs not in AURORA 06GRC 5 3" xfId="5026"/>
    <cellStyle name="_Costs not in AURORA 06GRC 6" xfId="5027"/>
    <cellStyle name="_Costs not in AURORA 06GRC 6 2" xfId="5028"/>
    <cellStyle name="_Costs not in AURORA 06GRC 7" xfId="5029"/>
    <cellStyle name="_Costs not in AURORA 06GRC 7 2" xfId="5030"/>
    <cellStyle name="_Costs not in AURORA 06GRC 8" xfId="5031"/>
    <cellStyle name="_Costs not in AURORA 06GRC 8 2" xfId="5032"/>
    <cellStyle name="_Costs not in AURORA 06GRC 9" xfId="5033"/>
    <cellStyle name="_Costs not in AURORA 06GRC 9 2" xfId="5034"/>
    <cellStyle name="_Costs not in AURORA 06GRC_04 07E Wild Horse Wind Expansion (C) (2)" xfId="5035"/>
    <cellStyle name="_Costs not in AURORA 06GRC_04 07E Wild Horse Wind Expansion (C) (2) 2" xfId="5036"/>
    <cellStyle name="_Costs not in AURORA 06GRC_04 07E Wild Horse Wind Expansion (C) (2) 2 2" xfId="5037"/>
    <cellStyle name="_Costs not in AURORA 06GRC_04 07E Wild Horse Wind Expansion (C) (2) 2 2 2" xfId="5038"/>
    <cellStyle name="_Costs not in AURORA 06GRC_04 07E Wild Horse Wind Expansion (C) (2) 2 3" xfId="5039"/>
    <cellStyle name="_Costs not in AURORA 06GRC_04 07E Wild Horse Wind Expansion (C) (2) 3" xfId="5040"/>
    <cellStyle name="_Costs not in AURORA 06GRC_04 07E Wild Horse Wind Expansion (C) (2) 3 2" xfId="5041"/>
    <cellStyle name="_Costs not in AURORA 06GRC_04 07E Wild Horse Wind Expansion (C) (2) 4" xfId="5042"/>
    <cellStyle name="_Costs not in AURORA 06GRC_04 07E Wild Horse Wind Expansion (C) (2)_Adj Bench DR 3 for Initial Briefs (Electric)" xfId="5043"/>
    <cellStyle name="_Costs not in AURORA 06GRC_04 07E Wild Horse Wind Expansion (C) (2)_Adj Bench DR 3 for Initial Briefs (Electric) 2" xfId="5044"/>
    <cellStyle name="_Costs not in AURORA 06GRC_04 07E Wild Horse Wind Expansion (C) (2)_Adj Bench DR 3 for Initial Briefs (Electric) 2 2" xfId="5045"/>
    <cellStyle name="_Costs not in AURORA 06GRC_04 07E Wild Horse Wind Expansion (C) (2)_Adj Bench DR 3 for Initial Briefs (Electric) 2 2 2" xfId="5046"/>
    <cellStyle name="_Costs not in AURORA 06GRC_04 07E Wild Horse Wind Expansion (C) (2)_Adj Bench DR 3 for Initial Briefs (Electric) 2 3" xfId="5047"/>
    <cellStyle name="_Costs not in AURORA 06GRC_04 07E Wild Horse Wind Expansion (C) (2)_Adj Bench DR 3 for Initial Briefs (Electric) 3" xfId="5048"/>
    <cellStyle name="_Costs not in AURORA 06GRC_04 07E Wild Horse Wind Expansion (C) (2)_Adj Bench DR 3 for Initial Briefs (Electric) 3 2" xfId="5049"/>
    <cellStyle name="_Costs not in AURORA 06GRC_04 07E Wild Horse Wind Expansion (C) (2)_Adj Bench DR 3 for Initial Briefs (Electric) 4" xfId="5050"/>
    <cellStyle name="_Costs not in AURORA 06GRC_04 07E Wild Horse Wind Expansion (C) (2)_Adj Bench DR 3 for Initial Briefs (Electric)_DEM-WP(C) ENERG10C--ctn Mid-C_042010 2010GRC" xfId="5051"/>
    <cellStyle name="_Costs not in AURORA 06GRC_04 07E Wild Horse Wind Expansion (C) (2)_Book1" xfId="5052"/>
    <cellStyle name="_Costs not in AURORA 06GRC_04 07E Wild Horse Wind Expansion (C) (2)_DEM-WP(C) ENERG10C--ctn Mid-C_042010 2010GRC" xfId="5053"/>
    <cellStyle name="_Costs not in AURORA 06GRC_04 07E Wild Horse Wind Expansion (C) (2)_Electric Rev Req Model (2009 GRC) " xfId="5054"/>
    <cellStyle name="_Costs not in AURORA 06GRC_04 07E Wild Horse Wind Expansion (C) (2)_Electric Rev Req Model (2009 GRC)  2" xfId="5055"/>
    <cellStyle name="_Costs not in AURORA 06GRC_04 07E Wild Horse Wind Expansion (C) (2)_Electric Rev Req Model (2009 GRC)  2 2" xfId="5056"/>
    <cellStyle name="_Costs not in AURORA 06GRC_04 07E Wild Horse Wind Expansion (C) (2)_Electric Rev Req Model (2009 GRC)  2 2 2" xfId="5057"/>
    <cellStyle name="_Costs not in AURORA 06GRC_04 07E Wild Horse Wind Expansion (C) (2)_Electric Rev Req Model (2009 GRC)  2 3" xfId="5058"/>
    <cellStyle name="_Costs not in AURORA 06GRC_04 07E Wild Horse Wind Expansion (C) (2)_Electric Rev Req Model (2009 GRC)  3" xfId="5059"/>
    <cellStyle name="_Costs not in AURORA 06GRC_04 07E Wild Horse Wind Expansion (C) (2)_Electric Rev Req Model (2009 GRC)  3 2" xfId="5060"/>
    <cellStyle name="_Costs not in AURORA 06GRC_04 07E Wild Horse Wind Expansion (C) (2)_Electric Rev Req Model (2009 GRC)  4" xfId="5061"/>
    <cellStyle name="_Costs not in AURORA 06GRC_04 07E Wild Horse Wind Expansion (C) (2)_Electric Rev Req Model (2009 GRC) _DEM-WP(C) ENERG10C--ctn Mid-C_042010 2010GRC" xfId="5062"/>
    <cellStyle name="_Costs not in AURORA 06GRC_04 07E Wild Horse Wind Expansion (C) (2)_Electric Rev Req Model (2009 GRC) Rebuttal" xfId="5063"/>
    <cellStyle name="_Costs not in AURORA 06GRC_04 07E Wild Horse Wind Expansion (C) (2)_Electric Rev Req Model (2009 GRC) Rebuttal 2" xfId="5064"/>
    <cellStyle name="_Costs not in AURORA 06GRC_04 07E Wild Horse Wind Expansion (C) (2)_Electric Rev Req Model (2009 GRC) Rebuttal 2 2" xfId="5065"/>
    <cellStyle name="_Costs not in AURORA 06GRC_04 07E Wild Horse Wind Expansion (C) (2)_Electric Rev Req Model (2009 GRC) Rebuttal 2 2 2" xfId="5066"/>
    <cellStyle name="_Costs not in AURORA 06GRC_04 07E Wild Horse Wind Expansion (C) (2)_Electric Rev Req Model (2009 GRC) Rebuttal 2 3" xfId="5067"/>
    <cellStyle name="_Costs not in AURORA 06GRC_04 07E Wild Horse Wind Expansion (C) (2)_Electric Rev Req Model (2009 GRC) Rebuttal 3" xfId="5068"/>
    <cellStyle name="_Costs not in AURORA 06GRC_04 07E Wild Horse Wind Expansion (C) (2)_Electric Rev Req Model (2009 GRC) Rebuttal 3 2" xfId="5069"/>
    <cellStyle name="_Costs not in AURORA 06GRC_04 07E Wild Horse Wind Expansion (C) (2)_Electric Rev Req Model (2009 GRC) Rebuttal 4" xfId="5070"/>
    <cellStyle name="_Costs not in AURORA 06GRC_04 07E Wild Horse Wind Expansion (C) (2)_Electric Rev Req Model (2009 GRC) Rebuttal REmoval of New  WH Solar AdjustMI" xfId="5071"/>
    <cellStyle name="_Costs not in AURORA 06GRC_04 07E Wild Horse Wind Expansion (C) (2)_Electric Rev Req Model (2009 GRC) Rebuttal REmoval of New  WH Solar AdjustMI 2" xfId="5072"/>
    <cellStyle name="_Costs not in AURORA 06GRC_04 07E Wild Horse Wind Expansion (C) (2)_Electric Rev Req Model (2009 GRC) Rebuttal REmoval of New  WH Solar AdjustMI 2 2" xfId="5073"/>
    <cellStyle name="_Costs not in AURORA 06GRC_04 07E Wild Horse Wind Expansion (C) (2)_Electric Rev Req Model (2009 GRC) Rebuttal REmoval of New  WH Solar AdjustMI 2 2 2" xfId="5074"/>
    <cellStyle name="_Costs not in AURORA 06GRC_04 07E Wild Horse Wind Expansion (C) (2)_Electric Rev Req Model (2009 GRC) Rebuttal REmoval of New  WH Solar AdjustMI 2 3" xfId="5075"/>
    <cellStyle name="_Costs not in AURORA 06GRC_04 07E Wild Horse Wind Expansion (C) (2)_Electric Rev Req Model (2009 GRC) Rebuttal REmoval of New  WH Solar AdjustMI 3" xfId="5076"/>
    <cellStyle name="_Costs not in AURORA 06GRC_04 07E Wild Horse Wind Expansion (C) (2)_Electric Rev Req Model (2009 GRC) Rebuttal REmoval of New  WH Solar AdjustMI 3 2" xfId="5077"/>
    <cellStyle name="_Costs not in AURORA 06GRC_04 07E Wild Horse Wind Expansion (C) (2)_Electric Rev Req Model (2009 GRC) Rebuttal REmoval of New  WH Solar AdjustMI 4" xfId="5078"/>
    <cellStyle name="_Costs not in AURORA 06GRC_04 07E Wild Horse Wind Expansion (C) (2)_Electric Rev Req Model (2009 GRC) Rebuttal REmoval of New  WH Solar AdjustMI_DEM-WP(C) ENERG10C--ctn Mid-C_042010 2010GRC" xfId="5079"/>
    <cellStyle name="_Costs not in AURORA 06GRC_04 07E Wild Horse Wind Expansion (C) (2)_Electric Rev Req Model (2009 GRC) Revised 01-18-2010" xfId="5080"/>
    <cellStyle name="_Costs not in AURORA 06GRC_04 07E Wild Horse Wind Expansion (C) (2)_Electric Rev Req Model (2009 GRC) Revised 01-18-2010 2" xfId="5081"/>
    <cellStyle name="_Costs not in AURORA 06GRC_04 07E Wild Horse Wind Expansion (C) (2)_Electric Rev Req Model (2009 GRC) Revised 01-18-2010 2 2" xfId="5082"/>
    <cellStyle name="_Costs not in AURORA 06GRC_04 07E Wild Horse Wind Expansion (C) (2)_Electric Rev Req Model (2009 GRC) Revised 01-18-2010 2 2 2" xfId="5083"/>
    <cellStyle name="_Costs not in AURORA 06GRC_04 07E Wild Horse Wind Expansion (C) (2)_Electric Rev Req Model (2009 GRC) Revised 01-18-2010 2 3" xfId="5084"/>
    <cellStyle name="_Costs not in AURORA 06GRC_04 07E Wild Horse Wind Expansion (C) (2)_Electric Rev Req Model (2009 GRC) Revised 01-18-2010 3" xfId="5085"/>
    <cellStyle name="_Costs not in AURORA 06GRC_04 07E Wild Horse Wind Expansion (C) (2)_Electric Rev Req Model (2009 GRC) Revised 01-18-2010 3 2" xfId="5086"/>
    <cellStyle name="_Costs not in AURORA 06GRC_04 07E Wild Horse Wind Expansion (C) (2)_Electric Rev Req Model (2009 GRC) Revised 01-18-2010 4" xfId="5087"/>
    <cellStyle name="_Costs not in AURORA 06GRC_04 07E Wild Horse Wind Expansion (C) (2)_Electric Rev Req Model (2009 GRC) Revised 01-18-2010_DEM-WP(C) ENERG10C--ctn Mid-C_042010 2010GRC" xfId="5088"/>
    <cellStyle name="_Costs not in AURORA 06GRC_04 07E Wild Horse Wind Expansion (C) (2)_Electric Rev Req Model (2010 GRC)" xfId="5089"/>
    <cellStyle name="_Costs not in AURORA 06GRC_04 07E Wild Horse Wind Expansion (C) (2)_Electric Rev Req Model (2010 GRC) SF" xfId="5090"/>
    <cellStyle name="_Costs not in AURORA 06GRC_04 07E Wild Horse Wind Expansion (C) (2)_Final Order Electric EXHIBIT A-1" xfId="5091"/>
    <cellStyle name="_Costs not in AURORA 06GRC_04 07E Wild Horse Wind Expansion (C) (2)_Final Order Electric EXHIBIT A-1 2" xfId="5092"/>
    <cellStyle name="_Costs not in AURORA 06GRC_04 07E Wild Horse Wind Expansion (C) (2)_Final Order Electric EXHIBIT A-1 2 2" xfId="5093"/>
    <cellStyle name="_Costs not in AURORA 06GRC_04 07E Wild Horse Wind Expansion (C) (2)_Final Order Electric EXHIBIT A-1 2 2 2" xfId="5094"/>
    <cellStyle name="_Costs not in AURORA 06GRC_04 07E Wild Horse Wind Expansion (C) (2)_Final Order Electric EXHIBIT A-1 2 3" xfId="5095"/>
    <cellStyle name="_Costs not in AURORA 06GRC_04 07E Wild Horse Wind Expansion (C) (2)_Final Order Electric EXHIBIT A-1 3" xfId="5096"/>
    <cellStyle name="_Costs not in AURORA 06GRC_04 07E Wild Horse Wind Expansion (C) (2)_Final Order Electric EXHIBIT A-1 3 2" xfId="5097"/>
    <cellStyle name="_Costs not in AURORA 06GRC_04 07E Wild Horse Wind Expansion (C) (2)_Final Order Electric EXHIBIT A-1 4" xfId="5098"/>
    <cellStyle name="_Costs not in AURORA 06GRC_04 07E Wild Horse Wind Expansion (C) (2)_TENASKA REGULATORY ASSET" xfId="5099"/>
    <cellStyle name="_Costs not in AURORA 06GRC_04 07E Wild Horse Wind Expansion (C) (2)_TENASKA REGULATORY ASSET 2" xfId="5100"/>
    <cellStyle name="_Costs not in AURORA 06GRC_04 07E Wild Horse Wind Expansion (C) (2)_TENASKA REGULATORY ASSET 2 2" xfId="5101"/>
    <cellStyle name="_Costs not in AURORA 06GRC_04 07E Wild Horse Wind Expansion (C) (2)_TENASKA REGULATORY ASSET 2 2 2" xfId="5102"/>
    <cellStyle name="_Costs not in AURORA 06GRC_04 07E Wild Horse Wind Expansion (C) (2)_TENASKA REGULATORY ASSET 2 3" xfId="5103"/>
    <cellStyle name="_Costs not in AURORA 06GRC_04 07E Wild Horse Wind Expansion (C) (2)_TENASKA REGULATORY ASSET 3" xfId="5104"/>
    <cellStyle name="_Costs not in AURORA 06GRC_04 07E Wild Horse Wind Expansion (C) (2)_TENASKA REGULATORY ASSET 3 2" xfId="5105"/>
    <cellStyle name="_Costs not in AURORA 06GRC_04 07E Wild Horse Wind Expansion (C) (2)_TENASKA REGULATORY ASSET 4" xfId="5106"/>
    <cellStyle name="_Costs not in AURORA 06GRC_16.37E Wild Horse Expansion DeferralRevwrkingfile SF" xfId="5107"/>
    <cellStyle name="_Costs not in AURORA 06GRC_16.37E Wild Horse Expansion DeferralRevwrkingfile SF 2" xfId="5108"/>
    <cellStyle name="_Costs not in AURORA 06GRC_16.37E Wild Horse Expansion DeferralRevwrkingfile SF 2 2" xfId="5109"/>
    <cellStyle name="_Costs not in AURORA 06GRC_16.37E Wild Horse Expansion DeferralRevwrkingfile SF 2 2 2" xfId="5110"/>
    <cellStyle name="_Costs not in AURORA 06GRC_16.37E Wild Horse Expansion DeferralRevwrkingfile SF 2 3" xfId="5111"/>
    <cellStyle name="_Costs not in AURORA 06GRC_16.37E Wild Horse Expansion DeferralRevwrkingfile SF 3" xfId="5112"/>
    <cellStyle name="_Costs not in AURORA 06GRC_16.37E Wild Horse Expansion DeferralRevwrkingfile SF 3 2" xfId="5113"/>
    <cellStyle name="_Costs not in AURORA 06GRC_16.37E Wild Horse Expansion DeferralRevwrkingfile SF 4" xfId="5114"/>
    <cellStyle name="_Costs not in AURORA 06GRC_16.37E Wild Horse Expansion DeferralRevwrkingfile SF_DEM-WP(C) ENERG10C--ctn Mid-C_042010 2010GRC" xfId="5115"/>
    <cellStyle name="_Costs not in AURORA 06GRC_2009 Compliance Filing PCA Exhibits for GRC" xfId="5116"/>
    <cellStyle name="_Costs not in AURORA 06GRC_2009 Compliance Filing PCA Exhibits for GRC 2" xfId="5117"/>
    <cellStyle name="_Costs not in AURORA 06GRC_2009 GRC Compl Filing - Exhibit D" xfId="5118"/>
    <cellStyle name="_Costs not in AURORA 06GRC_2009 GRC Compl Filing - Exhibit D 2" xfId="5119"/>
    <cellStyle name="_Costs not in AURORA 06GRC_2009 GRC Compl Filing - Exhibit D 2 2" xfId="5120"/>
    <cellStyle name="_Costs not in AURORA 06GRC_2009 GRC Compl Filing - Exhibit D 3" xfId="5121"/>
    <cellStyle name="_Costs not in AURORA 06GRC_2009 GRC Compl Filing - Exhibit D_DEM-WP(C) ENERG10C--ctn Mid-C_042010 2010GRC" xfId="5122"/>
    <cellStyle name="_Costs not in AURORA 06GRC_2010 PTC's July1_Dec31 2010 " xfId="5123"/>
    <cellStyle name="_Costs not in AURORA 06GRC_2010 PTC's Sept10_Aug11 (Version 4)" xfId="5124"/>
    <cellStyle name="_Costs not in AURORA 06GRC_3.01 Income Statement" xfId="5125"/>
    <cellStyle name="_Costs not in AURORA 06GRC_4 31 Regulatory Assets and Liabilities  7 06- Exhibit D" xfId="5126"/>
    <cellStyle name="_Costs not in AURORA 06GRC_4 31 Regulatory Assets and Liabilities  7 06- Exhibit D 2" xfId="5127"/>
    <cellStyle name="_Costs not in AURORA 06GRC_4 31 Regulatory Assets and Liabilities  7 06- Exhibit D 2 2" xfId="5128"/>
    <cellStyle name="_Costs not in AURORA 06GRC_4 31 Regulatory Assets and Liabilities  7 06- Exhibit D 2 2 2" xfId="5129"/>
    <cellStyle name="_Costs not in AURORA 06GRC_4 31 Regulatory Assets and Liabilities  7 06- Exhibit D 2 3" xfId="5130"/>
    <cellStyle name="_Costs not in AURORA 06GRC_4 31 Regulatory Assets and Liabilities  7 06- Exhibit D 3" xfId="5131"/>
    <cellStyle name="_Costs not in AURORA 06GRC_4 31 Regulatory Assets and Liabilities  7 06- Exhibit D 3 2" xfId="5132"/>
    <cellStyle name="_Costs not in AURORA 06GRC_4 31 Regulatory Assets and Liabilities  7 06- Exhibit D 4" xfId="5133"/>
    <cellStyle name="_Costs not in AURORA 06GRC_4 31 Regulatory Assets and Liabilities  7 06- Exhibit D_DEM-WP(C) ENERG10C--ctn Mid-C_042010 2010GRC" xfId="5134"/>
    <cellStyle name="_Costs not in AURORA 06GRC_4 31 Regulatory Assets and Liabilities  7 06- Exhibit D_NIM Summary" xfId="5135"/>
    <cellStyle name="_Costs not in AURORA 06GRC_4 31 Regulatory Assets and Liabilities  7 06- Exhibit D_NIM Summary 2" xfId="5136"/>
    <cellStyle name="_Costs not in AURORA 06GRC_4 31 Regulatory Assets and Liabilities  7 06- Exhibit D_NIM Summary 2 2" xfId="5137"/>
    <cellStyle name="_Costs not in AURORA 06GRC_4 31 Regulatory Assets and Liabilities  7 06- Exhibit D_NIM Summary 3" xfId="5138"/>
    <cellStyle name="_Costs not in AURORA 06GRC_4 31 Regulatory Assets and Liabilities  7 06- Exhibit D_NIM Summary_DEM-WP(C) ENERG10C--ctn Mid-C_042010 2010GRC" xfId="5139"/>
    <cellStyle name="_Costs not in AURORA 06GRC_4 31E Reg Asset  Liab and EXH D" xfId="5140"/>
    <cellStyle name="_Costs not in AURORA 06GRC_4 31E Reg Asset  Liab and EXH D _ Aug 10 Filing (2)" xfId="5141"/>
    <cellStyle name="_Costs not in AURORA 06GRC_4 31E Reg Asset  Liab and EXH D _ Aug 10 Filing (2) 2" xfId="5142"/>
    <cellStyle name="_Costs not in AURORA 06GRC_4 31E Reg Asset  Liab and EXH D 10" xfId="5143"/>
    <cellStyle name="_Costs not in AURORA 06GRC_4 31E Reg Asset  Liab and EXH D 11" xfId="5144"/>
    <cellStyle name="_Costs not in AURORA 06GRC_4 31E Reg Asset  Liab and EXH D 12" xfId="5145"/>
    <cellStyle name="_Costs not in AURORA 06GRC_4 31E Reg Asset  Liab and EXH D 13" xfId="5146"/>
    <cellStyle name="_Costs not in AURORA 06GRC_4 31E Reg Asset  Liab and EXH D 14" xfId="5147"/>
    <cellStyle name="_Costs not in AURORA 06GRC_4 31E Reg Asset  Liab and EXH D 15" xfId="5148"/>
    <cellStyle name="_Costs not in AURORA 06GRC_4 31E Reg Asset  Liab and EXH D 16" xfId="5149"/>
    <cellStyle name="_Costs not in AURORA 06GRC_4 31E Reg Asset  Liab and EXH D 17" xfId="5150"/>
    <cellStyle name="_Costs not in AURORA 06GRC_4 31E Reg Asset  Liab and EXH D 18" xfId="5151"/>
    <cellStyle name="_Costs not in AURORA 06GRC_4 31E Reg Asset  Liab and EXH D 19" xfId="5152"/>
    <cellStyle name="_Costs not in AURORA 06GRC_4 31E Reg Asset  Liab and EXH D 2" xfId="5153"/>
    <cellStyle name="_Costs not in AURORA 06GRC_4 31E Reg Asset  Liab and EXH D 20" xfId="5154"/>
    <cellStyle name="_Costs not in AURORA 06GRC_4 31E Reg Asset  Liab and EXH D 21" xfId="5155"/>
    <cellStyle name="_Costs not in AURORA 06GRC_4 31E Reg Asset  Liab and EXH D 22" xfId="5156"/>
    <cellStyle name="_Costs not in AURORA 06GRC_4 31E Reg Asset  Liab and EXH D 23" xfId="5157"/>
    <cellStyle name="_Costs not in AURORA 06GRC_4 31E Reg Asset  Liab and EXH D 24" xfId="5158"/>
    <cellStyle name="_Costs not in AURORA 06GRC_4 31E Reg Asset  Liab and EXH D 25" xfId="5159"/>
    <cellStyle name="_Costs not in AURORA 06GRC_4 31E Reg Asset  Liab and EXH D 26" xfId="5160"/>
    <cellStyle name="_Costs not in AURORA 06GRC_4 31E Reg Asset  Liab and EXH D 27" xfId="5161"/>
    <cellStyle name="_Costs not in AURORA 06GRC_4 31E Reg Asset  Liab and EXH D 28" xfId="5162"/>
    <cellStyle name="_Costs not in AURORA 06GRC_4 31E Reg Asset  Liab and EXH D 29" xfId="5163"/>
    <cellStyle name="_Costs not in AURORA 06GRC_4 31E Reg Asset  Liab and EXH D 3" xfId="5164"/>
    <cellStyle name="_Costs not in AURORA 06GRC_4 31E Reg Asset  Liab and EXH D 30" xfId="5165"/>
    <cellStyle name="_Costs not in AURORA 06GRC_4 31E Reg Asset  Liab and EXH D 31" xfId="5166"/>
    <cellStyle name="_Costs not in AURORA 06GRC_4 31E Reg Asset  Liab and EXH D 32" xfId="5167"/>
    <cellStyle name="_Costs not in AURORA 06GRC_4 31E Reg Asset  Liab and EXH D 33" xfId="5168"/>
    <cellStyle name="_Costs not in AURORA 06GRC_4 31E Reg Asset  Liab and EXH D 34" xfId="5169"/>
    <cellStyle name="_Costs not in AURORA 06GRC_4 31E Reg Asset  Liab and EXH D 35" xfId="5170"/>
    <cellStyle name="_Costs not in AURORA 06GRC_4 31E Reg Asset  Liab and EXH D 36" xfId="5171"/>
    <cellStyle name="_Costs not in AURORA 06GRC_4 31E Reg Asset  Liab and EXH D 4" xfId="5172"/>
    <cellStyle name="_Costs not in AURORA 06GRC_4 31E Reg Asset  Liab and EXH D 5" xfId="5173"/>
    <cellStyle name="_Costs not in AURORA 06GRC_4 31E Reg Asset  Liab and EXH D 6" xfId="5174"/>
    <cellStyle name="_Costs not in AURORA 06GRC_4 31E Reg Asset  Liab and EXH D 7" xfId="5175"/>
    <cellStyle name="_Costs not in AURORA 06GRC_4 31E Reg Asset  Liab and EXH D 8" xfId="5176"/>
    <cellStyle name="_Costs not in AURORA 06GRC_4 31E Reg Asset  Liab and EXH D 9" xfId="5177"/>
    <cellStyle name="_Costs not in AURORA 06GRC_4 32 Regulatory Assets and Liabilities  7 06- Exhibit D" xfId="5178"/>
    <cellStyle name="_Costs not in AURORA 06GRC_4 32 Regulatory Assets and Liabilities  7 06- Exhibit D 2" xfId="5179"/>
    <cellStyle name="_Costs not in AURORA 06GRC_4 32 Regulatory Assets and Liabilities  7 06- Exhibit D 2 2" xfId="5180"/>
    <cellStyle name="_Costs not in AURORA 06GRC_4 32 Regulatory Assets and Liabilities  7 06- Exhibit D 2 2 2" xfId="5181"/>
    <cellStyle name="_Costs not in AURORA 06GRC_4 32 Regulatory Assets and Liabilities  7 06- Exhibit D 2 3" xfId="5182"/>
    <cellStyle name="_Costs not in AURORA 06GRC_4 32 Regulatory Assets and Liabilities  7 06- Exhibit D 3" xfId="5183"/>
    <cellStyle name="_Costs not in AURORA 06GRC_4 32 Regulatory Assets and Liabilities  7 06- Exhibit D 3 2" xfId="5184"/>
    <cellStyle name="_Costs not in AURORA 06GRC_4 32 Regulatory Assets and Liabilities  7 06- Exhibit D 4" xfId="5185"/>
    <cellStyle name="_Costs not in AURORA 06GRC_4 32 Regulatory Assets and Liabilities  7 06- Exhibit D_DEM-WP(C) ENERG10C--ctn Mid-C_042010 2010GRC" xfId="5186"/>
    <cellStyle name="_Costs not in AURORA 06GRC_4 32 Regulatory Assets and Liabilities  7 06- Exhibit D_NIM Summary" xfId="5187"/>
    <cellStyle name="_Costs not in AURORA 06GRC_4 32 Regulatory Assets and Liabilities  7 06- Exhibit D_NIM Summary 2" xfId="5188"/>
    <cellStyle name="_Costs not in AURORA 06GRC_4 32 Regulatory Assets and Liabilities  7 06- Exhibit D_NIM Summary 2 2" xfId="5189"/>
    <cellStyle name="_Costs not in AURORA 06GRC_4 32 Regulatory Assets and Liabilities  7 06- Exhibit D_NIM Summary 3" xfId="5190"/>
    <cellStyle name="_Costs not in AURORA 06GRC_4 32 Regulatory Assets and Liabilities  7 06- Exhibit D_NIM Summary_DEM-WP(C) ENERG10C--ctn Mid-C_042010 2010GRC" xfId="5191"/>
    <cellStyle name="_Costs not in AURORA 06GRC_ACCOUNTS" xfId="5192"/>
    <cellStyle name="_Costs not in AURORA 06GRC_Att B to RECs proceeds proposal" xfId="5193"/>
    <cellStyle name="_Costs not in AURORA 06GRC_AURORA Total New" xfId="5194"/>
    <cellStyle name="_Costs not in AURORA 06GRC_AURORA Total New 2" xfId="5195"/>
    <cellStyle name="_Costs not in AURORA 06GRC_AURORA Total New 2 2" xfId="5196"/>
    <cellStyle name="_Costs not in AURORA 06GRC_AURORA Total New 3" xfId="5197"/>
    <cellStyle name="_Costs not in AURORA 06GRC_Backup for Attachment B 2010-09-09" xfId="5198"/>
    <cellStyle name="_Costs not in AURORA 06GRC_Bench Request - Attachment B" xfId="5199"/>
    <cellStyle name="_Costs not in AURORA 06GRC_Book2" xfId="5200"/>
    <cellStyle name="_Costs not in AURORA 06GRC_Book2 2" xfId="5201"/>
    <cellStyle name="_Costs not in AURORA 06GRC_Book2 2 2" xfId="5202"/>
    <cellStyle name="_Costs not in AURORA 06GRC_Book2 2 2 2" xfId="5203"/>
    <cellStyle name="_Costs not in AURORA 06GRC_Book2 2 3" xfId="5204"/>
    <cellStyle name="_Costs not in AURORA 06GRC_Book2 3" xfId="5205"/>
    <cellStyle name="_Costs not in AURORA 06GRC_Book2 3 2" xfId="5206"/>
    <cellStyle name="_Costs not in AURORA 06GRC_Book2 4" xfId="5207"/>
    <cellStyle name="_Costs not in AURORA 06GRC_Book2_Adj Bench DR 3 for Initial Briefs (Electric)" xfId="5208"/>
    <cellStyle name="_Costs not in AURORA 06GRC_Book2_Adj Bench DR 3 for Initial Briefs (Electric) 2" xfId="5209"/>
    <cellStyle name="_Costs not in AURORA 06GRC_Book2_Adj Bench DR 3 for Initial Briefs (Electric) 2 2" xfId="5210"/>
    <cellStyle name="_Costs not in AURORA 06GRC_Book2_Adj Bench DR 3 for Initial Briefs (Electric) 2 2 2" xfId="5211"/>
    <cellStyle name="_Costs not in AURORA 06GRC_Book2_Adj Bench DR 3 for Initial Briefs (Electric) 2 3" xfId="5212"/>
    <cellStyle name="_Costs not in AURORA 06GRC_Book2_Adj Bench DR 3 for Initial Briefs (Electric) 3" xfId="5213"/>
    <cellStyle name="_Costs not in AURORA 06GRC_Book2_Adj Bench DR 3 for Initial Briefs (Electric) 3 2" xfId="5214"/>
    <cellStyle name="_Costs not in AURORA 06GRC_Book2_Adj Bench DR 3 for Initial Briefs (Electric) 4" xfId="5215"/>
    <cellStyle name="_Costs not in AURORA 06GRC_Book2_Adj Bench DR 3 for Initial Briefs (Electric)_DEM-WP(C) ENERG10C--ctn Mid-C_042010 2010GRC" xfId="5216"/>
    <cellStyle name="_Costs not in AURORA 06GRC_Book2_DEM-WP(C) ENERG10C--ctn Mid-C_042010 2010GRC" xfId="5217"/>
    <cellStyle name="_Costs not in AURORA 06GRC_Book2_Electric Rev Req Model (2009 GRC) Rebuttal" xfId="5218"/>
    <cellStyle name="_Costs not in AURORA 06GRC_Book2_Electric Rev Req Model (2009 GRC) Rebuttal 2" xfId="5219"/>
    <cellStyle name="_Costs not in AURORA 06GRC_Book2_Electric Rev Req Model (2009 GRC) Rebuttal 2 2" xfId="5220"/>
    <cellStyle name="_Costs not in AURORA 06GRC_Book2_Electric Rev Req Model (2009 GRC) Rebuttal 2 2 2" xfId="5221"/>
    <cellStyle name="_Costs not in AURORA 06GRC_Book2_Electric Rev Req Model (2009 GRC) Rebuttal 2 3" xfId="5222"/>
    <cellStyle name="_Costs not in AURORA 06GRC_Book2_Electric Rev Req Model (2009 GRC) Rebuttal 3" xfId="5223"/>
    <cellStyle name="_Costs not in AURORA 06GRC_Book2_Electric Rev Req Model (2009 GRC) Rebuttal 3 2" xfId="5224"/>
    <cellStyle name="_Costs not in AURORA 06GRC_Book2_Electric Rev Req Model (2009 GRC) Rebuttal 4" xfId="5225"/>
    <cellStyle name="_Costs not in AURORA 06GRC_Book2_Electric Rev Req Model (2009 GRC) Rebuttal REmoval of New  WH Solar AdjustMI" xfId="5226"/>
    <cellStyle name="_Costs not in AURORA 06GRC_Book2_Electric Rev Req Model (2009 GRC) Rebuttal REmoval of New  WH Solar AdjustMI 2" xfId="5227"/>
    <cellStyle name="_Costs not in AURORA 06GRC_Book2_Electric Rev Req Model (2009 GRC) Rebuttal REmoval of New  WH Solar AdjustMI 2 2" xfId="5228"/>
    <cellStyle name="_Costs not in AURORA 06GRC_Book2_Electric Rev Req Model (2009 GRC) Rebuttal REmoval of New  WH Solar AdjustMI 2 2 2" xfId="5229"/>
    <cellStyle name="_Costs not in AURORA 06GRC_Book2_Electric Rev Req Model (2009 GRC) Rebuttal REmoval of New  WH Solar AdjustMI 2 3" xfId="5230"/>
    <cellStyle name="_Costs not in AURORA 06GRC_Book2_Electric Rev Req Model (2009 GRC) Rebuttal REmoval of New  WH Solar AdjustMI 3" xfId="5231"/>
    <cellStyle name="_Costs not in AURORA 06GRC_Book2_Electric Rev Req Model (2009 GRC) Rebuttal REmoval of New  WH Solar AdjustMI 3 2" xfId="5232"/>
    <cellStyle name="_Costs not in AURORA 06GRC_Book2_Electric Rev Req Model (2009 GRC) Rebuttal REmoval of New  WH Solar AdjustMI 4" xfId="5233"/>
    <cellStyle name="_Costs not in AURORA 06GRC_Book2_Electric Rev Req Model (2009 GRC) Rebuttal REmoval of New  WH Solar AdjustMI_DEM-WP(C) ENERG10C--ctn Mid-C_042010 2010GRC" xfId="5234"/>
    <cellStyle name="_Costs not in AURORA 06GRC_Book2_Electric Rev Req Model (2009 GRC) Revised 01-18-2010" xfId="5235"/>
    <cellStyle name="_Costs not in AURORA 06GRC_Book2_Electric Rev Req Model (2009 GRC) Revised 01-18-2010 2" xfId="5236"/>
    <cellStyle name="_Costs not in AURORA 06GRC_Book2_Electric Rev Req Model (2009 GRC) Revised 01-18-2010 2 2" xfId="5237"/>
    <cellStyle name="_Costs not in AURORA 06GRC_Book2_Electric Rev Req Model (2009 GRC) Revised 01-18-2010 2 2 2" xfId="5238"/>
    <cellStyle name="_Costs not in AURORA 06GRC_Book2_Electric Rev Req Model (2009 GRC) Revised 01-18-2010 2 3" xfId="5239"/>
    <cellStyle name="_Costs not in AURORA 06GRC_Book2_Electric Rev Req Model (2009 GRC) Revised 01-18-2010 3" xfId="5240"/>
    <cellStyle name="_Costs not in AURORA 06GRC_Book2_Electric Rev Req Model (2009 GRC) Revised 01-18-2010 3 2" xfId="5241"/>
    <cellStyle name="_Costs not in AURORA 06GRC_Book2_Electric Rev Req Model (2009 GRC) Revised 01-18-2010 4" xfId="5242"/>
    <cellStyle name="_Costs not in AURORA 06GRC_Book2_Electric Rev Req Model (2009 GRC) Revised 01-18-2010_DEM-WP(C) ENERG10C--ctn Mid-C_042010 2010GRC" xfId="5243"/>
    <cellStyle name="_Costs not in AURORA 06GRC_Book2_Final Order Electric EXHIBIT A-1" xfId="5244"/>
    <cellStyle name="_Costs not in AURORA 06GRC_Book2_Final Order Electric EXHIBIT A-1 2" xfId="5245"/>
    <cellStyle name="_Costs not in AURORA 06GRC_Book2_Final Order Electric EXHIBIT A-1 2 2" xfId="5246"/>
    <cellStyle name="_Costs not in AURORA 06GRC_Book2_Final Order Electric EXHIBIT A-1 2 2 2" xfId="5247"/>
    <cellStyle name="_Costs not in AURORA 06GRC_Book2_Final Order Electric EXHIBIT A-1 2 3" xfId="5248"/>
    <cellStyle name="_Costs not in AURORA 06GRC_Book2_Final Order Electric EXHIBIT A-1 3" xfId="5249"/>
    <cellStyle name="_Costs not in AURORA 06GRC_Book2_Final Order Electric EXHIBIT A-1 3 2" xfId="5250"/>
    <cellStyle name="_Costs not in AURORA 06GRC_Book2_Final Order Electric EXHIBIT A-1 4" xfId="5251"/>
    <cellStyle name="_Costs not in AURORA 06GRC_Book4" xfId="5252"/>
    <cellStyle name="_Costs not in AURORA 06GRC_Book4 2" xfId="5253"/>
    <cellStyle name="_Costs not in AURORA 06GRC_Book4 2 2" xfId="5254"/>
    <cellStyle name="_Costs not in AURORA 06GRC_Book4 2 2 2" xfId="5255"/>
    <cellStyle name="_Costs not in AURORA 06GRC_Book4 2 3" xfId="5256"/>
    <cellStyle name="_Costs not in AURORA 06GRC_Book4 3" xfId="5257"/>
    <cellStyle name="_Costs not in AURORA 06GRC_Book4 3 2" xfId="5258"/>
    <cellStyle name="_Costs not in AURORA 06GRC_Book4 4" xfId="5259"/>
    <cellStyle name="_Costs not in AURORA 06GRC_Book4_DEM-WP(C) ENERG10C--ctn Mid-C_042010 2010GRC" xfId="5260"/>
    <cellStyle name="_Costs not in AURORA 06GRC_Book9" xfId="5261"/>
    <cellStyle name="_Costs not in AURORA 06GRC_Book9 2" xfId="5262"/>
    <cellStyle name="_Costs not in AURORA 06GRC_Book9 2 2" xfId="5263"/>
    <cellStyle name="_Costs not in AURORA 06GRC_Book9 2 2 2" xfId="5264"/>
    <cellStyle name="_Costs not in AURORA 06GRC_Book9 2 3" xfId="5265"/>
    <cellStyle name="_Costs not in AURORA 06GRC_Book9 3" xfId="5266"/>
    <cellStyle name="_Costs not in AURORA 06GRC_Book9 3 2" xfId="5267"/>
    <cellStyle name="_Costs not in AURORA 06GRC_Book9 4" xfId="5268"/>
    <cellStyle name="_Costs not in AURORA 06GRC_Book9_DEM-WP(C) ENERG10C--ctn Mid-C_042010 2010GRC" xfId="5269"/>
    <cellStyle name="_Costs not in AURORA 06GRC_Check the Interest Calculation" xfId="5270"/>
    <cellStyle name="_Costs not in AURORA 06GRC_Check the Interest Calculation_Scenario 1 REC vs PTC Offset" xfId="5271"/>
    <cellStyle name="_Costs not in AURORA 06GRC_Check the Interest Calculation_Scenario 3" xfId="5272"/>
    <cellStyle name="_Costs not in AURORA 06GRC_Chelan PUD Power Costs (8-10)" xfId="5273"/>
    <cellStyle name="_Costs not in AURORA 06GRC_Chelan PUD Power Costs (8-10) 2" xfId="5274"/>
    <cellStyle name="_Costs not in AURORA 06GRC_DEM-WP(C) Chelan Power Costs" xfId="5275"/>
    <cellStyle name="_Costs not in AURORA 06GRC_DEM-WP(C) Chelan Power Costs 2" xfId="5276"/>
    <cellStyle name="_Costs not in AURORA 06GRC_DEM-WP(C) ENERG10C--ctn Mid-C_042010 2010GRC" xfId="5277"/>
    <cellStyle name="_Costs not in AURORA 06GRC_DEM-WP(C) Gas Transport 2010GRC" xfId="5278"/>
    <cellStyle name="_Costs not in AURORA 06GRC_DEM-WP(C) Gas Transport 2010GRC 2" xfId="5279"/>
    <cellStyle name="_Costs not in AURORA 06GRC_DWH-08 (Rate Spread &amp; Design Workpapers)" xfId="5280"/>
    <cellStyle name="_Costs not in AURORA 06GRC_Exh A-1 resulting from UE-112050 effective Jan 1 2012" xfId="5281"/>
    <cellStyle name="_Costs not in AURORA 06GRC_Exh G - Klamath Peaker PPA fr C Locke 2-12" xfId="5282"/>
    <cellStyle name="_Costs not in AURORA 06GRC_Exhibit A-1 effective 4-1-11 fr S Free 12-11" xfId="5283"/>
    <cellStyle name="_Costs not in AURORA 06GRC_Exhibit D fr R Gho 12-31-08" xfId="5284"/>
    <cellStyle name="_Costs not in AURORA 06GRC_Exhibit D fr R Gho 12-31-08 2" xfId="5285"/>
    <cellStyle name="_Costs not in AURORA 06GRC_Exhibit D fr R Gho 12-31-08 2 2" xfId="5286"/>
    <cellStyle name="_Costs not in AURORA 06GRC_Exhibit D fr R Gho 12-31-08 3" xfId="5287"/>
    <cellStyle name="_Costs not in AURORA 06GRC_Exhibit D fr R Gho 12-31-08 v2" xfId="5288"/>
    <cellStyle name="_Costs not in AURORA 06GRC_Exhibit D fr R Gho 12-31-08 v2 2" xfId="5289"/>
    <cellStyle name="_Costs not in AURORA 06GRC_Exhibit D fr R Gho 12-31-08 v2 2 2" xfId="5290"/>
    <cellStyle name="_Costs not in AURORA 06GRC_Exhibit D fr R Gho 12-31-08 v2 3" xfId="5291"/>
    <cellStyle name="_Costs not in AURORA 06GRC_Exhibit D fr R Gho 12-31-08 v2_DEM-WP(C) ENERG10C--ctn Mid-C_042010 2010GRC" xfId="5292"/>
    <cellStyle name="_Costs not in AURORA 06GRC_Exhibit D fr R Gho 12-31-08 v2_NIM Summary" xfId="5293"/>
    <cellStyle name="_Costs not in AURORA 06GRC_Exhibit D fr R Gho 12-31-08 v2_NIM Summary 2" xfId="5294"/>
    <cellStyle name="_Costs not in AURORA 06GRC_Exhibit D fr R Gho 12-31-08 v2_NIM Summary 2 2" xfId="5295"/>
    <cellStyle name="_Costs not in AURORA 06GRC_Exhibit D fr R Gho 12-31-08 v2_NIM Summary 3" xfId="5296"/>
    <cellStyle name="_Costs not in AURORA 06GRC_Exhibit D fr R Gho 12-31-08 v2_NIM Summary_DEM-WP(C) ENERG10C--ctn Mid-C_042010 2010GRC" xfId="5297"/>
    <cellStyle name="_Costs not in AURORA 06GRC_Exhibit D fr R Gho 12-31-08_DEM-WP(C) ENERG10C--ctn Mid-C_042010 2010GRC" xfId="5298"/>
    <cellStyle name="_Costs not in AURORA 06GRC_Exhibit D fr R Gho 12-31-08_NIM Summary" xfId="5299"/>
    <cellStyle name="_Costs not in AURORA 06GRC_Exhibit D fr R Gho 12-31-08_NIM Summary 2" xfId="5300"/>
    <cellStyle name="_Costs not in AURORA 06GRC_Exhibit D fr R Gho 12-31-08_NIM Summary 2 2" xfId="5301"/>
    <cellStyle name="_Costs not in AURORA 06GRC_Exhibit D fr R Gho 12-31-08_NIM Summary 3" xfId="5302"/>
    <cellStyle name="_Costs not in AURORA 06GRC_Exhibit D fr R Gho 12-31-08_NIM Summary_DEM-WP(C) ENERG10C--ctn Mid-C_042010 2010GRC" xfId="5303"/>
    <cellStyle name="_Costs not in AURORA 06GRC_Final 2008 PTC Rate Design Workpapers 10.27.08" xfId="5304"/>
    <cellStyle name="_Costs not in AURORA 06GRC_Final 2009 Electric Low Income Workpapers" xfId="5305"/>
    <cellStyle name="_Costs not in AURORA 06GRC_Gas Rev Req Model (2010 GRC)" xfId="5306"/>
    <cellStyle name="_Costs not in AURORA 06GRC_Hopkins Ridge Prepaid Tran - Interest Earned RY 12ME Feb  '11" xfId="5307"/>
    <cellStyle name="_Costs not in AURORA 06GRC_Hopkins Ridge Prepaid Tran - Interest Earned RY 12ME Feb  '11 2" xfId="5308"/>
    <cellStyle name="_Costs not in AURORA 06GRC_Hopkins Ridge Prepaid Tran - Interest Earned RY 12ME Feb  '11 2 2" xfId="5309"/>
    <cellStyle name="_Costs not in AURORA 06GRC_Hopkins Ridge Prepaid Tran - Interest Earned RY 12ME Feb  '11 3" xfId="5310"/>
    <cellStyle name="_Costs not in AURORA 06GRC_Hopkins Ridge Prepaid Tran - Interest Earned RY 12ME Feb  '11_DEM-WP(C) ENERG10C--ctn Mid-C_042010 2010GRC" xfId="5311"/>
    <cellStyle name="_Costs not in AURORA 06GRC_Hopkins Ridge Prepaid Tran - Interest Earned RY 12ME Feb  '11_NIM Summary" xfId="5312"/>
    <cellStyle name="_Costs not in AURORA 06GRC_Hopkins Ridge Prepaid Tran - Interest Earned RY 12ME Feb  '11_NIM Summary 2" xfId="5313"/>
    <cellStyle name="_Costs not in AURORA 06GRC_Hopkins Ridge Prepaid Tran - Interest Earned RY 12ME Feb  '11_NIM Summary 2 2" xfId="5314"/>
    <cellStyle name="_Costs not in AURORA 06GRC_Hopkins Ridge Prepaid Tran - Interest Earned RY 12ME Feb  '11_NIM Summary 3" xfId="5315"/>
    <cellStyle name="_Costs not in AURORA 06GRC_Hopkins Ridge Prepaid Tran - Interest Earned RY 12ME Feb  '11_NIM Summary_DEM-WP(C) ENERG10C--ctn Mid-C_042010 2010GRC" xfId="5316"/>
    <cellStyle name="_Costs not in AURORA 06GRC_Hopkins Ridge Prepaid Tran - Interest Earned RY 12ME Feb  '11_Transmission Workbook for May BOD" xfId="5317"/>
    <cellStyle name="_Costs not in AURORA 06GRC_Hopkins Ridge Prepaid Tran - Interest Earned RY 12ME Feb  '11_Transmission Workbook for May BOD 2" xfId="5318"/>
    <cellStyle name="_Costs not in AURORA 06GRC_Hopkins Ridge Prepaid Tran - Interest Earned RY 12ME Feb  '11_Transmission Workbook for May BOD 2 2" xfId="5319"/>
    <cellStyle name="_Costs not in AURORA 06GRC_Hopkins Ridge Prepaid Tran - Interest Earned RY 12ME Feb  '11_Transmission Workbook for May BOD 3" xfId="5320"/>
    <cellStyle name="_Costs not in AURORA 06GRC_Hopkins Ridge Prepaid Tran - Interest Earned RY 12ME Feb  '11_Transmission Workbook for May BOD_DEM-WP(C) ENERG10C--ctn Mid-C_042010 2010GRC" xfId="5321"/>
    <cellStyle name="_Costs not in AURORA 06GRC_INPUTS" xfId="5322"/>
    <cellStyle name="_Costs not in AURORA 06GRC_INPUTS 2" xfId="5323"/>
    <cellStyle name="_Costs not in AURORA 06GRC_INPUTS 2 2" xfId="5324"/>
    <cellStyle name="_Costs not in AURORA 06GRC_INPUTS 2 2 2" xfId="5325"/>
    <cellStyle name="_Costs not in AURORA 06GRC_INPUTS 2 3" xfId="5326"/>
    <cellStyle name="_Costs not in AURORA 06GRC_INPUTS 3" xfId="5327"/>
    <cellStyle name="_Costs not in AURORA 06GRC_INPUTS 3 2" xfId="5328"/>
    <cellStyle name="_Costs not in AURORA 06GRC_INPUTS 4" xfId="5329"/>
    <cellStyle name="_Costs not in AURORA 06GRC_Low Income 2010 RevRequirement" xfId="5330"/>
    <cellStyle name="_Costs not in AURORA 06GRC_Low Income 2010 RevRequirement (2)" xfId="5331"/>
    <cellStyle name="_Costs not in AURORA 06GRC_Mint Farm Generation BPA" xfId="5332"/>
    <cellStyle name="_Costs not in AURORA 06GRC_NIM Summary" xfId="5333"/>
    <cellStyle name="_Costs not in AURORA 06GRC_NIM Summary 09GRC" xfId="5334"/>
    <cellStyle name="_Costs not in AURORA 06GRC_NIM Summary 09GRC 2" xfId="5335"/>
    <cellStyle name="_Costs not in AURORA 06GRC_NIM Summary 09GRC 2 2" xfId="5336"/>
    <cellStyle name="_Costs not in AURORA 06GRC_NIM Summary 09GRC 3" xfId="5337"/>
    <cellStyle name="_Costs not in AURORA 06GRC_NIM Summary 09GRC_DEM-WP(C) ENERG10C--ctn Mid-C_042010 2010GRC" xfId="5338"/>
    <cellStyle name="_Costs not in AURORA 06GRC_NIM Summary 10" xfId="5339"/>
    <cellStyle name="_Costs not in AURORA 06GRC_NIM Summary 11" xfId="5340"/>
    <cellStyle name="_Costs not in AURORA 06GRC_NIM Summary 12" xfId="5341"/>
    <cellStyle name="_Costs not in AURORA 06GRC_NIM Summary 13" xfId="5342"/>
    <cellStyle name="_Costs not in AURORA 06GRC_NIM Summary 14" xfId="5343"/>
    <cellStyle name="_Costs not in AURORA 06GRC_NIM Summary 15" xfId="5344"/>
    <cellStyle name="_Costs not in AURORA 06GRC_NIM Summary 16" xfId="5345"/>
    <cellStyle name="_Costs not in AURORA 06GRC_NIM Summary 17" xfId="5346"/>
    <cellStyle name="_Costs not in AURORA 06GRC_NIM Summary 18" xfId="5347"/>
    <cellStyle name="_Costs not in AURORA 06GRC_NIM Summary 19" xfId="5348"/>
    <cellStyle name="_Costs not in AURORA 06GRC_NIM Summary 2" xfId="5349"/>
    <cellStyle name="_Costs not in AURORA 06GRC_NIM Summary 2 2" xfId="5350"/>
    <cellStyle name="_Costs not in AURORA 06GRC_NIM Summary 20" xfId="5351"/>
    <cellStyle name="_Costs not in AURORA 06GRC_NIM Summary 21" xfId="5352"/>
    <cellStyle name="_Costs not in AURORA 06GRC_NIM Summary 22" xfId="5353"/>
    <cellStyle name="_Costs not in AURORA 06GRC_NIM Summary 23" xfId="5354"/>
    <cellStyle name="_Costs not in AURORA 06GRC_NIM Summary 24" xfId="5355"/>
    <cellStyle name="_Costs not in AURORA 06GRC_NIM Summary 25" xfId="5356"/>
    <cellStyle name="_Costs not in AURORA 06GRC_NIM Summary 26" xfId="5357"/>
    <cellStyle name="_Costs not in AURORA 06GRC_NIM Summary 27" xfId="5358"/>
    <cellStyle name="_Costs not in AURORA 06GRC_NIM Summary 28" xfId="5359"/>
    <cellStyle name="_Costs not in AURORA 06GRC_NIM Summary 29" xfId="5360"/>
    <cellStyle name="_Costs not in AURORA 06GRC_NIM Summary 3" xfId="5361"/>
    <cellStyle name="_Costs not in AURORA 06GRC_NIM Summary 3 2" xfId="5362"/>
    <cellStyle name="_Costs not in AURORA 06GRC_NIM Summary 30" xfId="5363"/>
    <cellStyle name="_Costs not in AURORA 06GRC_NIM Summary 31" xfId="5364"/>
    <cellStyle name="_Costs not in AURORA 06GRC_NIM Summary 32" xfId="5365"/>
    <cellStyle name="_Costs not in AURORA 06GRC_NIM Summary 33" xfId="5366"/>
    <cellStyle name="_Costs not in AURORA 06GRC_NIM Summary 34" xfId="5367"/>
    <cellStyle name="_Costs not in AURORA 06GRC_NIM Summary 35" xfId="5368"/>
    <cellStyle name="_Costs not in AURORA 06GRC_NIM Summary 36" xfId="5369"/>
    <cellStyle name="_Costs not in AURORA 06GRC_NIM Summary 37" xfId="5370"/>
    <cellStyle name="_Costs not in AURORA 06GRC_NIM Summary 38" xfId="5371"/>
    <cellStyle name="_Costs not in AURORA 06GRC_NIM Summary 39" xfId="5372"/>
    <cellStyle name="_Costs not in AURORA 06GRC_NIM Summary 4" xfId="5373"/>
    <cellStyle name="_Costs not in AURORA 06GRC_NIM Summary 4 2" xfId="5374"/>
    <cellStyle name="_Costs not in AURORA 06GRC_NIM Summary 40" xfId="5375"/>
    <cellStyle name="_Costs not in AURORA 06GRC_NIM Summary 41" xfId="5376"/>
    <cellStyle name="_Costs not in AURORA 06GRC_NIM Summary 42" xfId="5377"/>
    <cellStyle name="_Costs not in AURORA 06GRC_NIM Summary 43" xfId="5378"/>
    <cellStyle name="_Costs not in AURORA 06GRC_NIM Summary 44" xfId="5379"/>
    <cellStyle name="_Costs not in AURORA 06GRC_NIM Summary 45" xfId="5380"/>
    <cellStyle name="_Costs not in AURORA 06GRC_NIM Summary 46" xfId="5381"/>
    <cellStyle name="_Costs not in AURORA 06GRC_NIM Summary 47" xfId="5382"/>
    <cellStyle name="_Costs not in AURORA 06GRC_NIM Summary 48" xfId="5383"/>
    <cellStyle name="_Costs not in AURORA 06GRC_NIM Summary 49" xfId="5384"/>
    <cellStyle name="_Costs not in AURORA 06GRC_NIM Summary 5" xfId="5385"/>
    <cellStyle name="_Costs not in AURORA 06GRC_NIM Summary 5 2" xfId="5386"/>
    <cellStyle name="_Costs not in AURORA 06GRC_NIM Summary 50" xfId="5387"/>
    <cellStyle name="_Costs not in AURORA 06GRC_NIM Summary 51" xfId="5388"/>
    <cellStyle name="_Costs not in AURORA 06GRC_NIM Summary 6" xfId="5389"/>
    <cellStyle name="_Costs not in AURORA 06GRC_NIM Summary 6 2" xfId="5390"/>
    <cellStyle name="_Costs not in AURORA 06GRC_NIM Summary 7" xfId="5391"/>
    <cellStyle name="_Costs not in AURORA 06GRC_NIM Summary 7 2" xfId="5392"/>
    <cellStyle name="_Costs not in AURORA 06GRC_NIM Summary 8" xfId="5393"/>
    <cellStyle name="_Costs not in AURORA 06GRC_NIM Summary 8 2" xfId="5394"/>
    <cellStyle name="_Costs not in AURORA 06GRC_NIM Summary 9" xfId="5395"/>
    <cellStyle name="_Costs not in AURORA 06GRC_NIM Summary 9 2" xfId="5396"/>
    <cellStyle name="_Costs not in AURORA 06GRC_NIM Summary_DEM-WP(C) ENERG10C--ctn Mid-C_042010 2010GRC" xfId="5397"/>
    <cellStyle name="_Costs not in AURORA 06GRC_Oct2010toSep2011LwIncLead" xfId="5398"/>
    <cellStyle name="_Costs not in AURORA 06GRC_PCA 10 -  Exhibit D Dec 2011" xfId="5399"/>
    <cellStyle name="_Costs not in AURORA 06GRC_PCA 10 -  Exhibit D from A Kellogg Jan 2011" xfId="5400"/>
    <cellStyle name="_Costs not in AURORA 06GRC_PCA 10 -  Exhibit D from A Kellogg July 2011" xfId="5401"/>
    <cellStyle name="_Costs not in AURORA 06GRC_PCA 10 -  Exhibit D from S Free Rcv'd 12-11" xfId="5402"/>
    <cellStyle name="_Costs not in AURORA 06GRC_PCA 11 -  Exhibit D Jan 2012 fr A Kellogg" xfId="5403"/>
    <cellStyle name="_Costs not in AURORA 06GRC_PCA 11 -  Exhibit D Jan 2012 WF" xfId="5404"/>
    <cellStyle name="_Costs not in AURORA 06GRC_PCA 7 - Exhibit D update 11_30_08 (2)" xfId="5405"/>
    <cellStyle name="_Costs not in AURORA 06GRC_PCA 7 - Exhibit D update 11_30_08 (2) 2" xfId="5406"/>
    <cellStyle name="_Costs not in AURORA 06GRC_PCA 7 - Exhibit D update 11_30_08 (2) 2 2" xfId="5407"/>
    <cellStyle name="_Costs not in AURORA 06GRC_PCA 7 - Exhibit D update 11_30_08 (2) 2 2 2" xfId="5408"/>
    <cellStyle name="_Costs not in AURORA 06GRC_PCA 7 - Exhibit D update 11_30_08 (2) 2 3" xfId="5409"/>
    <cellStyle name="_Costs not in AURORA 06GRC_PCA 7 - Exhibit D update 11_30_08 (2) 3" xfId="5410"/>
    <cellStyle name="_Costs not in AURORA 06GRC_PCA 7 - Exhibit D update 11_30_08 (2) 3 2" xfId="5411"/>
    <cellStyle name="_Costs not in AURORA 06GRC_PCA 7 - Exhibit D update 11_30_08 (2) 4" xfId="5412"/>
    <cellStyle name="_Costs not in AURORA 06GRC_PCA 7 - Exhibit D update 11_30_08 (2)_DEM-WP(C) ENERG10C--ctn Mid-C_042010 2010GRC" xfId="5413"/>
    <cellStyle name="_Costs not in AURORA 06GRC_PCA 7 - Exhibit D update 11_30_08 (2)_NIM Summary" xfId="5414"/>
    <cellStyle name="_Costs not in AURORA 06GRC_PCA 7 - Exhibit D update 11_30_08 (2)_NIM Summary 2" xfId="5415"/>
    <cellStyle name="_Costs not in AURORA 06GRC_PCA 7 - Exhibit D update 11_30_08 (2)_NIM Summary 2 2" xfId="5416"/>
    <cellStyle name="_Costs not in AURORA 06GRC_PCA 7 - Exhibit D update 11_30_08 (2)_NIM Summary 3" xfId="5417"/>
    <cellStyle name="_Costs not in AURORA 06GRC_PCA 7 - Exhibit D update 11_30_08 (2)_NIM Summary_DEM-WP(C) ENERG10C--ctn Mid-C_042010 2010GRC" xfId="5418"/>
    <cellStyle name="_Costs not in AURORA 06GRC_PCA 8 - Exhibit D update 12_31_09" xfId="5419"/>
    <cellStyle name="_Costs not in AURORA 06GRC_PCA 8 - Exhibit D update 12_31_09 2" xfId="5420"/>
    <cellStyle name="_Costs not in AURORA 06GRC_PCA 9 -  Exhibit D April 2010" xfId="5421"/>
    <cellStyle name="_Costs not in AURORA 06GRC_PCA 9 -  Exhibit D April 2010 (3)" xfId="5422"/>
    <cellStyle name="_Costs not in AURORA 06GRC_PCA 9 -  Exhibit D April 2010 (3) 2" xfId="5423"/>
    <cellStyle name="_Costs not in AURORA 06GRC_PCA 9 -  Exhibit D April 2010 (3) 2 2" xfId="5424"/>
    <cellStyle name="_Costs not in AURORA 06GRC_PCA 9 -  Exhibit D April 2010 (3) 3" xfId="5425"/>
    <cellStyle name="_Costs not in AURORA 06GRC_PCA 9 -  Exhibit D April 2010 (3)_DEM-WP(C) ENERG10C--ctn Mid-C_042010 2010GRC" xfId="5426"/>
    <cellStyle name="_Costs not in AURORA 06GRC_PCA 9 -  Exhibit D April 2010 2" xfId="5427"/>
    <cellStyle name="_Costs not in AURORA 06GRC_PCA 9 -  Exhibit D April 2010 3" xfId="5428"/>
    <cellStyle name="_Costs not in AURORA 06GRC_PCA 9 -  Exhibit D April 2010 4" xfId="5429"/>
    <cellStyle name="_Costs not in AURORA 06GRC_PCA 9 -  Exhibit D April 2010 5" xfId="5430"/>
    <cellStyle name="_Costs not in AURORA 06GRC_PCA 9 -  Exhibit D April 2010 6" xfId="5431"/>
    <cellStyle name="_Costs not in AURORA 06GRC_PCA 9 -  Exhibit D Feb 2010" xfId="5432"/>
    <cellStyle name="_Costs not in AURORA 06GRC_PCA 9 -  Exhibit D Feb 2010 2" xfId="5433"/>
    <cellStyle name="_Costs not in AURORA 06GRC_PCA 9 -  Exhibit D Feb 2010 v2" xfId="5434"/>
    <cellStyle name="_Costs not in AURORA 06GRC_PCA 9 -  Exhibit D Feb 2010 v2 2" xfId="5435"/>
    <cellStyle name="_Costs not in AURORA 06GRC_PCA 9 -  Exhibit D Feb 2010 WF" xfId="5436"/>
    <cellStyle name="_Costs not in AURORA 06GRC_PCA 9 -  Exhibit D Feb 2010 WF 2" xfId="5437"/>
    <cellStyle name="_Costs not in AURORA 06GRC_PCA 9 -  Exhibit D Jan 2010" xfId="5438"/>
    <cellStyle name="_Costs not in AURORA 06GRC_PCA 9 -  Exhibit D Jan 2010 2" xfId="5439"/>
    <cellStyle name="_Costs not in AURORA 06GRC_PCA 9 -  Exhibit D March 2010 (2)" xfId="5440"/>
    <cellStyle name="_Costs not in AURORA 06GRC_PCA 9 -  Exhibit D March 2010 (2) 2" xfId="5441"/>
    <cellStyle name="_Costs not in AURORA 06GRC_PCA 9 -  Exhibit D Nov 2010" xfId="5442"/>
    <cellStyle name="_Costs not in AURORA 06GRC_PCA 9 -  Exhibit D Nov 2010 2" xfId="5443"/>
    <cellStyle name="_Costs not in AURORA 06GRC_PCA 9 - Exhibit D at August 2010" xfId="5444"/>
    <cellStyle name="_Costs not in AURORA 06GRC_PCA 9 - Exhibit D at August 2010 2" xfId="5445"/>
    <cellStyle name="_Costs not in AURORA 06GRC_PCA 9 - Exhibit D June 2010 GRC" xfId="5446"/>
    <cellStyle name="_Costs not in AURORA 06GRC_PCA 9 - Exhibit D June 2010 GRC 2" xfId="5447"/>
    <cellStyle name="_Costs not in AURORA 06GRC_Power Costs - Comparison bx Rbtl-Staff-Jt-PC" xfId="5448"/>
    <cellStyle name="_Costs not in AURORA 06GRC_Power Costs - Comparison bx Rbtl-Staff-Jt-PC 2" xfId="5449"/>
    <cellStyle name="_Costs not in AURORA 06GRC_Power Costs - Comparison bx Rbtl-Staff-Jt-PC 2 2" xfId="5450"/>
    <cellStyle name="_Costs not in AURORA 06GRC_Power Costs - Comparison bx Rbtl-Staff-Jt-PC 2 2 2" xfId="5451"/>
    <cellStyle name="_Costs not in AURORA 06GRC_Power Costs - Comparison bx Rbtl-Staff-Jt-PC 2 3" xfId="5452"/>
    <cellStyle name="_Costs not in AURORA 06GRC_Power Costs - Comparison bx Rbtl-Staff-Jt-PC 3" xfId="5453"/>
    <cellStyle name="_Costs not in AURORA 06GRC_Power Costs - Comparison bx Rbtl-Staff-Jt-PC 3 2" xfId="5454"/>
    <cellStyle name="_Costs not in AURORA 06GRC_Power Costs - Comparison bx Rbtl-Staff-Jt-PC 4" xfId="5455"/>
    <cellStyle name="_Costs not in AURORA 06GRC_Power Costs - Comparison bx Rbtl-Staff-Jt-PC_Adj Bench DR 3 for Initial Briefs (Electric)" xfId="5456"/>
    <cellStyle name="_Costs not in AURORA 06GRC_Power Costs - Comparison bx Rbtl-Staff-Jt-PC_Adj Bench DR 3 for Initial Briefs (Electric) 2" xfId="5457"/>
    <cellStyle name="_Costs not in AURORA 06GRC_Power Costs - Comparison bx Rbtl-Staff-Jt-PC_Adj Bench DR 3 for Initial Briefs (Electric) 2 2" xfId="5458"/>
    <cellStyle name="_Costs not in AURORA 06GRC_Power Costs - Comparison bx Rbtl-Staff-Jt-PC_Adj Bench DR 3 for Initial Briefs (Electric) 2 2 2" xfId="5459"/>
    <cellStyle name="_Costs not in AURORA 06GRC_Power Costs - Comparison bx Rbtl-Staff-Jt-PC_Adj Bench DR 3 for Initial Briefs (Electric) 2 3" xfId="5460"/>
    <cellStyle name="_Costs not in AURORA 06GRC_Power Costs - Comparison bx Rbtl-Staff-Jt-PC_Adj Bench DR 3 for Initial Briefs (Electric) 3" xfId="5461"/>
    <cellStyle name="_Costs not in AURORA 06GRC_Power Costs - Comparison bx Rbtl-Staff-Jt-PC_Adj Bench DR 3 for Initial Briefs (Electric) 3 2" xfId="5462"/>
    <cellStyle name="_Costs not in AURORA 06GRC_Power Costs - Comparison bx Rbtl-Staff-Jt-PC_Adj Bench DR 3 for Initial Briefs (Electric) 4" xfId="5463"/>
    <cellStyle name="_Costs not in AURORA 06GRC_Power Costs - Comparison bx Rbtl-Staff-Jt-PC_Adj Bench DR 3 for Initial Briefs (Electric)_DEM-WP(C) ENERG10C--ctn Mid-C_042010 2010GRC" xfId="5464"/>
    <cellStyle name="_Costs not in AURORA 06GRC_Power Costs - Comparison bx Rbtl-Staff-Jt-PC_DEM-WP(C) ENERG10C--ctn Mid-C_042010 2010GRC" xfId="5465"/>
    <cellStyle name="_Costs not in AURORA 06GRC_Power Costs - Comparison bx Rbtl-Staff-Jt-PC_Electric Rev Req Model (2009 GRC) Rebuttal" xfId="5466"/>
    <cellStyle name="_Costs not in AURORA 06GRC_Power Costs - Comparison bx Rbtl-Staff-Jt-PC_Electric Rev Req Model (2009 GRC) Rebuttal 2" xfId="5467"/>
    <cellStyle name="_Costs not in AURORA 06GRC_Power Costs - Comparison bx Rbtl-Staff-Jt-PC_Electric Rev Req Model (2009 GRC) Rebuttal 2 2" xfId="5468"/>
    <cellStyle name="_Costs not in AURORA 06GRC_Power Costs - Comparison bx Rbtl-Staff-Jt-PC_Electric Rev Req Model (2009 GRC) Rebuttal 2 2 2" xfId="5469"/>
    <cellStyle name="_Costs not in AURORA 06GRC_Power Costs - Comparison bx Rbtl-Staff-Jt-PC_Electric Rev Req Model (2009 GRC) Rebuttal 2 3" xfId="5470"/>
    <cellStyle name="_Costs not in AURORA 06GRC_Power Costs - Comparison bx Rbtl-Staff-Jt-PC_Electric Rev Req Model (2009 GRC) Rebuttal 3" xfId="5471"/>
    <cellStyle name="_Costs not in AURORA 06GRC_Power Costs - Comparison bx Rbtl-Staff-Jt-PC_Electric Rev Req Model (2009 GRC) Rebuttal 3 2" xfId="5472"/>
    <cellStyle name="_Costs not in AURORA 06GRC_Power Costs - Comparison bx Rbtl-Staff-Jt-PC_Electric Rev Req Model (2009 GRC) Rebuttal 4" xfId="5473"/>
    <cellStyle name="_Costs not in AURORA 06GRC_Power Costs - Comparison bx Rbtl-Staff-Jt-PC_Electric Rev Req Model (2009 GRC) Rebuttal REmoval of New  WH Solar AdjustMI" xfId="5474"/>
    <cellStyle name="_Costs not in AURORA 06GRC_Power Costs - Comparison bx Rbtl-Staff-Jt-PC_Electric Rev Req Model (2009 GRC) Rebuttal REmoval of New  WH Solar AdjustMI 2" xfId="5475"/>
    <cellStyle name="_Costs not in AURORA 06GRC_Power Costs - Comparison bx Rbtl-Staff-Jt-PC_Electric Rev Req Model (2009 GRC) Rebuttal REmoval of New  WH Solar AdjustMI 2 2" xfId="5476"/>
    <cellStyle name="_Costs not in AURORA 06GRC_Power Costs - Comparison bx Rbtl-Staff-Jt-PC_Electric Rev Req Model (2009 GRC) Rebuttal REmoval of New  WH Solar AdjustMI 2 2 2" xfId="5477"/>
    <cellStyle name="_Costs not in AURORA 06GRC_Power Costs - Comparison bx Rbtl-Staff-Jt-PC_Electric Rev Req Model (2009 GRC) Rebuttal REmoval of New  WH Solar AdjustMI 2 3" xfId="5478"/>
    <cellStyle name="_Costs not in AURORA 06GRC_Power Costs - Comparison bx Rbtl-Staff-Jt-PC_Electric Rev Req Model (2009 GRC) Rebuttal REmoval of New  WH Solar AdjustMI 3" xfId="5479"/>
    <cellStyle name="_Costs not in AURORA 06GRC_Power Costs - Comparison bx Rbtl-Staff-Jt-PC_Electric Rev Req Model (2009 GRC) Rebuttal REmoval of New  WH Solar AdjustMI 3 2" xfId="5480"/>
    <cellStyle name="_Costs not in AURORA 06GRC_Power Costs - Comparison bx Rbtl-Staff-Jt-PC_Electric Rev Req Model (2009 GRC) Rebuttal REmoval of New  WH Solar AdjustMI 4" xfId="5481"/>
    <cellStyle name="_Costs not in AURORA 06GRC_Power Costs - Comparison bx Rbtl-Staff-Jt-PC_Electric Rev Req Model (2009 GRC) Rebuttal REmoval of New  WH Solar AdjustMI_DEM-WP(C) ENERG10C--ctn Mid-C_042010 2010GRC" xfId="5482"/>
    <cellStyle name="_Costs not in AURORA 06GRC_Power Costs - Comparison bx Rbtl-Staff-Jt-PC_Electric Rev Req Model (2009 GRC) Revised 01-18-2010" xfId="5483"/>
    <cellStyle name="_Costs not in AURORA 06GRC_Power Costs - Comparison bx Rbtl-Staff-Jt-PC_Electric Rev Req Model (2009 GRC) Revised 01-18-2010 2" xfId="5484"/>
    <cellStyle name="_Costs not in AURORA 06GRC_Power Costs - Comparison bx Rbtl-Staff-Jt-PC_Electric Rev Req Model (2009 GRC) Revised 01-18-2010 2 2" xfId="5485"/>
    <cellStyle name="_Costs not in AURORA 06GRC_Power Costs - Comparison bx Rbtl-Staff-Jt-PC_Electric Rev Req Model (2009 GRC) Revised 01-18-2010 2 2 2" xfId="5486"/>
    <cellStyle name="_Costs not in AURORA 06GRC_Power Costs - Comparison bx Rbtl-Staff-Jt-PC_Electric Rev Req Model (2009 GRC) Revised 01-18-2010 2 3" xfId="5487"/>
    <cellStyle name="_Costs not in AURORA 06GRC_Power Costs - Comparison bx Rbtl-Staff-Jt-PC_Electric Rev Req Model (2009 GRC) Revised 01-18-2010 3" xfId="5488"/>
    <cellStyle name="_Costs not in AURORA 06GRC_Power Costs - Comparison bx Rbtl-Staff-Jt-PC_Electric Rev Req Model (2009 GRC) Revised 01-18-2010 3 2" xfId="5489"/>
    <cellStyle name="_Costs not in AURORA 06GRC_Power Costs - Comparison bx Rbtl-Staff-Jt-PC_Electric Rev Req Model (2009 GRC) Revised 01-18-2010 4" xfId="5490"/>
    <cellStyle name="_Costs not in AURORA 06GRC_Power Costs - Comparison bx Rbtl-Staff-Jt-PC_Electric Rev Req Model (2009 GRC) Revised 01-18-2010_DEM-WP(C) ENERG10C--ctn Mid-C_042010 2010GRC" xfId="5491"/>
    <cellStyle name="_Costs not in AURORA 06GRC_Power Costs - Comparison bx Rbtl-Staff-Jt-PC_Final Order Electric EXHIBIT A-1" xfId="5492"/>
    <cellStyle name="_Costs not in AURORA 06GRC_Power Costs - Comparison bx Rbtl-Staff-Jt-PC_Final Order Electric EXHIBIT A-1 2" xfId="5493"/>
    <cellStyle name="_Costs not in AURORA 06GRC_Power Costs - Comparison bx Rbtl-Staff-Jt-PC_Final Order Electric EXHIBIT A-1 2 2" xfId="5494"/>
    <cellStyle name="_Costs not in AURORA 06GRC_Power Costs - Comparison bx Rbtl-Staff-Jt-PC_Final Order Electric EXHIBIT A-1 2 2 2" xfId="5495"/>
    <cellStyle name="_Costs not in AURORA 06GRC_Power Costs - Comparison bx Rbtl-Staff-Jt-PC_Final Order Electric EXHIBIT A-1 2 3" xfId="5496"/>
    <cellStyle name="_Costs not in AURORA 06GRC_Power Costs - Comparison bx Rbtl-Staff-Jt-PC_Final Order Electric EXHIBIT A-1 3" xfId="5497"/>
    <cellStyle name="_Costs not in AURORA 06GRC_Power Costs - Comparison bx Rbtl-Staff-Jt-PC_Final Order Electric EXHIBIT A-1 3 2" xfId="5498"/>
    <cellStyle name="_Costs not in AURORA 06GRC_Power Costs - Comparison bx Rbtl-Staff-Jt-PC_Final Order Electric EXHIBIT A-1 4" xfId="5499"/>
    <cellStyle name="_Costs not in AURORA 06GRC_Production Adj 4.37" xfId="5500"/>
    <cellStyle name="_Costs not in AURORA 06GRC_Production Adj 4.37 2" xfId="5501"/>
    <cellStyle name="_Costs not in AURORA 06GRC_Production Adj 4.37 2 2" xfId="5502"/>
    <cellStyle name="_Costs not in AURORA 06GRC_Production Adj 4.37 2 2 2" xfId="5503"/>
    <cellStyle name="_Costs not in AURORA 06GRC_Production Adj 4.37 2 3" xfId="5504"/>
    <cellStyle name="_Costs not in AURORA 06GRC_Production Adj 4.37 3" xfId="5505"/>
    <cellStyle name="_Costs not in AURORA 06GRC_Production Adj 4.37 3 2" xfId="5506"/>
    <cellStyle name="_Costs not in AURORA 06GRC_Production Adj 4.37 4" xfId="5507"/>
    <cellStyle name="_Costs not in AURORA 06GRC_Purchased Power Adj 4.03" xfId="5508"/>
    <cellStyle name="_Costs not in AURORA 06GRC_Purchased Power Adj 4.03 2" xfId="5509"/>
    <cellStyle name="_Costs not in AURORA 06GRC_Purchased Power Adj 4.03 2 2" xfId="5510"/>
    <cellStyle name="_Costs not in AURORA 06GRC_Purchased Power Adj 4.03 2 2 2" xfId="5511"/>
    <cellStyle name="_Costs not in AURORA 06GRC_Purchased Power Adj 4.03 2 3" xfId="5512"/>
    <cellStyle name="_Costs not in AURORA 06GRC_Purchased Power Adj 4.03 3" xfId="5513"/>
    <cellStyle name="_Costs not in AURORA 06GRC_Purchased Power Adj 4.03 3 2" xfId="5514"/>
    <cellStyle name="_Costs not in AURORA 06GRC_Purchased Power Adj 4.03 4" xfId="5515"/>
    <cellStyle name="_Costs not in AURORA 06GRC_Rebuttal Power Costs" xfId="5516"/>
    <cellStyle name="_Costs not in AURORA 06GRC_Rebuttal Power Costs 2" xfId="5517"/>
    <cellStyle name="_Costs not in AURORA 06GRC_Rebuttal Power Costs 2 2" xfId="5518"/>
    <cellStyle name="_Costs not in AURORA 06GRC_Rebuttal Power Costs 2 2 2" xfId="5519"/>
    <cellStyle name="_Costs not in AURORA 06GRC_Rebuttal Power Costs 2 3" xfId="5520"/>
    <cellStyle name="_Costs not in AURORA 06GRC_Rebuttal Power Costs 3" xfId="5521"/>
    <cellStyle name="_Costs not in AURORA 06GRC_Rebuttal Power Costs 3 2" xfId="5522"/>
    <cellStyle name="_Costs not in AURORA 06GRC_Rebuttal Power Costs 4" xfId="5523"/>
    <cellStyle name="_Costs not in AURORA 06GRC_Rebuttal Power Costs_Adj Bench DR 3 for Initial Briefs (Electric)" xfId="5524"/>
    <cellStyle name="_Costs not in AURORA 06GRC_Rebuttal Power Costs_Adj Bench DR 3 for Initial Briefs (Electric) 2" xfId="5525"/>
    <cellStyle name="_Costs not in AURORA 06GRC_Rebuttal Power Costs_Adj Bench DR 3 for Initial Briefs (Electric) 2 2" xfId="5526"/>
    <cellStyle name="_Costs not in AURORA 06GRC_Rebuttal Power Costs_Adj Bench DR 3 for Initial Briefs (Electric) 2 2 2" xfId="5527"/>
    <cellStyle name="_Costs not in AURORA 06GRC_Rebuttal Power Costs_Adj Bench DR 3 for Initial Briefs (Electric) 2 3" xfId="5528"/>
    <cellStyle name="_Costs not in AURORA 06GRC_Rebuttal Power Costs_Adj Bench DR 3 for Initial Briefs (Electric) 3" xfId="5529"/>
    <cellStyle name="_Costs not in AURORA 06GRC_Rebuttal Power Costs_Adj Bench DR 3 for Initial Briefs (Electric) 3 2" xfId="5530"/>
    <cellStyle name="_Costs not in AURORA 06GRC_Rebuttal Power Costs_Adj Bench DR 3 for Initial Briefs (Electric) 4" xfId="5531"/>
    <cellStyle name="_Costs not in AURORA 06GRC_Rebuttal Power Costs_Adj Bench DR 3 for Initial Briefs (Electric)_DEM-WP(C) ENERG10C--ctn Mid-C_042010 2010GRC" xfId="5532"/>
    <cellStyle name="_Costs not in AURORA 06GRC_Rebuttal Power Costs_DEM-WP(C) ENERG10C--ctn Mid-C_042010 2010GRC" xfId="5533"/>
    <cellStyle name="_Costs not in AURORA 06GRC_Rebuttal Power Costs_Electric Rev Req Model (2009 GRC) Rebuttal" xfId="5534"/>
    <cellStyle name="_Costs not in AURORA 06GRC_Rebuttal Power Costs_Electric Rev Req Model (2009 GRC) Rebuttal 2" xfId="5535"/>
    <cellStyle name="_Costs not in AURORA 06GRC_Rebuttal Power Costs_Electric Rev Req Model (2009 GRC) Rebuttal 2 2" xfId="5536"/>
    <cellStyle name="_Costs not in AURORA 06GRC_Rebuttal Power Costs_Electric Rev Req Model (2009 GRC) Rebuttal 2 2 2" xfId="5537"/>
    <cellStyle name="_Costs not in AURORA 06GRC_Rebuttal Power Costs_Electric Rev Req Model (2009 GRC) Rebuttal 2 3" xfId="5538"/>
    <cellStyle name="_Costs not in AURORA 06GRC_Rebuttal Power Costs_Electric Rev Req Model (2009 GRC) Rebuttal 3" xfId="5539"/>
    <cellStyle name="_Costs not in AURORA 06GRC_Rebuttal Power Costs_Electric Rev Req Model (2009 GRC) Rebuttal 3 2" xfId="5540"/>
    <cellStyle name="_Costs not in AURORA 06GRC_Rebuttal Power Costs_Electric Rev Req Model (2009 GRC) Rebuttal 4" xfId="5541"/>
    <cellStyle name="_Costs not in AURORA 06GRC_Rebuttal Power Costs_Electric Rev Req Model (2009 GRC) Rebuttal REmoval of New  WH Solar AdjustMI" xfId="5542"/>
    <cellStyle name="_Costs not in AURORA 06GRC_Rebuttal Power Costs_Electric Rev Req Model (2009 GRC) Rebuttal REmoval of New  WH Solar AdjustMI 2" xfId="5543"/>
    <cellStyle name="_Costs not in AURORA 06GRC_Rebuttal Power Costs_Electric Rev Req Model (2009 GRC) Rebuttal REmoval of New  WH Solar AdjustMI 2 2" xfId="5544"/>
    <cellStyle name="_Costs not in AURORA 06GRC_Rebuttal Power Costs_Electric Rev Req Model (2009 GRC) Rebuttal REmoval of New  WH Solar AdjustMI 2 2 2" xfId="5545"/>
    <cellStyle name="_Costs not in AURORA 06GRC_Rebuttal Power Costs_Electric Rev Req Model (2009 GRC) Rebuttal REmoval of New  WH Solar AdjustMI 2 3" xfId="5546"/>
    <cellStyle name="_Costs not in AURORA 06GRC_Rebuttal Power Costs_Electric Rev Req Model (2009 GRC) Rebuttal REmoval of New  WH Solar AdjustMI 3" xfId="5547"/>
    <cellStyle name="_Costs not in AURORA 06GRC_Rebuttal Power Costs_Electric Rev Req Model (2009 GRC) Rebuttal REmoval of New  WH Solar AdjustMI 3 2" xfId="5548"/>
    <cellStyle name="_Costs not in AURORA 06GRC_Rebuttal Power Costs_Electric Rev Req Model (2009 GRC) Rebuttal REmoval of New  WH Solar AdjustMI 4" xfId="5549"/>
    <cellStyle name="_Costs not in AURORA 06GRC_Rebuttal Power Costs_Electric Rev Req Model (2009 GRC) Rebuttal REmoval of New  WH Solar AdjustMI_DEM-WP(C) ENERG10C--ctn Mid-C_042010 2010GRC" xfId="5550"/>
    <cellStyle name="_Costs not in AURORA 06GRC_Rebuttal Power Costs_Electric Rev Req Model (2009 GRC) Revised 01-18-2010" xfId="5551"/>
    <cellStyle name="_Costs not in AURORA 06GRC_Rebuttal Power Costs_Electric Rev Req Model (2009 GRC) Revised 01-18-2010 2" xfId="5552"/>
    <cellStyle name="_Costs not in AURORA 06GRC_Rebuttal Power Costs_Electric Rev Req Model (2009 GRC) Revised 01-18-2010 2 2" xfId="5553"/>
    <cellStyle name="_Costs not in AURORA 06GRC_Rebuttal Power Costs_Electric Rev Req Model (2009 GRC) Revised 01-18-2010 2 2 2" xfId="5554"/>
    <cellStyle name="_Costs not in AURORA 06GRC_Rebuttal Power Costs_Electric Rev Req Model (2009 GRC) Revised 01-18-2010 2 3" xfId="5555"/>
    <cellStyle name="_Costs not in AURORA 06GRC_Rebuttal Power Costs_Electric Rev Req Model (2009 GRC) Revised 01-18-2010 3" xfId="5556"/>
    <cellStyle name="_Costs not in AURORA 06GRC_Rebuttal Power Costs_Electric Rev Req Model (2009 GRC) Revised 01-18-2010 3 2" xfId="5557"/>
    <cellStyle name="_Costs not in AURORA 06GRC_Rebuttal Power Costs_Electric Rev Req Model (2009 GRC) Revised 01-18-2010 4" xfId="5558"/>
    <cellStyle name="_Costs not in AURORA 06GRC_Rebuttal Power Costs_Electric Rev Req Model (2009 GRC) Revised 01-18-2010_DEM-WP(C) ENERG10C--ctn Mid-C_042010 2010GRC" xfId="5559"/>
    <cellStyle name="_Costs not in AURORA 06GRC_Rebuttal Power Costs_Final Order Electric EXHIBIT A-1" xfId="5560"/>
    <cellStyle name="_Costs not in AURORA 06GRC_Rebuttal Power Costs_Final Order Electric EXHIBIT A-1 2" xfId="5561"/>
    <cellStyle name="_Costs not in AURORA 06GRC_Rebuttal Power Costs_Final Order Electric EXHIBIT A-1 2 2" xfId="5562"/>
    <cellStyle name="_Costs not in AURORA 06GRC_Rebuttal Power Costs_Final Order Electric EXHIBIT A-1 2 2 2" xfId="5563"/>
    <cellStyle name="_Costs not in AURORA 06GRC_Rebuttal Power Costs_Final Order Electric EXHIBIT A-1 2 3" xfId="5564"/>
    <cellStyle name="_Costs not in AURORA 06GRC_Rebuttal Power Costs_Final Order Electric EXHIBIT A-1 3" xfId="5565"/>
    <cellStyle name="_Costs not in AURORA 06GRC_Rebuttal Power Costs_Final Order Electric EXHIBIT A-1 3 2" xfId="5566"/>
    <cellStyle name="_Costs not in AURORA 06GRC_Rebuttal Power Costs_Final Order Electric EXHIBIT A-1 4" xfId="5567"/>
    <cellStyle name="_Costs not in AURORA 06GRC_RECS vs PTC's w Interest 6-28-10" xfId="5568"/>
    <cellStyle name="_Costs not in AURORA 06GRC_ROR &amp; CONV FACTOR" xfId="5569"/>
    <cellStyle name="_Costs not in AURORA 06GRC_ROR &amp; CONV FACTOR 2" xfId="5570"/>
    <cellStyle name="_Costs not in AURORA 06GRC_ROR &amp; CONV FACTOR 2 2" xfId="5571"/>
    <cellStyle name="_Costs not in AURORA 06GRC_ROR &amp; CONV FACTOR 2 2 2" xfId="5572"/>
    <cellStyle name="_Costs not in AURORA 06GRC_ROR &amp; CONV FACTOR 2 3" xfId="5573"/>
    <cellStyle name="_Costs not in AURORA 06GRC_ROR &amp; CONV FACTOR 3" xfId="5574"/>
    <cellStyle name="_Costs not in AURORA 06GRC_ROR &amp; CONV FACTOR 3 2" xfId="5575"/>
    <cellStyle name="_Costs not in AURORA 06GRC_ROR &amp; CONV FACTOR 4" xfId="5576"/>
    <cellStyle name="_Costs not in AURORA 06GRC_ROR 5.02" xfId="5577"/>
    <cellStyle name="_Costs not in AURORA 06GRC_ROR 5.02 2" xfId="5578"/>
    <cellStyle name="_Costs not in AURORA 06GRC_ROR 5.02 2 2" xfId="5579"/>
    <cellStyle name="_Costs not in AURORA 06GRC_ROR 5.02 2 2 2" xfId="5580"/>
    <cellStyle name="_Costs not in AURORA 06GRC_ROR 5.02 2 3" xfId="5581"/>
    <cellStyle name="_Costs not in AURORA 06GRC_ROR 5.02 3" xfId="5582"/>
    <cellStyle name="_Costs not in AURORA 06GRC_ROR 5.02 3 2" xfId="5583"/>
    <cellStyle name="_Costs not in AURORA 06GRC_ROR 5.02 4" xfId="5584"/>
    <cellStyle name="_Costs not in AURORA 06GRC_Transmission Workbook for May BOD" xfId="5585"/>
    <cellStyle name="_Costs not in AURORA 06GRC_Transmission Workbook for May BOD 2" xfId="5586"/>
    <cellStyle name="_Costs not in AURORA 06GRC_Transmission Workbook for May BOD 2 2" xfId="5587"/>
    <cellStyle name="_Costs not in AURORA 06GRC_Transmission Workbook for May BOD 3" xfId="5588"/>
    <cellStyle name="_Costs not in AURORA 06GRC_Transmission Workbook for May BOD_DEM-WP(C) ENERG10C--ctn Mid-C_042010 2010GRC" xfId="5589"/>
    <cellStyle name="_Costs not in AURORA 06GRC_Typical Residential Impacts 10.27.08" xfId="5590"/>
    <cellStyle name="_Costs not in AURORA 06GRC_Wind Integration 10GRC" xfId="5591"/>
    <cellStyle name="_Costs not in AURORA 06GRC_Wind Integration 10GRC 2" xfId="5592"/>
    <cellStyle name="_Costs not in AURORA 06GRC_Wind Integration 10GRC 2 2" xfId="5593"/>
    <cellStyle name="_Costs not in AURORA 06GRC_Wind Integration 10GRC 3" xfId="5594"/>
    <cellStyle name="_Costs not in AURORA 06GRC_Wind Integration 10GRC_DEM-WP(C) ENERG10C--ctn Mid-C_042010 2010GRC" xfId="5595"/>
    <cellStyle name="_Costs not in AURORA 2006GRC 6.15.06" xfId="5596"/>
    <cellStyle name="_Costs not in AURORA 2006GRC 6.15.06 2" xfId="5597"/>
    <cellStyle name="_Costs not in AURORA 2006GRC 6.15.06 2 2" xfId="5598"/>
    <cellStyle name="_Costs not in AURORA 2006GRC 6.15.06 2 2 2" xfId="5599"/>
    <cellStyle name="_Costs not in AURORA 2006GRC 6.15.06 2 2 2 2" xfId="5600"/>
    <cellStyle name="_Costs not in AURORA 2006GRC 6.15.06 2 2 3" xfId="5601"/>
    <cellStyle name="_Costs not in AURORA 2006GRC 6.15.06 2 3" xfId="5602"/>
    <cellStyle name="_Costs not in AURORA 2006GRC 6.15.06 2 3 2" xfId="5603"/>
    <cellStyle name="_Costs not in AURORA 2006GRC 6.15.06 2 4" xfId="5604"/>
    <cellStyle name="_Costs not in AURORA 2006GRC 6.15.06 3" xfId="5605"/>
    <cellStyle name="_Costs not in AURORA 2006GRC 6.15.06 3 2" xfId="5606"/>
    <cellStyle name="_Costs not in AURORA 2006GRC 6.15.06 3 2 2" xfId="5607"/>
    <cellStyle name="_Costs not in AURORA 2006GRC 6.15.06 3 2 2 2" xfId="5608"/>
    <cellStyle name="_Costs not in AURORA 2006GRC 6.15.06 3 2 3" xfId="5609"/>
    <cellStyle name="_Costs not in AURORA 2006GRC 6.15.06 3 3" xfId="5610"/>
    <cellStyle name="_Costs not in AURORA 2006GRC 6.15.06 3 3 2" xfId="5611"/>
    <cellStyle name="_Costs not in AURORA 2006GRC 6.15.06 3 3 2 2" xfId="5612"/>
    <cellStyle name="_Costs not in AURORA 2006GRC 6.15.06 3 3 3" xfId="5613"/>
    <cellStyle name="_Costs not in AURORA 2006GRC 6.15.06 3 4" xfId="5614"/>
    <cellStyle name="_Costs not in AURORA 2006GRC 6.15.06 3 4 2" xfId="5615"/>
    <cellStyle name="_Costs not in AURORA 2006GRC 6.15.06 3 4 2 2" xfId="5616"/>
    <cellStyle name="_Costs not in AURORA 2006GRC 6.15.06 3 4 3" xfId="5617"/>
    <cellStyle name="_Costs not in AURORA 2006GRC 6.15.06 3 5" xfId="5618"/>
    <cellStyle name="_Costs not in AURORA 2006GRC 6.15.06 4" xfId="5619"/>
    <cellStyle name="_Costs not in AURORA 2006GRC 6.15.06 4 2" xfId="5620"/>
    <cellStyle name="_Costs not in AURORA 2006GRC 6.15.06 4 2 2" xfId="5621"/>
    <cellStyle name="_Costs not in AURORA 2006GRC 6.15.06 4 3" xfId="5622"/>
    <cellStyle name="_Costs not in AURORA 2006GRC 6.15.06 5" xfId="5623"/>
    <cellStyle name="_Costs not in AURORA 2006GRC 6.15.06 5 2" xfId="5624"/>
    <cellStyle name="_Costs not in AURORA 2006GRC 6.15.06 5 2 2" xfId="5625"/>
    <cellStyle name="_Costs not in AURORA 2006GRC 6.15.06 5 3" xfId="5626"/>
    <cellStyle name="_Costs not in AURORA 2006GRC 6.15.06 6" xfId="5627"/>
    <cellStyle name="_Costs not in AURORA 2006GRC 6.15.06 6 2" xfId="5628"/>
    <cellStyle name="_Costs not in AURORA 2006GRC 6.15.06 7" xfId="5629"/>
    <cellStyle name="_Costs not in AURORA 2006GRC 6.15.06 7 2" xfId="5630"/>
    <cellStyle name="_Costs not in AURORA 2006GRC 6.15.06 8" xfId="5631"/>
    <cellStyle name="_Costs not in AURORA 2006GRC 6.15.06 8 2" xfId="5632"/>
    <cellStyle name="_Costs not in AURORA 2006GRC 6.15.06 9" xfId="5633"/>
    <cellStyle name="_Costs not in AURORA 2006GRC 6.15.06 9 2" xfId="5634"/>
    <cellStyle name="_Costs not in AURORA 2006GRC 6.15.06_04 07E Wild Horse Wind Expansion (C) (2)" xfId="5635"/>
    <cellStyle name="_Costs not in AURORA 2006GRC 6.15.06_04 07E Wild Horse Wind Expansion (C) (2) 2" xfId="5636"/>
    <cellStyle name="_Costs not in AURORA 2006GRC 6.15.06_04 07E Wild Horse Wind Expansion (C) (2) 2 2" xfId="5637"/>
    <cellStyle name="_Costs not in AURORA 2006GRC 6.15.06_04 07E Wild Horse Wind Expansion (C) (2) 2 2 2" xfId="5638"/>
    <cellStyle name="_Costs not in AURORA 2006GRC 6.15.06_04 07E Wild Horse Wind Expansion (C) (2) 2 3" xfId="5639"/>
    <cellStyle name="_Costs not in AURORA 2006GRC 6.15.06_04 07E Wild Horse Wind Expansion (C) (2) 3" xfId="5640"/>
    <cellStyle name="_Costs not in AURORA 2006GRC 6.15.06_04 07E Wild Horse Wind Expansion (C) (2) 3 2" xfId="5641"/>
    <cellStyle name="_Costs not in AURORA 2006GRC 6.15.06_04 07E Wild Horse Wind Expansion (C) (2) 4" xfId="5642"/>
    <cellStyle name="_Costs not in AURORA 2006GRC 6.15.06_04 07E Wild Horse Wind Expansion (C) (2)_Adj Bench DR 3 for Initial Briefs (Electric)" xfId="5643"/>
    <cellStyle name="_Costs not in AURORA 2006GRC 6.15.06_04 07E Wild Horse Wind Expansion (C) (2)_Adj Bench DR 3 for Initial Briefs (Electric) 2" xfId="5644"/>
    <cellStyle name="_Costs not in AURORA 2006GRC 6.15.06_04 07E Wild Horse Wind Expansion (C) (2)_Adj Bench DR 3 for Initial Briefs (Electric) 2 2" xfId="5645"/>
    <cellStyle name="_Costs not in AURORA 2006GRC 6.15.06_04 07E Wild Horse Wind Expansion (C) (2)_Adj Bench DR 3 for Initial Briefs (Electric) 2 2 2" xfId="5646"/>
    <cellStyle name="_Costs not in AURORA 2006GRC 6.15.06_04 07E Wild Horse Wind Expansion (C) (2)_Adj Bench DR 3 for Initial Briefs (Electric) 2 3" xfId="5647"/>
    <cellStyle name="_Costs not in AURORA 2006GRC 6.15.06_04 07E Wild Horse Wind Expansion (C) (2)_Adj Bench DR 3 for Initial Briefs (Electric) 3" xfId="5648"/>
    <cellStyle name="_Costs not in AURORA 2006GRC 6.15.06_04 07E Wild Horse Wind Expansion (C) (2)_Adj Bench DR 3 for Initial Briefs (Electric) 3 2" xfId="5649"/>
    <cellStyle name="_Costs not in AURORA 2006GRC 6.15.06_04 07E Wild Horse Wind Expansion (C) (2)_Adj Bench DR 3 for Initial Briefs (Electric) 4" xfId="5650"/>
    <cellStyle name="_Costs not in AURORA 2006GRC 6.15.06_04 07E Wild Horse Wind Expansion (C) (2)_Adj Bench DR 3 for Initial Briefs (Electric)_DEM-WP(C) ENERG10C--ctn Mid-C_042010 2010GRC" xfId="5651"/>
    <cellStyle name="_Costs not in AURORA 2006GRC 6.15.06_04 07E Wild Horse Wind Expansion (C) (2)_Book1" xfId="5652"/>
    <cellStyle name="_Costs not in AURORA 2006GRC 6.15.06_04 07E Wild Horse Wind Expansion (C) (2)_DEM-WP(C) ENERG10C--ctn Mid-C_042010 2010GRC" xfId="5653"/>
    <cellStyle name="_Costs not in AURORA 2006GRC 6.15.06_04 07E Wild Horse Wind Expansion (C) (2)_Electric Rev Req Model (2009 GRC) " xfId="5654"/>
    <cellStyle name="_Costs not in AURORA 2006GRC 6.15.06_04 07E Wild Horse Wind Expansion (C) (2)_Electric Rev Req Model (2009 GRC)  2" xfId="5655"/>
    <cellStyle name="_Costs not in AURORA 2006GRC 6.15.06_04 07E Wild Horse Wind Expansion (C) (2)_Electric Rev Req Model (2009 GRC)  2 2" xfId="5656"/>
    <cellStyle name="_Costs not in AURORA 2006GRC 6.15.06_04 07E Wild Horse Wind Expansion (C) (2)_Electric Rev Req Model (2009 GRC)  2 2 2" xfId="5657"/>
    <cellStyle name="_Costs not in AURORA 2006GRC 6.15.06_04 07E Wild Horse Wind Expansion (C) (2)_Electric Rev Req Model (2009 GRC)  2 3" xfId="5658"/>
    <cellStyle name="_Costs not in AURORA 2006GRC 6.15.06_04 07E Wild Horse Wind Expansion (C) (2)_Electric Rev Req Model (2009 GRC)  3" xfId="5659"/>
    <cellStyle name="_Costs not in AURORA 2006GRC 6.15.06_04 07E Wild Horse Wind Expansion (C) (2)_Electric Rev Req Model (2009 GRC)  3 2" xfId="5660"/>
    <cellStyle name="_Costs not in AURORA 2006GRC 6.15.06_04 07E Wild Horse Wind Expansion (C) (2)_Electric Rev Req Model (2009 GRC)  4" xfId="5661"/>
    <cellStyle name="_Costs not in AURORA 2006GRC 6.15.06_04 07E Wild Horse Wind Expansion (C) (2)_Electric Rev Req Model (2009 GRC) _DEM-WP(C) ENERG10C--ctn Mid-C_042010 2010GRC" xfId="5662"/>
    <cellStyle name="_Costs not in AURORA 2006GRC 6.15.06_04 07E Wild Horse Wind Expansion (C) (2)_Electric Rev Req Model (2009 GRC) Rebuttal" xfId="5663"/>
    <cellStyle name="_Costs not in AURORA 2006GRC 6.15.06_04 07E Wild Horse Wind Expansion (C) (2)_Electric Rev Req Model (2009 GRC) Rebuttal 2" xfId="5664"/>
    <cellStyle name="_Costs not in AURORA 2006GRC 6.15.06_04 07E Wild Horse Wind Expansion (C) (2)_Electric Rev Req Model (2009 GRC) Rebuttal 2 2" xfId="5665"/>
    <cellStyle name="_Costs not in AURORA 2006GRC 6.15.06_04 07E Wild Horse Wind Expansion (C) (2)_Electric Rev Req Model (2009 GRC) Rebuttal 2 2 2" xfId="5666"/>
    <cellStyle name="_Costs not in AURORA 2006GRC 6.15.06_04 07E Wild Horse Wind Expansion (C) (2)_Electric Rev Req Model (2009 GRC) Rebuttal 2 3" xfId="5667"/>
    <cellStyle name="_Costs not in AURORA 2006GRC 6.15.06_04 07E Wild Horse Wind Expansion (C) (2)_Electric Rev Req Model (2009 GRC) Rebuttal 3" xfId="5668"/>
    <cellStyle name="_Costs not in AURORA 2006GRC 6.15.06_04 07E Wild Horse Wind Expansion (C) (2)_Electric Rev Req Model (2009 GRC) Rebuttal 3 2" xfId="5669"/>
    <cellStyle name="_Costs not in AURORA 2006GRC 6.15.06_04 07E Wild Horse Wind Expansion (C) (2)_Electric Rev Req Model (2009 GRC) Rebuttal 4" xfId="5670"/>
    <cellStyle name="_Costs not in AURORA 2006GRC 6.15.06_04 07E Wild Horse Wind Expansion (C) (2)_Electric Rev Req Model (2009 GRC) Rebuttal REmoval of New  WH Solar AdjustMI" xfId="5671"/>
    <cellStyle name="_Costs not in AURORA 2006GRC 6.15.06_04 07E Wild Horse Wind Expansion (C) (2)_Electric Rev Req Model (2009 GRC) Rebuttal REmoval of New  WH Solar AdjustMI 2" xfId="5672"/>
    <cellStyle name="_Costs not in AURORA 2006GRC 6.15.06_04 07E Wild Horse Wind Expansion (C) (2)_Electric Rev Req Model (2009 GRC) Rebuttal REmoval of New  WH Solar AdjustMI 2 2" xfId="5673"/>
    <cellStyle name="_Costs not in AURORA 2006GRC 6.15.06_04 07E Wild Horse Wind Expansion (C) (2)_Electric Rev Req Model (2009 GRC) Rebuttal REmoval of New  WH Solar AdjustMI 2 2 2" xfId="5674"/>
    <cellStyle name="_Costs not in AURORA 2006GRC 6.15.06_04 07E Wild Horse Wind Expansion (C) (2)_Electric Rev Req Model (2009 GRC) Rebuttal REmoval of New  WH Solar AdjustMI 2 3" xfId="5675"/>
    <cellStyle name="_Costs not in AURORA 2006GRC 6.15.06_04 07E Wild Horse Wind Expansion (C) (2)_Electric Rev Req Model (2009 GRC) Rebuttal REmoval of New  WH Solar AdjustMI 3" xfId="5676"/>
    <cellStyle name="_Costs not in AURORA 2006GRC 6.15.06_04 07E Wild Horse Wind Expansion (C) (2)_Electric Rev Req Model (2009 GRC) Rebuttal REmoval of New  WH Solar AdjustMI 3 2" xfId="5677"/>
    <cellStyle name="_Costs not in AURORA 2006GRC 6.15.06_04 07E Wild Horse Wind Expansion (C) (2)_Electric Rev Req Model (2009 GRC) Rebuttal REmoval of New  WH Solar AdjustMI 4" xfId="5678"/>
    <cellStyle name="_Costs not in AURORA 2006GRC 6.15.06_04 07E Wild Horse Wind Expansion (C) (2)_Electric Rev Req Model (2009 GRC) Rebuttal REmoval of New  WH Solar AdjustMI_DEM-WP(C) ENERG10C--ctn Mid-C_042010 2010GRC" xfId="5679"/>
    <cellStyle name="_Costs not in AURORA 2006GRC 6.15.06_04 07E Wild Horse Wind Expansion (C) (2)_Electric Rev Req Model (2009 GRC) Revised 01-18-2010" xfId="5680"/>
    <cellStyle name="_Costs not in AURORA 2006GRC 6.15.06_04 07E Wild Horse Wind Expansion (C) (2)_Electric Rev Req Model (2009 GRC) Revised 01-18-2010 2" xfId="5681"/>
    <cellStyle name="_Costs not in AURORA 2006GRC 6.15.06_04 07E Wild Horse Wind Expansion (C) (2)_Electric Rev Req Model (2009 GRC) Revised 01-18-2010 2 2" xfId="5682"/>
    <cellStyle name="_Costs not in AURORA 2006GRC 6.15.06_04 07E Wild Horse Wind Expansion (C) (2)_Electric Rev Req Model (2009 GRC) Revised 01-18-2010 2 2 2" xfId="5683"/>
    <cellStyle name="_Costs not in AURORA 2006GRC 6.15.06_04 07E Wild Horse Wind Expansion (C) (2)_Electric Rev Req Model (2009 GRC) Revised 01-18-2010 2 3" xfId="5684"/>
    <cellStyle name="_Costs not in AURORA 2006GRC 6.15.06_04 07E Wild Horse Wind Expansion (C) (2)_Electric Rev Req Model (2009 GRC) Revised 01-18-2010 3" xfId="5685"/>
    <cellStyle name="_Costs not in AURORA 2006GRC 6.15.06_04 07E Wild Horse Wind Expansion (C) (2)_Electric Rev Req Model (2009 GRC) Revised 01-18-2010 3 2" xfId="5686"/>
    <cellStyle name="_Costs not in AURORA 2006GRC 6.15.06_04 07E Wild Horse Wind Expansion (C) (2)_Electric Rev Req Model (2009 GRC) Revised 01-18-2010 4" xfId="5687"/>
    <cellStyle name="_Costs not in AURORA 2006GRC 6.15.06_04 07E Wild Horse Wind Expansion (C) (2)_Electric Rev Req Model (2009 GRC) Revised 01-18-2010_DEM-WP(C) ENERG10C--ctn Mid-C_042010 2010GRC" xfId="5688"/>
    <cellStyle name="_Costs not in AURORA 2006GRC 6.15.06_04 07E Wild Horse Wind Expansion (C) (2)_Electric Rev Req Model (2010 GRC)" xfId="5689"/>
    <cellStyle name="_Costs not in AURORA 2006GRC 6.15.06_04 07E Wild Horse Wind Expansion (C) (2)_Electric Rev Req Model (2010 GRC) SF" xfId="5690"/>
    <cellStyle name="_Costs not in AURORA 2006GRC 6.15.06_04 07E Wild Horse Wind Expansion (C) (2)_Final Order Electric EXHIBIT A-1" xfId="5691"/>
    <cellStyle name="_Costs not in AURORA 2006GRC 6.15.06_04 07E Wild Horse Wind Expansion (C) (2)_Final Order Electric EXHIBIT A-1 2" xfId="5692"/>
    <cellStyle name="_Costs not in AURORA 2006GRC 6.15.06_04 07E Wild Horse Wind Expansion (C) (2)_Final Order Electric EXHIBIT A-1 2 2" xfId="5693"/>
    <cellStyle name="_Costs not in AURORA 2006GRC 6.15.06_04 07E Wild Horse Wind Expansion (C) (2)_Final Order Electric EXHIBIT A-1 2 2 2" xfId="5694"/>
    <cellStyle name="_Costs not in AURORA 2006GRC 6.15.06_04 07E Wild Horse Wind Expansion (C) (2)_Final Order Electric EXHIBIT A-1 2 3" xfId="5695"/>
    <cellStyle name="_Costs not in AURORA 2006GRC 6.15.06_04 07E Wild Horse Wind Expansion (C) (2)_Final Order Electric EXHIBIT A-1 3" xfId="5696"/>
    <cellStyle name="_Costs not in AURORA 2006GRC 6.15.06_04 07E Wild Horse Wind Expansion (C) (2)_Final Order Electric EXHIBIT A-1 3 2" xfId="5697"/>
    <cellStyle name="_Costs not in AURORA 2006GRC 6.15.06_04 07E Wild Horse Wind Expansion (C) (2)_Final Order Electric EXHIBIT A-1 4" xfId="5698"/>
    <cellStyle name="_Costs not in AURORA 2006GRC 6.15.06_04 07E Wild Horse Wind Expansion (C) (2)_TENASKA REGULATORY ASSET" xfId="5699"/>
    <cellStyle name="_Costs not in AURORA 2006GRC 6.15.06_04 07E Wild Horse Wind Expansion (C) (2)_TENASKA REGULATORY ASSET 2" xfId="5700"/>
    <cellStyle name="_Costs not in AURORA 2006GRC 6.15.06_04 07E Wild Horse Wind Expansion (C) (2)_TENASKA REGULATORY ASSET 2 2" xfId="5701"/>
    <cellStyle name="_Costs not in AURORA 2006GRC 6.15.06_04 07E Wild Horse Wind Expansion (C) (2)_TENASKA REGULATORY ASSET 2 2 2" xfId="5702"/>
    <cellStyle name="_Costs not in AURORA 2006GRC 6.15.06_04 07E Wild Horse Wind Expansion (C) (2)_TENASKA REGULATORY ASSET 2 3" xfId="5703"/>
    <cellStyle name="_Costs not in AURORA 2006GRC 6.15.06_04 07E Wild Horse Wind Expansion (C) (2)_TENASKA REGULATORY ASSET 3" xfId="5704"/>
    <cellStyle name="_Costs not in AURORA 2006GRC 6.15.06_04 07E Wild Horse Wind Expansion (C) (2)_TENASKA REGULATORY ASSET 3 2" xfId="5705"/>
    <cellStyle name="_Costs not in AURORA 2006GRC 6.15.06_04 07E Wild Horse Wind Expansion (C) (2)_TENASKA REGULATORY ASSET 4" xfId="5706"/>
    <cellStyle name="_Costs not in AURORA 2006GRC 6.15.06_16.37E Wild Horse Expansion DeferralRevwrkingfile SF" xfId="5707"/>
    <cellStyle name="_Costs not in AURORA 2006GRC 6.15.06_16.37E Wild Horse Expansion DeferralRevwrkingfile SF 2" xfId="5708"/>
    <cellStyle name="_Costs not in AURORA 2006GRC 6.15.06_16.37E Wild Horse Expansion DeferralRevwrkingfile SF 2 2" xfId="5709"/>
    <cellStyle name="_Costs not in AURORA 2006GRC 6.15.06_16.37E Wild Horse Expansion DeferralRevwrkingfile SF 2 2 2" xfId="5710"/>
    <cellStyle name="_Costs not in AURORA 2006GRC 6.15.06_16.37E Wild Horse Expansion DeferralRevwrkingfile SF 2 3" xfId="5711"/>
    <cellStyle name="_Costs not in AURORA 2006GRC 6.15.06_16.37E Wild Horse Expansion DeferralRevwrkingfile SF 3" xfId="5712"/>
    <cellStyle name="_Costs not in AURORA 2006GRC 6.15.06_16.37E Wild Horse Expansion DeferralRevwrkingfile SF 3 2" xfId="5713"/>
    <cellStyle name="_Costs not in AURORA 2006GRC 6.15.06_16.37E Wild Horse Expansion DeferralRevwrkingfile SF 4" xfId="5714"/>
    <cellStyle name="_Costs not in AURORA 2006GRC 6.15.06_16.37E Wild Horse Expansion DeferralRevwrkingfile SF_DEM-WP(C) ENERG10C--ctn Mid-C_042010 2010GRC" xfId="5715"/>
    <cellStyle name="_Costs not in AURORA 2006GRC 6.15.06_2009 Compliance Filing PCA Exhibits for GRC" xfId="5716"/>
    <cellStyle name="_Costs not in AURORA 2006GRC 6.15.06_2009 Compliance Filing PCA Exhibits for GRC 2" xfId="5717"/>
    <cellStyle name="_Costs not in AURORA 2006GRC 6.15.06_2009 GRC Compl Filing - Exhibit D" xfId="5718"/>
    <cellStyle name="_Costs not in AURORA 2006GRC 6.15.06_2009 GRC Compl Filing - Exhibit D 2" xfId="5719"/>
    <cellStyle name="_Costs not in AURORA 2006GRC 6.15.06_2009 GRC Compl Filing - Exhibit D 2 2" xfId="5720"/>
    <cellStyle name="_Costs not in AURORA 2006GRC 6.15.06_2009 GRC Compl Filing - Exhibit D 3" xfId="5721"/>
    <cellStyle name="_Costs not in AURORA 2006GRC 6.15.06_2009 GRC Compl Filing - Exhibit D_DEM-WP(C) ENERG10C--ctn Mid-C_042010 2010GRC" xfId="5722"/>
    <cellStyle name="_Costs not in AURORA 2006GRC 6.15.06_2010 PTC's July1_Dec31 2010 " xfId="5723"/>
    <cellStyle name="_Costs not in AURORA 2006GRC 6.15.06_2010 PTC's Sept10_Aug11 (Version 4)" xfId="5724"/>
    <cellStyle name="_Costs not in AURORA 2006GRC 6.15.06_3.01 Income Statement" xfId="5725"/>
    <cellStyle name="_Costs not in AURORA 2006GRC 6.15.06_4 31 Regulatory Assets and Liabilities  7 06- Exhibit D" xfId="5726"/>
    <cellStyle name="_Costs not in AURORA 2006GRC 6.15.06_4 31 Regulatory Assets and Liabilities  7 06- Exhibit D 2" xfId="5727"/>
    <cellStyle name="_Costs not in AURORA 2006GRC 6.15.06_4 31 Regulatory Assets and Liabilities  7 06- Exhibit D 2 2" xfId="5728"/>
    <cellStyle name="_Costs not in AURORA 2006GRC 6.15.06_4 31 Regulatory Assets and Liabilities  7 06- Exhibit D 2 2 2" xfId="5729"/>
    <cellStyle name="_Costs not in AURORA 2006GRC 6.15.06_4 31 Regulatory Assets and Liabilities  7 06- Exhibit D 2 3" xfId="5730"/>
    <cellStyle name="_Costs not in AURORA 2006GRC 6.15.06_4 31 Regulatory Assets and Liabilities  7 06- Exhibit D 3" xfId="5731"/>
    <cellStyle name="_Costs not in AURORA 2006GRC 6.15.06_4 31 Regulatory Assets and Liabilities  7 06- Exhibit D 3 2" xfId="5732"/>
    <cellStyle name="_Costs not in AURORA 2006GRC 6.15.06_4 31 Regulatory Assets and Liabilities  7 06- Exhibit D 4" xfId="5733"/>
    <cellStyle name="_Costs not in AURORA 2006GRC 6.15.06_4 31 Regulatory Assets and Liabilities  7 06- Exhibit D_DEM-WP(C) ENERG10C--ctn Mid-C_042010 2010GRC" xfId="5734"/>
    <cellStyle name="_Costs not in AURORA 2006GRC 6.15.06_4 31 Regulatory Assets and Liabilities  7 06- Exhibit D_NIM Summary" xfId="5735"/>
    <cellStyle name="_Costs not in AURORA 2006GRC 6.15.06_4 31 Regulatory Assets and Liabilities  7 06- Exhibit D_NIM Summary 2" xfId="5736"/>
    <cellStyle name="_Costs not in AURORA 2006GRC 6.15.06_4 31 Regulatory Assets and Liabilities  7 06- Exhibit D_NIM Summary 2 2" xfId="5737"/>
    <cellStyle name="_Costs not in AURORA 2006GRC 6.15.06_4 31 Regulatory Assets and Liabilities  7 06- Exhibit D_NIM Summary 3" xfId="5738"/>
    <cellStyle name="_Costs not in AURORA 2006GRC 6.15.06_4 31 Regulatory Assets and Liabilities  7 06- Exhibit D_NIM Summary_DEM-WP(C) ENERG10C--ctn Mid-C_042010 2010GRC" xfId="5739"/>
    <cellStyle name="_Costs not in AURORA 2006GRC 6.15.06_4 31E Reg Asset  Liab and EXH D" xfId="5740"/>
    <cellStyle name="_Costs not in AURORA 2006GRC 6.15.06_4 31E Reg Asset  Liab and EXH D _ Aug 10 Filing (2)" xfId="5741"/>
    <cellStyle name="_Costs not in AURORA 2006GRC 6.15.06_4 31E Reg Asset  Liab and EXH D _ Aug 10 Filing (2) 2" xfId="5742"/>
    <cellStyle name="_Costs not in AURORA 2006GRC 6.15.06_4 31E Reg Asset  Liab and EXH D 10" xfId="5743"/>
    <cellStyle name="_Costs not in AURORA 2006GRC 6.15.06_4 31E Reg Asset  Liab and EXH D 11" xfId="5744"/>
    <cellStyle name="_Costs not in AURORA 2006GRC 6.15.06_4 31E Reg Asset  Liab and EXH D 12" xfId="5745"/>
    <cellStyle name="_Costs not in AURORA 2006GRC 6.15.06_4 31E Reg Asset  Liab and EXH D 13" xfId="5746"/>
    <cellStyle name="_Costs not in AURORA 2006GRC 6.15.06_4 31E Reg Asset  Liab and EXH D 14" xfId="5747"/>
    <cellStyle name="_Costs not in AURORA 2006GRC 6.15.06_4 31E Reg Asset  Liab and EXH D 15" xfId="5748"/>
    <cellStyle name="_Costs not in AURORA 2006GRC 6.15.06_4 31E Reg Asset  Liab and EXH D 16" xfId="5749"/>
    <cellStyle name="_Costs not in AURORA 2006GRC 6.15.06_4 31E Reg Asset  Liab and EXH D 17" xfId="5750"/>
    <cellStyle name="_Costs not in AURORA 2006GRC 6.15.06_4 31E Reg Asset  Liab and EXH D 18" xfId="5751"/>
    <cellStyle name="_Costs not in AURORA 2006GRC 6.15.06_4 31E Reg Asset  Liab and EXH D 19" xfId="5752"/>
    <cellStyle name="_Costs not in AURORA 2006GRC 6.15.06_4 31E Reg Asset  Liab and EXH D 2" xfId="5753"/>
    <cellStyle name="_Costs not in AURORA 2006GRC 6.15.06_4 31E Reg Asset  Liab and EXH D 20" xfId="5754"/>
    <cellStyle name="_Costs not in AURORA 2006GRC 6.15.06_4 31E Reg Asset  Liab and EXH D 21" xfId="5755"/>
    <cellStyle name="_Costs not in AURORA 2006GRC 6.15.06_4 31E Reg Asset  Liab and EXH D 22" xfId="5756"/>
    <cellStyle name="_Costs not in AURORA 2006GRC 6.15.06_4 31E Reg Asset  Liab and EXH D 23" xfId="5757"/>
    <cellStyle name="_Costs not in AURORA 2006GRC 6.15.06_4 31E Reg Asset  Liab and EXH D 24" xfId="5758"/>
    <cellStyle name="_Costs not in AURORA 2006GRC 6.15.06_4 31E Reg Asset  Liab and EXH D 25" xfId="5759"/>
    <cellStyle name="_Costs not in AURORA 2006GRC 6.15.06_4 31E Reg Asset  Liab and EXH D 26" xfId="5760"/>
    <cellStyle name="_Costs not in AURORA 2006GRC 6.15.06_4 31E Reg Asset  Liab and EXH D 27" xfId="5761"/>
    <cellStyle name="_Costs not in AURORA 2006GRC 6.15.06_4 31E Reg Asset  Liab and EXH D 28" xfId="5762"/>
    <cellStyle name="_Costs not in AURORA 2006GRC 6.15.06_4 31E Reg Asset  Liab and EXH D 29" xfId="5763"/>
    <cellStyle name="_Costs not in AURORA 2006GRC 6.15.06_4 31E Reg Asset  Liab and EXH D 3" xfId="5764"/>
    <cellStyle name="_Costs not in AURORA 2006GRC 6.15.06_4 31E Reg Asset  Liab and EXH D 30" xfId="5765"/>
    <cellStyle name="_Costs not in AURORA 2006GRC 6.15.06_4 31E Reg Asset  Liab and EXH D 31" xfId="5766"/>
    <cellStyle name="_Costs not in AURORA 2006GRC 6.15.06_4 31E Reg Asset  Liab and EXH D 32" xfId="5767"/>
    <cellStyle name="_Costs not in AURORA 2006GRC 6.15.06_4 31E Reg Asset  Liab and EXH D 33" xfId="5768"/>
    <cellStyle name="_Costs not in AURORA 2006GRC 6.15.06_4 31E Reg Asset  Liab and EXH D 34" xfId="5769"/>
    <cellStyle name="_Costs not in AURORA 2006GRC 6.15.06_4 31E Reg Asset  Liab and EXH D 35" xfId="5770"/>
    <cellStyle name="_Costs not in AURORA 2006GRC 6.15.06_4 31E Reg Asset  Liab and EXH D 36" xfId="5771"/>
    <cellStyle name="_Costs not in AURORA 2006GRC 6.15.06_4 31E Reg Asset  Liab and EXH D 4" xfId="5772"/>
    <cellStyle name="_Costs not in AURORA 2006GRC 6.15.06_4 31E Reg Asset  Liab and EXH D 5" xfId="5773"/>
    <cellStyle name="_Costs not in AURORA 2006GRC 6.15.06_4 31E Reg Asset  Liab and EXH D 6" xfId="5774"/>
    <cellStyle name="_Costs not in AURORA 2006GRC 6.15.06_4 31E Reg Asset  Liab and EXH D 7" xfId="5775"/>
    <cellStyle name="_Costs not in AURORA 2006GRC 6.15.06_4 31E Reg Asset  Liab and EXH D 8" xfId="5776"/>
    <cellStyle name="_Costs not in AURORA 2006GRC 6.15.06_4 31E Reg Asset  Liab and EXH D 9" xfId="5777"/>
    <cellStyle name="_Costs not in AURORA 2006GRC 6.15.06_4 32 Regulatory Assets and Liabilities  7 06- Exhibit D" xfId="5778"/>
    <cellStyle name="_Costs not in AURORA 2006GRC 6.15.06_4 32 Regulatory Assets and Liabilities  7 06- Exhibit D 2" xfId="5779"/>
    <cellStyle name="_Costs not in AURORA 2006GRC 6.15.06_4 32 Regulatory Assets and Liabilities  7 06- Exhibit D 2 2" xfId="5780"/>
    <cellStyle name="_Costs not in AURORA 2006GRC 6.15.06_4 32 Regulatory Assets and Liabilities  7 06- Exhibit D 2 2 2" xfId="5781"/>
    <cellStyle name="_Costs not in AURORA 2006GRC 6.15.06_4 32 Regulatory Assets and Liabilities  7 06- Exhibit D 2 3" xfId="5782"/>
    <cellStyle name="_Costs not in AURORA 2006GRC 6.15.06_4 32 Regulatory Assets and Liabilities  7 06- Exhibit D 3" xfId="5783"/>
    <cellStyle name="_Costs not in AURORA 2006GRC 6.15.06_4 32 Regulatory Assets and Liabilities  7 06- Exhibit D 3 2" xfId="5784"/>
    <cellStyle name="_Costs not in AURORA 2006GRC 6.15.06_4 32 Regulatory Assets and Liabilities  7 06- Exhibit D 4" xfId="5785"/>
    <cellStyle name="_Costs not in AURORA 2006GRC 6.15.06_4 32 Regulatory Assets and Liabilities  7 06- Exhibit D_DEM-WP(C) ENERG10C--ctn Mid-C_042010 2010GRC" xfId="5786"/>
    <cellStyle name="_Costs not in AURORA 2006GRC 6.15.06_4 32 Regulatory Assets and Liabilities  7 06- Exhibit D_NIM Summary" xfId="5787"/>
    <cellStyle name="_Costs not in AURORA 2006GRC 6.15.06_4 32 Regulatory Assets and Liabilities  7 06- Exhibit D_NIM Summary 2" xfId="5788"/>
    <cellStyle name="_Costs not in AURORA 2006GRC 6.15.06_4 32 Regulatory Assets and Liabilities  7 06- Exhibit D_NIM Summary 2 2" xfId="5789"/>
    <cellStyle name="_Costs not in AURORA 2006GRC 6.15.06_4 32 Regulatory Assets and Liabilities  7 06- Exhibit D_NIM Summary 3" xfId="5790"/>
    <cellStyle name="_Costs not in AURORA 2006GRC 6.15.06_4 32 Regulatory Assets and Liabilities  7 06- Exhibit D_NIM Summary_DEM-WP(C) ENERG10C--ctn Mid-C_042010 2010GRC" xfId="5791"/>
    <cellStyle name="_Costs not in AURORA 2006GRC 6.15.06_ACCOUNTS" xfId="5792"/>
    <cellStyle name="_Costs not in AURORA 2006GRC 6.15.06_Att B to RECs proceeds proposal" xfId="5793"/>
    <cellStyle name="_Costs not in AURORA 2006GRC 6.15.06_AURORA Total New" xfId="5794"/>
    <cellStyle name="_Costs not in AURORA 2006GRC 6.15.06_AURORA Total New 2" xfId="5795"/>
    <cellStyle name="_Costs not in AURORA 2006GRC 6.15.06_AURORA Total New 2 2" xfId="5796"/>
    <cellStyle name="_Costs not in AURORA 2006GRC 6.15.06_AURORA Total New 3" xfId="5797"/>
    <cellStyle name="_Costs not in AURORA 2006GRC 6.15.06_Backup for Attachment B 2010-09-09" xfId="5798"/>
    <cellStyle name="_Costs not in AURORA 2006GRC 6.15.06_Bench Request - Attachment B" xfId="5799"/>
    <cellStyle name="_Costs not in AURORA 2006GRC 6.15.06_Book2" xfId="5800"/>
    <cellStyle name="_Costs not in AURORA 2006GRC 6.15.06_Book2 2" xfId="5801"/>
    <cellStyle name="_Costs not in AURORA 2006GRC 6.15.06_Book2 2 2" xfId="5802"/>
    <cellStyle name="_Costs not in AURORA 2006GRC 6.15.06_Book2 2 2 2" xfId="5803"/>
    <cellStyle name="_Costs not in AURORA 2006GRC 6.15.06_Book2 2 3" xfId="5804"/>
    <cellStyle name="_Costs not in AURORA 2006GRC 6.15.06_Book2 3" xfId="5805"/>
    <cellStyle name="_Costs not in AURORA 2006GRC 6.15.06_Book2 3 2" xfId="5806"/>
    <cellStyle name="_Costs not in AURORA 2006GRC 6.15.06_Book2 4" xfId="5807"/>
    <cellStyle name="_Costs not in AURORA 2006GRC 6.15.06_Book2_Adj Bench DR 3 for Initial Briefs (Electric)" xfId="5808"/>
    <cellStyle name="_Costs not in AURORA 2006GRC 6.15.06_Book2_Adj Bench DR 3 for Initial Briefs (Electric) 2" xfId="5809"/>
    <cellStyle name="_Costs not in AURORA 2006GRC 6.15.06_Book2_Adj Bench DR 3 for Initial Briefs (Electric) 2 2" xfId="5810"/>
    <cellStyle name="_Costs not in AURORA 2006GRC 6.15.06_Book2_Adj Bench DR 3 for Initial Briefs (Electric) 2 2 2" xfId="5811"/>
    <cellStyle name="_Costs not in AURORA 2006GRC 6.15.06_Book2_Adj Bench DR 3 for Initial Briefs (Electric) 2 3" xfId="5812"/>
    <cellStyle name="_Costs not in AURORA 2006GRC 6.15.06_Book2_Adj Bench DR 3 for Initial Briefs (Electric) 3" xfId="5813"/>
    <cellStyle name="_Costs not in AURORA 2006GRC 6.15.06_Book2_Adj Bench DR 3 for Initial Briefs (Electric) 3 2" xfId="5814"/>
    <cellStyle name="_Costs not in AURORA 2006GRC 6.15.06_Book2_Adj Bench DR 3 for Initial Briefs (Electric) 4" xfId="5815"/>
    <cellStyle name="_Costs not in AURORA 2006GRC 6.15.06_Book2_Adj Bench DR 3 for Initial Briefs (Electric)_DEM-WP(C) ENERG10C--ctn Mid-C_042010 2010GRC" xfId="5816"/>
    <cellStyle name="_Costs not in AURORA 2006GRC 6.15.06_Book2_DEM-WP(C) ENERG10C--ctn Mid-C_042010 2010GRC" xfId="5817"/>
    <cellStyle name="_Costs not in AURORA 2006GRC 6.15.06_Book2_Electric Rev Req Model (2009 GRC) Rebuttal" xfId="5818"/>
    <cellStyle name="_Costs not in AURORA 2006GRC 6.15.06_Book2_Electric Rev Req Model (2009 GRC) Rebuttal 2" xfId="5819"/>
    <cellStyle name="_Costs not in AURORA 2006GRC 6.15.06_Book2_Electric Rev Req Model (2009 GRC) Rebuttal 2 2" xfId="5820"/>
    <cellStyle name="_Costs not in AURORA 2006GRC 6.15.06_Book2_Electric Rev Req Model (2009 GRC) Rebuttal 2 2 2" xfId="5821"/>
    <cellStyle name="_Costs not in AURORA 2006GRC 6.15.06_Book2_Electric Rev Req Model (2009 GRC) Rebuttal 2 3" xfId="5822"/>
    <cellStyle name="_Costs not in AURORA 2006GRC 6.15.06_Book2_Electric Rev Req Model (2009 GRC) Rebuttal 3" xfId="5823"/>
    <cellStyle name="_Costs not in AURORA 2006GRC 6.15.06_Book2_Electric Rev Req Model (2009 GRC) Rebuttal 3 2" xfId="5824"/>
    <cellStyle name="_Costs not in AURORA 2006GRC 6.15.06_Book2_Electric Rev Req Model (2009 GRC) Rebuttal 4" xfId="5825"/>
    <cellStyle name="_Costs not in AURORA 2006GRC 6.15.06_Book2_Electric Rev Req Model (2009 GRC) Rebuttal REmoval of New  WH Solar AdjustMI" xfId="5826"/>
    <cellStyle name="_Costs not in AURORA 2006GRC 6.15.06_Book2_Electric Rev Req Model (2009 GRC) Rebuttal REmoval of New  WH Solar AdjustMI 2" xfId="5827"/>
    <cellStyle name="_Costs not in AURORA 2006GRC 6.15.06_Book2_Electric Rev Req Model (2009 GRC) Rebuttal REmoval of New  WH Solar AdjustMI 2 2" xfId="5828"/>
    <cellStyle name="_Costs not in AURORA 2006GRC 6.15.06_Book2_Electric Rev Req Model (2009 GRC) Rebuttal REmoval of New  WH Solar AdjustMI 2 2 2" xfId="5829"/>
    <cellStyle name="_Costs not in AURORA 2006GRC 6.15.06_Book2_Electric Rev Req Model (2009 GRC) Rebuttal REmoval of New  WH Solar AdjustMI 2 3" xfId="5830"/>
    <cellStyle name="_Costs not in AURORA 2006GRC 6.15.06_Book2_Electric Rev Req Model (2009 GRC) Rebuttal REmoval of New  WH Solar AdjustMI 3" xfId="5831"/>
    <cellStyle name="_Costs not in AURORA 2006GRC 6.15.06_Book2_Electric Rev Req Model (2009 GRC) Rebuttal REmoval of New  WH Solar AdjustMI 3 2" xfId="5832"/>
    <cellStyle name="_Costs not in AURORA 2006GRC 6.15.06_Book2_Electric Rev Req Model (2009 GRC) Rebuttal REmoval of New  WH Solar AdjustMI 4" xfId="5833"/>
    <cellStyle name="_Costs not in AURORA 2006GRC 6.15.06_Book2_Electric Rev Req Model (2009 GRC) Rebuttal REmoval of New  WH Solar AdjustMI_DEM-WP(C) ENERG10C--ctn Mid-C_042010 2010GRC" xfId="5834"/>
    <cellStyle name="_Costs not in AURORA 2006GRC 6.15.06_Book2_Electric Rev Req Model (2009 GRC) Revised 01-18-2010" xfId="5835"/>
    <cellStyle name="_Costs not in AURORA 2006GRC 6.15.06_Book2_Electric Rev Req Model (2009 GRC) Revised 01-18-2010 2" xfId="5836"/>
    <cellStyle name="_Costs not in AURORA 2006GRC 6.15.06_Book2_Electric Rev Req Model (2009 GRC) Revised 01-18-2010 2 2" xfId="5837"/>
    <cellStyle name="_Costs not in AURORA 2006GRC 6.15.06_Book2_Electric Rev Req Model (2009 GRC) Revised 01-18-2010 2 2 2" xfId="5838"/>
    <cellStyle name="_Costs not in AURORA 2006GRC 6.15.06_Book2_Electric Rev Req Model (2009 GRC) Revised 01-18-2010 2 3" xfId="5839"/>
    <cellStyle name="_Costs not in AURORA 2006GRC 6.15.06_Book2_Electric Rev Req Model (2009 GRC) Revised 01-18-2010 3" xfId="5840"/>
    <cellStyle name="_Costs not in AURORA 2006GRC 6.15.06_Book2_Electric Rev Req Model (2009 GRC) Revised 01-18-2010 3 2" xfId="5841"/>
    <cellStyle name="_Costs not in AURORA 2006GRC 6.15.06_Book2_Electric Rev Req Model (2009 GRC) Revised 01-18-2010 4" xfId="5842"/>
    <cellStyle name="_Costs not in AURORA 2006GRC 6.15.06_Book2_Electric Rev Req Model (2009 GRC) Revised 01-18-2010_DEM-WP(C) ENERG10C--ctn Mid-C_042010 2010GRC" xfId="5843"/>
    <cellStyle name="_Costs not in AURORA 2006GRC 6.15.06_Book2_Final Order Electric EXHIBIT A-1" xfId="5844"/>
    <cellStyle name="_Costs not in AURORA 2006GRC 6.15.06_Book2_Final Order Electric EXHIBIT A-1 2" xfId="5845"/>
    <cellStyle name="_Costs not in AURORA 2006GRC 6.15.06_Book2_Final Order Electric EXHIBIT A-1 2 2" xfId="5846"/>
    <cellStyle name="_Costs not in AURORA 2006GRC 6.15.06_Book2_Final Order Electric EXHIBIT A-1 2 2 2" xfId="5847"/>
    <cellStyle name="_Costs not in AURORA 2006GRC 6.15.06_Book2_Final Order Electric EXHIBIT A-1 2 3" xfId="5848"/>
    <cellStyle name="_Costs not in AURORA 2006GRC 6.15.06_Book2_Final Order Electric EXHIBIT A-1 3" xfId="5849"/>
    <cellStyle name="_Costs not in AURORA 2006GRC 6.15.06_Book2_Final Order Electric EXHIBIT A-1 3 2" xfId="5850"/>
    <cellStyle name="_Costs not in AURORA 2006GRC 6.15.06_Book2_Final Order Electric EXHIBIT A-1 4" xfId="5851"/>
    <cellStyle name="_Costs not in AURORA 2006GRC 6.15.06_Book4" xfId="5852"/>
    <cellStyle name="_Costs not in AURORA 2006GRC 6.15.06_Book4 2" xfId="5853"/>
    <cellStyle name="_Costs not in AURORA 2006GRC 6.15.06_Book4 2 2" xfId="5854"/>
    <cellStyle name="_Costs not in AURORA 2006GRC 6.15.06_Book4 2 2 2" xfId="5855"/>
    <cellStyle name="_Costs not in AURORA 2006GRC 6.15.06_Book4 2 3" xfId="5856"/>
    <cellStyle name="_Costs not in AURORA 2006GRC 6.15.06_Book4 3" xfId="5857"/>
    <cellStyle name="_Costs not in AURORA 2006GRC 6.15.06_Book4 3 2" xfId="5858"/>
    <cellStyle name="_Costs not in AURORA 2006GRC 6.15.06_Book4 4" xfId="5859"/>
    <cellStyle name="_Costs not in AURORA 2006GRC 6.15.06_Book4_DEM-WP(C) ENERG10C--ctn Mid-C_042010 2010GRC" xfId="5860"/>
    <cellStyle name="_Costs not in AURORA 2006GRC 6.15.06_Book9" xfId="5861"/>
    <cellStyle name="_Costs not in AURORA 2006GRC 6.15.06_Book9 2" xfId="5862"/>
    <cellStyle name="_Costs not in AURORA 2006GRC 6.15.06_Book9 2 2" xfId="5863"/>
    <cellStyle name="_Costs not in AURORA 2006GRC 6.15.06_Book9 2 2 2" xfId="5864"/>
    <cellStyle name="_Costs not in AURORA 2006GRC 6.15.06_Book9 2 3" xfId="5865"/>
    <cellStyle name="_Costs not in AURORA 2006GRC 6.15.06_Book9 3" xfId="5866"/>
    <cellStyle name="_Costs not in AURORA 2006GRC 6.15.06_Book9 3 2" xfId="5867"/>
    <cellStyle name="_Costs not in AURORA 2006GRC 6.15.06_Book9 4" xfId="5868"/>
    <cellStyle name="_Costs not in AURORA 2006GRC 6.15.06_Book9_DEM-WP(C) ENERG10C--ctn Mid-C_042010 2010GRC" xfId="5869"/>
    <cellStyle name="_Costs not in AURORA 2006GRC 6.15.06_Chelan PUD Power Costs (8-10)" xfId="5870"/>
    <cellStyle name="_Costs not in AURORA 2006GRC 6.15.06_Chelan PUD Power Costs (8-10) 2" xfId="5871"/>
    <cellStyle name="_Costs not in AURORA 2006GRC 6.15.06_DEM-WP(C) Chelan Power Costs" xfId="5872"/>
    <cellStyle name="_Costs not in AURORA 2006GRC 6.15.06_DEM-WP(C) Chelan Power Costs 2" xfId="5873"/>
    <cellStyle name="_Costs not in AURORA 2006GRC 6.15.06_DEM-WP(C) ENERG10C--ctn Mid-C_042010 2010GRC" xfId="5874"/>
    <cellStyle name="_Costs not in AURORA 2006GRC 6.15.06_DEM-WP(C) Gas Transport 2010GRC" xfId="5875"/>
    <cellStyle name="_Costs not in AURORA 2006GRC 6.15.06_DEM-WP(C) Gas Transport 2010GRC 2" xfId="5876"/>
    <cellStyle name="_Costs not in AURORA 2006GRC 6.15.06_DWH-08 (Rate Spread &amp; Design Workpapers)" xfId="5877"/>
    <cellStyle name="_Costs not in AURORA 2006GRC 6.15.06_Exh A-1 resulting from UE-112050 effective Jan 1 2012" xfId="5878"/>
    <cellStyle name="_Costs not in AURORA 2006GRC 6.15.06_Exh G - Klamath Peaker PPA fr C Locke 2-12" xfId="5879"/>
    <cellStyle name="_Costs not in AURORA 2006GRC 6.15.06_Exhibit A-1 effective 4-1-11 fr S Free 12-11" xfId="5880"/>
    <cellStyle name="_Costs not in AURORA 2006GRC 6.15.06_Final 2008 PTC Rate Design Workpapers 10.27.08" xfId="5881"/>
    <cellStyle name="_Costs not in AURORA 2006GRC 6.15.06_Gas Rev Req Model (2010 GRC)" xfId="5882"/>
    <cellStyle name="_Costs not in AURORA 2006GRC 6.15.06_INPUTS" xfId="5883"/>
    <cellStyle name="_Costs not in AURORA 2006GRC 6.15.06_INPUTS 2" xfId="5884"/>
    <cellStyle name="_Costs not in AURORA 2006GRC 6.15.06_INPUTS 2 2" xfId="5885"/>
    <cellStyle name="_Costs not in AURORA 2006GRC 6.15.06_INPUTS 2 2 2" xfId="5886"/>
    <cellStyle name="_Costs not in AURORA 2006GRC 6.15.06_INPUTS 2 3" xfId="5887"/>
    <cellStyle name="_Costs not in AURORA 2006GRC 6.15.06_INPUTS 3" xfId="5888"/>
    <cellStyle name="_Costs not in AURORA 2006GRC 6.15.06_INPUTS 3 2" xfId="5889"/>
    <cellStyle name="_Costs not in AURORA 2006GRC 6.15.06_INPUTS 4" xfId="5890"/>
    <cellStyle name="_Costs not in AURORA 2006GRC 6.15.06_Low Income 2010 RevRequirement" xfId="5891"/>
    <cellStyle name="_Costs not in AURORA 2006GRC 6.15.06_Low Income 2010 RevRequirement (2)" xfId="5892"/>
    <cellStyle name="_Costs not in AURORA 2006GRC 6.15.06_Mint Farm Generation BPA" xfId="5893"/>
    <cellStyle name="_Costs not in AURORA 2006GRC 6.15.06_NIM Summary" xfId="5894"/>
    <cellStyle name="_Costs not in AURORA 2006GRC 6.15.06_NIM Summary 09GRC" xfId="5895"/>
    <cellStyle name="_Costs not in AURORA 2006GRC 6.15.06_NIM Summary 09GRC 2" xfId="5896"/>
    <cellStyle name="_Costs not in AURORA 2006GRC 6.15.06_NIM Summary 09GRC 2 2" xfId="5897"/>
    <cellStyle name="_Costs not in AURORA 2006GRC 6.15.06_NIM Summary 09GRC 3" xfId="5898"/>
    <cellStyle name="_Costs not in AURORA 2006GRC 6.15.06_NIM Summary 09GRC_DEM-WP(C) ENERG10C--ctn Mid-C_042010 2010GRC" xfId="5899"/>
    <cellStyle name="_Costs not in AURORA 2006GRC 6.15.06_NIM Summary 10" xfId="5900"/>
    <cellStyle name="_Costs not in AURORA 2006GRC 6.15.06_NIM Summary 11" xfId="5901"/>
    <cellStyle name="_Costs not in AURORA 2006GRC 6.15.06_NIM Summary 12" xfId="5902"/>
    <cellStyle name="_Costs not in AURORA 2006GRC 6.15.06_NIM Summary 13" xfId="5903"/>
    <cellStyle name="_Costs not in AURORA 2006GRC 6.15.06_NIM Summary 14" xfId="5904"/>
    <cellStyle name="_Costs not in AURORA 2006GRC 6.15.06_NIM Summary 15" xfId="5905"/>
    <cellStyle name="_Costs not in AURORA 2006GRC 6.15.06_NIM Summary 16" xfId="5906"/>
    <cellStyle name="_Costs not in AURORA 2006GRC 6.15.06_NIM Summary 17" xfId="5907"/>
    <cellStyle name="_Costs not in AURORA 2006GRC 6.15.06_NIM Summary 18" xfId="5908"/>
    <cellStyle name="_Costs not in AURORA 2006GRC 6.15.06_NIM Summary 19" xfId="5909"/>
    <cellStyle name="_Costs not in AURORA 2006GRC 6.15.06_NIM Summary 2" xfId="5910"/>
    <cellStyle name="_Costs not in AURORA 2006GRC 6.15.06_NIM Summary 2 2" xfId="5911"/>
    <cellStyle name="_Costs not in AURORA 2006GRC 6.15.06_NIM Summary 20" xfId="5912"/>
    <cellStyle name="_Costs not in AURORA 2006GRC 6.15.06_NIM Summary 21" xfId="5913"/>
    <cellStyle name="_Costs not in AURORA 2006GRC 6.15.06_NIM Summary 22" xfId="5914"/>
    <cellStyle name="_Costs not in AURORA 2006GRC 6.15.06_NIM Summary 23" xfId="5915"/>
    <cellStyle name="_Costs not in AURORA 2006GRC 6.15.06_NIM Summary 24" xfId="5916"/>
    <cellStyle name="_Costs not in AURORA 2006GRC 6.15.06_NIM Summary 25" xfId="5917"/>
    <cellStyle name="_Costs not in AURORA 2006GRC 6.15.06_NIM Summary 26" xfId="5918"/>
    <cellStyle name="_Costs not in AURORA 2006GRC 6.15.06_NIM Summary 27" xfId="5919"/>
    <cellStyle name="_Costs not in AURORA 2006GRC 6.15.06_NIM Summary 28" xfId="5920"/>
    <cellStyle name="_Costs not in AURORA 2006GRC 6.15.06_NIM Summary 29" xfId="5921"/>
    <cellStyle name="_Costs not in AURORA 2006GRC 6.15.06_NIM Summary 3" xfId="5922"/>
    <cellStyle name="_Costs not in AURORA 2006GRC 6.15.06_NIM Summary 3 2" xfId="5923"/>
    <cellStyle name="_Costs not in AURORA 2006GRC 6.15.06_NIM Summary 30" xfId="5924"/>
    <cellStyle name="_Costs not in AURORA 2006GRC 6.15.06_NIM Summary 31" xfId="5925"/>
    <cellStyle name="_Costs not in AURORA 2006GRC 6.15.06_NIM Summary 32" xfId="5926"/>
    <cellStyle name="_Costs not in AURORA 2006GRC 6.15.06_NIM Summary 33" xfId="5927"/>
    <cellStyle name="_Costs not in AURORA 2006GRC 6.15.06_NIM Summary 34" xfId="5928"/>
    <cellStyle name="_Costs not in AURORA 2006GRC 6.15.06_NIM Summary 35" xfId="5929"/>
    <cellStyle name="_Costs not in AURORA 2006GRC 6.15.06_NIM Summary 36" xfId="5930"/>
    <cellStyle name="_Costs not in AURORA 2006GRC 6.15.06_NIM Summary 37" xfId="5931"/>
    <cellStyle name="_Costs not in AURORA 2006GRC 6.15.06_NIM Summary 38" xfId="5932"/>
    <cellStyle name="_Costs not in AURORA 2006GRC 6.15.06_NIM Summary 39" xfId="5933"/>
    <cellStyle name="_Costs not in AURORA 2006GRC 6.15.06_NIM Summary 4" xfId="5934"/>
    <cellStyle name="_Costs not in AURORA 2006GRC 6.15.06_NIM Summary 4 2" xfId="5935"/>
    <cellStyle name="_Costs not in AURORA 2006GRC 6.15.06_NIM Summary 40" xfId="5936"/>
    <cellStyle name="_Costs not in AURORA 2006GRC 6.15.06_NIM Summary 41" xfId="5937"/>
    <cellStyle name="_Costs not in AURORA 2006GRC 6.15.06_NIM Summary 42" xfId="5938"/>
    <cellStyle name="_Costs not in AURORA 2006GRC 6.15.06_NIM Summary 43" xfId="5939"/>
    <cellStyle name="_Costs not in AURORA 2006GRC 6.15.06_NIM Summary 44" xfId="5940"/>
    <cellStyle name="_Costs not in AURORA 2006GRC 6.15.06_NIM Summary 45" xfId="5941"/>
    <cellStyle name="_Costs not in AURORA 2006GRC 6.15.06_NIM Summary 46" xfId="5942"/>
    <cellStyle name="_Costs not in AURORA 2006GRC 6.15.06_NIM Summary 47" xfId="5943"/>
    <cellStyle name="_Costs not in AURORA 2006GRC 6.15.06_NIM Summary 48" xfId="5944"/>
    <cellStyle name="_Costs not in AURORA 2006GRC 6.15.06_NIM Summary 49" xfId="5945"/>
    <cellStyle name="_Costs not in AURORA 2006GRC 6.15.06_NIM Summary 5" xfId="5946"/>
    <cellStyle name="_Costs not in AURORA 2006GRC 6.15.06_NIM Summary 5 2" xfId="5947"/>
    <cellStyle name="_Costs not in AURORA 2006GRC 6.15.06_NIM Summary 50" xfId="5948"/>
    <cellStyle name="_Costs not in AURORA 2006GRC 6.15.06_NIM Summary 51" xfId="5949"/>
    <cellStyle name="_Costs not in AURORA 2006GRC 6.15.06_NIM Summary 6" xfId="5950"/>
    <cellStyle name="_Costs not in AURORA 2006GRC 6.15.06_NIM Summary 6 2" xfId="5951"/>
    <cellStyle name="_Costs not in AURORA 2006GRC 6.15.06_NIM Summary 7" xfId="5952"/>
    <cellStyle name="_Costs not in AURORA 2006GRC 6.15.06_NIM Summary 7 2" xfId="5953"/>
    <cellStyle name="_Costs not in AURORA 2006GRC 6.15.06_NIM Summary 8" xfId="5954"/>
    <cellStyle name="_Costs not in AURORA 2006GRC 6.15.06_NIM Summary 8 2" xfId="5955"/>
    <cellStyle name="_Costs not in AURORA 2006GRC 6.15.06_NIM Summary 9" xfId="5956"/>
    <cellStyle name="_Costs not in AURORA 2006GRC 6.15.06_NIM Summary 9 2" xfId="5957"/>
    <cellStyle name="_Costs not in AURORA 2006GRC 6.15.06_NIM Summary_DEM-WP(C) ENERG10C--ctn Mid-C_042010 2010GRC" xfId="5958"/>
    <cellStyle name="_Costs not in AURORA 2006GRC 6.15.06_Oct2010toSep2011LwIncLead" xfId="5959"/>
    <cellStyle name="_Costs not in AURORA 2006GRC 6.15.06_PCA 10 -  Exhibit D Dec 2011" xfId="5960"/>
    <cellStyle name="_Costs not in AURORA 2006GRC 6.15.06_PCA 10 -  Exhibit D from A Kellogg Jan 2011" xfId="5961"/>
    <cellStyle name="_Costs not in AURORA 2006GRC 6.15.06_PCA 10 -  Exhibit D from A Kellogg July 2011" xfId="5962"/>
    <cellStyle name="_Costs not in AURORA 2006GRC 6.15.06_PCA 10 -  Exhibit D from S Free Rcv'd 12-11" xfId="5963"/>
    <cellStyle name="_Costs not in AURORA 2006GRC 6.15.06_PCA 11 -  Exhibit D Jan 2012 fr A Kellogg" xfId="5964"/>
    <cellStyle name="_Costs not in AURORA 2006GRC 6.15.06_PCA 11 -  Exhibit D Jan 2012 WF" xfId="5965"/>
    <cellStyle name="_Costs not in AURORA 2006GRC 6.15.06_PCA 9 -  Exhibit D April 2010" xfId="5966"/>
    <cellStyle name="_Costs not in AURORA 2006GRC 6.15.06_PCA 9 -  Exhibit D April 2010 (3)" xfId="5967"/>
    <cellStyle name="_Costs not in AURORA 2006GRC 6.15.06_PCA 9 -  Exhibit D April 2010 (3) 2" xfId="5968"/>
    <cellStyle name="_Costs not in AURORA 2006GRC 6.15.06_PCA 9 -  Exhibit D April 2010 (3) 2 2" xfId="5969"/>
    <cellStyle name="_Costs not in AURORA 2006GRC 6.15.06_PCA 9 -  Exhibit D April 2010 (3) 3" xfId="5970"/>
    <cellStyle name="_Costs not in AURORA 2006GRC 6.15.06_PCA 9 -  Exhibit D April 2010 (3)_DEM-WP(C) ENERG10C--ctn Mid-C_042010 2010GRC" xfId="5971"/>
    <cellStyle name="_Costs not in AURORA 2006GRC 6.15.06_PCA 9 -  Exhibit D April 2010 2" xfId="5972"/>
    <cellStyle name="_Costs not in AURORA 2006GRC 6.15.06_PCA 9 -  Exhibit D April 2010 3" xfId="5973"/>
    <cellStyle name="_Costs not in AURORA 2006GRC 6.15.06_PCA 9 -  Exhibit D April 2010 4" xfId="5974"/>
    <cellStyle name="_Costs not in AURORA 2006GRC 6.15.06_PCA 9 -  Exhibit D April 2010 5" xfId="5975"/>
    <cellStyle name="_Costs not in AURORA 2006GRC 6.15.06_PCA 9 -  Exhibit D April 2010 6" xfId="5976"/>
    <cellStyle name="_Costs not in AURORA 2006GRC 6.15.06_PCA 9 -  Exhibit D Nov 2010" xfId="5977"/>
    <cellStyle name="_Costs not in AURORA 2006GRC 6.15.06_PCA 9 -  Exhibit D Nov 2010 2" xfId="5978"/>
    <cellStyle name="_Costs not in AURORA 2006GRC 6.15.06_PCA 9 - Exhibit D at August 2010" xfId="5979"/>
    <cellStyle name="_Costs not in AURORA 2006GRC 6.15.06_PCA 9 - Exhibit D at August 2010 2" xfId="5980"/>
    <cellStyle name="_Costs not in AURORA 2006GRC 6.15.06_PCA 9 - Exhibit D June 2010 GRC" xfId="5981"/>
    <cellStyle name="_Costs not in AURORA 2006GRC 6.15.06_PCA 9 - Exhibit D June 2010 GRC 2" xfId="5982"/>
    <cellStyle name="_Costs not in AURORA 2006GRC 6.15.06_Power Costs - Comparison bx Rbtl-Staff-Jt-PC" xfId="5983"/>
    <cellStyle name="_Costs not in AURORA 2006GRC 6.15.06_Power Costs - Comparison bx Rbtl-Staff-Jt-PC 2" xfId="5984"/>
    <cellStyle name="_Costs not in AURORA 2006GRC 6.15.06_Power Costs - Comparison bx Rbtl-Staff-Jt-PC 2 2" xfId="5985"/>
    <cellStyle name="_Costs not in AURORA 2006GRC 6.15.06_Power Costs - Comparison bx Rbtl-Staff-Jt-PC 2 2 2" xfId="5986"/>
    <cellStyle name="_Costs not in AURORA 2006GRC 6.15.06_Power Costs - Comparison bx Rbtl-Staff-Jt-PC 2 3" xfId="5987"/>
    <cellStyle name="_Costs not in AURORA 2006GRC 6.15.06_Power Costs - Comparison bx Rbtl-Staff-Jt-PC 3" xfId="5988"/>
    <cellStyle name="_Costs not in AURORA 2006GRC 6.15.06_Power Costs - Comparison bx Rbtl-Staff-Jt-PC 3 2" xfId="5989"/>
    <cellStyle name="_Costs not in AURORA 2006GRC 6.15.06_Power Costs - Comparison bx Rbtl-Staff-Jt-PC 4" xfId="5990"/>
    <cellStyle name="_Costs not in AURORA 2006GRC 6.15.06_Power Costs - Comparison bx Rbtl-Staff-Jt-PC_Adj Bench DR 3 for Initial Briefs (Electric)" xfId="5991"/>
    <cellStyle name="_Costs not in AURORA 2006GRC 6.15.06_Power Costs - Comparison bx Rbtl-Staff-Jt-PC_Adj Bench DR 3 for Initial Briefs (Electric) 2" xfId="5992"/>
    <cellStyle name="_Costs not in AURORA 2006GRC 6.15.06_Power Costs - Comparison bx Rbtl-Staff-Jt-PC_Adj Bench DR 3 for Initial Briefs (Electric) 2 2" xfId="5993"/>
    <cellStyle name="_Costs not in AURORA 2006GRC 6.15.06_Power Costs - Comparison bx Rbtl-Staff-Jt-PC_Adj Bench DR 3 for Initial Briefs (Electric) 2 2 2" xfId="5994"/>
    <cellStyle name="_Costs not in AURORA 2006GRC 6.15.06_Power Costs - Comparison bx Rbtl-Staff-Jt-PC_Adj Bench DR 3 for Initial Briefs (Electric) 2 3" xfId="5995"/>
    <cellStyle name="_Costs not in AURORA 2006GRC 6.15.06_Power Costs - Comparison bx Rbtl-Staff-Jt-PC_Adj Bench DR 3 for Initial Briefs (Electric) 3" xfId="5996"/>
    <cellStyle name="_Costs not in AURORA 2006GRC 6.15.06_Power Costs - Comparison bx Rbtl-Staff-Jt-PC_Adj Bench DR 3 for Initial Briefs (Electric) 3 2" xfId="5997"/>
    <cellStyle name="_Costs not in AURORA 2006GRC 6.15.06_Power Costs - Comparison bx Rbtl-Staff-Jt-PC_Adj Bench DR 3 for Initial Briefs (Electric) 4" xfId="5998"/>
    <cellStyle name="_Costs not in AURORA 2006GRC 6.15.06_Power Costs - Comparison bx Rbtl-Staff-Jt-PC_Adj Bench DR 3 for Initial Briefs (Electric)_DEM-WP(C) ENERG10C--ctn Mid-C_042010 2010GRC" xfId="5999"/>
    <cellStyle name="_Costs not in AURORA 2006GRC 6.15.06_Power Costs - Comparison bx Rbtl-Staff-Jt-PC_DEM-WP(C) ENERG10C--ctn Mid-C_042010 2010GRC" xfId="6000"/>
    <cellStyle name="_Costs not in AURORA 2006GRC 6.15.06_Power Costs - Comparison bx Rbtl-Staff-Jt-PC_Electric Rev Req Model (2009 GRC) Rebuttal" xfId="6001"/>
    <cellStyle name="_Costs not in AURORA 2006GRC 6.15.06_Power Costs - Comparison bx Rbtl-Staff-Jt-PC_Electric Rev Req Model (2009 GRC) Rebuttal 2" xfId="6002"/>
    <cellStyle name="_Costs not in AURORA 2006GRC 6.15.06_Power Costs - Comparison bx Rbtl-Staff-Jt-PC_Electric Rev Req Model (2009 GRC) Rebuttal 2 2" xfId="6003"/>
    <cellStyle name="_Costs not in AURORA 2006GRC 6.15.06_Power Costs - Comparison bx Rbtl-Staff-Jt-PC_Electric Rev Req Model (2009 GRC) Rebuttal 2 2 2" xfId="6004"/>
    <cellStyle name="_Costs not in AURORA 2006GRC 6.15.06_Power Costs - Comparison bx Rbtl-Staff-Jt-PC_Electric Rev Req Model (2009 GRC) Rebuttal 2 3" xfId="6005"/>
    <cellStyle name="_Costs not in AURORA 2006GRC 6.15.06_Power Costs - Comparison bx Rbtl-Staff-Jt-PC_Electric Rev Req Model (2009 GRC) Rebuttal 3" xfId="6006"/>
    <cellStyle name="_Costs not in AURORA 2006GRC 6.15.06_Power Costs - Comparison bx Rbtl-Staff-Jt-PC_Electric Rev Req Model (2009 GRC) Rebuttal 3 2" xfId="6007"/>
    <cellStyle name="_Costs not in AURORA 2006GRC 6.15.06_Power Costs - Comparison bx Rbtl-Staff-Jt-PC_Electric Rev Req Model (2009 GRC) Rebuttal 4" xfId="6008"/>
    <cellStyle name="_Costs not in AURORA 2006GRC 6.15.06_Power Costs - Comparison bx Rbtl-Staff-Jt-PC_Electric Rev Req Model (2009 GRC) Rebuttal REmoval of New  WH Solar AdjustMI" xfId="6009"/>
    <cellStyle name="_Costs not in AURORA 2006GRC 6.15.06_Power Costs - Comparison bx Rbtl-Staff-Jt-PC_Electric Rev Req Model (2009 GRC) Rebuttal REmoval of New  WH Solar AdjustMI 2" xfId="6010"/>
    <cellStyle name="_Costs not in AURORA 2006GRC 6.15.06_Power Costs - Comparison bx Rbtl-Staff-Jt-PC_Electric Rev Req Model (2009 GRC) Rebuttal REmoval of New  WH Solar AdjustMI 2 2" xfId="6011"/>
    <cellStyle name="_Costs not in AURORA 2006GRC 6.15.06_Power Costs - Comparison bx Rbtl-Staff-Jt-PC_Electric Rev Req Model (2009 GRC) Rebuttal REmoval of New  WH Solar AdjustMI 2 2 2" xfId="6012"/>
    <cellStyle name="_Costs not in AURORA 2006GRC 6.15.06_Power Costs - Comparison bx Rbtl-Staff-Jt-PC_Electric Rev Req Model (2009 GRC) Rebuttal REmoval of New  WH Solar AdjustMI 2 3" xfId="6013"/>
    <cellStyle name="_Costs not in AURORA 2006GRC 6.15.06_Power Costs - Comparison bx Rbtl-Staff-Jt-PC_Electric Rev Req Model (2009 GRC) Rebuttal REmoval of New  WH Solar AdjustMI 3" xfId="6014"/>
    <cellStyle name="_Costs not in AURORA 2006GRC 6.15.06_Power Costs - Comparison bx Rbtl-Staff-Jt-PC_Electric Rev Req Model (2009 GRC) Rebuttal REmoval of New  WH Solar AdjustMI 3 2" xfId="6015"/>
    <cellStyle name="_Costs not in AURORA 2006GRC 6.15.06_Power Costs - Comparison bx Rbtl-Staff-Jt-PC_Electric Rev Req Model (2009 GRC) Rebuttal REmoval of New  WH Solar AdjustMI 4" xfId="6016"/>
    <cellStyle name="_Costs not in AURORA 2006GRC 6.15.06_Power Costs - Comparison bx Rbtl-Staff-Jt-PC_Electric Rev Req Model (2009 GRC) Rebuttal REmoval of New  WH Solar AdjustMI_DEM-WP(C) ENERG10C--ctn Mid-C_042010 2010GRC" xfId="6017"/>
    <cellStyle name="_Costs not in AURORA 2006GRC 6.15.06_Power Costs - Comparison bx Rbtl-Staff-Jt-PC_Electric Rev Req Model (2009 GRC) Revised 01-18-2010" xfId="6018"/>
    <cellStyle name="_Costs not in AURORA 2006GRC 6.15.06_Power Costs - Comparison bx Rbtl-Staff-Jt-PC_Electric Rev Req Model (2009 GRC) Revised 01-18-2010 2" xfId="6019"/>
    <cellStyle name="_Costs not in AURORA 2006GRC 6.15.06_Power Costs - Comparison bx Rbtl-Staff-Jt-PC_Electric Rev Req Model (2009 GRC) Revised 01-18-2010 2 2" xfId="6020"/>
    <cellStyle name="_Costs not in AURORA 2006GRC 6.15.06_Power Costs - Comparison bx Rbtl-Staff-Jt-PC_Electric Rev Req Model (2009 GRC) Revised 01-18-2010 2 2 2" xfId="6021"/>
    <cellStyle name="_Costs not in AURORA 2006GRC 6.15.06_Power Costs - Comparison bx Rbtl-Staff-Jt-PC_Electric Rev Req Model (2009 GRC) Revised 01-18-2010 2 3" xfId="6022"/>
    <cellStyle name="_Costs not in AURORA 2006GRC 6.15.06_Power Costs - Comparison bx Rbtl-Staff-Jt-PC_Electric Rev Req Model (2009 GRC) Revised 01-18-2010 3" xfId="6023"/>
    <cellStyle name="_Costs not in AURORA 2006GRC 6.15.06_Power Costs - Comparison bx Rbtl-Staff-Jt-PC_Electric Rev Req Model (2009 GRC) Revised 01-18-2010 3 2" xfId="6024"/>
    <cellStyle name="_Costs not in AURORA 2006GRC 6.15.06_Power Costs - Comparison bx Rbtl-Staff-Jt-PC_Electric Rev Req Model (2009 GRC) Revised 01-18-2010 4" xfId="6025"/>
    <cellStyle name="_Costs not in AURORA 2006GRC 6.15.06_Power Costs - Comparison bx Rbtl-Staff-Jt-PC_Electric Rev Req Model (2009 GRC) Revised 01-18-2010_DEM-WP(C) ENERG10C--ctn Mid-C_042010 2010GRC" xfId="6026"/>
    <cellStyle name="_Costs not in AURORA 2006GRC 6.15.06_Power Costs - Comparison bx Rbtl-Staff-Jt-PC_Final Order Electric EXHIBIT A-1" xfId="6027"/>
    <cellStyle name="_Costs not in AURORA 2006GRC 6.15.06_Power Costs - Comparison bx Rbtl-Staff-Jt-PC_Final Order Electric EXHIBIT A-1 2" xfId="6028"/>
    <cellStyle name="_Costs not in AURORA 2006GRC 6.15.06_Power Costs - Comparison bx Rbtl-Staff-Jt-PC_Final Order Electric EXHIBIT A-1 2 2" xfId="6029"/>
    <cellStyle name="_Costs not in AURORA 2006GRC 6.15.06_Power Costs - Comparison bx Rbtl-Staff-Jt-PC_Final Order Electric EXHIBIT A-1 2 2 2" xfId="6030"/>
    <cellStyle name="_Costs not in AURORA 2006GRC 6.15.06_Power Costs - Comparison bx Rbtl-Staff-Jt-PC_Final Order Electric EXHIBIT A-1 2 3" xfId="6031"/>
    <cellStyle name="_Costs not in AURORA 2006GRC 6.15.06_Power Costs - Comparison bx Rbtl-Staff-Jt-PC_Final Order Electric EXHIBIT A-1 3" xfId="6032"/>
    <cellStyle name="_Costs not in AURORA 2006GRC 6.15.06_Power Costs - Comparison bx Rbtl-Staff-Jt-PC_Final Order Electric EXHIBIT A-1 3 2" xfId="6033"/>
    <cellStyle name="_Costs not in AURORA 2006GRC 6.15.06_Power Costs - Comparison bx Rbtl-Staff-Jt-PC_Final Order Electric EXHIBIT A-1 4" xfId="6034"/>
    <cellStyle name="_Costs not in AURORA 2006GRC 6.15.06_Production Adj 4.37" xfId="6035"/>
    <cellStyle name="_Costs not in AURORA 2006GRC 6.15.06_Production Adj 4.37 2" xfId="6036"/>
    <cellStyle name="_Costs not in AURORA 2006GRC 6.15.06_Production Adj 4.37 2 2" xfId="6037"/>
    <cellStyle name="_Costs not in AURORA 2006GRC 6.15.06_Production Adj 4.37 2 2 2" xfId="6038"/>
    <cellStyle name="_Costs not in AURORA 2006GRC 6.15.06_Production Adj 4.37 2 3" xfId="6039"/>
    <cellStyle name="_Costs not in AURORA 2006GRC 6.15.06_Production Adj 4.37 3" xfId="6040"/>
    <cellStyle name="_Costs not in AURORA 2006GRC 6.15.06_Production Adj 4.37 3 2" xfId="6041"/>
    <cellStyle name="_Costs not in AURORA 2006GRC 6.15.06_Production Adj 4.37 4" xfId="6042"/>
    <cellStyle name="_Costs not in AURORA 2006GRC 6.15.06_Purchased Power Adj 4.03" xfId="6043"/>
    <cellStyle name="_Costs not in AURORA 2006GRC 6.15.06_Purchased Power Adj 4.03 2" xfId="6044"/>
    <cellStyle name="_Costs not in AURORA 2006GRC 6.15.06_Purchased Power Adj 4.03 2 2" xfId="6045"/>
    <cellStyle name="_Costs not in AURORA 2006GRC 6.15.06_Purchased Power Adj 4.03 2 2 2" xfId="6046"/>
    <cellStyle name="_Costs not in AURORA 2006GRC 6.15.06_Purchased Power Adj 4.03 2 3" xfId="6047"/>
    <cellStyle name="_Costs not in AURORA 2006GRC 6.15.06_Purchased Power Adj 4.03 3" xfId="6048"/>
    <cellStyle name="_Costs not in AURORA 2006GRC 6.15.06_Purchased Power Adj 4.03 3 2" xfId="6049"/>
    <cellStyle name="_Costs not in AURORA 2006GRC 6.15.06_Purchased Power Adj 4.03 4" xfId="6050"/>
    <cellStyle name="_Costs not in AURORA 2006GRC 6.15.06_Rebuttal Power Costs" xfId="6051"/>
    <cellStyle name="_Costs not in AURORA 2006GRC 6.15.06_Rebuttal Power Costs 2" xfId="6052"/>
    <cellStyle name="_Costs not in AURORA 2006GRC 6.15.06_Rebuttal Power Costs 2 2" xfId="6053"/>
    <cellStyle name="_Costs not in AURORA 2006GRC 6.15.06_Rebuttal Power Costs 2 2 2" xfId="6054"/>
    <cellStyle name="_Costs not in AURORA 2006GRC 6.15.06_Rebuttal Power Costs 2 3" xfId="6055"/>
    <cellStyle name="_Costs not in AURORA 2006GRC 6.15.06_Rebuttal Power Costs 3" xfId="6056"/>
    <cellStyle name="_Costs not in AURORA 2006GRC 6.15.06_Rebuttal Power Costs 3 2" xfId="6057"/>
    <cellStyle name="_Costs not in AURORA 2006GRC 6.15.06_Rebuttal Power Costs 4" xfId="6058"/>
    <cellStyle name="_Costs not in AURORA 2006GRC 6.15.06_Rebuttal Power Costs_Adj Bench DR 3 for Initial Briefs (Electric)" xfId="6059"/>
    <cellStyle name="_Costs not in AURORA 2006GRC 6.15.06_Rebuttal Power Costs_Adj Bench DR 3 for Initial Briefs (Electric) 2" xfId="6060"/>
    <cellStyle name="_Costs not in AURORA 2006GRC 6.15.06_Rebuttal Power Costs_Adj Bench DR 3 for Initial Briefs (Electric) 2 2" xfId="6061"/>
    <cellStyle name="_Costs not in AURORA 2006GRC 6.15.06_Rebuttal Power Costs_Adj Bench DR 3 for Initial Briefs (Electric) 2 2 2" xfId="6062"/>
    <cellStyle name="_Costs not in AURORA 2006GRC 6.15.06_Rebuttal Power Costs_Adj Bench DR 3 for Initial Briefs (Electric) 2 3" xfId="6063"/>
    <cellStyle name="_Costs not in AURORA 2006GRC 6.15.06_Rebuttal Power Costs_Adj Bench DR 3 for Initial Briefs (Electric) 3" xfId="6064"/>
    <cellStyle name="_Costs not in AURORA 2006GRC 6.15.06_Rebuttal Power Costs_Adj Bench DR 3 for Initial Briefs (Electric) 3 2" xfId="6065"/>
    <cellStyle name="_Costs not in AURORA 2006GRC 6.15.06_Rebuttal Power Costs_Adj Bench DR 3 for Initial Briefs (Electric) 4" xfId="6066"/>
    <cellStyle name="_Costs not in AURORA 2006GRC 6.15.06_Rebuttal Power Costs_Adj Bench DR 3 for Initial Briefs (Electric)_DEM-WP(C) ENERG10C--ctn Mid-C_042010 2010GRC" xfId="6067"/>
    <cellStyle name="_Costs not in AURORA 2006GRC 6.15.06_Rebuttal Power Costs_DEM-WP(C) ENERG10C--ctn Mid-C_042010 2010GRC" xfId="6068"/>
    <cellStyle name="_Costs not in AURORA 2006GRC 6.15.06_Rebuttal Power Costs_Electric Rev Req Model (2009 GRC) Rebuttal" xfId="6069"/>
    <cellStyle name="_Costs not in AURORA 2006GRC 6.15.06_Rebuttal Power Costs_Electric Rev Req Model (2009 GRC) Rebuttal 2" xfId="6070"/>
    <cellStyle name="_Costs not in AURORA 2006GRC 6.15.06_Rebuttal Power Costs_Electric Rev Req Model (2009 GRC) Rebuttal 2 2" xfId="6071"/>
    <cellStyle name="_Costs not in AURORA 2006GRC 6.15.06_Rebuttal Power Costs_Electric Rev Req Model (2009 GRC) Rebuttal 2 2 2" xfId="6072"/>
    <cellStyle name="_Costs not in AURORA 2006GRC 6.15.06_Rebuttal Power Costs_Electric Rev Req Model (2009 GRC) Rebuttal 2 3" xfId="6073"/>
    <cellStyle name="_Costs not in AURORA 2006GRC 6.15.06_Rebuttal Power Costs_Electric Rev Req Model (2009 GRC) Rebuttal 3" xfId="6074"/>
    <cellStyle name="_Costs not in AURORA 2006GRC 6.15.06_Rebuttal Power Costs_Electric Rev Req Model (2009 GRC) Rebuttal 3 2" xfId="6075"/>
    <cellStyle name="_Costs not in AURORA 2006GRC 6.15.06_Rebuttal Power Costs_Electric Rev Req Model (2009 GRC) Rebuttal 4" xfId="6076"/>
    <cellStyle name="_Costs not in AURORA 2006GRC 6.15.06_Rebuttal Power Costs_Electric Rev Req Model (2009 GRC) Rebuttal REmoval of New  WH Solar AdjustMI" xfId="6077"/>
    <cellStyle name="_Costs not in AURORA 2006GRC 6.15.06_Rebuttal Power Costs_Electric Rev Req Model (2009 GRC) Rebuttal REmoval of New  WH Solar AdjustMI 2" xfId="6078"/>
    <cellStyle name="_Costs not in AURORA 2006GRC 6.15.06_Rebuttal Power Costs_Electric Rev Req Model (2009 GRC) Rebuttal REmoval of New  WH Solar AdjustMI 2 2" xfId="6079"/>
    <cellStyle name="_Costs not in AURORA 2006GRC 6.15.06_Rebuttal Power Costs_Electric Rev Req Model (2009 GRC) Rebuttal REmoval of New  WH Solar AdjustMI 2 2 2" xfId="6080"/>
    <cellStyle name="_Costs not in AURORA 2006GRC 6.15.06_Rebuttal Power Costs_Electric Rev Req Model (2009 GRC) Rebuttal REmoval of New  WH Solar AdjustMI 2 3" xfId="6081"/>
    <cellStyle name="_Costs not in AURORA 2006GRC 6.15.06_Rebuttal Power Costs_Electric Rev Req Model (2009 GRC) Rebuttal REmoval of New  WH Solar AdjustMI 3" xfId="6082"/>
    <cellStyle name="_Costs not in AURORA 2006GRC 6.15.06_Rebuttal Power Costs_Electric Rev Req Model (2009 GRC) Rebuttal REmoval of New  WH Solar AdjustMI 3 2" xfId="6083"/>
    <cellStyle name="_Costs not in AURORA 2006GRC 6.15.06_Rebuttal Power Costs_Electric Rev Req Model (2009 GRC) Rebuttal REmoval of New  WH Solar AdjustMI 4" xfId="6084"/>
    <cellStyle name="_Costs not in AURORA 2006GRC 6.15.06_Rebuttal Power Costs_Electric Rev Req Model (2009 GRC) Rebuttal REmoval of New  WH Solar AdjustMI_DEM-WP(C) ENERG10C--ctn Mid-C_042010 2010GRC" xfId="6085"/>
    <cellStyle name="_Costs not in AURORA 2006GRC 6.15.06_Rebuttal Power Costs_Electric Rev Req Model (2009 GRC) Revised 01-18-2010" xfId="6086"/>
    <cellStyle name="_Costs not in AURORA 2006GRC 6.15.06_Rebuttal Power Costs_Electric Rev Req Model (2009 GRC) Revised 01-18-2010 2" xfId="6087"/>
    <cellStyle name="_Costs not in AURORA 2006GRC 6.15.06_Rebuttal Power Costs_Electric Rev Req Model (2009 GRC) Revised 01-18-2010 2 2" xfId="6088"/>
    <cellStyle name="_Costs not in AURORA 2006GRC 6.15.06_Rebuttal Power Costs_Electric Rev Req Model (2009 GRC) Revised 01-18-2010 2 2 2" xfId="6089"/>
    <cellStyle name="_Costs not in AURORA 2006GRC 6.15.06_Rebuttal Power Costs_Electric Rev Req Model (2009 GRC) Revised 01-18-2010 2 3" xfId="6090"/>
    <cellStyle name="_Costs not in AURORA 2006GRC 6.15.06_Rebuttal Power Costs_Electric Rev Req Model (2009 GRC) Revised 01-18-2010 3" xfId="6091"/>
    <cellStyle name="_Costs not in AURORA 2006GRC 6.15.06_Rebuttal Power Costs_Electric Rev Req Model (2009 GRC) Revised 01-18-2010 3 2" xfId="6092"/>
    <cellStyle name="_Costs not in AURORA 2006GRC 6.15.06_Rebuttal Power Costs_Electric Rev Req Model (2009 GRC) Revised 01-18-2010 4" xfId="6093"/>
    <cellStyle name="_Costs not in AURORA 2006GRC 6.15.06_Rebuttal Power Costs_Electric Rev Req Model (2009 GRC) Revised 01-18-2010_DEM-WP(C) ENERG10C--ctn Mid-C_042010 2010GRC" xfId="6094"/>
    <cellStyle name="_Costs not in AURORA 2006GRC 6.15.06_Rebuttal Power Costs_Final Order Electric EXHIBIT A-1" xfId="6095"/>
    <cellStyle name="_Costs not in AURORA 2006GRC 6.15.06_Rebuttal Power Costs_Final Order Electric EXHIBIT A-1 2" xfId="6096"/>
    <cellStyle name="_Costs not in AURORA 2006GRC 6.15.06_Rebuttal Power Costs_Final Order Electric EXHIBIT A-1 2 2" xfId="6097"/>
    <cellStyle name="_Costs not in AURORA 2006GRC 6.15.06_Rebuttal Power Costs_Final Order Electric EXHIBIT A-1 2 2 2" xfId="6098"/>
    <cellStyle name="_Costs not in AURORA 2006GRC 6.15.06_Rebuttal Power Costs_Final Order Electric EXHIBIT A-1 2 3" xfId="6099"/>
    <cellStyle name="_Costs not in AURORA 2006GRC 6.15.06_Rebuttal Power Costs_Final Order Electric EXHIBIT A-1 3" xfId="6100"/>
    <cellStyle name="_Costs not in AURORA 2006GRC 6.15.06_Rebuttal Power Costs_Final Order Electric EXHIBIT A-1 3 2" xfId="6101"/>
    <cellStyle name="_Costs not in AURORA 2006GRC 6.15.06_Rebuttal Power Costs_Final Order Electric EXHIBIT A-1 4" xfId="6102"/>
    <cellStyle name="_Costs not in AURORA 2006GRC 6.15.06_RECS vs PTC's w Interest 6-28-10" xfId="6103"/>
    <cellStyle name="_Costs not in AURORA 2006GRC 6.15.06_ROR &amp; CONV FACTOR" xfId="6104"/>
    <cellStyle name="_Costs not in AURORA 2006GRC 6.15.06_ROR &amp; CONV FACTOR 2" xfId="6105"/>
    <cellStyle name="_Costs not in AURORA 2006GRC 6.15.06_ROR &amp; CONV FACTOR 2 2" xfId="6106"/>
    <cellStyle name="_Costs not in AURORA 2006GRC 6.15.06_ROR &amp; CONV FACTOR 2 2 2" xfId="6107"/>
    <cellStyle name="_Costs not in AURORA 2006GRC 6.15.06_ROR &amp; CONV FACTOR 2 3" xfId="6108"/>
    <cellStyle name="_Costs not in AURORA 2006GRC 6.15.06_ROR &amp; CONV FACTOR 3" xfId="6109"/>
    <cellStyle name="_Costs not in AURORA 2006GRC 6.15.06_ROR &amp; CONV FACTOR 3 2" xfId="6110"/>
    <cellStyle name="_Costs not in AURORA 2006GRC 6.15.06_ROR &amp; CONV FACTOR 4" xfId="6111"/>
    <cellStyle name="_Costs not in AURORA 2006GRC 6.15.06_ROR 5.02" xfId="6112"/>
    <cellStyle name="_Costs not in AURORA 2006GRC 6.15.06_ROR 5.02 2" xfId="6113"/>
    <cellStyle name="_Costs not in AURORA 2006GRC 6.15.06_ROR 5.02 2 2" xfId="6114"/>
    <cellStyle name="_Costs not in AURORA 2006GRC 6.15.06_ROR 5.02 2 2 2" xfId="6115"/>
    <cellStyle name="_Costs not in AURORA 2006GRC 6.15.06_ROR 5.02 2 3" xfId="6116"/>
    <cellStyle name="_Costs not in AURORA 2006GRC 6.15.06_ROR 5.02 3" xfId="6117"/>
    <cellStyle name="_Costs not in AURORA 2006GRC 6.15.06_ROR 5.02 3 2" xfId="6118"/>
    <cellStyle name="_Costs not in AURORA 2006GRC 6.15.06_ROR 5.02 4" xfId="6119"/>
    <cellStyle name="_Costs not in AURORA 2006GRC 6.15.06_Wind Integration 10GRC" xfId="6120"/>
    <cellStyle name="_Costs not in AURORA 2006GRC 6.15.06_Wind Integration 10GRC 2" xfId="6121"/>
    <cellStyle name="_Costs not in AURORA 2006GRC 6.15.06_Wind Integration 10GRC 2 2" xfId="6122"/>
    <cellStyle name="_Costs not in AURORA 2006GRC 6.15.06_Wind Integration 10GRC 3" xfId="6123"/>
    <cellStyle name="_Costs not in AURORA 2006GRC 6.15.06_Wind Integration 10GRC_DEM-WP(C) ENERG10C--ctn Mid-C_042010 2010GRC" xfId="6124"/>
    <cellStyle name="_Costs not in AURORA 2006GRC w gas price updated" xfId="6125"/>
    <cellStyle name="_Costs not in AURORA 2006GRC w gas price updated 2" xfId="6126"/>
    <cellStyle name="_Costs not in AURORA 2006GRC w gas price updated 2 2" xfId="6127"/>
    <cellStyle name="_Costs not in AURORA 2006GRC w gas price updated 2 2 2" xfId="6128"/>
    <cellStyle name="_Costs not in AURORA 2006GRC w gas price updated 2 3" xfId="6129"/>
    <cellStyle name="_Costs not in AURORA 2006GRC w gas price updated 3" xfId="6130"/>
    <cellStyle name="_Costs not in AURORA 2006GRC w gas price updated 3 2" xfId="6131"/>
    <cellStyle name="_Costs not in AURORA 2006GRC w gas price updated 4" xfId="6132"/>
    <cellStyle name="_Costs not in AURORA 2006GRC w gas price updated 4 2" xfId="6133"/>
    <cellStyle name="_Costs not in AURORA 2006GRC w gas price updated 5" xfId="6134"/>
    <cellStyle name="_Costs not in AURORA 2006GRC w gas price updated 5 2" xfId="6135"/>
    <cellStyle name="_Costs not in AURORA 2006GRC w gas price updated 6" xfId="6136"/>
    <cellStyle name="_Costs not in AURORA 2006GRC w gas price updated 6 2" xfId="6137"/>
    <cellStyle name="_Costs not in AURORA 2006GRC w gas price updated_Adj Bench DR 3 for Initial Briefs (Electric)" xfId="6138"/>
    <cellStyle name="_Costs not in AURORA 2006GRC w gas price updated_Adj Bench DR 3 for Initial Briefs (Electric) 2" xfId="6139"/>
    <cellStyle name="_Costs not in AURORA 2006GRC w gas price updated_Adj Bench DR 3 for Initial Briefs (Electric) 2 2" xfId="6140"/>
    <cellStyle name="_Costs not in AURORA 2006GRC w gas price updated_Adj Bench DR 3 for Initial Briefs (Electric) 2 2 2" xfId="6141"/>
    <cellStyle name="_Costs not in AURORA 2006GRC w gas price updated_Adj Bench DR 3 for Initial Briefs (Electric) 2 3" xfId="6142"/>
    <cellStyle name="_Costs not in AURORA 2006GRC w gas price updated_Adj Bench DR 3 for Initial Briefs (Electric) 3" xfId="6143"/>
    <cellStyle name="_Costs not in AURORA 2006GRC w gas price updated_Adj Bench DR 3 for Initial Briefs (Electric) 3 2" xfId="6144"/>
    <cellStyle name="_Costs not in AURORA 2006GRC w gas price updated_Adj Bench DR 3 for Initial Briefs (Electric) 4" xfId="6145"/>
    <cellStyle name="_Costs not in AURORA 2006GRC w gas price updated_Adj Bench DR 3 for Initial Briefs (Electric)_DEM-WP(C) ENERG10C--ctn Mid-C_042010 2010GRC" xfId="6146"/>
    <cellStyle name="_Costs not in AURORA 2006GRC w gas price updated_Book1" xfId="6147"/>
    <cellStyle name="_Costs not in AURORA 2006GRC w gas price updated_Book2" xfId="6148"/>
    <cellStyle name="_Costs not in AURORA 2006GRC w gas price updated_Book2 2" xfId="6149"/>
    <cellStyle name="_Costs not in AURORA 2006GRC w gas price updated_Book2 2 2" xfId="6150"/>
    <cellStyle name="_Costs not in AURORA 2006GRC w gas price updated_Book2 2 2 2" xfId="6151"/>
    <cellStyle name="_Costs not in AURORA 2006GRC w gas price updated_Book2 2 3" xfId="6152"/>
    <cellStyle name="_Costs not in AURORA 2006GRC w gas price updated_Book2 3" xfId="6153"/>
    <cellStyle name="_Costs not in AURORA 2006GRC w gas price updated_Book2 3 2" xfId="6154"/>
    <cellStyle name="_Costs not in AURORA 2006GRC w gas price updated_Book2 4" xfId="6155"/>
    <cellStyle name="_Costs not in AURORA 2006GRC w gas price updated_Book2_Adj Bench DR 3 for Initial Briefs (Electric)" xfId="6156"/>
    <cellStyle name="_Costs not in AURORA 2006GRC w gas price updated_Book2_Adj Bench DR 3 for Initial Briefs (Electric) 2" xfId="6157"/>
    <cellStyle name="_Costs not in AURORA 2006GRC w gas price updated_Book2_Adj Bench DR 3 for Initial Briefs (Electric) 2 2" xfId="6158"/>
    <cellStyle name="_Costs not in AURORA 2006GRC w gas price updated_Book2_Adj Bench DR 3 for Initial Briefs (Electric) 2 2 2" xfId="6159"/>
    <cellStyle name="_Costs not in AURORA 2006GRC w gas price updated_Book2_Adj Bench DR 3 for Initial Briefs (Electric) 2 3" xfId="6160"/>
    <cellStyle name="_Costs not in AURORA 2006GRC w gas price updated_Book2_Adj Bench DR 3 for Initial Briefs (Electric) 3" xfId="6161"/>
    <cellStyle name="_Costs not in AURORA 2006GRC w gas price updated_Book2_Adj Bench DR 3 for Initial Briefs (Electric) 3 2" xfId="6162"/>
    <cellStyle name="_Costs not in AURORA 2006GRC w gas price updated_Book2_Adj Bench DR 3 for Initial Briefs (Electric) 4" xfId="6163"/>
    <cellStyle name="_Costs not in AURORA 2006GRC w gas price updated_Book2_Adj Bench DR 3 for Initial Briefs (Electric)_DEM-WP(C) ENERG10C--ctn Mid-C_042010 2010GRC" xfId="6164"/>
    <cellStyle name="_Costs not in AURORA 2006GRC w gas price updated_Book2_DEM-WP(C) ENERG10C--ctn Mid-C_042010 2010GRC" xfId="6165"/>
    <cellStyle name="_Costs not in AURORA 2006GRC w gas price updated_Book2_Electric Rev Req Model (2009 GRC) Rebuttal" xfId="6166"/>
    <cellStyle name="_Costs not in AURORA 2006GRC w gas price updated_Book2_Electric Rev Req Model (2009 GRC) Rebuttal 2" xfId="6167"/>
    <cellStyle name="_Costs not in AURORA 2006GRC w gas price updated_Book2_Electric Rev Req Model (2009 GRC) Rebuttal 2 2" xfId="6168"/>
    <cellStyle name="_Costs not in AURORA 2006GRC w gas price updated_Book2_Electric Rev Req Model (2009 GRC) Rebuttal 2 2 2" xfId="6169"/>
    <cellStyle name="_Costs not in AURORA 2006GRC w gas price updated_Book2_Electric Rev Req Model (2009 GRC) Rebuttal 2 3" xfId="6170"/>
    <cellStyle name="_Costs not in AURORA 2006GRC w gas price updated_Book2_Electric Rev Req Model (2009 GRC) Rebuttal 3" xfId="6171"/>
    <cellStyle name="_Costs not in AURORA 2006GRC w gas price updated_Book2_Electric Rev Req Model (2009 GRC) Rebuttal 3 2" xfId="6172"/>
    <cellStyle name="_Costs not in AURORA 2006GRC w gas price updated_Book2_Electric Rev Req Model (2009 GRC) Rebuttal 4" xfId="6173"/>
    <cellStyle name="_Costs not in AURORA 2006GRC w gas price updated_Book2_Electric Rev Req Model (2009 GRC) Rebuttal REmoval of New  WH Solar AdjustMI" xfId="6174"/>
    <cellStyle name="_Costs not in AURORA 2006GRC w gas price updated_Book2_Electric Rev Req Model (2009 GRC) Rebuttal REmoval of New  WH Solar AdjustMI 2" xfId="6175"/>
    <cellStyle name="_Costs not in AURORA 2006GRC w gas price updated_Book2_Electric Rev Req Model (2009 GRC) Rebuttal REmoval of New  WH Solar AdjustMI 2 2" xfId="6176"/>
    <cellStyle name="_Costs not in AURORA 2006GRC w gas price updated_Book2_Electric Rev Req Model (2009 GRC) Rebuttal REmoval of New  WH Solar AdjustMI 2 2 2" xfId="6177"/>
    <cellStyle name="_Costs not in AURORA 2006GRC w gas price updated_Book2_Electric Rev Req Model (2009 GRC) Rebuttal REmoval of New  WH Solar AdjustMI 2 3" xfId="6178"/>
    <cellStyle name="_Costs not in AURORA 2006GRC w gas price updated_Book2_Electric Rev Req Model (2009 GRC) Rebuttal REmoval of New  WH Solar AdjustMI 3" xfId="6179"/>
    <cellStyle name="_Costs not in AURORA 2006GRC w gas price updated_Book2_Electric Rev Req Model (2009 GRC) Rebuttal REmoval of New  WH Solar AdjustMI 3 2" xfId="6180"/>
    <cellStyle name="_Costs not in AURORA 2006GRC w gas price updated_Book2_Electric Rev Req Model (2009 GRC) Rebuttal REmoval of New  WH Solar AdjustMI 4" xfId="6181"/>
    <cellStyle name="_Costs not in AURORA 2006GRC w gas price updated_Book2_Electric Rev Req Model (2009 GRC) Rebuttal REmoval of New  WH Solar AdjustMI_DEM-WP(C) ENERG10C--ctn Mid-C_042010 2010GRC" xfId="6182"/>
    <cellStyle name="_Costs not in AURORA 2006GRC w gas price updated_Book2_Electric Rev Req Model (2009 GRC) Revised 01-18-2010" xfId="6183"/>
    <cellStyle name="_Costs not in AURORA 2006GRC w gas price updated_Book2_Electric Rev Req Model (2009 GRC) Revised 01-18-2010 2" xfId="6184"/>
    <cellStyle name="_Costs not in AURORA 2006GRC w gas price updated_Book2_Electric Rev Req Model (2009 GRC) Revised 01-18-2010 2 2" xfId="6185"/>
    <cellStyle name="_Costs not in AURORA 2006GRC w gas price updated_Book2_Electric Rev Req Model (2009 GRC) Revised 01-18-2010 2 2 2" xfId="6186"/>
    <cellStyle name="_Costs not in AURORA 2006GRC w gas price updated_Book2_Electric Rev Req Model (2009 GRC) Revised 01-18-2010 2 3" xfId="6187"/>
    <cellStyle name="_Costs not in AURORA 2006GRC w gas price updated_Book2_Electric Rev Req Model (2009 GRC) Revised 01-18-2010 3" xfId="6188"/>
    <cellStyle name="_Costs not in AURORA 2006GRC w gas price updated_Book2_Electric Rev Req Model (2009 GRC) Revised 01-18-2010 3 2" xfId="6189"/>
    <cellStyle name="_Costs not in AURORA 2006GRC w gas price updated_Book2_Electric Rev Req Model (2009 GRC) Revised 01-18-2010 4" xfId="6190"/>
    <cellStyle name="_Costs not in AURORA 2006GRC w gas price updated_Book2_Electric Rev Req Model (2009 GRC) Revised 01-18-2010_DEM-WP(C) ENERG10C--ctn Mid-C_042010 2010GRC" xfId="6191"/>
    <cellStyle name="_Costs not in AURORA 2006GRC w gas price updated_Book2_Final Order Electric EXHIBIT A-1" xfId="6192"/>
    <cellStyle name="_Costs not in AURORA 2006GRC w gas price updated_Book2_Final Order Electric EXHIBIT A-1 2" xfId="6193"/>
    <cellStyle name="_Costs not in AURORA 2006GRC w gas price updated_Book2_Final Order Electric EXHIBIT A-1 2 2" xfId="6194"/>
    <cellStyle name="_Costs not in AURORA 2006GRC w gas price updated_Book2_Final Order Electric EXHIBIT A-1 2 2 2" xfId="6195"/>
    <cellStyle name="_Costs not in AURORA 2006GRC w gas price updated_Book2_Final Order Electric EXHIBIT A-1 2 3" xfId="6196"/>
    <cellStyle name="_Costs not in AURORA 2006GRC w gas price updated_Book2_Final Order Electric EXHIBIT A-1 3" xfId="6197"/>
    <cellStyle name="_Costs not in AURORA 2006GRC w gas price updated_Book2_Final Order Electric EXHIBIT A-1 3 2" xfId="6198"/>
    <cellStyle name="_Costs not in AURORA 2006GRC w gas price updated_Book2_Final Order Electric EXHIBIT A-1 4" xfId="6199"/>
    <cellStyle name="_Costs not in AURORA 2006GRC w gas price updated_Chelan PUD Power Costs (8-10)" xfId="6200"/>
    <cellStyle name="_Costs not in AURORA 2006GRC w gas price updated_Chelan PUD Power Costs (8-10) 2" xfId="6201"/>
    <cellStyle name="_Costs not in AURORA 2006GRC w gas price updated_Colstrip 1&amp;2 Annual O&amp;M Budgets" xfId="6202"/>
    <cellStyle name="_Costs not in AURORA 2006GRC w gas price updated_Confidential Material" xfId="6203"/>
    <cellStyle name="_Costs not in AURORA 2006GRC w gas price updated_Confidential Material 2" xfId="6204"/>
    <cellStyle name="_Costs not in AURORA 2006GRC w gas price updated_DEM-WP(C) Colstrip 12 Coal Cost Forecast 2010GRC" xfId="6205"/>
    <cellStyle name="_Costs not in AURORA 2006GRC w gas price updated_DEM-WP(C) Colstrip 12 Coal Cost Forecast 2010GRC 2" xfId="6206"/>
    <cellStyle name="_Costs not in AURORA 2006GRC w gas price updated_DEM-WP(C) ENERG10C--ctn Mid-C_042010 2010GRC" xfId="6207"/>
    <cellStyle name="_Costs not in AURORA 2006GRC w gas price updated_DEM-WP(C) Production O&amp;M 2010GRC As-Filed" xfId="6208"/>
    <cellStyle name="_Costs not in AURORA 2006GRC w gas price updated_DEM-WP(C) Production O&amp;M 2010GRC As-Filed 2" xfId="6209"/>
    <cellStyle name="_Costs not in AURORA 2006GRC w gas price updated_DEM-WP(C) Production O&amp;M 2010GRC As-Filed 2 2" xfId="6210"/>
    <cellStyle name="_Costs not in AURORA 2006GRC w gas price updated_DEM-WP(C) Production O&amp;M 2010GRC As-Filed 3" xfId="6211"/>
    <cellStyle name="_Costs not in AURORA 2006GRC w gas price updated_DEM-WP(C) Production O&amp;M 2010GRC As-Filed 3 2" xfId="6212"/>
    <cellStyle name="_Costs not in AURORA 2006GRC w gas price updated_DEM-WP(C) Production O&amp;M 2010GRC As-Filed 4" xfId="6213"/>
    <cellStyle name="_Costs not in AURORA 2006GRC w gas price updated_DEM-WP(C) Production O&amp;M 2010GRC As-Filed 4 2" xfId="6214"/>
    <cellStyle name="_Costs not in AURORA 2006GRC w gas price updated_DEM-WP(C) Production O&amp;M 2010GRC As-Filed 5" xfId="6215"/>
    <cellStyle name="_Costs not in AURORA 2006GRC w gas price updated_DEM-WP(C) Production O&amp;M 2010GRC As-Filed 5 2" xfId="6216"/>
    <cellStyle name="_Costs not in AURORA 2006GRC w gas price updated_DEM-WP(C) Production O&amp;M 2010GRC As-Filed 6" xfId="6217"/>
    <cellStyle name="_Costs not in AURORA 2006GRC w gas price updated_DEM-WP(C) Production O&amp;M 2010GRC As-Filed 6 2" xfId="6218"/>
    <cellStyle name="_Costs not in AURORA 2006GRC w gas price updated_Electric Rev Req Model (2009 GRC) " xfId="6219"/>
    <cellStyle name="_Costs not in AURORA 2006GRC w gas price updated_Electric Rev Req Model (2009 GRC)  2" xfId="6220"/>
    <cellStyle name="_Costs not in AURORA 2006GRC w gas price updated_Electric Rev Req Model (2009 GRC)  2 2" xfId="6221"/>
    <cellStyle name="_Costs not in AURORA 2006GRC w gas price updated_Electric Rev Req Model (2009 GRC)  2 2 2" xfId="6222"/>
    <cellStyle name="_Costs not in AURORA 2006GRC w gas price updated_Electric Rev Req Model (2009 GRC)  2 3" xfId="6223"/>
    <cellStyle name="_Costs not in AURORA 2006GRC w gas price updated_Electric Rev Req Model (2009 GRC)  3" xfId="6224"/>
    <cellStyle name="_Costs not in AURORA 2006GRC w gas price updated_Electric Rev Req Model (2009 GRC)  3 2" xfId="6225"/>
    <cellStyle name="_Costs not in AURORA 2006GRC w gas price updated_Electric Rev Req Model (2009 GRC)  4" xfId="6226"/>
    <cellStyle name="_Costs not in AURORA 2006GRC w gas price updated_Electric Rev Req Model (2009 GRC) _DEM-WP(C) ENERG10C--ctn Mid-C_042010 2010GRC" xfId="6227"/>
    <cellStyle name="_Costs not in AURORA 2006GRC w gas price updated_Electric Rev Req Model (2009 GRC) Rebuttal" xfId="6228"/>
    <cellStyle name="_Costs not in AURORA 2006GRC w gas price updated_Electric Rev Req Model (2009 GRC) Rebuttal 2" xfId="6229"/>
    <cellStyle name="_Costs not in AURORA 2006GRC w gas price updated_Electric Rev Req Model (2009 GRC) Rebuttal 2 2" xfId="6230"/>
    <cellStyle name="_Costs not in AURORA 2006GRC w gas price updated_Electric Rev Req Model (2009 GRC) Rebuttal 2 2 2" xfId="6231"/>
    <cellStyle name="_Costs not in AURORA 2006GRC w gas price updated_Electric Rev Req Model (2009 GRC) Rebuttal 2 3" xfId="6232"/>
    <cellStyle name="_Costs not in AURORA 2006GRC w gas price updated_Electric Rev Req Model (2009 GRC) Rebuttal 3" xfId="6233"/>
    <cellStyle name="_Costs not in AURORA 2006GRC w gas price updated_Electric Rev Req Model (2009 GRC) Rebuttal 3 2" xfId="6234"/>
    <cellStyle name="_Costs not in AURORA 2006GRC w gas price updated_Electric Rev Req Model (2009 GRC) Rebuttal 4" xfId="6235"/>
    <cellStyle name="_Costs not in AURORA 2006GRC w gas price updated_Electric Rev Req Model (2009 GRC) Rebuttal REmoval of New  WH Solar AdjustMI" xfId="6236"/>
    <cellStyle name="_Costs not in AURORA 2006GRC w gas price updated_Electric Rev Req Model (2009 GRC) Rebuttal REmoval of New  WH Solar AdjustMI 2" xfId="6237"/>
    <cellStyle name="_Costs not in AURORA 2006GRC w gas price updated_Electric Rev Req Model (2009 GRC) Rebuttal REmoval of New  WH Solar AdjustMI 2 2" xfId="6238"/>
    <cellStyle name="_Costs not in AURORA 2006GRC w gas price updated_Electric Rev Req Model (2009 GRC) Rebuttal REmoval of New  WH Solar AdjustMI 2 2 2" xfId="6239"/>
    <cellStyle name="_Costs not in AURORA 2006GRC w gas price updated_Electric Rev Req Model (2009 GRC) Rebuttal REmoval of New  WH Solar AdjustMI 2 3" xfId="6240"/>
    <cellStyle name="_Costs not in AURORA 2006GRC w gas price updated_Electric Rev Req Model (2009 GRC) Rebuttal REmoval of New  WH Solar AdjustMI 3" xfId="6241"/>
    <cellStyle name="_Costs not in AURORA 2006GRC w gas price updated_Electric Rev Req Model (2009 GRC) Rebuttal REmoval of New  WH Solar AdjustMI 3 2" xfId="6242"/>
    <cellStyle name="_Costs not in AURORA 2006GRC w gas price updated_Electric Rev Req Model (2009 GRC) Rebuttal REmoval of New  WH Solar AdjustMI 4" xfId="6243"/>
    <cellStyle name="_Costs not in AURORA 2006GRC w gas price updated_Electric Rev Req Model (2009 GRC) Rebuttal REmoval of New  WH Solar AdjustMI_DEM-WP(C) ENERG10C--ctn Mid-C_042010 2010GRC" xfId="6244"/>
    <cellStyle name="_Costs not in AURORA 2006GRC w gas price updated_Electric Rev Req Model (2009 GRC) Revised 01-18-2010" xfId="6245"/>
    <cellStyle name="_Costs not in AURORA 2006GRC w gas price updated_Electric Rev Req Model (2009 GRC) Revised 01-18-2010 2" xfId="6246"/>
    <cellStyle name="_Costs not in AURORA 2006GRC w gas price updated_Electric Rev Req Model (2009 GRC) Revised 01-18-2010 2 2" xfId="6247"/>
    <cellStyle name="_Costs not in AURORA 2006GRC w gas price updated_Electric Rev Req Model (2009 GRC) Revised 01-18-2010 2 2 2" xfId="6248"/>
    <cellStyle name="_Costs not in AURORA 2006GRC w gas price updated_Electric Rev Req Model (2009 GRC) Revised 01-18-2010 2 3" xfId="6249"/>
    <cellStyle name="_Costs not in AURORA 2006GRC w gas price updated_Electric Rev Req Model (2009 GRC) Revised 01-18-2010 3" xfId="6250"/>
    <cellStyle name="_Costs not in AURORA 2006GRC w gas price updated_Electric Rev Req Model (2009 GRC) Revised 01-18-2010 3 2" xfId="6251"/>
    <cellStyle name="_Costs not in AURORA 2006GRC w gas price updated_Electric Rev Req Model (2009 GRC) Revised 01-18-2010 4" xfId="6252"/>
    <cellStyle name="_Costs not in AURORA 2006GRC w gas price updated_Electric Rev Req Model (2009 GRC) Revised 01-18-2010_DEM-WP(C) ENERG10C--ctn Mid-C_042010 2010GRC" xfId="6253"/>
    <cellStyle name="_Costs not in AURORA 2006GRC w gas price updated_Electric Rev Req Model (2010 GRC)" xfId="6254"/>
    <cellStyle name="_Costs not in AURORA 2006GRC w gas price updated_Electric Rev Req Model (2010 GRC) SF" xfId="6255"/>
    <cellStyle name="_Costs not in AURORA 2006GRC w gas price updated_Final Order Electric EXHIBIT A-1" xfId="6256"/>
    <cellStyle name="_Costs not in AURORA 2006GRC w gas price updated_Final Order Electric EXHIBIT A-1 2" xfId="6257"/>
    <cellStyle name="_Costs not in AURORA 2006GRC w gas price updated_Final Order Electric EXHIBIT A-1 2 2" xfId="6258"/>
    <cellStyle name="_Costs not in AURORA 2006GRC w gas price updated_Final Order Electric EXHIBIT A-1 2 2 2" xfId="6259"/>
    <cellStyle name="_Costs not in AURORA 2006GRC w gas price updated_Final Order Electric EXHIBIT A-1 2 3" xfId="6260"/>
    <cellStyle name="_Costs not in AURORA 2006GRC w gas price updated_Final Order Electric EXHIBIT A-1 3" xfId="6261"/>
    <cellStyle name="_Costs not in AURORA 2006GRC w gas price updated_Final Order Electric EXHIBIT A-1 3 2" xfId="6262"/>
    <cellStyle name="_Costs not in AURORA 2006GRC w gas price updated_Final Order Electric EXHIBIT A-1 4" xfId="6263"/>
    <cellStyle name="_Costs not in AURORA 2006GRC w gas price updated_NIM Summary" xfId="6264"/>
    <cellStyle name="_Costs not in AURORA 2006GRC w gas price updated_NIM Summary 2" xfId="6265"/>
    <cellStyle name="_Costs not in AURORA 2006GRC w gas price updated_NIM Summary 2 2" xfId="6266"/>
    <cellStyle name="_Costs not in AURORA 2006GRC w gas price updated_NIM Summary 3" xfId="6267"/>
    <cellStyle name="_Costs not in AURORA 2006GRC w gas price updated_NIM Summary_DEM-WP(C) ENERG10C--ctn Mid-C_042010 2010GRC" xfId="6268"/>
    <cellStyle name="_Costs not in AURORA 2006GRC w gas price updated_Rebuttal Power Costs" xfId="6269"/>
    <cellStyle name="_Costs not in AURORA 2006GRC w gas price updated_Rebuttal Power Costs 2" xfId="6270"/>
    <cellStyle name="_Costs not in AURORA 2006GRC w gas price updated_Rebuttal Power Costs 2 2" xfId="6271"/>
    <cellStyle name="_Costs not in AURORA 2006GRC w gas price updated_Rebuttal Power Costs 2 2 2" xfId="6272"/>
    <cellStyle name="_Costs not in AURORA 2006GRC w gas price updated_Rebuttal Power Costs 2 3" xfId="6273"/>
    <cellStyle name="_Costs not in AURORA 2006GRC w gas price updated_Rebuttal Power Costs 3" xfId="6274"/>
    <cellStyle name="_Costs not in AURORA 2006GRC w gas price updated_Rebuttal Power Costs 3 2" xfId="6275"/>
    <cellStyle name="_Costs not in AURORA 2006GRC w gas price updated_Rebuttal Power Costs 4" xfId="6276"/>
    <cellStyle name="_Costs not in AURORA 2006GRC w gas price updated_Rebuttal Power Costs_Adj Bench DR 3 for Initial Briefs (Electric)" xfId="6277"/>
    <cellStyle name="_Costs not in AURORA 2006GRC w gas price updated_Rebuttal Power Costs_Adj Bench DR 3 for Initial Briefs (Electric) 2" xfId="6278"/>
    <cellStyle name="_Costs not in AURORA 2006GRC w gas price updated_Rebuttal Power Costs_Adj Bench DR 3 for Initial Briefs (Electric) 2 2" xfId="6279"/>
    <cellStyle name="_Costs not in AURORA 2006GRC w gas price updated_Rebuttal Power Costs_Adj Bench DR 3 for Initial Briefs (Electric) 2 2 2" xfId="6280"/>
    <cellStyle name="_Costs not in AURORA 2006GRC w gas price updated_Rebuttal Power Costs_Adj Bench DR 3 for Initial Briefs (Electric) 2 3" xfId="6281"/>
    <cellStyle name="_Costs not in AURORA 2006GRC w gas price updated_Rebuttal Power Costs_Adj Bench DR 3 for Initial Briefs (Electric) 3" xfId="6282"/>
    <cellStyle name="_Costs not in AURORA 2006GRC w gas price updated_Rebuttal Power Costs_Adj Bench DR 3 for Initial Briefs (Electric) 3 2" xfId="6283"/>
    <cellStyle name="_Costs not in AURORA 2006GRC w gas price updated_Rebuttal Power Costs_Adj Bench DR 3 for Initial Briefs (Electric) 4" xfId="6284"/>
    <cellStyle name="_Costs not in AURORA 2006GRC w gas price updated_Rebuttal Power Costs_Adj Bench DR 3 for Initial Briefs (Electric)_DEM-WP(C) ENERG10C--ctn Mid-C_042010 2010GRC" xfId="6285"/>
    <cellStyle name="_Costs not in AURORA 2006GRC w gas price updated_Rebuttal Power Costs_DEM-WP(C) ENERG10C--ctn Mid-C_042010 2010GRC" xfId="6286"/>
    <cellStyle name="_Costs not in AURORA 2006GRC w gas price updated_Rebuttal Power Costs_Electric Rev Req Model (2009 GRC) Rebuttal" xfId="6287"/>
    <cellStyle name="_Costs not in AURORA 2006GRC w gas price updated_Rebuttal Power Costs_Electric Rev Req Model (2009 GRC) Rebuttal 2" xfId="6288"/>
    <cellStyle name="_Costs not in AURORA 2006GRC w gas price updated_Rebuttal Power Costs_Electric Rev Req Model (2009 GRC) Rebuttal 2 2" xfId="6289"/>
    <cellStyle name="_Costs not in AURORA 2006GRC w gas price updated_Rebuttal Power Costs_Electric Rev Req Model (2009 GRC) Rebuttal 2 2 2" xfId="6290"/>
    <cellStyle name="_Costs not in AURORA 2006GRC w gas price updated_Rebuttal Power Costs_Electric Rev Req Model (2009 GRC) Rebuttal 2 3" xfId="6291"/>
    <cellStyle name="_Costs not in AURORA 2006GRC w gas price updated_Rebuttal Power Costs_Electric Rev Req Model (2009 GRC) Rebuttal 3" xfId="6292"/>
    <cellStyle name="_Costs not in AURORA 2006GRC w gas price updated_Rebuttal Power Costs_Electric Rev Req Model (2009 GRC) Rebuttal 3 2" xfId="6293"/>
    <cellStyle name="_Costs not in AURORA 2006GRC w gas price updated_Rebuttal Power Costs_Electric Rev Req Model (2009 GRC) Rebuttal 4" xfId="6294"/>
    <cellStyle name="_Costs not in AURORA 2006GRC w gas price updated_Rebuttal Power Costs_Electric Rev Req Model (2009 GRC) Rebuttal REmoval of New  WH Solar AdjustMI" xfId="6295"/>
    <cellStyle name="_Costs not in AURORA 2006GRC w gas price updated_Rebuttal Power Costs_Electric Rev Req Model (2009 GRC) Rebuttal REmoval of New  WH Solar AdjustMI 2" xfId="6296"/>
    <cellStyle name="_Costs not in AURORA 2006GRC w gas price updated_Rebuttal Power Costs_Electric Rev Req Model (2009 GRC) Rebuttal REmoval of New  WH Solar AdjustMI 2 2" xfId="6297"/>
    <cellStyle name="_Costs not in AURORA 2006GRC w gas price updated_Rebuttal Power Costs_Electric Rev Req Model (2009 GRC) Rebuttal REmoval of New  WH Solar AdjustMI 2 2 2" xfId="6298"/>
    <cellStyle name="_Costs not in AURORA 2006GRC w gas price updated_Rebuttal Power Costs_Electric Rev Req Model (2009 GRC) Rebuttal REmoval of New  WH Solar AdjustMI 2 3" xfId="6299"/>
    <cellStyle name="_Costs not in AURORA 2006GRC w gas price updated_Rebuttal Power Costs_Electric Rev Req Model (2009 GRC) Rebuttal REmoval of New  WH Solar AdjustMI 3" xfId="6300"/>
    <cellStyle name="_Costs not in AURORA 2006GRC w gas price updated_Rebuttal Power Costs_Electric Rev Req Model (2009 GRC) Rebuttal REmoval of New  WH Solar AdjustMI 3 2" xfId="6301"/>
    <cellStyle name="_Costs not in AURORA 2006GRC w gas price updated_Rebuttal Power Costs_Electric Rev Req Model (2009 GRC) Rebuttal REmoval of New  WH Solar AdjustMI 4" xfId="6302"/>
    <cellStyle name="_Costs not in AURORA 2006GRC w gas price updated_Rebuttal Power Costs_Electric Rev Req Model (2009 GRC) Rebuttal REmoval of New  WH Solar AdjustMI_DEM-WP(C) ENERG10C--ctn Mid-C_042010 2010GRC" xfId="6303"/>
    <cellStyle name="_Costs not in AURORA 2006GRC w gas price updated_Rebuttal Power Costs_Electric Rev Req Model (2009 GRC) Revised 01-18-2010" xfId="6304"/>
    <cellStyle name="_Costs not in AURORA 2006GRC w gas price updated_Rebuttal Power Costs_Electric Rev Req Model (2009 GRC) Revised 01-18-2010 2" xfId="6305"/>
    <cellStyle name="_Costs not in AURORA 2006GRC w gas price updated_Rebuttal Power Costs_Electric Rev Req Model (2009 GRC) Revised 01-18-2010 2 2" xfId="6306"/>
    <cellStyle name="_Costs not in AURORA 2006GRC w gas price updated_Rebuttal Power Costs_Electric Rev Req Model (2009 GRC) Revised 01-18-2010 2 2 2" xfId="6307"/>
    <cellStyle name="_Costs not in AURORA 2006GRC w gas price updated_Rebuttal Power Costs_Electric Rev Req Model (2009 GRC) Revised 01-18-2010 2 3" xfId="6308"/>
    <cellStyle name="_Costs not in AURORA 2006GRC w gas price updated_Rebuttal Power Costs_Electric Rev Req Model (2009 GRC) Revised 01-18-2010 3" xfId="6309"/>
    <cellStyle name="_Costs not in AURORA 2006GRC w gas price updated_Rebuttal Power Costs_Electric Rev Req Model (2009 GRC) Revised 01-18-2010 3 2" xfId="6310"/>
    <cellStyle name="_Costs not in AURORA 2006GRC w gas price updated_Rebuttal Power Costs_Electric Rev Req Model (2009 GRC) Revised 01-18-2010 4" xfId="6311"/>
    <cellStyle name="_Costs not in AURORA 2006GRC w gas price updated_Rebuttal Power Costs_Electric Rev Req Model (2009 GRC) Revised 01-18-2010_DEM-WP(C) ENERG10C--ctn Mid-C_042010 2010GRC" xfId="6312"/>
    <cellStyle name="_Costs not in AURORA 2006GRC w gas price updated_Rebuttal Power Costs_Final Order Electric EXHIBIT A-1" xfId="6313"/>
    <cellStyle name="_Costs not in AURORA 2006GRC w gas price updated_Rebuttal Power Costs_Final Order Electric EXHIBIT A-1 2" xfId="6314"/>
    <cellStyle name="_Costs not in AURORA 2006GRC w gas price updated_Rebuttal Power Costs_Final Order Electric EXHIBIT A-1 2 2" xfId="6315"/>
    <cellStyle name="_Costs not in AURORA 2006GRC w gas price updated_Rebuttal Power Costs_Final Order Electric EXHIBIT A-1 2 2 2" xfId="6316"/>
    <cellStyle name="_Costs not in AURORA 2006GRC w gas price updated_Rebuttal Power Costs_Final Order Electric EXHIBIT A-1 2 3" xfId="6317"/>
    <cellStyle name="_Costs not in AURORA 2006GRC w gas price updated_Rebuttal Power Costs_Final Order Electric EXHIBIT A-1 3" xfId="6318"/>
    <cellStyle name="_Costs not in AURORA 2006GRC w gas price updated_Rebuttal Power Costs_Final Order Electric EXHIBIT A-1 3 2" xfId="6319"/>
    <cellStyle name="_Costs not in AURORA 2006GRC w gas price updated_Rebuttal Power Costs_Final Order Electric EXHIBIT A-1 4" xfId="6320"/>
    <cellStyle name="_Costs not in AURORA 2006GRC w gas price updated_TENASKA REGULATORY ASSET" xfId="6321"/>
    <cellStyle name="_Costs not in AURORA 2006GRC w gas price updated_TENASKA REGULATORY ASSET 2" xfId="6322"/>
    <cellStyle name="_Costs not in AURORA 2006GRC w gas price updated_TENASKA REGULATORY ASSET 2 2" xfId="6323"/>
    <cellStyle name="_Costs not in AURORA 2006GRC w gas price updated_TENASKA REGULATORY ASSET 2 2 2" xfId="6324"/>
    <cellStyle name="_Costs not in AURORA 2006GRC w gas price updated_TENASKA REGULATORY ASSET 2 3" xfId="6325"/>
    <cellStyle name="_Costs not in AURORA 2006GRC w gas price updated_TENASKA REGULATORY ASSET 3" xfId="6326"/>
    <cellStyle name="_Costs not in AURORA 2006GRC w gas price updated_TENASKA REGULATORY ASSET 3 2" xfId="6327"/>
    <cellStyle name="_Costs not in AURORA 2006GRC w gas price updated_TENASKA REGULATORY ASSET 4" xfId="6328"/>
    <cellStyle name="_Costs not in AURORA 2007 Rate Case" xfId="6329"/>
    <cellStyle name="_Costs not in AURORA 2007 Rate Case 2" xfId="6330"/>
    <cellStyle name="_Costs not in AURORA 2007 Rate Case 2 2" xfId="6331"/>
    <cellStyle name="_Costs not in AURORA 2007 Rate Case 2 2 2" xfId="6332"/>
    <cellStyle name="_Costs not in AURORA 2007 Rate Case 2 2 2 2" xfId="6333"/>
    <cellStyle name="_Costs not in AURORA 2007 Rate Case 2 2 3" xfId="6334"/>
    <cellStyle name="_Costs not in AURORA 2007 Rate Case 2 3" xfId="6335"/>
    <cellStyle name="_Costs not in AURORA 2007 Rate Case 2 3 2" xfId="6336"/>
    <cellStyle name="_Costs not in AURORA 2007 Rate Case 2 4" xfId="6337"/>
    <cellStyle name="_Costs not in AURORA 2007 Rate Case 3" xfId="6338"/>
    <cellStyle name="_Costs not in AURORA 2007 Rate Case 3 2" xfId="6339"/>
    <cellStyle name="_Costs not in AURORA 2007 Rate Case 3 2 2" xfId="6340"/>
    <cellStyle name="_Costs not in AURORA 2007 Rate Case 3 3" xfId="6341"/>
    <cellStyle name="_Costs not in AURORA 2007 Rate Case 4" xfId="6342"/>
    <cellStyle name="_Costs not in AURORA 2007 Rate Case 4 2" xfId="6343"/>
    <cellStyle name="_Costs not in AURORA 2007 Rate Case 4 2 2" xfId="6344"/>
    <cellStyle name="_Costs not in AURORA 2007 Rate Case 4 3" xfId="6345"/>
    <cellStyle name="_Costs not in AURORA 2007 Rate Case 5" xfId="6346"/>
    <cellStyle name="_Costs not in AURORA 2007 Rate Case 5 2" xfId="6347"/>
    <cellStyle name="_Costs not in AURORA 2007 Rate Case 5 2 2" xfId="6348"/>
    <cellStyle name="_Costs not in AURORA 2007 Rate Case 5 3" xfId="6349"/>
    <cellStyle name="_Costs not in AURORA 2007 Rate Case 6" xfId="6350"/>
    <cellStyle name="_Costs not in AURORA 2007 Rate Case 6 2" xfId="6351"/>
    <cellStyle name="_Costs not in AURORA 2007 Rate Case 7" xfId="6352"/>
    <cellStyle name="_Costs not in AURORA 2007 Rate Case 7 2" xfId="6353"/>
    <cellStyle name="_Costs not in AURORA 2007 Rate Case 8" xfId="6354"/>
    <cellStyle name="_Costs not in AURORA 2007 Rate Case 8 2" xfId="6355"/>
    <cellStyle name="_Costs not in AURORA 2007 Rate Case 9" xfId="6356"/>
    <cellStyle name="_Costs not in AURORA 2007 Rate Case 9 2" xfId="6357"/>
    <cellStyle name="_Costs not in AURORA 2007 Rate Case_(C) WHE Proforma with ITC cash grant 10 Yr Amort_for deferral_102809" xfId="6358"/>
    <cellStyle name="_Costs not in AURORA 2007 Rate Case_(C) WHE Proforma with ITC cash grant 10 Yr Amort_for deferral_102809 2" xfId="6359"/>
    <cellStyle name="_Costs not in AURORA 2007 Rate Case_(C) WHE Proforma with ITC cash grant 10 Yr Amort_for deferral_102809 2 2" xfId="6360"/>
    <cellStyle name="_Costs not in AURORA 2007 Rate Case_(C) WHE Proforma with ITC cash grant 10 Yr Amort_for deferral_102809 2 2 2" xfId="6361"/>
    <cellStyle name="_Costs not in AURORA 2007 Rate Case_(C) WHE Proforma with ITC cash grant 10 Yr Amort_for deferral_102809 2 3" xfId="6362"/>
    <cellStyle name="_Costs not in AURORA 2007 Rate Case_(C) WHE Proforma with ITC cash grant 10 Yr Amort_for deferral_102809 3" xfId="6363"/>
    <cellStyle name="_Costs not in AURORA 2007 Rate Case_(C) WHE Proforma with ITC cash grant 10 Yr Amort_for deferral_102809 3 2" xfId="6364"/>
    <cellStyle name="_Costs not in AURORA 2007 Rate Case_(C) WHE Proforma with ITC cash grant 10 Yr Amort_for deferral_102809 4" xfId="6365"/>
    <cellStyle name="_Costs not in AURORA 2007 Rate Case_(C) WHE Proforma with ITC cash grant 10 Yr Amort_for deferral_102809_16.07E Wild Horse Wind Expansionwrkingfile" xfId="6366"/>
    <cellStyle name="_Costs not in AURORA 2007 Rate Case_(C) WHE Proforma with ITC cash grant 10 Yr Amort_for deferral_102809_16.07E Wild Horse Wind Expansionwrkingfile 2" xfId="6367"/>
    <cellStyle name="_Costs not in AURORA 2007 Rate Case_(C) WHE Proforma with ITC cash grant 10 Yr Amort_for deferral_102809_16.07E Wild Horse Wind Expansionwrkingfile 2 2" xfId="6368"/>
    <cellStyle name="_Costs not in AURORA 2007 Rate Case_(C) WHE Proforma with ITC cash grant 10 Yr Amort_for deferral_102809_16.07E Wild Horse Wind Expansionwrkingfile 2 2 2" xfId="6369"/>
    <cellStyle name="_Costs not in AURORA 2007 Rate Case_(C) WHE Proforma with ITC cash grant 10 Yr Amort_for deferral_102809_16.07E Wild Horse Wind Expansionwrkingfile 2 3" xfId="6370"/>
    <cellStyle name="_Costs not in AURORA 2007 Rate Case_(C) WHE Proforma with ITC cash grant 10 Yr Amort_for deferral_102809_16.07E Wild Horse Wind Expansionwrkingfile 3" xfId="6371"/>
    <cellStyle name="_Costs not in AURORA 2007 Rate Case_(C) WHE Proforma with ITC cash grant 10 Yr Amort_for deferral_102809_16.07E Wild Horse Wind Expansionwrkingfile 3 2" xfId="6372"/>
    <cellStyle name="_Costs not in AURORA 2007 Rate Case_(C) WHE Proforma with ITC cash grant 10 Yr Amort_for deferral_102809_16.07E Wild Horse Wind Expansionwrkingfile 4" xfId="6373"/>
    <cellStyle name="_Costs not in AURORA 2007 Rate Case_(C) WHE Proforma with ITC cash grant 10 Yr Amort_for deferral_102809_16.07E Wild Horse Wind Expansionwrkingfile SF" xfId="6374"/>
    <cellStyle name="_Costs not in AURORA 2007 Rate Case_(C) WHE Proforma with ITC cash grant 10 Yr Amort_for deferral_102809_16.07E Wild Horse Wind Expansionwrkingfile SF 2" xfId="6375"/>
    <cellStyle name="_Costs not in AURORA 2007 Rate Case_(C) WHE Proforma with ITC cash grant 10 Yr Amort_for deferral_102809_16.07E Wild Horse Wind Expansionwrkingfile SF 2 2" xfId="6376"/>
    <cellStyle name="_Costs not in AURORA 2007 Rate Case_(C) WHE Proforma with ITC cash grant 10 Yr Amort_for deferral_102809_16.07E Wild Horse Wind Expansionwrkingfile SF 2 2 2" xfId="6377"/>
    <cellStyle name="_Costs not in AURORA 2007 Rate Case_(C) WHE Proforma with ITC cash grant 10 Yr Amort_for deferral_102809_16.07E Wild Horse Wind Expansionwrkingfile SF 2 3" xfId="6378"/>
    <cellStyle name="_Costs not in AURORA 2007 Rate Case_(C) WHE Proforma with ITC cash grant 10 Yr Amort_for deferral_102809_16.07E Wild Horse Wind Expansionwrkingfile SF 3" xfId="6379"/>
    <cellStyle name="_Costs not in AURORA 2007 Rate Case_(C) WHE Proforma with ITC cash grant 10 Yr Amort_for deferral_102809_16.07E Wild Horse Wind Expansionwrkingfile SF 3 2" xfId="6380"/>
    <cellStyle name="_Costs not in AURORA 2007 Rate Case_(C) WHE Proforma with ITC cash grant 10 Yr Amort_for deferral_102809_16.07E Wild Horse Wind Expansionwrkingfile SF 4" xfId="6381"/>
    <cellStyle name="_Costs not in AURORA 2007 Rate Case_(C) WHE Proforma with ITC cash grant 10 Yr Amort_for deferral_102809_16.07E Wild Horse Wind Expansionwrkingfile SF_DEM-WP(C) ENERG10C--ctn Mid-C_042010 2010GRC" xfId="6382"/>
    <cellStyle name="_Costs not in AURORA 2007 Rate Case_(C) WHE Proforma with ITC cash grant 10 Yr Amort_for deferral_102809_16.07E Wild Horse Wind Expansionwrkingfile_DEM-WP(C) ENERG10C--ctn Mid-C_042010 2010GRC" xfId="6383"/>
    <cellStyle name="_Costs not in AURORA 2007 Rate Case_(C) WHE Proforma with ITC cash grant 10 Yr Amort_for deferral_102809_16.37E Wild Horse Expansion DeferralRevwrkingfile SF" xfId="6384"/>
    <cellStyle name="_Costs not in AURORA 2007 Rate Case_(C) WHE Proforma with ITC cash grant 10 Yr Amort_for deferral_102809_16.37E Wild Horse Expansion DeferralRevwrkingfile SF 2" xfId="6385"/>
    <cellStyle name="_Costs not in AURORA 2007 Rate Case_(C) WHE Proforma with ITC cash grant 10 Yr Amort_for deferral_102809_16.37E Wild Horse Expansion DeferralRevwrkingfile SF 2 2" xfId="6386"/>
    <cellStyle name="_Costs not in AURORA 2007 Rate Case_(C) WHE Proforma with ITC cash grant 10 Yr Amort_for deferral_102809_16.37E Wild Horse Expansion DeferralRevwrkingfile SF 2 2 2" xfId="6387"/>
    <cellStyle name="_Costs not in AURORA 2007 Rate Case_(C) WHE Proforma with ITC cash grant 10 Yr Amort_for deferral_102809_16.37E Wild Horse Expansion DeferralRevwrkingfile SF 2 3" xfId="6388"/>
    <cellStyle name="_Costs not in AURORA 2007 Rate Case_(C) WHE Proforma with ITC cash grant 10 Yr Amort_for deferral_102809_16.37E Wild Horse Expansion DeferralRevwrkingfile SF 3" xfId="6389"/>
    <cellStyle name="_Costs not in AURORA 2007 Rate Case_(C) WHE Proforma with ITC cash grant 10 Yr Amort_for deferral_102809_16.37E Wild Horse Expansion DeferralRevwrkingfile SF 3 2" xfId="6390"/>
    <cellStyle name="_Costs not in AURORA 2007 Rate Case_(C) WHE Proforma with ITC cash grant 10 Yr Amort_for deferral_102809_16.37E Wild Horse Expansion DeferralRevwrkingfile SF 4" xfId="6391"/>
    <cellStyle name="_Costs not in AURORA 2007 Rate Case_(C) WHE Proforma with ITC cash grant 10 Yr Amort_for deferral_102809_16.37E Wild Horse Expansion DeferralRevwrkingfile SF_DEM-WP(C) ENERG10C--ctn Mid-C_042010 2010GRC" xfId="6392"/>
    <cellStyle name="_Costs not in AURORA 2007 Rate Case_(C) WHE Proforma with ITC cash grant 10 Yr Amort_for deferral_102809_DEM-WP(C) ENERG10C--ctn Mid-C_042010 2010GRC" xfId="6393"/>
    <cellStyle name="_Costs not in AURORA 2007 Rate Case_(C) WHE Proforma with ITC cash grant 10 Yr Amort_for rebuttal_120709" xfId="6394"/>
    <cellStyle name="_Costs not in AURORA 2007 Rate Case_(C) WHE Proforma with ITC cash grant 10 Yr Amort_for rebuttal_120709 2" xfId="6395"/>
    <cellStyle name="_Costs not in AURORA 2007 Rate Case_(C) WHE Proforma with ITC cash grant 10 Yr Amort_for rebuttal_120709 2 2" xfId="6396"/>
    <cellStyle name="_Costs not in AURORA 2007 Rate Case_(C) WHE Proforma with ITC cash grant 10 Yr Amort_for rebuttal_120709 2 2 2" xfId="6397"/>
    <cellStyle name="_Costs not in AURORA 2007 Rate Case_(C) WHE Proforma with ITC cash grant 10 Yr Amort_for rebuttal_120709 2 3" xfId="6398"/>
    <cellStyle name="_Costs not in AURORA 2007 Rate Case_(C) WHE Proforma with ITC cash grant 10 Yr Amort_for rebuttal_120709 3" xfId="6399"/>
    <cellStyle name="_Costs not in AURORA 2007 Rate Case_(C) WHE Proforma with ITC cash grant 10 Yr Amort_for rebuttal_120709 3 2" xfId="6400"/>
    <cellStyle name="_Costs not in AURORA 2007 Rate Case_(C) WHE Proforma with ITC cash grant 10 Yr Amort_for rebuttal_120709 4" xfId="6401"/>
    <cellStyle name="_Costs not in AURORA 2007 Rate Case_(C) WHE Proforma with ITC cash grant 10 Yr Amort_for rebuttal_120709_DEM-WP(C) ENERG10C--ctn Mid-C_042010 2010GRC" xfId="6402"/>
    <cellStyle name="_Costs not in AURORA 2007 Rate Case_04.07E Wild Horse Wind Expansion" xfId="6403"/>
    <cellStyle name="_Costs not in AURORA 2007 Rate Case_04.07E Wild Horse Wind Expansion 2" xfId="6404"/>
    <cellStyle name="_Costs not in AURORA 2007 Rate Case_04.07E Wild Horse Wind Expansion 2 2" xfId="6405"/>
    <cellStyle name="_Costs not in AURORA 2007 Rate Case_04.07E Wild Horse Wind Expansion 2 2 2" xfId="6406"/>
    <cellStyle name="_Costs not in AURORA 2007 Rate Case_04.07E Wild Horse Wind Expansion 2 3" xfId="6407"/>
    <cellStyle name="_Costs not in AURORA 2007 Rate Case_04.07E Wild Horse Wind Expansion 3" xfId="6408"/>
    <cellStyle name="_Costs not in AURORA 2007 Rate Case_04.07E Wild Horse Wind Expansion 3 2" xfId="6409"/>
    <cellStyle name="_Costs not in AURORA 2007 Rate Case_04.07E Wild Horse Wind Expansion 4" xfId="6410"/>
    <cellStyle name="_Costs not in AURORA 2007 Rate Case_04.07E Wild Horse Wind Expansion_16.07E Wild Horse Wind Expansionwrkingfile" xfId="6411"/>
    <cellStyle name="_Costs not in AURORA 2007 Rate Case_04.07E Wild Horse Wind Expansion_16.07E Wild Horse Wind Expansionwrkingfile 2" xfId="6412"/>
    <cellStyle name="_Costs not in AURORA 2007 Rate Case_04.07E Wild Horse Wind Expansion_16.07E Wild Horse Wind Expansionwrkingfile 2 2" xfId="6413"/>
    <cellStyle name="_Costs not in AURORA 2007 Rate Case_04.07E Wild Horse Wind Expansion_16.07E Wild Horse Wind Expansionwrkingfile 2 2 2" xfId="6414"/>
    <cellStyle name="_Costs not in AURORA 2007 Rate Case_04.07E Wild Horse Wind Expansion_16.07E Wild Horse Wind Expansionwrkingfile 2 3" xfId="6415"/>
    <cellStyle name="_Costs not in AURORA 2007 Rate Case_04.07E Wild Horse Wind Expansion_16.07E Wild Horse Wind Expansionwrkingfile 3" xfId="6416"/>
    <cellStyle name="_Costs not in AURORA 2007 Rate Case_04.07E Wild Horse Wind Expansion_16.07E Wild Horse Wind Expansionwrkingfile 3 2" xfId="6417"/>
    <cellStyle name="_Costs not in AURORA 2007 Rate Case_04.07E Wild Horse Wind Expansion_16.07E Wild Horse Wind Expansionwrkingfile 4" xfId="6418"/>
    <cellStyle name="_Costs not in AURORA 2007 Rate Case_04.07E Wild Horse Wind Expansion_16.07E Wild Horse Wind Expansionwrkingfile SF" xfId="6419"/>
    <cellStyle name="_Costs not in AURORA 2007 Rate Case_04.07E Wild Horse Wind Expansion_16.07E Wild Horse Wind Expansionwrkingfile SF 2" xfId="6420"/>
    <cellStyle name="_Costs not in AURORA 2007 Rate Case_04.07E Wild Horse Wind Expansion_16.07E Wild Horse Wind Expansionwrkingfile SF 2 2" xfId="6421"/>
    <cellStyle name="_Costs not in AURORA 2007 Rate Case_04.07E Wild Horse Wind Expansion_16.07E Wild Horse Wind Expansionwrkingfile SF 2 2 2" xfId="6422"/>
    <cellStyle name="_Costs not in AURORA 2007 Rate Case_04.07E Wild Horse Wind Expansion_16.07E Wild Horse Wind Expansionwrkingfile SF 2 3" xfId="6423"/>
    <cellStyle name="_Costs not in AURORA 2007 Rate Case_04.07E Wild Horse Wind Expansion_16.07E Wild Horse Wind Expansionwrkingfile SF 3" xfId="6424"/>
    <cellStyle name="_Costs not in AURORA 2007 Rate Case_04.07E Wild Horse Wind Expansion_16.07E Wild Horse Wind Expansionwrkingfile SF 3 2" xfId="6425"/>
    <cellStyle name="_Costs not in AURORA 2007 Rate Case_04.07E Wild Horse Wind Expansion_16.07E Wild Horse Wind Expansionwrkingfile SF 4" xfId="6426"/>
    <cellStyle name="_Costs not in AURORA 2007 Rate Case_04.07E Wild Horse Wind Expansion_16.07E Wild Horse Wind Expansionwrkingfile SF_DEM-WP(C) ENERG10C--ctn Mid-C_042010 2010GRC" xfId="6427"/>
    <cellStyle name="_Costs not in AURORA 2007 Rate Case_04.07E Wild Horse Wind Expansion_16.07E Wild Horse Wind Expansionwrkingfile_DEM-WP(C) ENERG10C--ctn Mid-C_042010 2010GRC" xfId="6428"/>
    <cellStyle name="_Costs not in AURORA 2007 Rate Case_04.07E Wild Horse Wind Expansion_16.37E Wild Horse Expansion DeferralRevwrkingfile SF" xfId="6429"/>
    <cellStyle name="_Costs not in AURORA 2007 Rate Case_04.07E Wild Horse Wind Expansion_16.37E Wild Horse Expansion DeferralRevwrkingfile SF 2" xfId="6430"/>
    <cellStyle name="_Costs not in AURORA 2007 Rate Case_04.07E Wild Horse Wind Expansion_16.37E Wild Horse Expansion DeferralRevwrkingfile SF 2 2" xfId="6431"/>
    <cellStyle name="_Costs not in AURORA 2007 Rate Case_04.07E Wild Horse Wind Expansion_16.37E Wild Horse Expansion DeferralRevwrkingfile SF 2 2 2" xfId="6432"/>
    <cellStyle name="_Costs not in AURORA 2007 Rate Case_04.07E Wild Horse Wind Expansion_16.37E Wild Horse Expansion DeferralRevwrkingfile SF 2 3" xfId="6433"/>
    <cellStyle name="_Costs not in AURORA 2007 Rate Case_04.07E Wild Horse Wind Expansion_16.37E Wild Horse Expansion DeferralRevwrkingfile SF 3" xfId="6434"/>
    <cellStyle name="_Costs not in AURORA 2007 Rate Case_04.07E Wild Horse Wind Expansion_16.37E Wild Horse Expansion DeferralRevwrkingfile SF 3 2" xfId="6435"/>
    <cellStyle name="_Costs not in AURORA 2007 Rate Case_04.07E Wild Horse Wind Expansion_16.37E Wild Horse Expansion DeferralRevwrkingfile SF 4" xfId="6436"/>
    <cellStyle name="_Costs not in AURORA 2007 Rate Case_04.07E Wild Horse Wind Expansion_16.37E Wild Horse Expansion DeferralRevwrkingfile SF_DEM-WP(C) ENERG10C--ctn Mid-C_042010 2010GRC" xfId="6437"/>
    <cellStyle name="_Costs not in AURORA 2007 Rate Case_04.07E Wild Horse Wind Expansion_DEM-WP(C) ENERG10C--ctn Mid-C_042010 2010GRC" xfId="6438"/>
    <cellStyle name="_Costs not in AURORA 2007 Rate Case_16.07E Wild Horse Wind Expansionwrkingfile" xfId="6439"/>
    <cellStyle name="_Costs not in AURORA 2007 Rate Case_16.07E Wild Horse Wind Expansionwrkingfile 2" xfId="6440"/>
    <cellStyle name="_Costs not in AURORA 2007 Rate Case_16.07E Wild Horse Wind Expansionwrkingfile 2 2" xfId="6441"/>
    <cellStyle name="_Costs not in AURORA 2007 Rate Case_16.07E Wild Horse Wind Expansionwrkingfile 2 2 2" xfId="6442"/>
    <cellStyle name="_Costs not in AURORA 2007 Rate Case_16.07E Wild Horse Wind Expansionwrkingfile 2 3" xfId="6443"/>
    <cellStyle name="_Costs not in AURORA 2007 Rate Case_16.07E Wild Horse Wind Expansionwrkingfile 3" xfId="6444"/>
    <cellStyle name="_Costs not in AURORA 2007 Rate Case_16.07E Wild Horse Wind Expansionwrkingfile 3 2" xfId="6445"/>
    <cellStyle name="_Costs not in AURORA 2007 Rate Case_16.07E Wild Horse Wind Expansionwrkingfile 4" xfId="6446"/>
    <cellStyle name="_Costs not in AURORA 2007 Rate Case_16.07E Wild Horse Wind Expansionwrkingfile SF" xfId="6447"/>
    <cellStyle name="_Costs not in AURORA 2007 Rate Case_16.07E Wild Horse Wind Expansionwrkingfile SF 2" xfId="6448"/>
    <cellStyle name="_Costs not in AURORA 2007 Rate Case_16.07E Wild Horse Wind Expansionwrkingfile SF 2 2" xfId="6449"/>
    <cellStyle name="_Costs not in AURORA 2007 Rate Case_16.07E Wild Horse Wind Expansionwrkingfile SF 2 2 2" xfId="6450"/>
    <cellStyle name="_Costs not in AURORA 2007 Rate Case_16.07E Wild Horse Wind Expansionwrkingfile SF 2 3" xfId="6451"/>
    <cellStyle name="_Costs not in AURORA 2007 Rate Case_16.07E Wild Horse Wind Expansionwrkingfile SF 3" xfId="6452"/>
    <cellStyle name="_Costs not in AURORA 2007 Rate Case_16.07E Wild Horse Wind Expansionwrkingfile SF 3 2" xfId="6453"/>
    <cellStyle name="_Costs not in AURORA 2007 Rate Case_16.07E Wild Horse Wind Expansionwrkingfile SF 4" xfId="6454"/>
    <cellStyle name="_Costs not in AURORA 2007 Rate Case_16.07E Wild Horse Wind Expansionwrkingfile SF_DEM-WP(C) ENERG10C--ctn Mid-C_042010 2010GRC" xfId="6455"/>
    <cellStyle name="_Costs not in AURORA 2007 Rate Case_16.07E Wild Horse Wind Expansionwrkingfile_DEM-WP(C) ENERG10C--ctn Mid-C_042010 2010GRC" xfId="6456"/>
    <cellStyle name="_Costs not in AURORA 2007 Rate Case_16.37E Wild Horse Expansion DeferralRevwrkingfile SF" xfId="6457"/>
    <cellStyle name="_Costs not in AURORA 2007 Rate Case_16.37E Wild Horse Expansion DeferralRevwrkingfile SF 2" xfId="6458"/>
    <cellStyle name="_Costs not in AURORA 2007 Rate Case_16.37E Wild Horse Expansion DeferralRevwrkingfile SF 2 2" xfId="6459"/>
    <cellStyle name="_Costs not in AURORA 2007 Rate Case_16.37E Wild Horse Expansion DeferralRevwrkingfile SF 2 2 2" xfId="6460"/>
    <cellStyle name="_Costs not in AURORA 2007 Rate Case_16.37E Wild Horse Expansion DeferralRevwrkingfile SF 2 3" xfId="6461"/>
    <cellStyle name="_Costs not in AURORA 2007 Rate Case_16.37E Wild Horse Expansion DeferralRevwrkingfile SF 3" xfId="6462"/>
    <cellStyle name="_Costs not in AURORA 2007 Rate Case_16.37E Wild Horse Expansion DeferralRevwrkingfile SF 3 2" xfId="6463"/>
    <cellStyle name="_Costs not in AURORA 2007 Rate Case_16.37E Wild Horse Expansion DeferralRevwrkingfile SF 4" xfId="6464"/>
    <cellStyle name="_Costs not in AURORA 2007 Rate Case_16.37E Wild Horse Expansion DeferralRevwrkingfile SF_DEM-WP(C) ENERG10C--ctn Mid-C_042010 2010GRC" xfId="6465"/>
    <cellStyle name="_Costs not in AURORA 2007 Rate Case_2009 Compliance Filing PCA Exhibits for GRC" xfId="6466"/>
    <cellStyle name="_Costs not in AURORA 2007 Rate Case_2009 Compliance Filing PCA Exhibits for GRC 2" xfId="6467"/>
    <cellStyle name="_Costs not in AURORA 2007 Rate Case_2009 GRC Compl Filing - Exhibit D" xfId="6468"/>
    <cellStyle name="_Costs not in AURORA 2007 Rate Case_2009 GRC Compl Filing - Exhibit D 2" xfId="6469"/>
    <cellStyle name="_Costs not in AURORA 2007 Rate Case_2009 GRC Compl Filing - Exhibit D 2 2" xfId="6470"/>
    <cellStyle name="_Costs not in AURORA 2007 Rate Case_2009 GRC Compl Filing - Exhibit D 3" xfId="6471"/>
    <cellStyle name="_Costs not in AURORA 2007 Rate Case_2009 GRC Compl Filing - Exhibit D_DEM-WP(C) ENERG10C--ctn Mid-C_042010 2010GRC" xfId="6472"/>
    <cellStyle name="_Costs not in AURORA 2007 Rate Case_3.01 Income Statement" xfId="6473"/>
    <cellStyle name="_Costs not in AURORA 2007 Rate Case_4 31 Regulatory Assets and Liabilities  7 06- Exhibit D" xfId="6474"/>
    <cellStyle name="_Costs not in AURORA 2007 Rate Case_4 31 Regulatory Assets and Liabilities  7 06- Exhibit D 2" xfId="6475"/>
    <cellStyle name="_Costs not in AURORA 2007 Rate Case_4 31 Regulatory Assets and Liabilities  7 06- Exhibit D 2 2" xfId="6476"/>
    <cellStyle name="_Costs not in AURORA 2007 Rate Case_4 31 Regulatory Assets and Liabilities  7 06- Exhibit D 2 2 2" xfId="6477"/>
    <cellStyle name="_Costs not in AURORA 2007 Rate Case_4 31 Regulatory Assets and Liabilities  7 06- Exhibit D 2 3" xfId="6478"/>
    <cellStyle name="_Costs not in AURORA 2007 Rate Case_4 31 Regulatory Assets and Liabilities  7 06- Exhibit D 3" xfId="6479"/>
    <cellStyle name="_Costs not in AURORA 2007 Rate Case_4 31 Regulatory Assets and Liabilities  7 06- Exhibit D 3 2" xfId="6480"/>
    <cellStyle name="_Costs not in AURORA 2007 Rate Case_4 31 Regulatory Assets and Liabilities  7 06- Exhibit D 4" xfId="6481"/>
    <cellStyle name="_Costs not in AURORA 2007 Rate Case_4 31 Regulatory Assets and Liabilities  7 06- Exhibit D_DEM-WP(C) ENERG10C--ctn Mid-C_042010 2010GRC" xfId="6482"/>
    <cellStyle name="_Costs not in AURORA 2007 Rate Case_4 31 Regulatory Assets and Liabilities  7 06- Exhibit D_NIM Summary" xfId="6483"/>
    <cellStyle name="_Costs not in AURORA 2007 Rate Case_4 31 Regulatory Assets and Liabilities  7 06- Exhibit D_NIM Summary 2" xfId="6484"/>
    <cellStyle name="_Costs not in AURORA 2007 Rate Case_4 31 Regulatory Assets and Liabilities  7 06- Exhibit D_NIM Summary 2 2" xfId="6485"/>
    <cellStyle name="_Costs not in AURORA 2007 Rate Case_4 31 Regulatory Assets and Liabilities  7 06- Exhibit D_NIM Summary 3" xfId="6486"/>
    <cellStyle name="_Costs not in AURORA 2007 Rate Case_4 31 Regulatory Assets and Liabilities  7 06- Exhibit D_NIM Summary_DEM-WP(C) ENERG10C--ctn Mid-C_042010 2010GRC" xfId="6487"/>
    <cellStyle name="_Costs not in AURORA 2007 Rate Case_4 31E Reg Asset  Liab and EXH D" xfId="6488"/>
    <cellStyle name="_Costs not in AURORA 2007 Rate Case_4 31E Reg Asset  Liab and EXH D _ Aug 10 Filing (2)" xfId="6489"/>
    <cellStyle name="_Costs not in AURORA 2007 Rate Case_4 31E Reg Asset  Liab and EXH D _ Aug 10 Filing (2) 2" xfId="6490"/>
    <cellStyle name="_Costs not in AURORA 2007 Rate Case_4 31E Reg Asset  Liab and EXH D 10" xfId="6491"/>
    <cellStyle name="_Costs not in AURORA 2007 Rate Case_4 31E Reg Asset  Liab and EXH D 11" xfId="6492"/>
    <cellStyle name="_Costs not in AURORA 2007 Rate Case_4 31E Reg Asset  Liab and EXH D 12" xfId="6493"/>
    <cellStyle name="_Costs not in AURORA 2007 Rate Case_4 31E Reg Asset  Liab and EXH D 13" xfId="6494"/>
    <cellStyle name="_Costs not in AURORA 2007 Rate Case_4 31E Reg Asset  Liab and EXH D 14" xfId="6495"/>
    <cellStyle name="_Costs not in AURORA 2007 Rate Case_4 31E Reg Asset  Liab and EXH D 15" xfId="6496"/>
    <cellStyle name="_Costs not in AURORA 2007 Rate Case_4 31E Reg Asset  Liab and EXH D 16" xfId="6497"/>
    <cellStyle name="_Costs not in AURORA 2007 Rate Case_4 31E Reg Asset  Liab and EXH D 17" xfId="6498"/>
    <cellStyle name="_Costs not in AURORA 2007 Rate Case_4 31E Reg Asset  Liab and EXH D 18" xfId="6499"/>
    <cellStyle name="_Costs not in AURORA 2007 Rate Case_4 31E Reg Asset  Liab and EXH D 19" xfId="6500"/>
    <cellStyle name="_Costs not in AURORA 2007 Rate Case_4 31E Reg Asset  Liab and EXH D 2" xfId="6501"/>
    <cellStyle name="_Costs not in AURORA 2007 Rate Case_4 31E Reg Asset  Liab and EXH D 20" xfId="6502"/>
    <cellStyle name="_Costs not in AURORA 2007 Rate Case_4 31E Reg Asset  Liab and EXH D 21" xfId="6503"/>
    <cellStyle name="_Costs not in AURORA 2007 Rate Case_4 31E Reg Asset  Liab and EXH D 22" xfId="6504"/>
    <cellStyle name="_Costs not in AURORA 2007 Rate Case_4 31E Reg Asset  Liab and EXH D 23" xfId="6505"/>
    <cellStyle name="_Costs not in AURORA 2007 Rate Case_4 31E Reg Asset  Liab and EXH D 24" xfId="6506"/>
    <cellStyle name="_Costs not in AURORA 2007 Rate Case_4 31E Reg Asset  Liab and EXH D 25" xfId="6507"/>
    <cellStyle name="_Costs not in AURORA 2007 Rate Case_4 31E Reg Asset  Liab and EXH D 26" xfId="6508"/>
    <cellStyle name="_Costs not in AURORA 2007 Rate Case_4 31E Reg Asset  Liab and EXH D 27" xfId="6509"/>
    <cellStyle name="_Costs not in AURORA 2007 Rate Case_4 31E Reg Asset  Liab and EXH D 28" xfId="6510"/>
    <cellStyle name="_Costs not in AURORA 2007 Rate Case_4 31E Reg Asset  Liab and EXH D 29" xfId="6511"/>
    <cellStyle name="_Costs not in AURORA 2007 Rate Case_4 31E Reg Asset  Liab and EXH D 3" xfId="6512"/>
    <cellStyle name="_Costs not in AURORA 2007 Rate Case_4 31E Reg Asset  Liab and EXH D 30" xfId="6513"/>
    <cellStyle name="_Costs not in AURORA 2007 Rate Case_4 31E Reg Asset  Liab and EXH D 31" xfId="6514"/>
    <cellStyle name="_Costs not in AURORA 2007 Rate Case_4 31E Reg Asset  Liab and EXH D 32" xfId="6515"/>
    <cellStyle name="_Costs not in AURORA 2007 Rate Case_4 31E Reg Asset  Liab and EXH D 33" xfId="6516"/>
    <cellStyle name="_Costs not in AURORA 2007 Rate Case_4 31E Reg Asset  Liab and EXH D 34" xfId="6517"/>
    <cellStyle name="_Costs not in AURORA 2007 Rate Case_4 31E Reg Asset  Liab and EXH D 35" xfId="6518"/>
    <cellStyle name="_Costs not in AURORA 2007 Rate Case_4 31E Reg Asset  Liab and EXH D 36" xfId="6519"/>
    <cellStyle name="_Costs not in AURORA 2007 Rate Case_4 31E Reg Asset  Liab and EXH D 4" xfId="6520"/>
    <cellStyle name="_Costs not in AURORA 2007 Rate Case_4 31E Reg Asset  Liab and EXH D 5" xfId="6521"/>
    <cellStyle name="_Costs not in AURORA 2007 Rate Case_4 31E Reg Asset  Liab and EXH D 6" xfId="6522"/>
    <cellStyle name="_Costs not in AURORA 2007 Rate Case_4 31E Reg Asset  Liab and EXH D 7" xfId="6523"/>
    <cellStyle name="_Costs not in AURORA 2007 Rate Case_4 31E Reg Asset  Liab and EXH D 8" xfId="6524"/>
    <cellStyle name="_Costs not in AURORA 2007 Rate Case_4 31E Reg Asset  Liab and EXH D 9" xfId="6525"/>
    <cellStyle name="_Costs not in AURORA 2007 Rate Case_4 32 Regulatory Assets and Liabilities  7 06- Exhibit D" xfId="6526"/>
    <cellStyle name="_Costs not in AURORA 2007 Rate Case_4 32 Regulatory Assets and Liabilities  7 06- Exhibit D 2" xfId="6527"/>
    <cellStyle name="_Costs not in AURORA 2007 Rate Case_4 32 Regulatory Assets and Liabilities  7 06- Exhibit D 2 2" xfId="6528"/>
    <cellStyle name="_Costs not in AURORA 2007 Rate Case_4 32 Regulatory Assets and Liabilities  7 06- Exhibit D 2 2 2" xfId="6529"/>
    <cellStyle name="_Costs not in AURORA 2007 Rate Case_4 32 Regulatory Assets and Liabilities  7 06- Exhibit D 2 3" xfId="6530"/>
    <cellStyle name="_Costs not in AURORA 2007 Rate Case_4 32 Regulatory Assets and Liabilities  7 06- Exhibit D 3" xfId="6531"/>
    <cellStyle name="_Costs not in AURORA 2007 Rate Case_4 32 Regulatory Assets and Liabilities  7 06- Exhibit D 3 2" xfId="6532"/>
    <cellStyle name="_Costs not in AURORA 2007 Rate Case_4 32 Regulatory Assets and Liabilities  7 06- Exhibit D 4" xfId="6533"/>
    <cellStyle name="_Costs not in AURORA 2007 Rate Case_4 32 Regulatory Assets and Liabilities  7 06- Exhibit D_DEM-WP(C) ENERG10C--ctn Mid-C_042010 2010GRC" xfId="6534"/>
    <cellStyle name="_Costs not in AURORA 2007 Rate Case_4 32 Regulatory Assets and Liabilities  7 06- Exhibit D_NIM Summary" xfId="6535"/>
    <cellStyle name="_Costs not in AURORA 2007 Rate Case_4 32 Regulatory Assets and Liabilities  7 06- Exhibit D_NIM Summary 2" xfId="6536"/>
    <cellStyle name="_Costs not in AURORA 2007 Rate Case_4 32 Regulatory Assets and Liabilities  7 06- Exhibit D_NIM Summary 2 2" xfId="6537"/>
    <cellStyle name="_Costs not in AURORA 2007 Rate Case_4 32 Regulatory Assets and Liabilities  7 06- Exhibit D_NIM Summary 3" xfId="6538"/>
    <cellStyle name="_Costs not in AURORA 2007 Rate Case_4 32 Regulatory Assets and Liabilities  7 06- Exhibit D_NIM Summary_DEM-WP(C) ENERG10C--ctn Mid-C_042010 2010GRC" xfId="6539"/>
    <cellStyle name="_Costs not in AURORA 2007 Rate Case_AURORA Total New" xfId="6540"/>
    <cellStyle name="_Costs not in AURORA 2007 Rate Case_AURORA Total New 2" xfId="6541"/>
    <cellStyle name="_Costs not in AURORA 2007 Rate Case_AURORA Total New 2 2" xfId="6542"/>
    <cellStyle name="_Costs not in AURORA 2007 Rate Case_AURORA Total New 3" xfId="6543"/>
    <cellStyle name="_Costs not in AURORA 2007 Rate Case_Book1" xfId="6544"/>
    <cellStyle name="_Costs not in AURORA 2007 Rate Case_Book2" xfId="6545"/>
    <cellStyle name="_Costs not in AURORA 2007 Rate Case_Book2 2" xfId="6546"/>
    <cellStyle name="_Costs not in AURORA 2007 Rate Case_Book2 2 2" xfId="6547"/>
    <cellStyle name="_Costs not in AURORA 2007 Rate Case_Book2 2 2 2" xfId="6548"/>
    <cellStyle name="_Costs not in AURORA 2007 Rate Case_Book2 2 3" xfId="6549"/>
    <cellStyle name="_Costs not in AURORA 2007 Rate Case_Book2 3" xfId="6550"/>
    <cellStyle name="_Costs not in AURORA 2007 Rate Case_Book2 3 2" xfId="6551"/>
    <cellStyle name="_Costs not in AURORA 2007 Rate Case_Book2 4" xfId="6552"/>
    <cellStyle name="_Costs not in AURORA 2007 Rate Case_Book2_Adj Bench DR 3 for Initial Briefs (Electric)" xfId="6553"/>
    <cellStyle name="_Costs not in AURORA 2007 Rate Case_Book2_Adj Bench DR 3 for Initial Briefs (Electric) 2" xfId="6554"/>
    <cellStyle name="_Costs not in AURORA 2007 Rate Case_Book2_Adj Bench DR 3 for Initial Briefs (Electric) 2 2" xfId="6555"/>
    <cellStyle name="_Costs not in AURORA 2007 Rate Case_Book2_Adj Bench DR 3 for Initial Briefs (Electric) 2 2 2" xfId="6556"/>
    <cellStyle name="_Costs not in AURORA 2007 Rate Case_Book2_Adj Bench DR 3 for Initial Briefs (Electric) 2 3" xfId="6557"/>
    <cellStyle name="_Costs not in AURORA 2007 Rate Case_Book2_Adj Bench DR 3 for Initial Briefs (Electric) 3" xfId="6558"/>
    <cellStyle name="_Costs not in AURORA 2007 Rate Case_Book2_Adj Bench DR 3 for Initial Briefs (Electric) 3 2" xfId="6559"/>
    <cellStyle name="_Costs not in AURORA 2007 Rate Case_Book2_Adj Bench DR 3 for Initial Briefs (Electric) 4" xfId="6560"/>
    <cellStyle name="_Costs not in AURORA 2007 Rate Case_Book2_Adj Bench DR 3 for Initial Briefs (Electric)_DEM-WP(C) ENERG10C--ctn Mid-C_042010 2010GRC" xfId="6561"/>
    <cellStyle name="_Costs not in AURORA 2007 Rate Case_Book2_DEM-WP(C) ENERG10C--ctn Mid-C_042010 2010GRC" xfId="6562"/>
    <cellStyle name="_Costs not in AURORA 2007 Rate Case_Book2_Electric Rev Req Model (2009 GRC) Rebuttal" xfId="6563"/>
    <cellStyle name="_Costs not in AURORA 2007 Rate Case_Book2_Electric Rev Req Model (2009 GRC) Rebuttal 2" xfId="6564"/>
    <cellStyle name="_Costs not in AURORA 2007 Rate Case_Book2_Electric Rev Req Model (2009 GRC) Rebuttal 2 2" xfId="6565"/>
    <cellStyle name="_Costs not in AURORA 2007 Rate Case_Book2_Electric Rev Req Model (2009 GRC) Rebuttal 2 2 2" xfId="6566"/>
    <cellStyle name="_Costs not in AURORA 2007 Rate Case_Book2_Electric Rev Req Model (2009 GRC) Rebuttal 2 3" xfId="6567"/>
    <cellStyle name="_Costs not in AURORA 2007 Rate Case_Book2_Electric Rev Req Model (2009 GRC) Rebuttal 3" xfId="6568"/>
    <cellStyle name="_Costs not in AURORA 2007 Rate Case_Book2_Electric Rev Req Model (2009 GRC) Rebuttal 3 2" xfId="6569"/>
    <cellStyle name="_Costs not in AURORA 2007 Rate Case_Book2_Electric Rev Req Model (2009 GRC) Rebuttal 4" xfId="6570"/>
    <cellStyle name="_Costs not in AURORA 2007 Rate Case_Book2_Electric Rev Req Model (2009 GRC) Rebuttal REmoval of New  WH Solar AdjustMI" xfId="6571"/>
    <cellStyle name="_Costs not in AURORA 2007 Rate Case_Book2_Electric Rev Req Model (2009 GRC) Rebuttal REmoval of New  WH Solar AdjustMI 2" xfId="6572"/>
    <cellStyle name="_Costs not in AURORA 2007 Rate Case_Book2_Electric Rev Req Model (2009 GRC) Rebuttal REmoval of New  WH Solar AdjustMI 2 2" xfId="6573"/>
    <cellStyle name="_Costs not in AURORA 2007 Rate Case_Book2_Electric Rev Req Model (2009 GRC) Rebuttal REmoval of New  WH Solar AdjustMI 2 2 2" xfId="6574"/>
    <cellStyle name="_Costs not in AURORA 2007 Rate Case_Book2_Electric Rev Req Model (2009 GRC) Rebuttal REmoval of New  WH Solar AdjustMI 2 3" xfId="6575"/>
    <cellStyle name="_Costs not in AURORA 2007 Rate Case_Book2_Electric Rev Req Model (2009 GRC) Rebuttal REmoval of New  WH Solar AdjustMI 3" xfId="6576"/>
    <cellStyle name="_Costs not in AURORA 2007 Rate Case_Book2_Electric Rev Req Model (2009 GRC) Rebuttal REmoval of New  WH Solar AdjustMI 3 2" xfId="6577"/>
    <cellStyle name="_Costs not in AURORA 2007 Rate Case_Book2_Electric Rev Req Model (2009 GRC) Rebuttal REmoval of New  WH Solar AdjustMI 4" xfId="6578"/>
    <cellStyle name="_Costs not in AURORA 2007 Rate Case_Book2_Electric Rev Req Model (2009 GRC) Rebuttal REmoval of New  WH Solar AdjustMI_DEM-WP(C) ENERG10C--ctn Mid-C_042010 2010GRC" xfId="6579"/>
    <cellStyle name="_Costs not in AURORA 2007 Rate Case_Book2_Electric Rev Req Model (2009 GRC) Revised 01-18-2010" xfId="6580"/>
    <cellStyle name="_Costs not in AURORA 2007 Rate Case_Book2_Electric Rev Req Model (2009 GRC) Revised 01-18-2010 2" xfId="6581"/>
    <cellStyle name="_Costs not in AURORA 2007 Rate Case_Book2_Electric Rev Req Model (2009 GRC) Revised 01-18-2010 2 2" xfId="6582"/>
    <cellStyle name="_Costs not in AURORA 2007 Rate Case_Book2_Electric Rev Req Model (2009 GRC) Revised 01-18-2010 2 2 2" xfId="6583"/>
    <cellStyle name="_Costs not in AURORA 2007 Rate Case_Book2_Electric Rev Req Model (2009 GRC) Revised 01-18-2010 2 3" xfId="6584"/>
    <cellStyle name="_Costs not in AURORA 2007 Rate Case_Book2_Electric Rev Req Model (2009 GRC) Revised 01-18-2010 3" xfId="6585"/>
    <cellStyle name="_Costs not in AURORA 2007 Rate Case_Book2_Electric Rev Req Model (2009 GRC) Revised 01-18-2010 3 2" xfId="6586"/>
    <cellStyle name="_Costs not in AURORA 2007 Rate Case_Book2_Electric Rev Req Model (2009 GRC) Revised 01-18-2010 4" xfId="6587"/>
    <cellStyle name="_Costs not in AURORA 2007 Rate Case_Book2_Electric Rev Req Model (2009 GRC) Revised 01-18-2010_DEM-WP(C) ENERG10C--ctn Mid-C_042010 2010GRC" xfId="6588"/>
    <cellStyle name="_Costs not in AURORA 2007 Rate Case_Book2_Final Order Electric EXHIBIT A-1" xfId="6589"/>
    <cellStyle name="_Costs not in AURORA 2007 Rate Case_Book2_Final Order Electric EXHIBIT A-1 2" xfId="6590"/>
    <cellStyle name="_Costs not in AURORA 2007 Rate Case_Book2_Final Order Electric EXHIBIT A-1 2 2" xfId="6591"/>
    <cellStyle name="_Costs not in AURORA 2007 Rate Case_Book2_Final Order Electric EXHIBIT A-1 2 2 2" xfId="6592"/>
    <cellStyle name="_Costs not in AURORA 2007 Rate Case_Book2_Final Order Electric EXHIBIT A-1 2 3" xfId="6593"/>
    <cellStyle name="_Costs not in AURORA 2007 Rate Case_Book2_Final Order Electric EXHIBIT A-1 3" xfId="6594"/>
    <cellStyle name="_Costs not in AURORA 2007 Rate Case_Book2_Final Order Electric EXHIBIT A-1 3 2" xfId="6595"/>
    <cellStyle name="_Costs not in AURORA 2007 Rate Case_Book2_Final Order Electric EXHIBIT A-1 4" xfId="6596"/>
    <cellStyle name="_Costs not in AURORA 2007 Rate Case_Book4" xfId="6597"/>
    <cellStyle name="_Costs not in AURORA 2007 Rate Case_Book4 2" xfId="6598"/>
    <cellStyle name="_Costs not in AURORA 2007 Rate Case_Book4 2 2" xfId="6599"/>
    <cellStyle name="_Costs not in AURORA 2007 Rate Case_Book4 2 2 2" xfId="6600"/>
    <cellStyle name="_Costs not in AURORA 2007 Rate Case_Book4 2 3" xfId="6601"/>
    <cellStyle name="_Costs not in AURORA 2007 Rate Case_Book4 3" xfId="6602"/>
    <cellStyle name="_Costs not in AURORA 2007 Rate Case_Book4 3 2" xfId="6603"/>
    <cellStyle name="_Costs not in AURORA 2007 Rate Case_Book4 4" xfId="6604"/>
    <cellStyle name="_Costs not in AURORA 2007 Rate Case_Book4_DEM-WP(C) ENERG10C--ctn Mid-C_042010 2010GRC" xfId="6605"/>
    <cellStyle name="_Costs not in AURORA 2007 Rate Case_Book9" xfId="6606"/>
    <cellStyle name="_Costs not in AURORA 2007 Rate Case_Book9 2" xfId="6607"/>
    <cellStyle name="_Costs not in AURORA 2007 Rate Case_Book9 2 2" xfId="6608"/>
    <cellStyle name="_Costs not in AURORA 2007 Rate Case_Book9 2 2 2" xfId="6609"/>
    <cellStyle name="_Costs not in AURORA 2007 Rate Case_Book9 2 3" xfId="6610"/>
    <cellStyle name="_Costs not in AURORA 2007 Rate Case_Book9 3" xfId="6611"/>
    <cellStyle name="_Costs not in AURORA 2007 Rate Case_Book9 3 2" xfId="6612"/>
    <cellStyle name="_Costs not in AURORA 2007 Rate Case_Book9 4" xfId="6613"/>
    <cellStyle name="_Costs not in AURORA 2007 Rate Case_Book9_DEM-WP(C) ENERG10C--ctn Mid-C_042010 2010GRC" xfId="6614"/>
    <cellStyle name="_Costs not in AURORA 2007 Rate Case_Chelan PUD Power Costs (8-10)" xfId="6615"/>
    <cellStyle name="_Costs not in AURORA 2007 Rate Case_Chelan PUD Power Costs (8-10) 2" xfId="6616"/>
    <cellStyle name="_Costs not in AURORA 2007 Rate Case_DEM-WP(C) Chelan Power Costs" xfId="6617"/>
    <cellStyle name="_Costs not in AURORA 2007 Rate Case_DEM-WP(C) Chelan Power Costs 2" xfId="6618"/>
    <cellStyle name="_Costs not in AURORA 2007 Rate Case_DEM-WP(C) ENERG10C--ctn Mid-C_042010 2010GRC" xfId="6619"/>
    <cellStyle name="_Costs not in AURORA 2007 Rate Case_DEM-WP(C) Gas Transport 2010GRC" xfId="6620"/>
    <cellStyle name="_Costs not in AURORA 2007 Rate Case_DEM-WP(C) Gas Transport 2010GRC 2" xfId="6621"/>
    <cellStyle name="_Costs not in AURORA 2007 Rate Case_Electric COS Inputs" xfId="6622"/>
    <cellStyle name="_Costs not in AURORA 2007 Rate Case_Electric COS Inputs 2" xfId="6623"/>
    <cellStyle name="_Costs not in AURORA 2007 Rate Case_Electric COS Inputs 2 2" xfId="6624"/>
    <cellStyle name="_Costs not in AURORA 2007 Rate Case_Electric COS Inputs 2 2 2" xfId="6625"/>
    <cellStyle name="_Costs not in AURORA 2007 Rate Case_Electric COS Inputs 2 2 2 2" xfId="6626"/>
    <cellStyle name="_Costs not in AURORA 2007 Rate Case_Electric COS Inputs 2 2 3" xfId="6627"/>
    <cellStyle name="_Costs not in AURORA 2007 Rate Case_Electric COS Inputs 2 3" xfId="6628"/>
    <cellStyle name="_Costs not in AURORA 2007 Rate Case_Electric COS Inputs 2 3 2" xfId="6629"/>
    <cellStyle name="_Costs not in AURORA 2007 Rate Case_Electric COS Inputs 2 3 2 2" xfId="6630"/>
    <cellStyle name="_Costs not in AURORA 2007 Rate Case_Electric COS Inputs 2 3 3" xfId="6631"/>
    <cellStyle name="_Costs not in AURORA 2007 Rate Case_Electric COS Inputs 2 4" xfId="6632"/>
    <cellStyle name="_Costs not in AURORA 2007 Rate Case_Electric COS Inputs 2 4 2" xfId="6633"/>
    <cellStyle name="_Costs not in AURORA 2007 Rate Case_Electric COS Inputs 2 4 2 2" xfId="6634"/>
    <cellStyle name="_Costs not in AURORA 2007 Rate Case_Electric COS Inputs 2 4 3" xfId="6635"/>
    <cellStyle name="_Costs not in AURORA 2007 Rate Case_Electric COS Inputs 2 5" xfId="6636"/>
    <cellStyle name="_Costs not in AURORA 2007 Rate Case_Electric COS Inputs 3" xfId="6637"/>
    <cellStyle name="_Costs not in AURORA 2007 Rate Case_Electric COS Inputs 3 2" xfId="6638"/>
    <cellStyle name="_Costs not in AURORA 2007 Rate Case_Electric COS Inputs 3 2 2" xfId="6639"/>
    <cellStyle name="_Costs not in AURORA 2007 Rate Case_Electric COS Inputs 3 3" xfId="6640"/>
    <cellStyle name="_Costs not in AURORA 2007 Rate Case_Electric COS Inputs 4" xfId="6641"/>
    <cellStyle name="_Costs not in AURORA 2007 Rate Case_Electric COS Inputs 4 2" xfId="6642"/>
    <cellStyle name="_Costs not in AURORA 2007 Rate Case_Electric COS Inputs 4 2 2" xfId="6643"/>
    <cellStyle name="_Costs not in AURORA 2007 Rate Case_Electric COS Inputs 4 3" xfId="6644"/>
    <cellStyle name="_Costs not in AURORA 2007 Rate Case_Electric COS Inputs 5" xfId="6645"/>
    <cellStyle name="_Costs not in AURORA 2007 Rate Case_Electric COS Inputs 5 2" xfId="6646"/>
    <cellStyle name="_Costs not in AURORA 2007 Rate Case_Electric COS Inputs 6" xfId="6647"/>
    <cellStyle name="_Costs not in AURORA 2007 Rate Case_Electric COS Inputs_Low Income 2010 RevRequirement" xfId="6648"/>
    <cellStyle name="_Costs not in AURORA 2007 Rate Case_Electric COS Inputs_Low Income 2010 RevRequirement (2)" xfId="6649"/>
    <cellStyle name="_Costs not in AURORA 2007 Rate Case_Electric COS Inputs_Oct2010toSep2011LwIncLead" xfId="6650"/>
    <cellStyle name="_Costs not in AURORA 2007 Rate Case_Exh A-1 resulting from UE-112050 effective Jan 1 2012" xfId="6651"/>
    <cellStyle name="_Costs not in AURORA 2007 Rate Case_Exh G - Klamath Peaker PPA fr C Locke 2-12" xfId="6652"/>
    <cellStyle name="_Costs not in AURORA 2007 Rate Case_Exhibit A-1 effective 4-1-11 fr S Free 12-11" xfId="6653"/>
    <cellStyle name="_Costs not in AURORA 2007 Rate Case_LSRWEP LGIA like Acctg Petition Aug 2010" xfId="6654"/>
    <cellStyle name="_Costs not in AURORA 2007 Rate Case_LSRWEP LGIA like Acctg Petition Aug 2010 2" xfId="6655"/>
    <cellStyle name="_Costs not in AURORA 2007 Rate Case_Mint Farm Generation BPA" xfId="6656"/>
    <cellStyle name="_Costs not in AURORA 2007 Rate Case_NIM Summary" xfId="6657"/>
    <cellStyle name="_Costs not in AURORA 2007 Rate Case_NIM Summary 09GRC" xfId="6658"/>
    <cellStyle name="_Costs not in AURORA 2007 Rate Case_NIM Summary 09GRC 2" xfId="6659"/>
    <cellStyle name="_Costs not in AURORA 2007 Rate Case_NIM Summary 09GRC 2 2" xfId="6660"/>
    <cellStyle name="_Costs not in AURORA 2007 Rate Case_NIM Summary 09GRC 3" xfId="6661"/>
    <cellStyle name="_Costs not in AURORA 2007 Rate Case_NIM Summary 09GRC_DEM-WP(C) ENERG10C--ctn Mid-C_042010 2010GRC" xfId="6662"/>
    <cellStyle name="_Costs not in AURORA 2007 Rate Case_NIM Summary 10" xfId="6663"/>
    <cellStyle name="_Costs not in AURORA 2007 Rate Case_NIM Summary 11" xfId="6664"/>
    <cellStyle name="_Costs not in AURORA 2007 Rate Case_NIM Summary 12" xfId="6665"/>
    <cellStyle name="_Costs not in AURORA 2007 Rate Case_NIM Summary 13" xfId="6666"/>
    <cellStyle name="_Costs not in AURORA 2007 Rate Case_NIM Summary 14" xfId="6667"/>
    <cellStyle name="_Costs not in AURORA 2007 Rate Case_NIM Summary 15" xfId="6668"/>
    <cellStyle name="_Costs not in AURORA 2007 Rate Case_NIM Summary 16" xfId="6669"/>
    <cellStyle name="_Costs not in AURORA 2007 Rate Case_NIM Summary 17" xfId="6670"/>
    <cellStyle name="_Costs not in AURORA 2007 Rate Case_NIM Summary 18" xfId="6671"/>
    <cellStyle name="_Costs not in AURORA 2007 Rate Case_NIM Summary 19" xfId="6672"/>
    <cellStyle name="_Costs not in AURORA 2007 Rate Case_NIM Summary 2" xfId="6673"/>
    <cellStyle name="_Costs not in AURORA 2007 Rate Case_NIM Summary 2 2" xfId="6674"/>
    <cellStyle name="_Costs not in AURORA 2007 Rate Case_NIM Summary 20" xfId="6675"/>
    <cellStyle name="_Costs not in AURORA 2007 Rate Case_NIM Summary 21" xfId="6676"/>
    <cellStyle name="_Costs not in AURORA 2007 Rate Case_NIM Summary 22" xfId="6677"/>
    <cellStyle name="_Costs not in AURORA 2007 Rate Case_NIM Summary 23" xfId="6678"/>
    <cellStyle name="_Costs not in AURORA 2007 Rate Case_NIM Summary 24" xfId="6679"/>
    <cellStyle name="_Costs not in AURORA 2007 Rate Case_NIM Summary 25" xfId="6680"/>
    <cellStyle name="_Costs not in AURORA 2007 Rate Case_NIM Summary 26" xfId="6681"/>
    <cellStyle name="_Costs not in AURORA 2007 Rate Case_NIM Summary 27" xfId="6682"/>
    <cellStyle name="_Costs not in AURORA 2007 Rate Case_NIM Summary 28" xfId="6683"/>
    <cellStyle name="_Costs not in AURORA 2007 Rate Case_NIM Summary 29" xfId="6684"/>
    <cellStyle name="_Costs not in AURORA 2007 Rate Case_NIM Summary 3" xfId="6685"/>
    <cellStyle name="_Costs not in AURORA 2007 Rate Case_NIM Summary 3 2" xfId="6686"/>
    <cellStyle name="_Costs not in AURORA 2007 Rate Case_NIM Summary 30" xfId="6687"/>
    <cellStyle name="_Costs not in AURORA 2007 Rate Case_NIM Summary 31" xfId="6688"/>
    <cellStyle name="_Costs not in AURORA 2007 Rate Case_NIM Summary 32" xfId="6689"/>
    <cellStyle name="_Costs not in AURORA 2007 Rate Case_NIM Summary 33" xfId="6690"/>
    <cellStyle name="_Costs not in AURORA 2007 Rate Case_NIM Summary 34" xfId="6691"/>
    <cellStyle name="_Costs not in AURORA 2007 Rate Case_NIM Summary 35" xfId="6692"/>
    <cellStyle name="_Costs not in AURORA 2007 Rate Case_NIM Summary 36" xfId="6693"/>
    <cellStyle name="_Costs not in AURORA 2007 Rate Case_NIM Summary 37" xfId="6694"/>
    <cellStyle name="_Costs not in AURORA 2007 Rate Case_NIM Summary 38" xfId="6695"/>
    <cellStyle name="_Costs not in AURORA 2007 Rate Case_NIM Summary 39" xfId="6696"/>
    <cellStyle name="_Costs not in AURORA 2007 Rate Case_NIM Summary 4" xfId="6697"/>
    <cellStyle name="_Costs not in AURORA 2007 Rate Case_NIM Summary 4 2" xfId="6698"/>
    <cellStyle name="_Costs not in AURORA 2007 Rate Case_NIM Summary 40" xfId="6699"/>
    <cellStyle name="_Costs not in AURORA 2007 Rate Case_NIM Summary 41" xfId="6700"/>
    <cellStyle name="_Costs not in AURORA 2007 Rate Case_NIM Summary 42" xfId="6701"/>
    <cellStyle name="_Costs not in AURORA 2007 Rate Case_NIM Summary 43" xfId="6702"/>
    <cellStyle name="_Costs not in AURORA 2007 Rate Case_NIM Summary 44" xfId="6703"/>
    <cellStyle name="_Costs not in AURORA 2007 Rate Case_NIM Summary 45" xfId="6704"/>
    <cellStyle name="_Costs not in AURORA 2007 Rate Case_NIM Summary 46" xfId="6705"/>
    <cellStyle name="_Costs not in AURORA 2007 Rate Case_NIM Summary 47" xfId="6706"/>
    <cellStyle name="_Costs not in AURORA 2007 Rate Case_NIM Summary 48" xfId="6707"/>
    <cellStyle name="_Costs not in AURORA 2007 Rate Case_NIM Summary 49" xfId="6708"/>
    <cellStyle name="_Costs not in AURORA 2007 Rate Case_NIM Summary 5" xfId="6709"/>
    <cellStyle name="_Costs not in AURORA 2007 Rate Case_NIM Summary 5 2" xfId="6710"/>
    <cellStyle name="_Costs not in AURORA 2007 Rate Case_NIM Summary 50" xfId="6711"/>
    <cellStyle name="_Costs not in AURORA 2007 Rate Case_NIM Summary 51" xfId="6712"/>
    <cellStyle name="_Costs not in AURORA 2007 Rate Case_NIM Summary 6" xfId="6713"/>
    <cellStyle name="_Costs not in AURORA 2007 Rate Case_NIM Summary 6 2" xfId="6714"/>
    <cellStyle name="_Costs not in AURORA 2007 Rate Case_NIM Summary 7" xfId="6715"/>
    <cellStyle name="_Costs not in AURORA 2007 Rate Case_NIM Summary 7 2" xfId="6716"/>
    <cellStyle name="_Costs not in AURORA 2007 Rate Case_NIM Summary 8" xfId="6717"/>
    <cellStyle name="_Costs not in AURORA 2007 Rate Case_NIM Summary 8 2" xfId="6718"/>
    <cellStyle name="_Costs not in AURORA 2007 Rate Case_NIM Summary 9" xfId="6719"/>
    <cellStyle name="_Costs not in AURORA 2007 Rate Case_NIM Summary 9 2" xfId="6720"/>
    <cellStyle name="_Costs not in AURORA 2007 Rate Case_NIM Summary_DEM-WP(C) ENERG10C--ctn Mid-C_042010 2010GRC" xfId="6721"/>
    <cellStyle name="_Costs not in AURORA 2007 Rate Case_PCA 10 -  Exhibit D Dec 2011" xfId="6722"/>
    <cellStyle name="_Costs not in AURORA 2007 Rate Case_PCA 10 -  Exhibit D from A Kellogg Jan 2011" xfId="6723"/>
    <cellStyle name="_Costs not in AURORA 2007 Rate Case_PCA 10 -  Exhibit D from A Kellogg July 2011" xfId="6724"/>
    <cellStyle name="_Costs not in AURORA 2007 Rate Case_PCA 10 -  Exhibit D from S Free Rcv'd 12-11" xfId="6725"/>
    <cellStyle name="_Costs not in AURORA 2007 Rate Case_PCA 11 -  Exhibit D Jan 2012 fr A Kellogg" xfId="6726"/>
    <cellStyle name="_Costs not in AURORA 2007 Rate Case_PCA 11 -  Exhibit D Jan 2012 WF" xfId="6727"/>
    <cellStyle name="_Costs not in AURORA 2007 Rate Case_PCA 9 -  Exhibit D April 2010" xfId="6728"/>
    <cellStyle name="_Costs not in AURORA 2007 Rate Case_PCA 9 -  Exhibit D April 2010 (3)" xfId="6729"/>
    <cellStyle name="_Costs not in AURORA 2007 Rate Case_PCA 9 -  Exhibit D April 2010 (3) 2" xfId="6730"/>
    <cellStyle name="_Costs not in AURORA 2007 Rate Case_PCA 9 -  Exhibit D April 2010 (3) 2 2" xfId="6731"/>
    <cellStyle name="_Costs not in AURORA 2007 Rate Case_PCA 9 -  Exhibit D April 2010 (3) 3" xfId="6732"/>
    <cellStyle name="_Costs not in AURORA 2007 Rate Case_PCA 9 -  Exhibit D April 2010 (3)_DEM-WP(C) ENERG10C--ctn Mid-C_042010 2010GRC" xfId="6733"/>
    <cellStyle name="_Costs not in AURORA 2007 Rate Case_PCA 9 -  Exhibit D April 2010 2" xfId="6734"/>
    <cellStyle name="_Costs not in AURORA 2007 Rate Case_PCA 9 -  Exhibit D April 2010 3" xfId="6735"/>
    <cellStyle name="_Costs not in AURORA 2007 Rate Case_PCA 9 -  Exhibit D April 2010 4" xfId="6736"/>
    <cellStyle name="_Costs not in AURORA 2007 Rate Case_PCA 9 -  Exhibit D April 2010 5" xfId="6737"/>
    <cellStyle name="_Costs not in AURORA 2007 Rate Case_PCA 9 -  Exhibit D April 2010 6" xfId="6738"/>
    <cellStyle name="_Costs not in AURORA 2007 Rate Case_PCA 9 -  Exhibit D Nov 2010" xfId="6739"/>
    <cellStyle name="_Costs not in AURORA 2007 Rate Case_PCA 9 -  Exhibit D Nov 2010 2" xfId="6740"/>
    <cellStyle name="_Costs not in AURORA 2007 Rate Case_PCA 9 - Exhibit D at August 2010" xfId="6741"/>
    <cellStyle name="_Costs not in AURORA 2007 Rate Case_PCA 9 - Exhibit D at August 2010 2" xfId="6742"/>
    <cellStyle name="_Costs not in AURORA 2007 Rate Case_PCA 9 - Exhibit D June 2010 GRC" xfId="6743"/>
    <cellStyle name="_Costs not in AURORA 2007 Rate Case_PCA 9 - Exhibit D June 2010 GRC 2" xfId="6744"/>
    <cellStyle name="_Costs not in AURORA 2007 Rate Case_Power Costs - Comparison bx Rbtl-Staff-Jt-PC" xfId="6745"/>
    <cellStyle name="_Costs not in AURORA 2007 Rate Case_Power Costs - Comparison bx Rbtl-Staff-Jt-PC 2" xfId="6746"/>
    <cellStyle name="_Costs not in AURORA 2007 Rate Case_Power Costs - Comparison bx Rbtl-Staff-Jt-PC 2 2" xfId="6747"/>
    <cellStyle name="_Costs not in AURORA 2007 Rate Case_Power Costs - Comparison bx Rbtl-Staff-Jt-PC 2 2 2" xfId="6748"/>
    <cellStyle name="_Costs not in AURORA 2007 Rate Case_Power Costs - Comparison bx Rbtl-Staff-Jt-PC 2 3" xfId="6749"/>
    <cellStyle name="_Costs not in AURORA 2007 Rate Case_Power Costs - Comparison bx Rbtl-Staff-Jt-PC 3" xfId="6750"/>
    <cellStyle name="_Costs not in AURORA 2007 Rate Case_Power Costs - Comparison bx Rbtl-Staff-Jt-PC 3 2" xfId="6751"/>
    <cellStyle name="_Costs not in AURORA 2007 Rate Case_Power Costs - Comparison bx Rbtl-Staff-Jt-PC 4" xfId="6752"/>
    <cellStyle name="_Costs not in AURORA 2007 Rate Case_Power Costs - Comparison bx Rbtl-Staff-Jt-PC_Adj Bench DR 3 for Initial Briefs (Electric)" xfId="6753"/>
    <cellStyle name="_Costs not in AURORA 2007 Rate Case_Power Costs - Comparison bx Rbtl-Staff-Jt-PC_Adj Bench DR 3 for Initial Briefs (Electric) 2" xfId="6754"/>
    <cellStyle name="_Costs not in AURORA 2007 Rate Case_Power Costs - Comparison bx Rbtl-Staff-Jt-PC_Adj Bench DR 3 for Initial Briefs (Electric) 2 2" xfId="6755"/>
    <cellStyle name="_Costs not in AURORA 2007 Rate Case_Power Costs - Comparison bx Rbtl-Staff-Jt-PC_Adj Bench DR 3 for Initial Briefs (Electric) 2 2 2" xfId="6756"/>
    <cellStyle name="_Costs not in AURORA 2007 Rate Case_Power Costs - Comparison bx Rbtl-Staff-Jt-PC_Adj Bench DR 3 for Initial Briefs (Electric) 2 3" xfId="6757"/>
    <cellStyle name="_Costs not in AURORA 2007 Rate Case_Power Costs - Comparison bx Rbtl-Staff-Jt-PC_Adj Bench DR 3 for Initial Briefs (Electric) 3" xfId="6758"/>
    <cellStyle name="_Costs not in AURORA 2007 Rate Case_Power Costs - Comparison bx Rbtl-Staff-Jt-PC_Adj Bench DR 3 for Initial Briefs (Electric) 3 2" xfId="6759"/>
    <cellStyle name="_Costs not in AURORA 2007 Rate Case_Power Costs - Comparison bx Rbtl-Staff-Jt-PC_Adj Bench DR 3 for Initial Briefs (Electric) 4" xfId="6760"/>
    <cellStyle name="_Costs not in AURORA 2007 Rate Case_Power Costs - Comparison bx Rbtl-Staff-Jt-PC_Adj Bench DR 3 for Initial Briefs (Electric)_DEM-WP(C) ENERG10C--ctn Mid-C_042010 2010GRC" xfId="6761"/>
    <cellStyle name="_Costs not in AURORA 2007 Rate Case_Power Costs - Comparison bx Rbtl-Staff-Jt-PC_DEM-WP(C) ENERG10C--ctn Mid-C_042010 2010GRC" xfId="6762"/>
    <cellStyle name="_Costs not in AURORA 2007 Rate Case_Power Costs - Comparison bx Rbtl-Staff-Jt-PC_Electric Rev Req Model (2009 GRC) Rebuttal" xfId="6763"/>
    <cellStyle name="_Costs not in AURORA 2007 Rate Case_Power Costs - Comparison bx Rbtl-Staff-Jt-PC_Electric Rev Req Model (2009 GRC) Rebuttal 2" xfId="6764"/>
    <cellStyle name="_Costs not in AURORA 2007 Rate Case_Power Costs - Comparison bx Rbtl-Staff-Jt-PC_Electric Rev Req Model (2009 GRC) Rebuttal 2 2" xfId="6765"/>
    <cellStyle name="_Costs not in AURORA 2007 Rate Case_Power Costs - Comparison bx Rbtl-Staff-Jt-PC_Electric Rev Req Model (2009 GRC) Rebuttal 2 2 2" xfId="6766"/>
    <cellStyle name="_Costs not in AURORA 2007 Rate Case_Power Costs - Comparison bx Rbtl-Staff-Jt-PC_Electric Rev Req Model (2009 GRC) Rebuttal 2 3" xfId="6767"/>
    <cellStyle name="_Costs not in AURORA 2007 Rate Case_Power Costs - Comparison bx Rbtl-Staff-Jt-PC_Electric Rev Req Model (2009 GRC) Rebuttal 3" xfId="6768"/>
    <cellStyle name="_Costs not in AURORA 2007 Rate Case_Power Costs - Comparison bx Rbtl-Staff-Jt-PC_Electric Rev Req Model (2009 GRC) Rebuttal 3 2" xfId="6769"/>
    <cellStyle name="_Costs not in AURORA 2007 Rate Case_Power Costs - Comparison bx Rbtl-Staff-Jt-PC_Electric Rev Req Model (2009 GRC) Rebuttal 4" xfId="6770"/>
    <cellStyle name="_Costs not in AURORA 2007 Rate Case_Power Costs - Comparison bx Rbtl-Staff-Jt-PC_Electric Rev Req Model (2009 GRC) Rebuttal REmoval of New  WH Solar AdjustMI" xfId="6771"/>
    <cellStyle name="_Costs not in AURORA 2007 Rate Case_Power Costs - Comparison bx Rbtl-Staff-Jt-PC_Electric Rev Req Model (2009 GRC) Rebuttal REmoval of New  WH Solar AdjustMI 2" xfId="6772"/>
    <cellStyle name="_Costs not in AURORA 2007 Rate Case_Power Costs - Comparison bx Rbtl-Staff-Jt-PC_Electric Rev Req Model (2009 GRC) Rebuttal REmoval of New  WH Solar AdjustMI 2 2" xfId="6773"/>
    <cellStyle name="_Costs not in AURORA 2007 Rate Case_Power Costs - Comparison bx Rbtl-Staff-Jt-PC_Electric Rev Req Model (2009 GRC) Rebuttal REmoval of New  WH Solar AdjustMI 2 2 2" xfId="6774"/>
    <cellStyle name="_Costs not in AURORA 2007 Rate Case_Power Costs - Comparison bx Rbtl-Staff-Jt-PC_Electric Rev Req Model (2009 GRC) Rebuttal REmoval of New  WH Solar AdjustMI 2 3" xfId="6775"/>
    <cellStyle name="_Costs not in AURORA 2007 Rate Case_Power Costs - Comparison bx Rbtl-Staff-Jt-PC_Electric Rev Req Model (2009 GRC) Rebuttal REmoval of New  WH Solar AdjustMI 3" xfId="6776"/>
    <cellStyle name="_Costs not in AURORA 2007 Rate Case_Power Costs - Comparison bx Rbtl-Staff-Jt-PC_Electric Rev Req Model (2009 GRC) Rebuttal REmoval of New  WH Solar AdjustMI 3 2" xfId="6777"/>
    <cellStyle name="_Costs not in AURORA 2007 Rate Case_Power Costs - Comparison bx Rbtl-Staff-Jt-PC_Electric Rev Req Model (2009 GRC) Rebuttal REmoval of New  WH Solar AdjustMI 4" xfId="6778"/>
    <cellStyle name="_Costs not in AURORA 2007 Rate Case_Power Costs - Comparison bx Rbtl-Staff-Jt-PC_Electric Rev Req Model (2009 GRC) Rebuttal REmoval of New  WH Solar AdjustMI_DEM-WP(C) ENERG10C--ctn Mid-C_042010 2010GRC" xfId="6779"/>
    <cellStyle name="_Costs not in AURORA 2007 Rate Case_Power Costs - Comparison bx Rbtl-Staff-Jt-PC_Electric Rev Req Model (2009 GRC) Revised 01-18-2010" xfId="6780"/>
    <cellStyle name="_Costs not in AURORA 2007 Rate Case_Power Costs - Comparison bx Rbtl-Staff-Jt-PC_Electric Rev Req Model (2009 GRC) Revised 01-18-2010 2" xfId="6781"/>
    <cellStyle name="_Costs not in AURORA 2007 Rate Case_Power Costs - Comparison bx Rbtl-Staff-Jt-PC_Electric Rev Req Model (2009 GRC) Revised 01-18-2010 2 2" xfId="6782"/>
    <cellStyle name="_Costs not in AURORA 2007 Rate Case_Power Costs - Comparison bx Rbtl-Staff-Jt-PC_Electric Rev Req Model (2009 GRC) Revised 01-18-2010 2 2 2" xfId="6783"/>
    <cellStyle name="_Costs not in AURORA 2007 Rate Case_Power Costs - Comparison bx Rbtl-Staff-Jt-PC_Electric Rev Req Model (2009 GRC) Revised 01-18-2010 2 3" xfId="6784"/>
    <cellStyle name="_Costs not in AURORA 2007 Rate Case_Power Costs - Comparison bx Rbtl-Staff-Jt-PC_Electric Rev Req Model (2009 GRC) Revised 01-18-2010 3" xfId="6785"/>
    <cellStyle name="_Costs not in AURORA 2007 Rate Case_Power Costs - Comparison bx Rbtl-Staff-Jt-PC_Electric Rev Req Model (2009 GRC) Revised 01-18-2010 3 2" xfId="6786"/>
    <cellStyle name="_Costs not in AURORA 2007 Rate Case_Power Costs - Comparison bx Rbtl-Staff-Jt-PC_Electric Rev Req Model (2009 GRC) Revised 01-18-2010 4" xfId="6787"/>
    <cellStyle name="_Costs not in AURORA 2007 Rate Case_Power Costs - Comparison bx Rbtl-Staff-Jt-PC_Electric Rev Req Model (2009 GRC) Revised 01-18-2010_DEM-WP(C) ENERG10C--ctn Mid-C_042010 2010GRC" xfId="6788"/>
    <cellStyle name="_Costs not in AURORA 2007 Rate Case_Power Costs - Comparison bx Rbtl-Staff-Jt-PC_Final Order Electric EXHIBIT A-1" xfId="6789"/>
    <cellStyle name="_Costs not in AURORA 2007 Rate Case_Power Costs - Comparison bx Rbtl-Staff-Jt-PC_Final Order Electric EXHIBIT A-1 2" xfId="6790"/>
    <cellStyle name="_Costs not in AURORA 2007 Rate Case_Power Costs - Comparison bx Rbtl-Staff-Jt-PC_Final Order Electric EXHIBIT A-1 2 2" xfId="6791"/>
    <cellStyle name="_Costs not in AURORA 2007 Rate Case_Power Costs - Comparison bx Rbtl-Staff-Jt-PC_Final Order Electric EXHIBIT A-1 2 2 2" xfId="6792"/>
    <cellStyle name="_Costs not in AURORA 2007 Rate Case_Power Costs - Comparison bx Rbtl-Staff-Jt-PC_Final Order Electric EXHIBIT A-1 2 3" xfId="6793"/>
    <cellStyle name="_Costs not in AURORA 2007 Rate Case_Power Costs - Comparison bx Rbtl-Staff-Jt-PC_Final Order Electric EXHIBIT A-1 3" xfId="6794"/>
    <cellStyle name="_Costs not in AURORA 2007 Rate Case_Power Costs - Comparison bx Rbtl-Staff-Jt-PC_Final Order Electric EXHIBIT A-1 3 2" xfId="6795"/>
    <cellStyle name="_Costs not in AURORA 2007 Rate Case_Power Costs - Comparison bx Rbtl-Staff-Jt-PC_Final Order Electric EXHIBIT A-1 4" xfId="6796"/>
    <cellStyle name="_Costs not in AURORA 2007 Rate Case_Production Adj 4.37" xfId="6797"/>
    <cellStyle name="_Costs not in AURORA 2007 Rate Case_Production Adj 4.37 2" xfId="6798"/>
    <cellStyle name="_Costs not in AURORA 2007 Rate Case_Production Adj 4.37 2 2" xfId="6799"/>
    <cellStyle name="_Costs not in AURORA 2007 Rate Case_Production Adj 4.37 2 2 2" xfId="6800"/>
    <cellStyle name="_Costs not in AURORA 2007 Rate Case_Production Adj 4.37 2 3" xfId="6801"/>
    <cellStyle name="_Costs not in AURORA 2007 Rate Case_Production Adj 4.37 3" xfId="6802"/>
    <cellStyle name="_Costs not in AURORA 2007 Rate Case_Production Adj 4.37 3 2" xfId="6803"/>
    <cellStyle name="_Costs not in AURORA 2007 Rate Case_Production Adj 4.37 4" xfId="6804"/>
    <cellStyle name="_Costs not in AURORA 2007 Rate Case_Purchased Power Adj 4.03" xfId="6805"/>
    <cellStyle name="_Costs not in AURORA 2007 Rate Case_Purchased Power Adj 4.03 2" xfId="6806"/>
    <cellStyle name="_Costs not in AURORA 2007 Rate Case_Purchased Power Adj 4.03 2 2" xfId="6807"/>
    <cellStyle name="_Costs not in AURORA 2007 Rate Case_Purchased Power Adj 4.03 2 2 2" xfId="6808"/>
    <cellStyle name="_Costs not in AURORA 2007 Rate Case_Purchased Power Adj 4.03 2 3" xfId="6809"/>
    <cellStyle name="_Costs not in AURORA 2007 Rate Case_Purchased Power Adj 4.03 3" xfId="6810"/>
    <cellStyle name="_Costs not in AURORA 2007 Rate Case_Purchased Power Adj 4.03 3 2" xfId="6811"/>
    <cellStyle name="_Costs not in AURORA 2007 Rate Case_Purchased Power Adj 4.03 4" xfId="6812"/>
    <cellStyle name="_Costs not in AURORA 2007 Rate Case_Rebuttal Power Costs" xfId="6813"/>
    <cellStyle name="_Costs not in AURORA 2007 Rate Case_Rebuttal Power Costs 2" xfId="6814"/>
    <cellStyle name="_Costs not in AURORA 2007 Rate Case_Rebuttal Power Costs 2 2" xfId="6815"/>
    <cellStyle name="_Costs not in AURORA 2007 Rate Case_Rebuttal Power Costs 2 2 2" xfId="6816"/>
    <cellStyle name="_Costs not in AURORA 2007 Rate Case_Rebuttal Power Costs 2 3" xfId="6817"/>
    <cellStyle name="_Costs not in AURORA 2007 Rate Case_Rebuttal Power Costs 3" xfId="6818"/>
    <cellStyle name="_Costs not in AURORA 2007 Rate Case_Rebuttal Power Costs 3 2" xfId="6819"/>
    <cellStyle name="_Costs not in AURORA 2007 Rate Case_Rebuttal Power Costs 4" xfId="6820"/>
    <cellStyle name="_Costs not in AURORA 2007 Rate Case_Rebuttal Power Costs_Adj Bench DR 3 for Initial Briefs (Electric)" xfId="6821"/>
    <cellStyle name="_Costs not in AURORA 2007 Rate Case_Rebuttal Power Costs_Adj Bench DR 3 for Initial Briefs (Electric) 2" xfId="6822"/>
    <cellStyle name="_Costs not in AURORA 2007 Rate Case_Rebuttal Power Costs_Adj Bench DR 3 for Initial Briefs (Electric) 2 2" xfId="6823"/>
    <cellStyle name="_Costs not in AURORA 2007 Rate Case_Rebuttal Power Costs_Adj Bench DR 3 for Initial Briefs (Electric) 2 2 2" xfId="6824"/>
    <cellStyle name="_Costs not in AURORA 2007 Rate Case_Rebuttal Power Costs_Adj Bench DR 3 for Initial Briefs (Electric) 2 3" xfId="6825"/>
    <cellStyle name="_Costs not in AURORA 2007 Rate Case_Rebuttal Power Costs_Adj Bench DR 3 for Initial Briefs (Electric) 3" xfId="6826"/>
    <cellStyle name="_Costs not in AURORA 2007 Rate Case_Rebuttal Power Costs_Adj Bench DR 3 for Initial Briefs (Electric) 3 2" xfId="6827"/>
    <cellStyle name="_Costs not in AURORA 2007 Rate Case_Rebuttal Power Costs_Adj Bench DR 3 for Initial Briefs (Electric) 4" xfId="6828"/>
    <cellStyle name="_Costs not in AURORA 2007 Rate Case_Rebuttal Power Costs_Adj Bench DR 3 for Initial Briefs (Electric)_DEM-WP(C) ENERG10C--ctn Mid-C_042010 2010GRC" xfId="6829"/>
    <cellStyle name="_Costs not in AURORA 2007 Rate Case_Rebuttal Power Costs_DEM-WP(C) ENERG10C--ctn Mid-C_042010 2010GRC" xfId="6830"/>
    <cellStyle name="_Costs not in AURORA 2007 Rate Case_Rebuttal Power Costs_Electric Rev Req Model (2009 GRC) Rebuttal" xfId="6831"/>
    <cellStyle name="_Costs not in AURORA 2007 Rate Case_Rebuttal Power Costs_Electric Rev Req Model (2009 GRC) Rebuttal 2" xfId="6832"/>
    <cellStyle name="_Costs not in AURORA 2007 Rate Case_Rebuttal Power Costs_Electric Rev Req Model (2009 GRC) Rebuttal 2 2" xfId="6833"/>
    <cellStyle name="_Costs not in AURORA 2007 Rate Case_Rebuttal Power Costs_Electric Rev Req Model (2009 GRC) Rebuttal 2 2 2" xfId="6834"/>
    <cellStyle name="_Costs not in AURORA 2007 Rate Case_Rebuttal Power Costs_Electric Rev Req Model (2009 GRC) Rebuttal 2 3" xfId="6835"/>
    <cellStyle name="_Costs not in AURORA 2007 Rate Case_Rebuttal Power Costs_Electric Rev Req Model (2009 GRC) Rebuttal 3" xfId="6836"/>
    <cellStyle name="_Costs not in AURORA 2007 Rate Case_Rebuttal Power Costs_Electric Rev Req Model (2009 GRC) Rebuttal 3 2" xfId="6837"/>
    <cellStyle name="_Costs not in AURORA 2007 Rate Case_Rebuttal Power Costs_Electric Rev Req Model (2009 GRC) Rebuttal 4" xfId="6838"/>
    <cellStyle name="_Costs not in AURORA 2007 Rate Case_Rebuttal Power Costs_Electric Rev Req Model (2009 GRC) Rebuttal REmoval of New  WH Solar AdjustMI" xfId="6839"/>
    <cellStyle name="_Costs not in AURORA 2007 Rate Case_Rebuttal Power Costs_Electric Rev Req Model (2009 GRC) Rebuttal REmoval of New  WH Solar AdjustMI 2" xfId="6840"/>
    <cellStyle name="_Costs not in AURORA 2007 Rate Case_Rebuttal Power Costs_Electric Rev Req Model (2009 GRC) Rebuttal REmoval of New  WH Solar AdjustMI 2 2" xfId="6841"/>
    <cellStyle name="_Costs not in AURORA 2007 Rate Case_Rebuttal Power Costs_Electric Rev Req Model (2009 GRC) Rebuttal REmoval of New  WH Solar AdjustMI 2 2 2" xfId="6842"/>
    <cellStyle name="_Costs not in AURORA 2007 Rate Case_Rebuttal Power Costs_Electric Rev Req Model (2009 GRC) Rebuttal REmoval of New  WH Solar AdjustMI 2 3" xfId="6843"/>
    <cellStyle name="_Costs not in AURORA 2007 Rate Case_Rebuttal Power Costs_Electric Rev Req Model (2009 GRC) Rebuttal REmoval of New  WH Solar AdjustMI 3" xfId="6844"/>
    <cellStyle name="_Costs not in AURORA 2007 Rate Case_Rebuttal Power Costs_Electric Rev Req Model (2009 GRC) Rebuttal REmoval of New  WH Solar AdjustMI 3 2" xfId="6845"/>
    <cellStyle name="_Costs not in AURORA 2007 Rate Case_Rebuttal Power Costs_Electric Rev Req Model (2009 GRC) Rebuttal REmoval of New  WH Solar AdjustMI 4" xfId="6846"/>
    <cellStyle name="_Costs not in AURORA 2007 Rate Case_Rebuttal Power Costs_Electric Rev Req Model (2009 GRC) Rebuttal REmoval of New  WH Solar AdjustMI_DEM-WP(C) ENERG10C--ctn Mid-C_042010 2010GRC" xfId="6847"/>
    <cellStyle name="_Costs not in AURORA 2007 Rate Case_Rebuttal Power Costs_Electric Rev Req Model (2009 GRC) Revised 01-18-2010" xfId="6848"/>
    <cellStyle name="_Costs not in AURORA 2007 Rate Case_Rebuttal Power Costs_Electric Rev Req Model (2009 GRC) Revised 01-18-2010 2" xfId="6849"/>
    <cellStyle name="_Costs not in AURORA 2007 Rate Case_Rebuttal Power Costs_Electric Rev Req Model (2009 GRC) Revised 01-18-2010 2 2" xfId="6850"/>
    <cellStyle name="_Costs not in AURORA 2007 Rate Case_Rebuttal Power Costs_Electric Rev Req Model (2009 GRC) Revised 01-18-2010 2 2 2" xfId="6851"/>
    <cellStyle name="_Costs not in AURORA 2007 Rate Case_Rebuttal Power Costs_Electric Rev Req Model (2009 GRC) Revised 01-18-2010 2 3" xfId="6852"/>
    <cellStyle name="_Costs not in AURORA 2007 Rate Case_Rebuttal Power Costs_Electric Rev Req Model (2009 GRC) Revised 01-18-2010 3" xfId="6853"/>
    <cellStyle name="_Costs not in AURORA 2007 Rate Case_Rebuttal Power Costs_Electric Rev Req Model (2009 GRC) Revised 01-18-2010 3 2" xfId="6854"/>
    <cellStyle name="_Costs not in AURORA 2007 Rate Case_Rebuttal Power Costs_Electric Rev Req Model (2009 GRC) Revised 01-18-2010 4" xfId="6855"/>
    <cellStyle name="_Costs not in AURORA 2007 Rate Case_Rebuttal Power Costs_Electric Rev Req Model (2009 GRC) Revised 01-18-2010_DEM-WP(C) ENERG10C--ctn Mid-C_042010 2010GRC" xfId="6856"/>
    <cellStyle name="_Costs not in AURORA 2007 Rate Case_Rebuttal Power Costs_Final Order Electric EXHIBIT A-1" xfId="6857"/>
    <cellStyle name="_Costs not in AURORA 2007 Rate Case_Rebuttal Power Costs_Final Order Electric EXHIBIT A-1 2" xfId="6858"/>
    <cellStyle name="_Costs not in AURORA 2007 Rate Case_Rebuttal Power Costs_Final Order Electric EXHIBIT A-1 2 2" xfId="6859"/>
    <cellStyle name="_Costs not in AURORA 2007 Rate Case_Rebuttal Power Costs_Final Order Electric EXHIBIT A-1 2 2 2" xfId="6860"/>
    <cellStyle name="_Costs not in AURORA 2007 Rate Case_Rebuttal Power Costs_Final Order Electric EXHIBIT A-1 2 3" xfId="6861"/>
    <cellStyle name="_Costs not in AURORA 2007 Rate Case_Rebuttal Power Costs_Final Order Electric EXHIBIT A-1 3" xfId="6862"/>
    <cellStyle name="_Costs not in AURORA 2007 Rate Case_Rebuttal Power Costs_Final Order Electric EXHIBIT A-1 3 2" xfId="6863"/>
    <cellStyle name="_Costs not in AURORA 2007 Rate Case_Rebuttal Power Costs_Final Order Electric EXHIBIT A-1 4" xfId="6864"/>
    <cellStyle name="_Costs not in AURORA 2007 Rate Case_ROR 5.02" xfId="6865"/>
    <cellStyle name="_Costs not in AURORA 2007 Rate Case_ROR 5.02 2" xfId="6866"/>
    <cellStyle name="_Costs not in AURORA 2007 Rate Case_ROR 5.02 2 2" xfId="6867"/>
    <cellStyle name="_Costs not in AURORA 2007 Rate Case_ROR 5.02 2 2 2" xfId="6868"/>
    <cellStyle name="_Costs not in AURORA 2007 Rate Case_ROR 5.02 2 3" xfId="6869"/>
    <cellStyle name="_Costs not in AURORA 2007 Rate Case_ROR 5.02 3" xfId="6870"/>
    <cellStyle name="_Costs not in AURORA 2007 Rate Case_ROR 5.02 3 2" xfId="6871"/>
    <cellStyle name="_Costs not in AURORA 2007 Rate Case_ROR 5.02 4" xfId="6872"/>
    <cellStyle name="_Costs not in AURORA 2007 Rate Case_Transmission Workbook for May BOD" xfId="6873"/>
    <cellStyle name="_Costs not in AURORA 2007 Rate Case_Transmission Workbook for May BOD 2" xfId="6874"/>
    <cellStyle name="_Costs not in AURORA 2007 Rate Case_Transmission Workbook for May BOD 2 2" xfId="6875"/>
    <cellStyle name="_Costs not in AURORA 2007 Rate Case_Transmission Workbook for May BOD 3" xfId="6876"/>
    <cellStyle name="_Costs not in AURORA 2007 Rate Case_Transmission Workbook for May BOD_DEM-WP(C) ENERG10C--ctn Mid-C_042010 2010GRC" xfId="6877"/>
    <cellStyle name="_Costs not in AURORA 2007 Rate Case_Wind Integration 10GRC" xfId="6878"/>
    <cellStyle name="_Costs not in AURORA 2007 Rate Case_Wind Integration 10GRC 2" xfId="6879"/>
    <cellStyle name="_Costs not in AURORA 2007 Rate Case_Wind Integration 10GRC 2 2" xfId="6880"/>
    <cellStyle name="_Costs not in AURORA 2007 Rate Case_Wind Integration 10GRC 3" xfId="6881"/>
    <cellStyle name="_Costs not in AURORA 2007 Rate Case_Wind Integration 10GRC_DEM-WP(C) ENERG10C--ctn Mid-C_042010 2010GRC" xfId="6882"/>
    <cellStyle name="_Costs not in KWI3000 '06Budget" xfId="6883"/>
    <cellStyle name="_Costs not in KWI3000 '06Budget 10" xfId="6884"/>
    <cellStyle name="_Costs not in KWI3000 '06Budget 10 2" xfId="6885"/>
    <cellStyle name="_Costs not in KWI3000 '06Budget 2" xfId="6886"/>
    <cellStyle name="_Costs not in KWI3000 '06Budget 2 2" xfId="6887"/>
    <cellStyle name="_Costs not in KWI3000 '06Budget 2 2 2" xfId="6888"/>
    <cellStyle name="_Costs not in KWI3000 '06Budget 2 2 2 2" xfId="6889"/>
    <cellStyle name="_Costs not in KWI3000 '06Budget 2 2 3" xfId="6890"/>
    <cellStyle name="_Costs not in KWI3000 '06Budget 2 3" xfId="6891"/>
    <cellStyle name="_Costs not in KWI3000 '06Budget 2 3 2" xfId="6892"/>
    <cellStyle name="_Costs not in KWI3000 '06Budget 2 4" xfId="6893"/>
    <cellStyle name="_Costs not in KWI3000 '06Budget 3" xfId="6894"/>
    <cellStyle name="_Costs not in KWI3000 '06Budget 3 2" xfId="6895"/>
    <cellStyle name="_Costs not in KWI3000 '06Budget 3 2 2" xfId="6896"/>
    <cellStyle name="_Costs not in KWI3000 '06Budget 3 2 2 2" xfId="6897"/>
    <cellStyle name="_Costs not in KWI3000 '06Budget 3 2 3" xfId="6898"/>
    <cellStyle name="_Costs not in KWI3000 '06Budget 3 3" xfId="6899"/>
    <cellStyle name="_Costs not in KWI3000 '06Budget 3 3 2" xfId="6900"/>
    <cellStyle name="_Costs not in KWI3000 '06Budget 3 3 2 2" xfId="6901"/>
    <cellStyle name="_Costs not in KWI3000 '06Budget 3 3 3" xfId="6902"/>
    <cellStyle name="_Costs not in KWI3000 '06Budget 3 4" xfId="6903"/>
    <cellStyle name="_Costs not in KWI3000 '06Budget 3 4 2" xfId="6904"/>
    <cellStyle name="_Costs not in KWI3000 '06Budget 3 4 2 2" xfId="6905"/>
    <cellStyle name="_Costs not in KWI3000 '06Budget 3 4 3" xfId="6906"/>
    <cellStyle name="_Costs not in KWI3000 '06Budget 3 5" xfId="6907"/>
    <cellStyle name="_Costs not in KWI3000 '06Budget 4" xfId="6908"/>
    <cellStyle name="_Costs not in KWI3000 '06Budget 4 2" xfId="6909"/>
    <cellStyle name="_Costs not in KWI3000 '06Budget 4 2 2" xfId="6910"/>
    <cellStyle name="_Costs not in KWI3000 '06Budget 4 3" xfId="6911"/>
    <cellStyle name="_Costs not in KWI3000 '06Budget 5" xfId="6912"/>
    <cellStyle name="_Costs not in KWI3000 '06Budget 5 2" xfId="6913"/>
    <cellStyle name="_Costs not in KWI3000 '06Budget 5 2 2" xfId="6914"/>
    <cellStyle name="_Costs not in KWI3000 '06Budget 5 2 3" xfId="6915"/>
    <cellStyle name="_Costs not in KWI3000 '06Budget 5 3" xfId="6916"/>
    <cellStyle name="_Costs not in KWI3000 '06Budget 5 3 2" xfId="6917"/>
    <cellStyle name="_Costs not in KWI3000 '06Budget 6" xfId="6918"/>
    <cellStyle name="_Costs not in KWI3000 '06Budget 6 2" xfId="6919"/>
    <cellStyle name="_Costs not in KWI3000 '06Budget 6 2 2" xfId="6920"/>
    <cellStyle name="_Costs not in KWI3000 '06Budget 6 3" xfId="6921"/>
    <cellStyle name="_Costs not in KWI3000 '06Budget 7" xfId="6922"/>
    <cellStyle name="_Costs not in KWI3000 '06Budget 7 2" xfId="6923"/>
    <cellStyle name="_Costs not in KWI3000 '06Budget 8" xfId="6924"/>
    <cellStyle name="_Costs not in KWI3000 '06Budget 8 2" xfId="6925"/>
    <cellStyle name="_Costs not in KWI3000 '06Budget 9" xfId="6926"/>
    <cellStyle name="_Costs not in KWI3000 '06Budget 9 2" xfId="6927"/>
    <cellStyle name="_Costs not in KWI3000 '06Budget_(C) WHE Proforma with ITC cash grant 10 Yr Amort_for deferral_102809" xfId="6928"/>
    <cellStyle name="_Costs not in KWI3000 '06Budget_(C) WHE Proforma with ITC cash grant 10 Yr Amort_for deferral_102809 2" xfId="6929"/>
    <cellStyle name="_Costs not in KWI3000 '06Budget_(C) WHE Proforma with ITC cash grant 10 Yr Amort_for deferral_102809 2 2" xfId="6930"/>
    <cellStyle name="_Costs not in KWI3000 '06Budget_(C) WHE Proforma with ITC cash grant 10 Yr Amort_for deferral_102809 2 2 2" xfId="6931"/>
    <cellStyle name="_Costs not in KWI3000 '06Budget_(C) WHE Proforma with ITC cash grant 10 Yr Amort_for deferral_102809 2 3" xfId="6932"/>
    <cellStyle name="_Costs not in KWI3000 '06Budget_(C) WHE Proforma with ITC cash grant 10 Yr Amort_for deferral_102809 3" xfId="6933"/>
    <cellStyle name="_Costs not in KWI3000 '06Budget_(C) WHE Proforma with ITC cash grant 10 Yr Amort_for deferral_102809 3 2" xfId="6934"/>
    <cellStyle name="_Costs not in KWI3000 '06Budget_(C) WHE Proforma with ITC cash grant 10 Yr Amort_for deferral_102809 4" xfId="6935"/>
    <cellStyle name="_Costs not in KWI3000 '06Budget_(C) WHE Proforma with ITC cash grant 10 Yr Amort_for deferral_102809_16.07E Wild Horse Wind Expansionwrkingfile" xfId="6936"/>
    <cellStyle name="_Costs not in KWI3000 '06Budget_(C) WHE Proforma with ITC cash grant 10 Yr Amort_for deferral_102809_16.07E Wild Horse Wind Expansionwrkingfile 2" xfId="6937"/>
    <cellStyle name="_Costs not in KWI3000 '06Budget_(C) WHE Proforma with ITC cash grant 10 Yr Amort_for deferral_102809_16.07E Wild Horse Wind Expansionwrkingfile 2 2" xfId="6938"/>
    <cellStyle name="_Costs not in KWI3000 '06Budget_(C) WHE Proforma with ITC cash grant 10 Yr Amort_for deferral_102809_16.07E Wild Horse Wind Expansionwrkingfile 2 2 2" xfId="6939"/>
    <cellStyle name="_Costs not in KWI3000 '06Budget_(C) WHE Proforma with ITC cash grant 10 Yr Amort_for deferral_102809_16.07E Wild Horse Wind Expansionwrkingfile 2 3" xfId="6940"/>
    <cellStyle name="_Costs not in KWI3000 '06Budget_(C) WHE Proforma with ITC cash grant 10 Yr Amort_for deferral_102809_16.07E Wild Horse Wind Expansionwrkingfile 3" xfId="6941"/>
    <cellStyle name="_Costs not in KWI3000 '06Budget_(C) WHE Proforma with ITC cash grant 10 Yr Amort_for deferral_102809_16.07E Wild Horse Wind Expansionwrkingfile 3 2" xfId="6942"/>
    <cellStyle name="_Costs not in KWI3000 '06Budget_(C) WHE Proforma with ITC cash grant 10 Yr Amort_for deferral_102809_16.07E Wild Horse Wind Expansionwrkingfile 4" xfId="6943"/>
    <cellStyle name="_Costs not in KWI3000 '06Budget_(C) WHE Proforma with ITC cash grant 10 Yr Amort_for deferral_102809_16.07E Wild Horse Wind Expansionwrkingfile SF" xfId="6944"/>
    <cellStyle name="_Costs not in KWI3000 '06Budget_(C) WHE Proforma with ITC cash grant 10 Yr Amort_for deferral_102809_16.07E Wild Horse Wind Expansionwrkingfile SF 2" xfId="6945"/>
    <cellStyle name="_Costs not in KWI3000 '06Budget_(C) WHE Proforma with ITC cash grant 10 Yr Amort_for deferral_102809_16.07E Wild Horse Wind Expansionwrkingfile SF 2 2" xfId="6946"/>
    <cellStyle name="_Costs not in KWI3000 '06Budget_(C) WHE Proforma with ITC cash grant 10 Yr Amort_for deferral_102809_16.07E Wild Horse Wind Expansionwrkingfile SF 2 2 2" xfId="6947"/>
    <cellStyle name="_Costs not in KWI3000 '06Budget_(C) WHE Proforma with ITC cash grant 10 Yr Amort_for deferral_102809_16.07E Wild Horse Wind Expansionwrkingfile SF 2 3" xfId="6948"/>
    <cellStyle name="_Costs not in KWI3000 '06Budget_(C) WHE Proforma with ITC cash grant 10 Yr Amort_for deferral_102809_16.07E Wild Horse Wind Expansionwrkingfile SF 3" xfId="6949"/>
    <cellStyle name="_Costs not in KWI3000 '06Budget_(C) WHE Proforma with ITC cash grant 10 Yr Amort_for deferral_102809_16.07E Wild Horse Wind Expansionwrkingfile SF 3 2" xfId="6950"/>
    <cellStyle name="_Costs not in KWI3000 '06Budget_(C) WHE Proforma with ITC cash grant 10 Yr Amort_for deferral_102809_16.07E Wild Horse Wind Expansionwrkingfile SF 4" xfId="6951"/>
    <cellStyle name="_Costs not in KWI3000 '06Budget_(C) WHE Proforma with ITC cash grant 10 Yr Amort_for deferral_102809_16.07E Wild Horse Wind Expansionwrkingfile SF_DEM-WP(C) ENERG10C--ctn Mid-C_042010 2010GRC" xfId="6952"/>
    <cellStyle name="_Costs not in KWI3000 '06Budget_(C) WHE Proforma with ITC cash grant 10 Yr Amort_for deferral_102809_16.07E Wild Horse Wind Expansionwrkingfile_DEM-WP(C) ENERG10C--ctn Mid-C_042010 2010GRC" xfId="6953"/>
    <cellStyle name="_Costs not in KWI3000 '06Budget_(C) WHE Proforma with ITC cash grant 10 Yr Amort_for deferral_102809_16.37E Wild Horse Expansion DeferralRevwrkingfile SF" xfId="6954"/>
    <cellStyle name="_Costs not in KWI3000 '06Budget_(C) WHE Proforma with ITC cash grant 10 Yr Amort_for deferral_102809_16.37E Wild Horse Expansion DeferralRevwrkingfile SF 2" xfId="6955"/>
    <cellStyle name="_Costs not in KWI3000 '06Budget_(C) WHE Proforma with ITC cash grant 10 Yr Amort_for deferral_102809_16.37E Wild Horse Expansion DeferralRevwrkingfile SF 2 2" xfId="6956"/>
    <cellStyle name="_Costs not in KWI3000 '06Budget_(C) WHE Proforma with ITC cash grant 10 Yr Amort_for deferral_102809_16.37E Wild Horse Expansion DeferralRevwrkingfile SF 2 2 2" xfId="6957"/>
    <cellStyle name="_Costs not in KWI3000 '06Budget_(C) WHE Proforma with ITC cash grant 10 Yr Amort_for deferral_102809_16.37E Wild Horse Expansion DeferralRevwrkingfile SF 2 3" xfId="6958"/>
    <cellStyle name="_Costs not in KWI3000 '06Budget_(C) WHE Proforma with ITC cash grant 10 Yr Amort_for deferral_102809_16.37E Wild Horse Expansion DeferralRevwrkingfile SF 3" xfId="6959"/>
    <cellStyle name="_Costs not in KWI3000 '06Budget_(C) WHE Proforma with ITC cash grant 10 Yr Amort_for deferral_102809_16.37E Wild Horse Expansion DeferralRevwrkingfile SF 3 2" xfId="6960"/>
    <cellStyle name="_Costs not in KWI3000 '06Budget_(C) WHE Proforma with ITC cash grant 10 Yr Amort_for deferral_102809_16.37E Wild Horse Expansion DeferralRevwrkingfile SF 4" xfId="6961"/>
    <cellStyle name="_Costs not in KWI3000 '06Budget_(C) WHE Proforma with ITC cash grant 10 Yr Amort_for deferral_102809_16.37E Wild Horse Expansion DeferralRevwrkingfile SF_DEM-WP(C) ENERG10C--ctn Mid-C_042010 2010GRC" xfId="6962"/>
    <cellStyle name="_Costs not in KWI3000 '06Budget_(C) WHE Proforma with ITC cash grant 10 Yr Amort_for deferral_102809_DEM-WP(C) ENERG10C--ctn Mid-C_042010 2010GRC" xfId="6963"/>
    <cellStyle name="_Costs not in KWI3000 '06Budget_(C) WHE Proforma with ITC cash grant 10 Yr Amort_for rebuttal_120709" xfId="6964"/>
    <cellStyle name="_Costs not in KWI3000 '06Budget_(C) WHE Proforma with ITC cash grant 10 Yr Amort_for rebuttal_120709 2" xfId="6965"/>
    <cellStyle name="_Costs not in KWI3000 '06Budget_(C) WHE Proforma with ITC cash grant 10 Yr Amort_for rebuttal_120709 2 2" xfId="6966"/>
    <cellStyle name="_Costs not in KWI3000 '06Budget_(C) WHE Proforma with ITC cash grant 10 Yr Amort_for rebuttal_120709 2 2 2" xfId="6967"/>
    <cellStyle name="_Costs not in KWI3000 '06Budget_(C) WHE Proforma with ITC cash grant 10 Yr Amort_for rebuttal_120709 2 3" xfId="6968"/>
    <cellStyle name="_Costs not in KWI3000 '06Budget_(C) WHE Proforma with ITC cash grant 10 Yr Amort_for rebuttal_120709 3" xfId="6969"/>
    <cellStyle name="_Costs not in KWI3000 '06Budget_(C) WHE Proforma with ITC cash grant 10 Yr Amort_for rebuttal_120709 3 2" xfId="6970"/>
    <cellStyle name="_Costs not in KWI3000 '06Budget_(C) WHE Proforma with ITC cash grant 10 Yr Amort_for rebuttal_120709 4" xfId="6971"/>
    <cellStyle name="_Costs not in KWI3000 '06Budget_(C) WHE Proforma with ITC cash grant 10 Yr Amort_for rebuttal_120709_DEM-WP(C) ENERG10C--ctn Mid-C_042010 2010GRC" xfId="6972"/>
    <cellStyle name="_Costs not in KWI3000 '06Budget_04.07E Wild Horse Wind Expansion" xfId="6973"/>
    <cellStyle name="_Costs not in KWI3000 '06Budget_04.07E Wild Horse Wind Expansion 2" xfId="6974"/>
    <cellStyle name="_Costs not in KWI3000 '06Budget_04.07E Wild Horse Wind Expansion 2 2" xfId="6975"/>
    <cellStyle name="_Costs not in KWI3000 '06Budget_04.07E Wild Horse Wind Expansion 2 2 2" xfId="6976"/>
    <cellStyle name="_Costs not in KWI3000 '06Budget_04.07E Wild Horse Wind Expansion 2 3" xfId="6977"/>
    <cellStyle name="_Costs not in KWI3000 '06Budget_04.07E Wild Horse Wind Expansion 3" xfId="6978"/>
    <cellStyle name="_Costs not in KWI3000 '06Budget_04.07E Wild Horse Wind Expansion 3 2" xfId="6979"/>
    <cellStyle name="_Costs not in KWI3000 '06Budget_04.07E Wild Horse Wind Expansion 4" xfId="6980"/>
    <cellStyle name="_Costs not in KWI3000 '06Budget_04.07E Wild Horse Wind Expansion_16.07E Wild Horse Wind Expansionwrkingfile" xfId="6981"/>
    <cellStyle name="_Costs not in KWI3000 '06Budget_04.07E Wild Horse Wind Expansion_16.07E Wild Horse Wind Expansionwrkingfile 2" xfId="6982"/>
    <cellStyle name="_Costs not in KWI3000 '06Budget_04.07E Wild Horse Wind Expansion_16.07E Wild Horse Wind Expansionwrkingfile 2 2" xfId="6983"/>
    <cellStyle name="_Costs not in KWI3000 '06Budget_04.07E Wild Horse Wind Expansion_16.07E Wild Horse Wind Expansionwrkingfile 2 2 2" xfId="6984"/>
    <cellStyle name="_Costs not in KWI3000 '06Budget_04.07E Wild Horse Wind Expansion_16.07E Wild Horse Wind Expansionwrkingfile 2 3" xfId="6985"/>
    <cellStyle name="_Costs not in KWI3000 '06Budget_04.07E Wild Horse Wind Expansion_16.07E Wild Horse Wind Expansionwrkingfile 3" xfId="6986"/>
    <cellStyle name="_Costs not in KWI3000 '06Budget_04.07E Wild Horse Wind Expansion_16.07E Wild Horse Wind Expansionwrkingfile 3 2" xfId="6987"/>
    <cellStyle name="_Costs not in KWI3000 '06Budget_04.07E Wild Horse Wind Expansion_16.07E Wild Horse Wind Expansionwrkingfile 4" xfId="6988"/>
    <cellStyle name="_Costs not in KWI3000 '06Budget_04.07E Wild Horse Wind Expansion_16.07E Wild Horse Wind Expansionwrkingfile SF" xfId="6989"/>
    <cellStyle name="_Costs not in KWI3000 '06Budget_04.07E Wild Horse Wind Expansion_16.07E Wild Horse Wind Expansionwrkingfile SF 2" xfId="6990"/>
    <cellStyle name="_Costs not in KWI3000 '06Budget_04.07E Wild Horse Wind Expansion_16.07E Wild Horse Wind Expansionwrkingfile SF 2 2" xfId="6991"/>
    <cellStyle name="_Costs not in KWI3000 '06Budget_04.07E Wild Horse Wind Expansion_16.07E Wild Horse Wind Expansionwrkingfile SF 2 2 2" xfId="6992"/>
    <cellStyle name="_Costs not in KWI3000 '06Budget_04.07E Wild Horse Wind Expansion_16.07E Wild Horse Wind Expansionwrkingfile SF 2 3" xfId="6993"/>
    <cellStyle name="_Costs not in KWI3000 '06Budget_04.07E Wild Horse Wind Expansion_16.07E Wild Horse Wind Expansionwrkingfile SF 3" xfId="6994"/>
    <cellStyle name="_Costs not in KWI3000 '06Budget_04.07E Wild Horse Wind Expansion_16.07E Wild Horse Wind Expansionwrkingfile SF 3 2" xfId="6995"/>
    <cellStyle name="_Costs not in KWI3000 '06Budget_04.07E Wild Horse Wind Expansion_16.07E Wild Horse Wind Expansionwrkingfile SF 4" xfId="6996"/>
    <cellStyle name="_Costs not in KWI3000 '06Budget_04.07E Wild Horse Wind Expansion_16.07E Wild Horse Wind Expansionwrkingfile SF_DEM-WP(C) ENERG10C--ctn Mid-C_042010 2010GRC" xfId="6997"/>
    <cellStyle name="_Costs not in KWI3000 '06Budget_04.07E Wild Horse Wind Expansion_16.07E Wild Horse Wind Expansionwrkingfile_DEM-WP(C) ENERG10C--ctn Mid-C_042010 2010GRC" xfId="6998"/>
    <cellStyle name="_Costs not in KWI3000 '06Budget_04.07E Wild Horse Wind Expansion_16.37E Wild Horse Expansion DeferralRevwrkingfile SF" xfId="6999"/>
    <cellStyle name="_Costs not in KWI3000 '06Budget_04.07E Wild Horse Wind Expansion_16.37E Wild Horse Expansion DeferralRevwrkingfile SF 2" xfId="7000"/>
    <cellStyle name="_Costs not in KWI3000 '06Budget_04.07E Wild Horse Wind Expansion_16.37E Wild Horse Expansion DeferralRevwrkingfile SF 2 2" xfId="7001"/>
    <cellStyle name="_Costs not in KWI3000 '06Budget_04.07E Wild Horse Wind Expansion_16.37E Wild Horse Expansion DeferralRevwrkingfile SF 2 2 2" xfId="7002"/>
    <cellStyle name="_Costs not in KWI3000 '06Budget_04.07E Wild Horse Wind Expansion_16.37E Wild Horse Expansion DeferralRevwrkingfile SF 2 3" xfId="7003"/>
    <cellStyle name="_Costs not in KWI3000 '06Budget_04.07E Wild Horse Wind Expansion_16.37E Wild Horse Expansion DeferralRevwrkingfile SF 3" xfId="7004"/>
    <cellStyle name="_Costs not in KWI3000 '06Budget_04.07E Wild Horse Wind Expansion_16.37E Wild Horse Expansion DeferralRevwrkingfile SF 3 2" xfId="7005"/>
    <cellStyle name="_Costs not in KWI3000 '06Budget_04.07E Wild Horse Wind Expansion_16.37E Wild Horse Expansion DeferralRevwrkingfile SF 4" xfId="7006"/>
    <cellStyle name="_Costs not in KWI3000 '06Budget_04.07E Wild Horse Wind Expansion_16.37E Wild Horse Expansion DeferralRevwrkingfile SF_DEM-WP(C) ENERG10C--ctn Mid-C_042010 2010GRC" xfId="7007"/>
    <cellStyle name="_Costs not in KWI3000 '06Budget_04.07E Wild Horse Wind Expansion_DEM-WP(C) ENERG10C--ctn Mid-C_042010 2010GRC" xfId="7008"/>
    <cellStyle name="_Costs not in KWI3000 '06Budget_16.07E Wild Horse Wind Expansionwrkingfile" xfId="7009"/>
    <cellStyle name="_Costs not in KWI3000 '06Budget_16.07E Wild Horse Wind Expansionwrkingfile 2" xfId="7010"/>
    <cellStyle name="_Costs not in KWI3000 '06Budget_16.07E Wild Horse Wind Expansionwrkingfile 2 2" xfId="7011"/>
    <cellStyle name="_Costs not in KWI3000 '06Budget_16.07E Wild Horse Wind Expansionwrkingfile 2 2 2" xfId="7012"/>
    <cellStyle name="_Costs not in KWI3000 '06Budget_16.07E Wild Horse Wind Expansionwrkingfile 2 3" xfId="7013"/>
    <cellStyle name="_Costs not in KWI3000 '06Budget_16.07E Wild Horse Wind Expansionwrkingfile 3" xfId="7014"/>
    <cellStyle name="_Costs not in KWI3000 '06Budget_16.07E Wild Horse Wind Expansionwrkingfile 3 2" xfId="7015"/>
    <cellStyle name="_Costs not in KWI3000 '06Budget_16.07E Wild Horse Wind Expansionwrkingfile 4" xfId="7016"/>
    <cellStyle name="_Costs not in KWI3000 '06Budget_16.07E Wild Horse Wind Expansionwrkingfile SF" xfId="7017"/>
    <cellStyle name="_Costs not in KWI3000 '06Budget_16.07E Wild Horse Wind Expansionwrkingfile SF 2" xfId="7018"/>
    <cellStyle name="_Costs not in KWI3000 '06Budget_16.07E Wild Horse Wind Expansionwrkingfile SF 2 2" xfId="7019"/>
    <cellStyle name="_Costs not in KWI3000 '06Budget_16.07E Wild Horse Wind Expansionwrkingfile SF 2 2 2" xfId="7020"/>
    <cellStyle name="_Costs not in KWI3000 '06Budget_16.07E Wild Horse Wind Expansionwrkingfile SF 2 3" xfId="7021"/>
    <cellStyle name="_Costs not in KWI3000 '06Budget_16.07E Wild Horse Wind Expansionwrkingfile SF 3" xfId="7022"/>
    <cellStyle name="_Costs not in KWI3000 '06Budget_16.07E Wild Horse Wind Expansionwrkingfile SF 3 2" xfId="7023"/>
    <cellStyle name="_Costs not in KWI3000 '06Budget_16.07E Wild Horse Wind Expansionwrkingfile SF 4" xfId="7024"/>
    <cellStyle name="_Costs not in KWI3000 '06Budget_16.07E Wild Horse Wind Expansionwrkingfile SF_DEM-WP(C) ENERG10C--ctn Mid-C_042010 2010GRC" xfId="7025"/>
    <cellStyle name="_Costs not in KWI3000 '06Budget_16.07E Wild Horse Wind Expansionwrkingfile_DEM-WP(C) ENERG10C--ctn Mid-C_042010 2010GRC" xfId="7026"/>
    <cellStyle name="_Costs not in KWI3000 '06Budget_16.37E Wild Horse Expansion DeferralRevwrkingfile SF" xfId="7027"/>
    <cellStyle name="_Costs not in KWI3000 '06Budget_16.37E Wild Horse Expansion DeferralRevwrkingfile SF 2" xfId="7028"/>
    <cellStyle name="_Costs not in KWI3000 '06Budget_16.37E Wild Horse Expansion DeferralRevwrkingfile SF 2 2" xfId="7029"/>
    <cellStyle name="_Costs not in KWI3000 '06Budget_16.37E Wild Horse Expansion DeferralRevwrkingfile SF 2 2 2" xfId="7030"/>
    <cellStyle name="_Costs not in KWI3000 '06Budget_16.37E Wild Horse Expansion DeferralRevwrkingfile SF 2 3" xfId="7031"/>
    <cellStyle name="_Costs not in KWI3000 '06Budget_16.37E Wild Horse Expansion DeferralRevwrkingfile SF 3" xfId="7032"/>
    <cellStyle name="_Costs not in KWI3000 '06Budget_16.37E Wild Horse Expansion DeferralRevwrkingfile SF 3 2" xfId="7033"/>
    <cellStyle name="_Costs not in KWI3000 '06Budget_16.37E Wild Horse Expansion DeferralRevwrkingfile SF 4" xfId="7034"/>
    <cellStyle name="_Costs not in KWI3000 '06Budget_16.37E Wild Horse Expansion DeferralRevwrkingfile SF_DEM-WP(C) ENERG10C--ctn Mid-C_042010 2010GRC" xfId="7035"/>
    <cellStyle name="_Costs not in KWI3000 '06Budget_2009 Compliance Filing PCA Exhibits for GRC" xfId="7036"/>
    <cellStyle name="_Costs not in KWI3000 '06Budget_2009 Compliance Filing PCA Exhibits for GRC 2" xfId="7037"/>
    <cellStyle name="_Costs not in KWI3000 '06Budget_2009 GRC Compl Filing - Exhibit D" xfId="7038"/>
    <cellStyle name="_Costs not in KWI3000 '06Budget_2009 GRC Compl Filing - Exhibit D 2" xfId="7039"/>
    <cellStyle name="_Costs not in KWI3000 '06Budget_2009 GRC Compl Filing - Exhibit D 2 2" xfId="7040"/>
    <cellStyle name="_Costs not in KWI3000 '06Budget_2009 GRC Compl Filing - Exhibit D 3" xfId="7041"/>
    <cellStyle name="_Costs not in KWI3000 '06Budget_2009 GRC Compl Filing - Exhibit D_DEM-WP(C) ENERG10C--ctn Mid-C_042010 2010GRC" xfId="7042"/>
    <cellStyle name="_Costs not in KWI3000 '06Budget_2010 PTC's July1_Dec31 2010 " xfId="7043"/>
    <cellStyle name="_Costs not in KWI3000 '06Budget_2010 PTC's Sept10_Aug11 (Version 4)" xfId="7044"/>
    <cellStyle name="_Costs not in KWI3000 '06Budget_3.01 Income Statement" xfId="7045"/>
    <cellStyle name="_Costs not in KWI3000 '06Budget_4 31 Regulatory Assets and Liabilities  7 06- Exhibit D" xfId="7046"/>
    <cellStyle name="_Costs not in KWI3000 '06Budget_4 31 Regulatory Assets and Liabilities  7 06- Exhibit D 2" xfId="7047"/>
    <cellStyle name="_Costs not in KWI3000 '06Budget_4 31 Regulatory Assets and Liabilities  7 06- Exhibit D 2 2" xfId="7048"/>
    <cellStyle name="_Costs not in KWI3000 '06Budget_4 31 Regulatory Assets and Liabilities  7 06- Exhibit D 2 2 2" xfId="7049"/>
    <cellStyle name="_Costs not in KWI3000 '06Budget_4 31 Regulatory Assets and Liabilities  7 06- Exhibit D 3" xfId="7050"/>
    <cellStyle name="_Costs not in KWI3000 '06Budget_4 31 Regulatory Assets and Liabilities  7 06- Exhibit D 3 2" xfId="7051"/>
    <cellStyle name="_Costs not in KWI3000 '06Budget_4 31 Regulatory Assets and Liabilities  7 06- Exhibit D_DEM-WP(C) ENERG10C--ctn Mid-C_042010 2010GRC" xfId="7052"/>
    <cellStyle name="_Costs not in KWI3000 '06Budget_4 31 Regulatory Assets and Liabilities  7 06- Exhibit D_NIM Summary" xfId="7053"/>
    <cellStyle name="_Costs not in KWI3000 '06Budget_4 31 Regulatory Assets and Liabilities  7 06- Exhibit D_NIM Summary 2" xfId="7054"/>
    <cellStyle name="_Costs not in KWI3000 '06Budget_4 31 Regulatory Assets and Liabilities  7 06- Exhibit D_NIM Summary 2 2" xfId="7055"/>
    <cellStyle name="_Costs not in KWI3000 '06Budget_4 31 Regulatory Assets and Liabilities  7 06- Exhibit D_NIM Summary 3" xfId="7056"/>
    <cellStyle name="_Costs not in KWI3000 '06Budget_4 31 Regulatory Assets and Liabilities  7 06- Exhibit D_NIM Summary_DEM-WP(C) ENERG10C--ctn Mid-C_042010 2010GRC" xfId="7057"/>
    <cellStyle name="_Costs not in KWI3000 '06Budget_4 31 Regulatory Assets and Liabilities  7 06- Exhibit D_NIM+O&amp;M" xfId="7058"/>
    <cellStyle name="_Costs not in KWI3000 '06Budget_4 31 Regulatory Assets and Liabilities  7 06- Exhibit D_NIM+O&amp;M 2" xfId="7059"/>
    <cellStyle name="_Costs not in KWI3000 '06Budget_4 31 Regulatory Assets and Liabilities  7 06- Exhibit D_NIM+O&amp;M Monthly" xfId="7060"/>
    <cellStyle name="_Costs not in KWI3000 '06Budget_4 31 Regulatory Assets and Liabilities  7 06- Exhibit D_NIM+O&amp;M Monthly 2" xfId="7061"/>
    <cellStyle name="_Costs not in KWI3000 '06Budget_4 31E Reg Asset  Liab and EXH D" xfId="7062"/>
    <cellStyle name="_Costs not in KWI3000 '06Budget_4 31E Reg Asset  Liab and EXH D _ Aug 10 Filing (2)" xfId="7063"/>
    <cellStyle name="_Costs not in KWI3000 '06Budget_4 31E Reg Asset  Liab and EXH D _ Aug 10 Filing (2) 2" xfId="7064"/>
    <cellStyle name="_Costs not in KWI3000 '06Budget_4 31E Reg Asset  Liab and EXH D 10" xfId="7065"/>
    <cellStyle name="_Costs not in KWI3000 '06Budget_4 31E Reg Asset  Liab and EXH D 11" xfId="7066"/>
    <cellStyle name="_Costs not in KWI3000 '06Budget_4 31E Reg Asset  Liab and EXH D 12" xfId="7067"/>
    <cellStyle name="_Costs not in KWI3000 '06Budget_4 31E Reg Asset  Liab and EXH D 13" xfId="7068"/>
    <cellStyle name="_Costs not in KWI3000 '06Budget_4 31E Reg Asset  Liab and EXH D 14" xfId="7069"/>
    <cellStyle name="_Costs not in KWI3000 '06Budget_4 31E Reg Asset  Liab and EXH D 15" xfId="7070"/>
    <cellStyle name="_Costs not in KWI3000 '06Budget_4 31E Reg Asset  Liab and EXH D 16" xfId="7071"/>
    <cellStyle name="_Costs not in KWI3000 '06Budget_4 31E Reg Asset  Liab and EXH D 17" xfId="7072"/>
    <cellStyle name="_Costs not in KWI3000 '06Budget_4 31E Reg Asset  Liab and EXH D 18" xfId="7073"/>
    <cellStyle name="_Costs not in KWI3000 '06Budget_4 31E Reg Asset  Liab and EXH D 19" xfId="7074"/>
    <cellStyle name="_Costs not in KWI3000 '06Budget_4 31E Reg Asset  Liab and EXH D 2" xfId="7075"/>
    <cellStyle name="_Costs not in KWI3000 '06Budget_4 31E Reg Asset  Liab and EXH D 20" xfId="7076"/>
    <cellStyle name="_Costs not in KWI3000 '06Budget_4 31E Reg Asset  Liab and EXH D 21" xfId="7077"/>
    <cellStyle name="_Costs not in KWI3000 '06Budget_4 31E Reg Asset  Liab and EXH D 22" xfId="7078"/>
    <cellStyle name="_Costs not in KWI3000 '06Budget_4 31E Reg Asset  Liab and EXH D 23" xfId="7079"/>
    <cellStyle name="_Costs not in KWI3000 '06Budget_4 31E Reg Asset  Liab and EXH D 24" xfId="7080"/>
    <cellStyle name="_Costs not in KWI3000 '06Budget_4 31E Reg Asset  Liab and EXH D 25" xfId="7081"/>
    <cellStyle name="_Costs not in KWI3000 '06Budget_4 31E Reg Asset  Liab and EXH D 26" xfId="7082"/>
    <cellStyle name="_Costs not in KWI3000 '06Budget_4 31E Reg Asset  Liab and EXH D 27" xfId="7083"/>
    <cellStyle name="_Costs not in KWI3000 '06Budget_4 31E Reg Asset  Liab and EXH D 28" xfId="7084"/>
    <cellStyle name="_Costs not in KWI3000 '06Budget_4 31E Reg Asset  Liab and EXH D 29" xfId="7085"/>
    <cellStyle name="_Costs not in KWI3000 '06Budget_4 31E Reg Asset  Liab and EXH D 3" xfId="7086"/>
    <cellStyle name="_Costs not in KWI3000 '06Budget_4 31E Reg Asset  Liab and EXH D 30" xfId="7087"/>
    <cellStyle name="_Costs not in KWI3000 '06Budget_4 31E Reg Asset  Liab and EXH D 31" xfId="7088"/>
    <cellStyle name="_Costs not in KWI3000 '06Budget_4 31E Reg Asset  Liab and EXH D 32" xfId="7089"/>
    <cellStyle name="_Costs not in KWI3000 '06Budget_4 31E Reg Asset  Liab and EXH D 33" xfId="7090"/>
    <cellStyle name="_Costs not in KWI3000 '06Budget_4 31E Reg Asset  Liab and EXH D 34" xfId="7091"/>
    <cellStyle name="_Costs not in KWI3000 '06Budget_4 31E Reg Asset  Liab and EXH D 35" xfId="7092"/>
    <cellStyle name="_Costs not in KWI3000 '06Budget_4 31E Reg Asset  Liab and EXH D 36" xfId="7093"/>
    <cellStyle name="_Costs not in KWI3000 '06Budget_4 31E Reg Asset  Liab and EXH D 4" xfId="7094"/>
    <cellStyle name="_Costs not in KWI3000 '06Budget_4 31E Reg Asset  Liab and EXH D 5" xfId="7095"/>
    <cellStyle name="_Costs not in KWI3000 '06Budget_4 31E Reg Asset  Liab and EXH D 6" xfId="7096"/>
    <cellStyle name="_Costs not in KWI3000 '06Budget_4 31E Reg Asset  Liab and EXH D 7" xfId="7097"/>
    <cellStyle name="_Costs not in KWI3000 '06Budget_4 31E Reg Asset  Liab and EXH D 8" xfId="7098"/>
    <cellStyle name="_Costs not in KWI3000 '06Budget_4 31E Reg Asset  Liab and EXH D 9" xfId="7099"/>
    <cellStyle name="_Costs not in KWI3000 '06Budget_4 32 Regulatory Assets and Liabilities  7 06- Exhibit D" xfId="7100"/>
    <cellStyle name="_Costs not in KWI3000 '06Budget_4 32 Regulatory Assets and Liabilities  7 06- Exhibit D 2" xfId="7101"/>
    <cellStyle name="_Costs not in KWI3000 '06Budget_4 32 Regulatory Assets and Liabilities  7 06- Exhibit D 2 2" xfId="7102"/>
    <cellStyle name="_Costs not in KWI3000 '06Budget_4 32 Regulatory Assets and Liabilities  7 06- Exhibit D 2 2 2" xfId="7103"/>
    <cellStyle name="_Costs not in KWI3000 '06Budget_4 32 Regulatory Assets and Liabilities  7 06- Exhibit D 3" xfId="7104"/>
    <cellStyle name="_Costs not in KWI3000 '06Budget_4 32 Regulatory Assets and Liabilities  7 06- Exhibit D 3 2" xfId="7105"/>
    <cellStyle name="_Costs not in KWI3000 '06Budget_4 32 Regulatory Assets and Liabilities  7 06- Exhibit D_DEM-WP(C) ENERG10C--ctn Mid-C_042010 2010GRC" xfId="7106"/>
    <cellStyle name="_Costs not in KWI3000 '06Budget_4 32 Regulatory Assets and Liabilities  7 06- Exhibit D_NIM Summary" xfId="7107"/>
    <cellStyle name="_Costs not in KWI3000 '06Budget_4 32 Regulatory Assets and Liabilities  7 06- Exhibit D_NIM Summary 2" xfId="7108"/>
    <cellStyle name="_Costs not in KWI3000 '06Budget_4 32 Regulatory Assets and Liabilities  7 06- Exhibit D_NIM Summary 2 2" xfId="7109"/>
    <cellStyle name="_Costs not in KWI3000 '06Budget_4 32 Regulatory Assets and Liabilities  7 06- Exhibit D_NIM Summary 3" xfId="7110"/>
    <cellStyle name="_Costs not in KWI3000 '06Budget_4 32 Regulatory Assets and Liabilities  7 06- Exhibit D_NIM Summary_DEM-WP(C) ENERG10C--ctn Mid-C_042010 2010GRC" xfId="7111"/>
    <cellStyle name="_Costs not in KWI3000 '06Budget_4 32 Regulatory Assets and Liabilities  7 06- Exhibit D_NIM+O&amp;M" xfId="7112"/>
    <cellStyle name="_Costs not in KWI3000 '06Budget_4 32 Regulatory Assets and Liabilities  7 06- Exhibit D_NIM+O&amp;M 2" xfId="7113"/>
    <cellStyle name="_Costs not in KWI3000 '06Budget_4 32 Regulatory Assets and Liabilities  7 06- Exhibit D_NIM+O&amp;M Monthly" xfId="7114"/>
    <cellStyle name="_Costs not in KWI3000 '06Budget_4 32 Regulatory Assets and Liabilities  7 06- Exhibit D_NIM+O&amp;M Monthly 2" xfId="7115"/>
    <cellStyle name="_Costs not in KWI3000 '06Budget_ACCOUNTS" xfId="7116"/>
    <cellStyle name="_Costs not in KWI3000 '06Budget_Att B to RECs proceeds proposal" xfId="7117"/>
    <cellStyle name="_Costs not in KWI3000 '06Budget_AURORA Total New" xfId="7118"/>
    <cellStyle name="_Costs not in KWI3000 '06Budget_AURORA Total New 2" xfId="7119"/>
    <cellStyle name="_Costs not in KWI3000 '06Budget_AURORA Total New 2 2" xfId="7120"/>
    <cellStyle name="_Costs not in KWI3000 '06Budget_AURORA Total New 3" xfId="7121"/>
    <cellStyle name="_Costs not in KWI3000 '06Budget_Backup for Attachment B 2010-09-09" xfId="7122"/>
    <cellStyle name="_Costs not in KWI3000 '06Budget_Bench Request - Attachment B" xfId="7123"/>
    <cellStyle name="_Costs not in KWI3000 '06Budget_Book1" xfId="7124"/>
    <cellStyle name="_Costs not in KWI3000 '06Budget_Book2" xfId="7125"/>
    <cellStyle name="_Costs not in KWI3000 '06Budget_Book2 2" xfId="7126"/>
    <cellStyle name="_Costs not in KWI3000 '06Budget_Book2 2 2" xfId="7127"/>
    <cellStyle name="_Costs not in KWI3000 '06Budget_Book2 2 2 2" xfId="7128"/>
    <cellStyle name="_Costs not in KWI3000 '06Budget_Book2 2 3" xfId="7129"/>
    <cellStyle name="_Costs not in KWI3000 '06Budget_Book2 3" xfId="7130"/>
    <cellStyle name="_Costs not in KWI3000 '06Budget_Book2 3 2" xfId="7131"/>
    <cellStyle name="_Costs not in KWI3000 '06Budget_Book2 4" xfId="7132"/>
    <cellStyle name="_Costs not in KWI3000 '06Budget_Book2_Adj Bench DR 3 for Initial Briefs (Electric)" xfId="7133"/>
    <cellStyle name="_Costs not in KWI3000 '06Budget_Book2_Adj Bench DR 3 for Initial Briefs (Electric) 2" xfId="7134"/>
    <cellStyle name="_Costs not in KWI3000 '06Budget_Book2_Adj Bench DR 3 for Initial Briefs (Electric) 2 2" xfId="7135"/>
    <cellStyle name="_Costs not in KWI3000 '06Budget_Book2_Adj Bench DR 3 for Initial Briefs (Electric) 2 2 2" xfId="7136"/>
    <cellStyle name="_Costs not in KWI3000 '06Budget_Book2_Adj Bench DR 3 for Initial Briefs (Electric) 2 3" xfId="7137"/>
    <cellStyle name="_Costs not in KWI3000 '06Budget_Book2_Adj Bench DR 3 for Initial Briefs (Electric) 3" xfId="7138"/>
    <cellStyle name="_Costs not in KWI3000 '06Budget_Book2_Adj Bench DR 3 for Initial Briefs (Electric) 3 2" xfId="7139"/>
    <cellStyle name="_Costs not in KWI3000 '06Budget_Book2_Adj Bench DR 3 for Initial Briefs (Electric) 4" xfId="7140"/>
    <cellStyle name="_Costs not in KWI3000 '06Budget_Book2_Adj Bench DR 3 for Initial Briefs (Electric)_DEM-WP(C) ENERG10C--ctn Mid-C_042010 2010GRC" xfId="7141"/>
    <cellStyle name="_Costs not in KWI3000 '06Budget_Book2_DEM-WP(C) ENERG10C--ctn Mid-C_042010 2010GRC" xfId="7142"/>
    <cellStyle name="_Costs not in KWI3000 '06Budget_Book2_Electric Rev Req Model (2009 GRC) Rebuttal" xfId="7143"/>
    <cellStyle name="_Costs not in KWI3000 '06Budget_Book2_Electric Rev Req Model (2009 GRC) Rebuttal 2" xfId="7144"/>
    <cellStyle name="_Costs not in KWI3000 '06Budget_Book2_Electric Rev Req Model (2009 GRC) Rebuttal 2 2" xfId="7145"/>
    <cellStyle name="_Costs not in KWI3000 '06Budget_Book2_Electric Rev Req Model (2009 GRC) Rebuttal 2 2 2" xfId="7146"/>
    <cellStyle name="_Costs not in KWI3000 '06Budget_Book2_Electric Rev Req Model (2009 GRC) Rebuttal 2 3" xfId="7147"/>
    <cellStyle name="_Costs not in KWI3000 '06Budget_Book2_Electric Rev Req Model (2009 GRC) Rebuttal 3" xfId="7148"/>
    <cellStyle name="_Costs not in KWI3000 '06Budget_Book2_Electric Rev Req Model (2009 GRC) Rebuttal 3 2" xfId="7149"/>
    <cellStyle name="_Costs not in KWI3000 '06Budget_Book2_Electric Rev Req Model (2009 GRC) Rebuttal 4" xfId="7150"/>
    <cellStyle name="_Costs not in KWI3000 '06Budget_Book2_Electric Rev Req Model (2009 GRC) Rebuttal REmoval of New  WH Solar AdjustMI" xfId="7151"/>
    <cellStyle name="_Costs not in KWI3000 '06Budget_Book2_Electric Rev Req Model (2009 GRC) Rebuttal REmoval of New  WH Solar AdjustMI 2" xfId="7152"/>
    <cellStyle name="_Costs not in KWI3000 '06Budget_Book2_Electric Rev Req Model (2009 GRC) Rebuttal REmoval of New  WH Solar AdjustMI 2 2" xfId="7153"/>
    <cellStyle name="_Costs not in KWI3000 '06Budget_Book2_Electric Rev Req Model (2009 GRC) Rebuttal REmoval of New  WH Solar AdjustMI 2 2 2" xfId="7154"/>
    <cellStyle name="_Costs not in KWI3000 '06Budget_Book2_Electric Rev Req Model (2009 GRC) Rebuttal REmoval of New  WH Solar AdjustMI 2 3" xfId="7155"/>
    <cellStyle name="_Costs not in KWI3000 '06Budget_Book2_Electric Rev Req Model (2009 GRC) Rebuttal REmoval of New  WH Solar AdjustMI 3" xfId="7156"/>
    <cellStyle name="_Costs not in KWI3000 '06Budget_Book2_Electric Rev Req Model (2009 GRC) Rebuttal REmoval of New  WH Solar AdjustMI 3 2" xfId="7157"/>
    <cellStyle name="_Costs not in KWI3000 '06Budget_Book2_Electric Rev Req Model (2009 GRC) Rebuttal REmoval of New  WH Solar AdjustMI 4" xfId="7158"/>
    <cellStyle name="_Costs not in KWI3000 '06Budget_Book2_Electric Rev Req Model (2009 GRC) Rebuttal REmoval of New  WH Solar AdjustMI_DEM-WP(C) ENERG10C--ctn Mid-C_042010 2010GRC" xfId="7159"/>
    <cellStyle name="_Costs not in KWI3000 '06Budget_Book2_Electric Rev Req Model (2009 GRC) Revised 01-18-2010" xfId="7160"/>
    <cellStyle name="_Costs not in KWI3000 '06Budget_Book2_Electric Rev Req Model (2009 GRC) Revised 01-18-2010 2" xfId="7161"/>
    <cellStyle name="_Costs not in KWI3000 '06Budget_Book2_Electric Rev Req Model (2009 GRC) Revised 01-18-2010 2 2" xfId="7162"/>
    <cellStyle name="_Costs not in KWI3000 '06Budget_Book2_Electric Rev Req Model (2009 GRC) Revised 01-18-2010 2 2 2" xfId="7163"/>
    <cellStyle name="_Costs not in KWI3000 '06Budget_Book2_Electric Rev Req Model (2009 GRC) Revised 01-18-2010 2 3" xfId="7164"/>
    <cellStyle name="_Costs not in KWI3000 '06Budget_Book2_Electric Rev Req Model (2009 GRC) Revised 01-18-2010 3" xfId="7165"/>
    <cellStyle name="_Costs not in KWI3000 '06Budget_Book2_Electric Rev Req Model (2009 GRC) Revised 01-18-2010 3 2" xfId="7166"/>
    <cellStyle name="_Costs not in KWI3000 '06Budget_Book2_Electric Rev Req Model (2009 GRC) Revised 01-18-2010 4" xfId="7167"/>
    <cellStyle name="_Costs not in KWI3000 '06Budget_Book2_Electric Rev Req Model (2009 GRC) Revised 01-18-2010_DEM-WP(C) ENERG10C--ctn Mid-C_042010 2010GRC" xfId="7168"/>
    <cellStyle name="_Costs not in KWI3000 '06Budget_Book2_Final Order Electric EXHIBIT A-1" xfId="7169"/>
    <cellStyle name="_Costs not in KWI3000 '06Budget_Book2_Final Order Electric EXHIBIT A-1 2" xfId="7170"/>
    <cellStyle name="_Costs not in KWI3000 '06Budget_Book2_Final Order Electric EXHIBIT A-1 2 2" xfId="7171"/>
    <cellStyle name="_Costs not in KWI3000 '06Budget_Book2_Final Order Electric EXHIBIT A-1 2 2 2" xfId="7172"/>
    <cellStyle name="_Costs not in KWI3000 '06Budget_Book2_Final Order Electric EXHIBIT A-1 2 3" xfId="7173"/>
    <cellStyle name="_Costs not in KWI3000 '06Budget_Book2_Final Order Electric EXHIBIT A-1 3" xfId="7174"/>
    <cellStyle name="_Costs not in KWI3000 '06Budget_Book2_Final Order Electric EXHIBIT A-1 3 2" xfId="7175"/>
    <cellStyle name="_Costs not in KWI3000 '06Budget_Book2_Final Order Electric EXHIBIT A-1 4" xfId="7176"/>
    <cellStyle name="_Costs not in KWI3000 '06Budget_Book4" xfId="7177"/>
    <cellStyle name="_Costs not in KWI3000 '06Budget_Book4 2" xfId="7178"/>
    <cellStyle name="_Costs not in KWI3000 '06Budget_Book4 2 2" xfId="7179"/>
    <cellStyle name="_Costs not in KWI3000 '06Budget_Book4 2 2 2" xfId="7180"/>
    <cellStyle name="_Costs not in KWI3000 '06Budget_Book4 2 3" xfId="7181"/>
    <cellStyle name="_Costs not in KWI3000 '06Budget_Book4 3" xfId="7182"/>
    <cellStyle name="_Costs not in KWI3000 '06Budget_Book4 3 2" xfId="7183"/>
    <cellStyle name="_Costs not in KWI3000 '06Budget_Book4 4" xfId="7184"/>
    <cellStyle name="_Costs not in KWI3000 '06Budget_Book4_DEM-WP(C) ENERG10C--ctn Mid-C_042010 2010GRC" xfId="7185"/>
    <cellStyle name="_Costs not in KWI3000 '06Budget_Book9" xfId="7186"/>
    <cellStyle name="_Costs not in KWI3000 '06Budget_Book9 2" xfId="7187"/>
    <cellStyle name="_Costs not in KWI3000 '06Budget_Book9 2 2" xfId="7188"/>
    <cellStyle name="_Costs not in KWI3000 '06Budget_Book9 2 2 2" xfId="7189"/>
    <cellStyle name="_Costs not in KWI3000 '06Budget_Book9 2 3" xfId="7190"/>
    <cellStyle name="_Costs not in KWI3000 '06Budget_Book9 3" xfId="7191"/>
    <cellStyle name="_Costs not in KWI3000 '06Budget_Book9 3 2" xfId="7192"/>
    <cellStyle name="_Costs not in KWI3000 '06Budget_Book9 4" xfId="7193"/>
    <cellStyle name="_Costs not in KWI3000 '06Budget_Book9_DEM-WP(C) ENERG10C--ctn Mid-C_042010 2010GRC" xfId="7194"/>
    <cellStyle name="_Costs not in KWI3000 '06Budget_Check the Interest Calculation" xfId="7195"/>
    <cellStyle name="_Costs not in KWI3000 '06Budget_Check the Interest Calculation_Scenario 1 REC vs PTC Offset" xfId="7196"/>
    <cellStyle name="_Costs not in KWI3000 '06Budget_Check the Interest Calculation_Scenario 3" xfId="7197"/>
    <cellStyle name="_Costs not in KWI3000 '06Budget_Chelan PUD Power Costs (8-10)" xfId="7198"/>
    <cellStyle name="_Costs not in KWI3000 '06Budget_Chelan PUD Power Costs (8-10) 2" xfId="7199"/>
    <cellStyle name="_Costs not in KWI3000 '06Budget_DEM-WP(C) Chelan Power Costs" xfId="7200"/>
    <cellStyle name="_Costs not in KWI3000 '06Budget_DEM-WP(C) Chelan Power Costs 2" xfId="7201"/>
    <cellStyle name="_Costs not in KWI3000 '06Budget_DEM-WP(C) ENERG10C--ctn Mid-C_042010 2010GRC" xfId="7202"/>
    <cellStyle name="_Costs not in KWI3000 '06Budget_DEM-WP(C) Gas Transport 2010GRC" xfId="7203"/>
    <cellStyle name="_Costs not in KWI3000 '06Budget_DEM-WP(C) Gas Transport 2010GRC 2" xfId="7204"/>
    <cellStyle name="_Costs not in KWI3000 '06Budget_DWH-08 (Rate Spread &amp; Design Workpapers)" xfId="7205"/>
    <cellStyle name="_Costs not in KWI3000 '06Budget_Exh A-1 resulting from UE-112050 effective Jan 1 2012" xfId="7206"/>
    <cellStyle name="_Costs not in KWI3000 '06Budget_Exh G - Klamath Peaker PPA fr C Locke 2-12" xfId="7207"/>
    <cellStyle name="_Costs not in KWI3000 '06Budget_Exhibit A-1 effective 4-1-11 fr S Free 12-11" xfId="7208"/>
    <cellStyle name="_Costs not in KWI3000 '06Budget_Exhibit D fr R Gho 12-31-08" xfId="7209"/>
    <cellStyle name="_Costs not in KWI3000 '06Budget_Exhibit D fr R Gho 12-31-08 2" xfId="7210"/>
    <cellStyle name="_Costs not in KWI3000 '06Budget_Exhibit D fr R Gho 12-31-08 2 2" xfId="7211"/>
    <cellStyle name="_Costs not in KWI3000 '06Budget_Exhibit D fr R Gho 12-31-08 3" xfId="7212"/>
    <cellStyle name="_Costs not in KWI3000 '06Budget_Exhibit D fr R Gho 12-31-08 v2" xfId="7213"/>
    <cellStyle name="_Costs not in KWI3000 '06Budget_Exhibit D fr R Gho 12-31-08 v2 2" xfId="7214"/>
    <cellStyle name="_Costs not in KWI3000 '06Budget_Exhibit D fr R Gho 12-31-08 v2 2 2" xfId="7215"/>
    <cellStyle name="_Costs not in KWI3000 '06Budget_Exhibit D fr R Gho 12-31-08 v2 3" xfId="7216"/>
    <cellStyle name="_Costs not in KWI3000 '06Budget_Exhibit D fr R Gho 12-31-08 v2_DEM-WP(C) ENERG10C--ctn Mid-C_042010 2010GRC" xfId="7217"/>
    <cellStyle name="_Costs not in KWI3000 '06Budget_Exhibit D fr R Gho 12-31-08 v2_NIM Summary" xfId="7218"/>
    <cellStyle name="_Costs not in KWI3000 '06Budget_Exhibit D fr R Gho 12-31-08 v2_NIM Summary 2" xfId="7219"/>
    <cellStyle name="_Costs not in KWI3000 '06Budget_Exhibit D fr R Gho 12-31-08 v2_NIM Summary 2 2" xfId="7220"/>
    <cellStyle name="_Costs not in KWI3000 '06Budget_Exhibit D fr R Gho 12-31-08 v2_NIM Summary 3" xfId="7221"/>
    <cellStyle name="_Costs not in KWI3000 '06Budget_Exhibit D fr R Gho 12-31-08 v2_NIM Summary_DEM-WP(C) ENERG10C--ctn Mid-C_042010 2010GRC" xfId="7222"/>
    <cellStyle name="_Costs not in KWI3000 '06Budget_Exhibit D fr R Gho 12-31-08_DEM-WP(C) ENERG10C--ctn Mid-C_042010 2010GRC" xfId="7223"/>
    <cellStyle name="_Costs not in KWI3000 '06Budget_Exhibit D fr R Gho 12-31-08_NIM Summary" xfId="7224"/>
    <cellStyle name="_Costs not in KWI3000 '06Budget_Exhibit D fr R Gho 12-31-08_NIM Summary 2" xfId="7225"/>
    <cellStyle name="_Costs not in KWI3000 '06Budget_Exhibit D fr R Gho 12-31-08_NIM Summary 2 2" xfId="7226"/>
    <cellStyle name="_Costs not in KWI3000 '06Budget_Exhibit D fr R Gho 12-31-08_NIM Summary 3" xfId="7227"/>
    <cellStyle name="_Costs not in KWI3000 '06Budget_Exhibit D fr R Gho 12-31-08_NIM Summary_DEM-WP(C) ENERG10C--ctn Mid-C_042010 2010GRC" xfId="7228"/>
    <cellStyle name="_Costs not in KWI3000 '06Budget_Final 2008 PTC Rate Design Workpapers 10.27.08" xfId="7229"/>
    <cellStyle name="_Costs not in KWI3000 '06Budget_Final 2009 Electric Low Income Workpapers" xfId="7230"/>
    <cellStyle name="_Costs not in KWI3000 '06Budget_Gas Rev Req Model (2010 GRC)" xfId="7231"/>
    <cellStyle name="_Costs not in KWI3000 '06Budget_Hopkins Ridge Prepaid Tran - Interest Earned RY 12ME Feb  '11" xfId="7232"/>
    <cellStyle name="_Costs not in KWI3000 '06Budget_Hopkins Ridge Prepaid Tran - Interest Earned RY 12ME Feb  '11 2" xfId="7233"/>
    <cellStyle name="_Costs not in KWI3000 '06Budget_Hopkins Ridge Prepaid Tran - Interest Earned RY 12ME Feb  '11 2 2" xfId="7234"/>
    <cellStyle name="_Costs not in KWI3000 '06Budget_Hopkins Ridge Prepaid Tran - Interest Earned RY 12ME Feb  '11 3" xfId="7235"/>
    <cellStyle name="_Costs not in KWI3000 '06Budget_Hopkins Ridge Prepaid Tran - Interest Earned RY 12ME Feb  '11_DEM-WP(C) ENERG10C--ctn Mid-C_042010 2010GRC" xfId="7236"/>
    <cellStyle name="_Costs not in KWI3000 '06Budget_Hopkins Ridge Prepaid Tran - Interest Earned RY 12ME Feb  '11_NIM Summary" xfId="7237"/>
    <cellStyle name="_Costs not in KWI3000 '06Budget_Hopkins Ridge Prepaid Tran - Interest Earned RY 12ME Feb  '11_NIM Summary 2" xfId="7238"/>
    <cellStyle name="_Costs not in KWI3000 '06Budget_Hopkins Ridge Prepaid Tran - Interest Earned RY 12ME Feb  '11_NIM Summary 2 2" xfId="7239"/>
    <cellStyle name="_Costs not in KWI3000 '06Budget_Hopkins Ridge Prepaid Tran - Interest Earned RY 12ME Feb  '11_NIM Summary 3" xfId="7240"/>
    <cellStyle name="_Costs not in KWI3000 '06Budget_Hopkins Ridge Prepaid Tran - Interest Earned RY 12ME Feb  '11_NIM Summary_DEM-WP(C) ENERG10C--ctn Mid-C_042010 2010GRC" xfId="7241"/>
    <cellStyle name="_Costs not in KWI3000 '06Budget_Hopkins Ridge Prepaid Tran - Interest Earned RY 12ME Feb  '11_Transmission Workbook for May BOD" xfId="7242"/>
    <cellStyle name="_Costs not in KWI3000 '06Budget_Hopkins Ridge Prepaid Tran - Interest Earned RY 12ME Feb  '11_Transmission Workbook for May BOD 2" xfId="7243"/>
    <cellStyle name="_Costs not in KWI3000 '06Budget_Hopkins Ridge Prepaid Tran - Interest Earned RY 12ME Feb  '11_Transmission Workbook for May BOD 2 2" xfId="7244"/>
    <cellStyle name="_Costs not in KWI3000 '06Budget_Hopkins Ridge Prepaid Tran - Interest Earned RY 12ME Feb  '11_Transmission Workbook for May BOD 3" xfId="7245"/>
    <cellStyle name="_Costs not in KWI3000 '06Budget_Hopkins Ridge Prepaid Tran - Interest Earned RY 12ME Feb  '11_Transmission Workbook for May BOD_DEM-WP(C) ENERG10C--ctn Mid-C_042010 2010GRC" xfId="7246"/>
    <cellStyle name="_Costs not in KWI3000 '06Budget_INPUTS" xfId="7247"/>
    <cellStyle name="_Costs not in KWI3000 '06Budget_INPUTS 2" xfId="7248"/>
    <cellStyle name="_Costs not in KWI3000 '06Budget_INPUTS 2 2" xfId="7249"/>
    <cellStyle name="_Costs not in KWI3000 '06Budget_INPUTS 2 2 2" xfId="7250"/>
    <cellStyle name="_Costs not in KWI3000 '06Budget_INPUTS 2 3" xfId="7251"/>
    <cellStyle name="_Costs not in KWI3000 '06Budget_INPUTS 3" xfId="7252"/>
    <cellStyle name="_Costs not in KWI3000 '06Budget_INPUTS 3 2" xfId="7253"/>
    <cellStyle name="_Costs not in KWI3000 '06Budget_INPUTS 4" xfId="7254"/>
    <cellStyle name="_Costs not in KWI3000 '06Budget_Low Income 2010 RevRequirement" xfId="7255"/>
    <cellStyle name="_Costs not in KWI3000 '06Budget_Low Income 2010 RevRequirement (2)" xfId="7256"/>
    <cellStyle name="_Costs not in KWI3000 '06Budget_LSRWEP LGIA like Acctg Petition Aug 2010" xfId="7257"/>
    <cellStyle name="_Costs not in KWI3000 '06Budget_LSRWEP LGIA like Acctg Petition Aug 2010 2" xfId="7258"/>
    <cellStyle name="_Costs not in KWI3000 '06Budget_Mint Farm Generation BPA" xfId="7259"/>
    <cellStyle name="_Costs not in KWI3000 '06Budget_NIM Summary" xfId="7260"/>
    <cellStyle name="_Costs not in KWI3000 '06Budget_NIM Summary 09GRC" xfId="7261"/>
    <cellStyle name="_Costs not in KWI3000 '06Budget_NIM Summary 09GRC 2" xfId="7262"/>
    <cellStyle name="_Costs not in KWI3000 '06Budget_NIM Summary 09GRC 2 2" xfId="7263"/>
    <cellStyle name="_Costs not in KWI3000 '06Budget_NIM Summary 09GRC 3" xfId="7264"/>
    <cellStyle name="_Costs not in KWI3000 '06Budget_NIM Summary 09GRC_DEM-WP(C) ENERG10C--ctn Mid-C_042010 2010GRC" xfId="7265"/>
    <cellStyle name="_Costs not in KWI3000 '06Budget_NIM Summary 10" xfId="7266"/>
    <cellStyle name="_Costs not in KWI3000 '06Budget_NIM Summary 11" xfId="7267"/>
    <cellStyle name="_Costs not in KWI3000 '06Budget_NIM Summary 12" xfId="7268"/>
    <cellStyle name="_Costs not in KWI3000 '06Budget_NIM Summary 13" xfId="7269"/>
    <cellStyle name="_Costs not in KWI3000 '06Budget_NIM Summary 14" xfId="7270"/>
    <cellStyle name="_Costs not in KWI3000 '06Budget_NIM Summary 15" xfId="7271"/>
    <cellStyle name="_Costs not in KWI3000 '06Budget_NIM Summary 16" xfId="7272"/>
    <cellStyle name="_Costs not in KWI3000 '06Budget_NIM Summary 17" xfId="7273"/>
    <cellStyle name="_Costs not in KWI3000 '06Budget_NIM Summary 18" xfId="7274"/>
    <cellStyle name="_Costs not in KWI3000 '06Budget_NIM Summary 19" xfId="7275"/>
    <cellStyle name="_Costs not in KWI3000 '06Budget_NIM Summary 2" xfId="7276"/>
    <cellStyle name="_Costs not in KWI3000 '06Budget_NIM Summary 2 2" xfId="7277"/>
    <cellStyle name="_Costs not in KWI3000 '06Budget_NIM Summary 20" xfId="7278"/>
    <cellStyle name="_Costs not in KWI3000 '06Budget_NIM Summary 21" xfId="7279"/>
    <cellStyle name="_Costs not in KWI3000 '06Budget_NIM Summary 22" xfId="7280"/>
    <cellStyle name="_Costs not in KWI3000 '06Budget_NIM Summary 23" xfId="7281"/>
    <cellStyle name="_Costs not in KWI3000 '06Budget_NIM Summary 24" xfId="7282"/>
    <cellStyle name="_Costs not in KWI3000 '06Budget_NIM Summary 25" xfId="7283"/>
    <cellStyle name="_Costs not in KWI3000 '06Budget_NIM Summary 26" xfId="7284"/>
    <cellStyle name="_Costs not in KWI3000 '06Budget_NIM Summary 27" xfId="7285"/>
    <cellStyle name="_Costs not in KWI3000 '06Budget_NIM Summary 28" xfId="7286"/>
    <cellStyle name="_Costs not in KWI3000 '06Budget_NIM Summary 29" xfId="7287"/>
    <cellStyle name="_Costs not in KWI3000 '06Budget_NIM Summary 3" xfId="7288"/>
    <cellStyle name="_Costs not in KWI3000 '06Budget_NIM Summary 3 2" xfId="7289"/>
    <cellStyle name="_Costs not in KWI3000 '06Budget_NIM Summary 30" xfId="7290"/>
    <cellStyle name="_Costs not in KWI3000 '06Budget_NIM Summary 31" xfId="7291"/>
    <cellStyle name="_Costs not in KWI3000 '06Budget_NIM Summary 32" xfId="7292"/>
    <cellStyle name="_Costs not in KWI3000 '06Budget_NIM Summary 33" xfId="7293"/>
    <cellStyle name="_Costs not in KWI3000 '06Budget_NIM Summary 34" xfId="7294"/>
    <cellStyle name="_Costs not in KWI3000 '06Budget_NIM Summary 35" xfId="7295"/>
    <cellStyle name="_Costs not in KWI3000 '06Budget_NIM Summary 36" xfId="7296"/>
    <cellStyle name="_Costs not in KWI3000 '06Budget_NIM Summary 37" xfId="7297"/>
    <cellStyle name="_Costs not in KWI3000 '06Budget_NIM Summary 38" xfId="7298"/>
    <cellStyle name="_Costs not in KWI3000 '06Budget_NIM Summary 39" xfId="7299"/>
    <cellStyle name="_Costs not in KWI3000 '06Budget_NIM Summary 4" xfId="7300"/>
    <cellStyle name="_Costs not in KWI3000 '06Budget_NIM Summary 4 2" xfId="7301"/>
    <cellStyle name="_Costs not in KWI3000 '06Budget_NIM Summary 40" xfId="7302"/>
    <cellStyle name="_Costs not in KWI3000 '06Budget_NIM Summary 41" xfId="7303"/>
    <cellStyle name="_Costs not in KWI3000 '06Budget_NIM Summary 42" xfId="7304"/>
    <cellStyle name="_Costs not in KWI3000 '06Budget_NIM Summary 43" xfId="7305"/>
    <cellStyle name="_Costs not in KWI3000 '06Budget_NIM Summary 44" xfId="7306"/>
    <cellStyle name="_Costs not in KWI3000 '06Budget_NIM Summary 45" xfId="7307"/>
    <cellStyle name="_Costs not in KWI3000 '06Budget_NIM Summary 46" xfId="7308"/>
    <cellStyle name="_Costs not in KWI3000 '06Budget_NIM Summary 47" xfId="7309"/>
    <cellStyle name="_Costs not in KWI3000 '06Budget_NIM Summary 48" xfId="7310"/>
    <cellStyle name="_Costs not in KWI3000 '06Budget_NIM Summary 49" xfId="7311"/>
    <cellStyle name="_Costs not in KWI3000 '06Budget_NIM Summary 5" xfId="7312"/>
    <cellStyle name="_Costs not in KWI3000 '06Budget_NIM Summary 5 2" xfId="7313"/>
    <cellStyle name="_Costs not in KWI3000 '06Budget_NIM Summary 50" xfId="7314"/>
    <cellStyle name="_Costs not in KWI3000 '06Budget_NIM Summary 51" xfId="7315"/>
    <cellStyle name="_Costs not in KWI3000 '06Budget_NIM Summary 6" xfId="7316"/>
    <cellStyle name="_Costs not in KWI3000 '06Budget_NIM Summary 6 2" xfId="7317"/>
    <cellStyle name="_Costs not in KWI3000 '06Budget_NIM Summary 7" xfId="7318"/>
    <cellStyle name="_Costs not in KWI3000 '06Budget_NIM Summary 7 2" xfId="7319"/>
    <cellStyle name="_Costs not in KWI3000 '06Budget_NIM Summary 8" xfId="7320"/>
    <cellStyle name="_Costs not in KWI3000 '06Budget_NIM Summary 8 2" xfId="7321"/>
    <cellStyle name="_Costs not in KWI3000 '06Budget_NIM Summary 9" xfId="7322"/>
    <cellStyle name="_Costs not in KWI3000 '06Budget_NIM Summary 9 2" xfId="7323"/>
    <cellStyle name="_Costs not in KWI3000 '06Budget_NIM Summary_DEM-WP(C) ENERG10C--ctn Mid-C_042010 2010GRC" xfId="7324"/>
    <cellStyle name="_Costs not in KWI3000 '06Budget_NIM+O&amp;M" xfId="7325"/>
    <cellStyle name="_Costs not in KWI3000 '06Budget_NIM+O&amp;M 2" xfId="7326"/>
    <cellStyle name="_Costs not in KWI3000 '06Budget_NIM+O&amp;M 2 2" xfId="7327"/>
    <cellStyle name="_Costs not in KWI3000 '06Budget_NIM+O&amp;M 3" xfId="7328"/>
    <cellStyle name="_Costs not in KWI3000 '06Budget_NIM+O&amp;M Monthly" xfId="7329"/>
    <cellStyle name="_Costs not in KWI3000 '06Budget_NIM+O&amp;M Monthly 2" xfId="7330"/>
    <cellStyle name="_Costs not in KWI3000 '06Budget_NIM+O&amp;M Monthly 2 2" xfId="7331"/>
    <cellStyle name="_Costs not in KWI3000 '06Budget_NIM+O&amp;M Monthly 3" xfId="7332"/>
    <cellStyle name="_Costs not in KWI3000 '06Budget_Oct2010toSep2011LwIncLead" xfId="7333"/>
    <cellStyle name="_Costs not in KWI3000 '06Budget_PCA 10 -  Exhibit D Dec 2011" xfId="7334"/>
    <cellStyle name="_Costs not in KWI3000 '06Budget_PCA 10 -  Exhibit D from A Kellogg Jan 2011" xfId="7335"/>
    <cellStyle name="_Costs not in KWI3000 '06Budget_PCA 10 -  Exhibit D from A Kellogg July 2011" xfId="7336"/>
    <cellStyle name="_Costs not in KWI3000 '06Budget_PCA 10 -  Exhibit D from S Free Rcv'd 12-11" xfId="7337"/>
    <cellStyle name="_Costs not in KWI3000 '06Budget_PCA 11 -  Exhibit D Jan 2012 fr A Kellogg" xfId="7338"/>
    <cellStyle name="_Costs not in KWI3000 '06Budget_PCA 11 -  Exhibit D Jan 2012 WF" xfId="7339"/>
    <cellStyle name="_Costs not in KWI3000 '06Budget_PCA 7 - Exhibit D update 11_30_08 (2)" xfId="7340"/>
    <cellStyle name="_Costs not in KWI3000 '06Budget_PCA 7 - Exhibit D update 11_30_08 (2) 2" xfId="7341"/>
    <cellStyle name="_Costs not in KWI3000 '06Budget_PCA 7 - Exhibit D update 11_30_08 (2) 2 2" xfId="7342"/>
    <cellStyle name="_Costs not in KWI3000 '06Budget_PCA 7 - Exhibit D update 11_30_08 (2) 2 2 2" xfId="7343"/>
    <cellStyle name="_Costs not in KWI3000 '06Budget_PCA 7 - Exhibit D update 11_30_08 (2) 2 3" xfId="7344"/>
    <cellStyle name="_Costs not in KWI3000 '06Budget_PCA 7 - Exhibit D update 11_30_08 (2) 3" xfId="7345"/>
    <cellStyle name="_Costs not in KWI3000 '06Budget_PCA 7 - Exhibit D update 11_30_08 (2) 3 2" xfId="7346"/>
    <cellStyle name="_Costs not in KWI3000 '06Budget_PCA 7 - Exhibit D update 11_30_08 (2) 4" xfId="7347"/>
    <cellStyle name="_Costs not in KWI3000 '06Budget_PCA 7 - Exhibit D update 11_30_08 (2)_DEM-WP(C) ENERG10C--ctn Mid-C_042010 2010GRC" xfId="7348"/>
    <cellStyle name="_Costs not in KWI3000 '06Budget_PCA 7 - Exhibit D update 11_30_08 (2)_NIM Summary" xfId="7349"/>
    <cellStyle name="_Costs not in KWI3000 '06Budget_PCA 7 - Exhibit D update 11_30_08 (2)_NIM Summary 2" xfId="7350"/>
    <cellStyle name="_Costs not in KWI3000 '06Budget_PCA 7 - Exhibit D update 11_30_08 (2)_NIM Summary 2 2" xfId="7351"/>
    <cellStyle name="_Costs not in KWI3000 '06Budget_PCA 7 - Exhibit D update 11_30_08 (2)_NIM Summary 3" xfId="7352"/>
    <cellStyle name="_Costs not in KWI3000 '06Budget_PCA 7 - Exhibit D update 11_30_08 (2)_NIM Summary_DEM-WP(C) ENERG10C--ctn Mid-C_042010 2010GRC" xfId="7353"/>
    <cellStyle name="_Costs not in KWI3000 '06Budget_PCA 8 - Exhibit D update 12_31_09" xfId="7354"/>
    <cellStyle name="_Costs not in KWI3000 '06Budget_PCA 8 - Exhibit D update 12_31_09 2" xfId="7355"/>
    <cellStyle name="_Costs not in KWI3000 '06Budget_PCA 9 -  Exhibit D April 2010" xfId="7356"/>
    <cellStyle name="_Costs not in KWI3000 '06Budget_PCA 9 -  Exhibit D April 2010 (3)" xfId="7357"/>
    <cellStyle name="_Costs not in KWI3000 '06Budget_PCA 9 -  Exhibit D April 2010 (3) 2" xfId="7358"/>
    <cellStyle name="_Costs not in KWI3000 '06Budget_PCA 9 -  Exhibit D April 2010 (3) 2 2" xfId="7359"/>
    <cellStyle name="_Costs not in KWI3000 '06Budget_PCA 9 -  Exhibit D April 2010 (3) 3" xfId="7360"/>
    <cellStyle name="_Costs not in KWI3000 '06Budget_PCA 9 -  Exhibit D April 2010 (3)_DEM-WP(C) ENERG10C--ctn Mid-C_042010 2010GRC" xfId="7361"/>
    <cellStyle name="_Costs not in KWI3000 '06Budget_PCA 9 -  Exhibit D April 2010 2" xfId="7362"/>
    <cellStyle name="_Costs not in KWI3000 '06Budget_PCA 9 -  Exhibit D April 2010 3" xfId="7363"/>
    <cellStyle name="_Costs not in KWI3000 '06Budget_PCA 9 -  Exhibit D April 2010 4" xfId="7364"/>
    <cellStyle name="_Costs not in KWI3000 '06Budget_PCA 9 -  Exhibit D April 2010 5" xfId="7365"/>
    <cellStyle name="_Costs not in KWI3000 '06Budget_PCA 9 -  Exhibit D April 2010 6" xfId="7366"/>
    <cellStyle name="_Costs not in KWI3000 '06Budget_PCA 9 -  Exhibit D Feb 2010" xfId="7367"/>
    <cellStyle name="_Costs not in KWI3000 '06Budget_PCA 9 -  Exhibit D Feb 2010 2" xfId="7368"/>
    <cellStyle name="_Costs not in KWI3000 '06Budget_PCA 9 -  Exhibit D Feb 2010 v2" xfId="7369"/>
    <cellStyle name="_Costs not in KWI3000 '06Budget_PCA 9 -  Exhibit D Feb 2010 v2 2" xfId="7370"/>
    <cellStyle name="_Costs not in KWI3000 '06Budget_PCA 9 -  Exhibit D Feb 2010 WF" xfId="7371"/>
    <cellStyle name="_Costs not in KWI3000 '06Budget_PCA 9 -  Exhibit D Feb 2010 WF 2" xfId="7372"/>
    <cellStyle name="_Costs not in KWI3000 '06Budget_PCA 9 -  Exhibit D Jan 2010" xfId="7373"/>
    <cellStyle name="_Costs not in KWI3000 '06Budget_PCA 9 -  Exhibit D Jan 2010 2" xfId="7374"/>
    <cellStyle name="_Costs not in KWI3000 '06Budget_PCA 9 -  Exhibit D March 2010 (2)" xfId="7375"/>
    <cellStyle name="_Costs not in KWI3000 '06Budget_PCA 9 -  Exhibit D March 2010 (2) 2" xfId="7376"/>
    <cellStyle name="_Costs not in KWI3000 '06Budget_PCA 9 -  Exhibit D Nov 2010" xfId="7377"/>
    <cellStyle name="_Costs not in KWI3000 '06Budget_PCA 9 -  Exhibit D Nov 2010 2" xfId="7378"/>
    <cellStyle name="_Costs not in KWI3000 '06Budget_PCA 9 - Exhibit D at August 2010" xfId="7379"/>
    <cellStyle name="_Costs not in KWI3000 '06Budget_PCA 9 - Exhibit D at August 2010 2" xfId="7380"/>
    <cellStyle name="_Costs not in KWI3000 '06Budget_PCA 9 - Exhibit D June 2010 GRC" xfId="7381"/>
    <cellStyle name="_Costs not in KWI3000 '06Budget_PCA 9 - Exhibit D June 2010 GRC 2" xfId="7382"/>
    <cellStyle name="_Costs not in KWI3000 '06Budget_Power Costs - Comparison bx Rbtl-Staff-Jt-PC" xfId="7383"/>
    <cellStyle name="_Costs not in KWI3000 '06Budget_Power Costs - Comparison bx Rbtl-Staff-Jt-PC 2" xfId="7384"/>
    <cellStyle name="_Costs not in KWI3000 '06Budget_Power Costs - Comparison bx Rbtl-Staff-Jt-PC 2 2" xfId="7385"/>
    <cellStyle name="_Costs not in KWI3000 '06Budget_Power Costs - Comparison bx Rbtl-Staff-Jt-PC 2 2 2" xfId="7386"/>
    <cellStyle name="_Costs not in KWI3000 '06Budget_Power Costs - Comparison bx Rbtl-Staff-Jt-PC 2 3" xfId="7387"/>
    <cellStyle name="_Costs not in KWI3000 '06Budget_Power Costs - Comparison bx Rbtl-Staff-Jt-PC 3" xfId="7388"/>
    <cellStyle name="_Costs not in KWI3000 '06Budget_Power Costs - Comparison bx Rbtl-Staff-Jt-PC 3 2" xfId="7389"/>
    <cellStyle name="_Costs not in KWI3000 '06Budget_Power Costs - Comparison bx Rbtl-Staff-Jt-PC 4" xfId="7390"/>
    <cellStyle name="_Costs not in KWI3000 '06Budget_Power Costs - Comparison bx Rbtl-Staff-Jt-PC_Adj Bench DR 3 for Initial Briefs (Electric)" xfId="7391"/>
    <cellStyle name="_Costs not in KWI3000 '06Budget_Power Costs - Comparison bx Rbtl-Staff-Jt-PC_Adj Bench DR 3 for Initial Briefs (Electric) 2" xfId="7392"/>
    <cellStyle name="_Costs not in KWI3000 '06Budget_Power Costs - Comparison bx Rbtl-Staff-Jt-PC_Adj Bench DR 3 for Initial Briefs (Electric) 2 2" xfId="7393"/>
    <cellStyle name="_Costs not in KWI3000 '06Budget_Power Costs - Comparison bx Rbtl-Staff-Jt-PC_Adj Bench DR 3 for Initial Briefs (Electric) 2 2 2" xfId="7394"/>
    <cellStyle name="_Costs not in KWI3000 '06Budget_Power Costs - Comparison bx Rbtl-Staff-Jt-PC_Adj Bench DR 3 for Initial Briefs (Electric) 2 3" xfId="7395"/>
    <cellStyle name="_Costs not in KWI3000 '06Budget_Power Costs - Comparison bx Rbtl-Staff-Jt-PC_Adj Bench DR 3 for Initial Briefs (Electric) 3" xfId="7396"/>
    <cellStyle name="_Costs not in KWI3000 '06Budget_Power Costs - Comparison bx Rbtl-Staff-Jt-PC_Adj Bench DR 3 for Initial Briefs (Electric) 3 2" xfId="7397"/>
    <cellStyle name="_Costs not in KWI3000 '06Budget_Power Costs - Comparison bx Rbtl-Staff-Jt-PC_Adj Bench DR 3 for Initial Briefs (Electric) 4" xfId="7398"/>
    <cellStyle name="_Costs not in KWI3000 '06Budget_Power Costs - Comparison bx Rbtl-Staff-Jt-PC_Adj Bench DR 3 for Initial Briefs (Electric)_DEM-WP(C) ENERG10C--ctn Mid-C_042010 2010GRC" xfId="7399"/>
    <cellStyle name="_Costs not in KWI3000 '06Budget_Power Costs - Comparison bx Rbtl-Staff-Jt-PC_DEM-WP(C) ENERG10C--ctn Mid-C_042010 2010GRC" xfId="7400"/>
    <cellStyle name="_Costs not in KWI3000 '06Budget_Power Costs - Comparison bx Rbtl-Staff-Jt-PC_Electric Rev Req Model (2009 GRC) Rebuttal" xfId="7401"/>
    <cellStyle name="_Costs not in KWI3000 '06Budget_Power Costs - Comparison bx Rbtl-Staff-Jt-PC_Electric Rev Req Model (2009 GRC) Rebuttal 2" xfId="7402"/>
    <cellStyle name="_Costs not in KWI3000 '06Budget_Power Costs - Comparison bx Rbtl-Staff-Jt-PC_Electric Rev Req Model (2009 GRC) Rebuttal 2 2" xfId="7403"/>
    <cellStyle name="_Costs not in KWI3000 '06Budget_Power Costs - Comparison bx Rbtl-Staff-Jt-PC_Electric Rev Req Model (2009 GRC) Rebuttal 2 2 2" xfId="7404"/>
    <cellStyle name="_Costs not in KWI3000 '06Budget_Power Costs - Comparison bx Rbtl-Staff-Jt-PC_Electric Rev Req Model (2009 GRC) Rebuttal 2 3" xfId="7405"/>
    <cellStyle name="_Costs not in KWI3000 '06Budget_Power Costs - Comparison bx Rbtl-Staff-Jt-PC_Electric Rev Req Model (2009 GRC) Rebuttal 3" xfId="7406"/>
    <cellStyle name="_Costs not in KWI3000 '06Budget_Power Costs - Comparison bx Rbtl-Staff-Jt-PC_Electric Rev Req Model (2009 GRC) Rebuttal 3 2" xfId="7407"/>
    <cellStyle name="_Costs not in KWI3000 '06Budget_Power Costs - Comparison bx Rbtl-Staff-Jt-PC_Electric Rev Req Model (2009 GRC) Rebuttal 4" xfId="7408"/>
    <cellStyle name="_Costs not in KWI3000 '06Budget_Power Costs - Comparison bx Rbtl-Staff-Jt-PC_Electric Rev Req Model (2009 GRC) Rebuttal REmoval of New  WH Solar AdjustMI" xfId="7409"/>
    <cellStyle name="_Costs not in KWI3000 '06Budget_Power Costs - Comparison bx Rbtl-Staff-Jt-PC_Electric Rev Req Model (2009 GRC) Rebuttal REmoval of New  WH Solar AdjustMI 2" xfId="7410"/>
    <cellStyle name="_Costs not in KWI3000 '06Budget_Power Costs - Comparison bx Rbtl-Staff-Jt-PC_Electric Rev Req Model (2009 GRC) Rebuttal REmoval of New  WH Solar AdjustMI 2 2" xfId="7411"/>
    <cellStyle name="_Costs not in KWI3000 '06Budget_Power Costs - Comparison bx Rbtl-Staff-Jt-PC_Electric Rev Req Model (2009 GRC) Rebuttal REmoval of New  WH Solar AdjustMI 2 2 2" xfId="7412"/>
    <cellStyle name="_Costs not in KWI3000 '06Budget_Power Costs - Comparison bx Rbtl-Staff-Jt-PC_Electric Rev Req Model (2009 GRC) Rebuttal REmoval of New  WH Solar AdjustMI 2 3" xfId="7413"/>
    <cellStyle name="_Costs not in KWI3000 '06Budget_Power Costs - Comparison bx Rbtl-Staff-Jt-PC_Electric Rev Req Model (2009 GRC) Rebuttal REmoval of New  WH Solar AdjustMI 3" xfId="7414"/>
    <cellStyle name="_Costs not in KWI3000 '06Budget_Power Costs - Comparison bx Rbtl-Staff-Jt-PC_Electric Rev Req Model (2009 GRC) Rebuttal REmoval of New  WH Solar AdjustMI 3 2" xfId="7415"/>
    <cellStyle name="_Costs not in KWI3000 '06Budget_Power Costs - Comparison bx Rbtl-Staff-Jt-PC_Electric Rev Req Model (2009 GRC) Rebuttal REmoval of New  WH Solar AdjustMI 4" xfId="7416"/>
    <cellStyle name="_Costs not in KWI3000 '06Budget_Power Costs - Comparison bx Rbtl-Staff-Jt-PC_Electric Rev Req Model (2009 GRC) Rebuttal REmoval of New  WH Solar AdjustMI_DEM-WP(C) ENERG10C--ctn Mid-C_042010 2010GRC" xfId="7417"/>
    <cellStyle name="_Costs not in KWI3000 '06Budget_Power Costs - Comparison bx Rbtl-Staff-Jt-PC_Electric Rev Req Model (2009 GRC) Revised 01-18-2010" xfId="7418"/>
    <cellStyle name="_Costs not in KWI3000 '06Budget_Power Costs - Comparison bx Rbtl-Staff-Jt-PC_Electric Rev Req Model (2009 GRC) Revised 01-18-2010 2" xfId="7419"/>
    <cellStyle name="_Costs not in KWI3000 '06Budget_Power Costs - Comparison bx Rbtl-Staff-Jt-PC_Electric Rev Req Model (2009 GRC) Revised 01-18-2010 2 2" xfId="7420"/>
    <cellStyle name="_Costs not in KWI3000 '06Budget_Power Costs - Comparison bx Rbtl-Staff-Jt-PC_Electric Rev Req Model (2009 GRC) Revised 01-18-2010 2 2 2" xfId="7421"/>
    <cellStyle name="_Costs not in KWI3000 '06Budget_Power Costs - Comparison bx Rbtl-Staff-Jt-PC_Electric Rev Req Model (2009 GRC) Revised 01-18-2010 2 3" xfId="7422"/>
    <cellStyle name="_Costs not in KWI3000 '06Budget_Power Costs - Comparison bx Rbtl-Staff-Jt-PC_Electric Rev Req Model (2009 GRC) Revised 01-18-2010 3" xfId="7423"/>
    <cellStyle name="_Costs not in KWI3000 '06Budget_Power Costs - Comparison bx Rbtl-Staff-Jt-PC_Electric Rev Req Model (2009 GRC) Revised 01-18-2010 3 2" xfId="7424"/>
    <cellStyle name="_Costs not in KWI3000 '06Budget_Power Costs - Comparison bx Rbtl-Staff-Jt-PC_Electric Rev Req Model (2009 GRC) Revised 01-18-2010 4" xfId="7425"/>
    <cellStyle name="_Costs not in KWI3000 '06Budget_Power Costs - Comparison bx Rbtl-Staff-Jt-PC_Electric Rev Req Model (2009 GRC) Revised 01-18-2010_DEM-WP(C) ENERG10C--ctn Mid-C_042010 2010GRC" xfId="7426"/>
    <cellStyle name="_Costs not in KWI3000 '06Budget_Power Costs - Comparison bx Rbtl-Staff-Jt-PC_Final Order Electric EXHIBIT A-1" xfId="7427"/>
    <cellStyle name="_Costs not in KWI3000 '06Budget_Power Costs - Comparison bx Rbtl-Staff-Jt-PC_Final Order Electric EXHIBIT A-1 2" xfId="7428"/>
    <cellStyle name="_Costs not in KWI3000 '06Budget_Power Costs - Comparison bx Rbtl-Staff-Jt-PC_Final Order Electric EXHIBIT A-1 2 2" xfId="7429"/>
    <cellStyle name="_Costs not in KWI3000 '06Budget_Power Costs - Comparison bx Rbtl-Staff-Jt-PC_Final Order Electric EXHIBIT A-1 2 2 2" xfId="7430"/>
    <cellStyle name="_Costs not in KWI3000 '06Budget_Power Costs - Comparison bx Rbtl-Staff-Jt-PC_Final Order Electric EXHIBIT A-1 2 3" xfId="7431"/>
    <cellStyle name="_Costs not in KWI3000 '06Budget_Power Costs - Comparison bx Rbtl-Staff-Jt-PC_Final Order Electric EXHIBIT A-1 3" xfId="7432"/>
    <cellStyle name="_Costs not in KWI3000 '06Budget_Power Costs - Comparison bx Rbtl-Staff-Jt-PC_Final Order Electric EXHIBIT A-1 3 2" xfId="7433"/>
    <cellStyle name="_Costs not in KWI3000 '06Budget_Power Costs - Comparison bx Rbtl-Staff-Jt-PC_Final Order Electric EXHIBIT A-1 4" xfId="7434"/>
    <cellStyle name="_Costs not in KWI3000 '06Budget_Production Adj 4.37" xfId="7435"/>
    <cellStyle name="_Costs not in KWI3000 '06Budget_Production Adj 4.37 2" xfId="7436"/>
    <cellStyle name="_Costs not in KWI3000 '06Budget_Production Adj 4.37 2 2" xfId="7437"/>
    <cellStyle name="_Costs not in KWI3000 '06Budget_Production Adj 4.37 2 2 2" xfId="7438"/>
    <cellStyle name="_Costs not in KWI3000 '06Budget_Production Adj 4.37 2 3" xfId="7439"/>
    <cellStyle name="_Costs not in KWI3000 '06Budget_Production Adj 4.37 3" xfId="7440"/>
    <cellStyle name="_Costs not in KWI3000 '06Budget_Production Adj 4.37 3 2" xfId="7441"/>
    <cellStyle name="_Costs not in KWI3000 '06Budget_Production Adj 4.37 4" xfId="7442"/>
    <cellStyle name="_Costs not in KWI3000 '06Budget_Purchased Power Adj 4.03" xfId="7443"/>
    <cellStyle name="_Costs not in KWI3000 '06Budget_Purchased Power Adj 4.03 2" xfId="7444"/>
    <cellStyle name="_Costs not in KWI3000 '06Budget_Purchased Power Adj 4.03 2 2" xfId="7445"/>
    <cellStyle name="_Costs not in KWI3000 '06Budget_Purchased Power Adj 4.03 2 2 2" xfId="7446"/>
    <cellStyle name="_Costs not in KWI3000 '06Budget_Purchased Power Adj 4.03 2 3" xfId="7447"/>
    <cellStyle name="_Costs not in KWI3000 '06Budget_Purchased Power Adj 4.03 3" xfId="7448"/>
    <cellStyle name="_Costs not in KWI3000 '06Budget_Purchased Power Adj 4.03 3 2" xfId="7449"/>
    <cellStyle name="_Costs not in KWI3000 '06Budget_Purchased Power Adj 4.03 4" xfId="7450"/>
    <cellStyle name="_Costs not in KWI3000 '06Budget_Rebuttal Power Costs" xfId="7451"/>
    <cellStyle name="_Costs not in KWI3000 '06Budget_Rebuttal Power Costs 2" xfId="7452"/>
    <cellStyle name="_Costs not in KWI3000 '06Budget_Rebuttal Power Costs 2 2" xfId="7453"/>
    <cellStyle name="_Costs not in KWI3000 '06Budget_Rebuttal Power Costs 2 2 2" xfId="7454"/>
    <cellStyle name="_Costs not in KWI3000 '06Budget_Rebuttal Power Costs 2 3" xfId="7455"/>
    <cellStyle name="_Costs not in KWI3000 '06Budget_Rebuttal Power Costs 3" xfId="7456"/>
    <cellStyle name="_Costs not in KWI3000 '06Budget_Rebuttal Power Costs 3 2" xfId="7457"/>
    <cellStyle name="_Costs not in KWI3000 '06Budget_Rebuttal Power Costs 4" xfId="7458"/>
    <cellStyle name="_Costs not in KWI3000 '06Budget_Rebuttal Power Costs_Adj Bench DR 3 for Initial Briefs (Electric)" xfId="7459"/>
    <cellStyle name="_Costs not in KWI3000 '06Budget_Rebuttal Power Costs_Adj Bench DR 3 for Initial Briefs (Electric) 2" xfId="7460"/>
    <cellStyle name="_Costs not in KWI3000 '06Budget_Rebuttal Power Costs_Adj Bench DR 3 for Initial Briefs (Electric) 2 2" xfId="7461"/>
    <cellStyle name="_Costs not in KWI3000 '06Budget_Rebuttal Power Costs_Adj Bench DR 3 for Initial Briefs (Electric) 2 2 2" xfId="7462"/>
    <cellStyle name="_Costs not in KWI3000 '06Budget_Rebuttal Power Costs_Adj Bench DR 3 for Initial Briefs (Electric) 2 3" xfId="7463"/>
    <cellStyle name="_Costs not in KWI3000 '06Budget_Rebuttal Power Costs_Adj Bench DR 3 for Initial Briefs (Electric) 3" xfId="7464"/>
    <cellStyle name="_Costs not in KWI3000 '06Budget_Rebuttal Power Costs_Adj Bench DR 3 for Initial Briefs (Electric) 3 2" xfId="7465"/>
    <cellStyle name="_Costs not in KWI3000 '06Budget_Rebuttal Power Costs_Adj Bench DR 3 for Initial Briefs (Electric) 4" xfId="7466"/>
    <cellStyle name="_Costs not in KWI3000 '06Budget_Rebuttal Power Costs_Adj Bench DR 3 for Initial Briefs (Electric)_DEM-WP(C) ENERG10C--ctn Mid-C_042010 2010GRC" xfId="7467"/>
    <cellStyle name="_Costs not in KWI3000 '06Budget_Rebuttal Power Costs_DEM-WP(C) ENERG10C--ctn Mid-C_042010 2010GRC" xfId="7468"/>
    <cellStyle name="_Costs not in KWI3000 '06Budget_Rebuttal Power Costs_Electric Rev Req Model (2009 GRC) Rebuttal" xfId="7469"/>
    <cellStyle name="_Costs not in KWI3000 '06Budget_Rebuttal Power Costs_Electric Rev Req Model (2009 GRC) Rebuttal 2" xfId="7470"/>
    <cellStyle name="_Costs not in KWI3000 '06Budget_Rebuttal Power Costs_Electric Rev Req Model (2009 GRC) Rebuttal 2 2" xfId="7471"/>
    <cellStyle name="_Costs not in KWI3000 '06Budget_Rebuttal Power Costs_Electric Rev Req Model (2009 GRC) Rebuttal 2 2 2" xfId="7472"/>
    <cellStyle name="_Costs not in KWI3000 '06Budget_Rebuttal Power Costs_Electric Rev Req Model (2009 GRC) Rebuttal 2 3" xfId="7473"/>
    <cellStyle name="_Costs not in KWI3000 '06Budget_Rebuttal Power Costs_Electric Rev Req Model (2009 GRC) Rebuttal 3" xfId="7474"/>
    <cellStyle name="_Costs not in KWI3000 '06Budget_Rebuttal Power Costs_Electric Rev Req Model (2009 GRC) Rebuttal 3 2" xfId="7475"/>
    <cellStyle name="_Costs not in KWI3000 '06Budget_Rebuttal Power Costs_Electric Rev Req Model (2009 GRC) Rebuttal 4" xfId="7476"/>
    <cellStyle name="_Costs not in KWI3000 '06Budget_Rebuttal Power Costs_Electric Rev Req Model (2009 GRC) Rebuttal REmoval of New  WH Solar AdjustMI" xfId="7477"/>
    <cellStyle name="_Costs not in KWI3000 '06Budget_Rebuttal Power Costs_Electric Rev Req Model (2009 GRC) Rebuttal REmoval of New  WH Solar AdjustMI 2" xfId="7478"/>
    <cellStyle name="_Costs not in KWI3000 '06Budget_Rebuttal Power Costs_Electric Rev Req Model (2009 GRC) Rebuttal REmoval of New  WH Solar AdjustMI 2 2" xfId="7479"/>
    <cellStyle name="_Costs not in KWI3000 '06Budget_Rebuttal Power Costs_Electric Rev Req Model (2009 GRC) Rebuttal REmoval of New  WH Solar AdjustMI 2 2 2" xfId="7480"/>
    <cellStyle name="_Costs not in KWI3000 '06Budget_Rebuttal Power Costs_Electric Rev Req Model (2009 GRC) Rebuttal REmoval of New  WH Solar AdjustMI 2 3" xfId="7481"/>
    <cellStyle name="_Costs not in KWI3000 '06Budget_Rebuttal Power Costs_Electric Rev Req Model (2009 GRC) Rebuttal REmoval of New  WH Solar AdjustMI 3" xfId="7482"/>
    <cellStyle name="_Costs not in KWI3000 '06Budget_Rebuttal Power Costs_Electric Rev Req Model (2009 GRC) Rebuttal REmoval of New  WH Solar AdjustMI 3 2" xfId="7483"/>
    <cellStyle name="_Costs not in KWI3000 '06Budget_Rebuttal Power Costs_Electric Rev Req Model (2009 GRC) Rebuttal REmoval of New  WH Solar AdjustMI 4" xfId="7484"/>
    <cellStyle name="_Costs not in KWI3000 '06Budget_Rebuttal Power Costs_Electric Rev Req Model (2009 GRC) Rebuttal REmoval of New  WH Solar AdjustMI_DEM-WP(C) ENERG10C--ctn Mid-C_042010 2010GRC" xfId="7485"/>
    <cellStyle name="_Costs not in KWI3000 '06Budget_Rebuttal Power Costs_Electric Rev Req Model (2009 GRC) Revised 01-18-2010" xfId="7486"/>
    <cellStyle name="_Costs not in KWI3000 '06Budget_Rebuttal Power Costs_Electric Rev Req Model (2009 GRC) Revised 01-18-2010 2" xfId="7487"/>
    <cellStyle name="_Costs not in KWI3000 '06Budget_Rebuttal Power Costs_Electric Rev Req Model (2009 GRC) Revised 01-18-2010 2 2" xfId="7488"/>
    <cellStyle name="_Costs not in KWI3000 '06Budget_Rebuttal Power Costs_Electric Rev Req Model (2009 GRC) Revised 01-18-2010 2 2 2" xfId="7489"/>
    <cellStyle name="_Costs not in KWI3000 '06Budget_Rebuttal Power Costs_Electric Rev Req Model (2009 GRC) Revised 01-18-2010 2 3" xfId="7490"/>
    <cellStyle name="_Costs not in KWI3000 '06Budget_Rebuttal Power Costs_Electric Rev Req Model (2009 GRC) Revised 01-18-2010 3" xfId="7491"/>
    <cellStyle name="_Costs not in KWI3000 '06Budget_Rebuttal Power Costs_Electric Rev Req Model (2009 GRC) Revised 01-18-2010 3 2" xfId="7492"/>
    <cellStyle name="_Costs not in KWI3000 '06Budget_Rebuttal Power Costs_Electric Rev Req Model (2009 GRC) Revised 01-18-2010 4" xfId="7493"/>
    <cellStyle name="_Costs not in KWI3000 '06Budget_Rebuttal Power Costs_Electric Rev Req Model (2009 GRC) Revised 01-18-2010_DEM-WP(C) ENERG10C--ctn Mid-C_042010 2010GRC" xfId="7494"/>
    <cellStyle name="_Costs not in KWI3000 '06Budget_Rebuttal Power Costs_Final Order Electric EXHIBIT A-1" xfId="7495"/>
    <cellStyle name="_Costs not in KWI3000 '06Budget_Rebuttal Power Costs_Final Order Electric EXHIBIT A-1 2" xfId="7496"/>
    <cellStyle name="_Costs not in KWI3000 '06Budget_Rebuttal Power Costs_Final Order Electric EXHIBIT A-1 2 2" xfId="7497"/>
    <cellStyle name="_Costs not in KWI3000 '06Budget_Rebuttal Power Costs_Final Order Electric EXHIBIT A-1 2 2 2" xfId="7498"/>
    <cellStyle name="_Costs not in KWI3000 '06Budget_Rebuttal Power Costs_Final Order Electric EXHIBIT A-1 2 3" xfId="7499"/>
    <cellStyle name="_Costs not in KWI3000 '06Budget_Rebuttal Power Costs_Final Order Electric EXHIBIT A-1 3" xfId="7500"/>
    <cellStyle name="_Costs not in KWI3000 '06Budget_Rebuttal Power Costs_Final Order Electric EXHIBIT A-1 3 2" xfId="7501"/>
    <cellStyle name="_Costs not in KWI3000 '06Budget_Rebuttal Power Costs_Final Order Electric EXHIBIT A-1 4" xfId="7502"/>
    <cellStyle name="_Costs not in KWI3000 '06Budget_RECS vs PTC's w Interest 6-28-10" xfId="7503"/>
    <cellStyle name="_Costs not in KWI3000 '06Budget_ROR &amp; CONV FACTOR" xfId="7504"/>
    <cellStyle name="_Costs not in KWI3000 '06Budget_ROR &amp; CONV FACTOR 2" xfId="7505"/>
    <cellStyle name="_Costs not in KWI3000 '06Budget_ROR &amp; CONV FACTOR 2 2" xfId="7506"/>
    <cellStyle name="_Costs not in KWI3000 '06Budget_ROR &amp; CONV FACTOR 2 2 2" xfId="7507"/>
    <cellStyle name="_Costs not in KWI3000 '06Budget_ROR &amp; CONV FACTOR 2 3" xfId="7508"/>
    <cellStyle name="_Costs not in KWI3000 '06Budget_ROR &amp; CONV FACTOR 3" xfId="7509"/>
    <cellStyle name="_Costs not in KWI3000 '06Budget_ROR &amp; CONV FACTOR 3 2" xfId="7510"/>
    <cellStyle name="_Costs not in KWI3000 '06Budget_ROR &amp; CONV FACTOR 4" xfId="7511"/>
    <cellStyle name="_Costs not in KWI3000 '06Budget_ROR 5.02" xfId="7512"/>
    <cellStyle name="_Costs not in KWI3000 '06Budget_ROR 5.02 2" xfId="7513"/>
    <cellStyle name="_Costs not in KWI3000 '06Budget_ROR 5.02 2 2" xfId="7514"/>
    <cellStyle name="_Costs not in KWI3000 '06Budget_ROR 5.02 2 2 2" xfId="7515"/>
    <cellStyle name="_Costs not in KWI3000 '06Budget_ROR 5.02 2 3" xfId="7516"/>
    <cellStyle name="_Costs not in KWI3000 '06Budget_ROR 5.02 3" xfId="7517"/>
    <cellStyle name="_Costs not in KWI3000 '06Budget_ROR 5.02 3 2" xfId="7518"/>
    <cellStyle name="_Costs not in KWI3000 '06Budget_ROR 5.02 4" xfId="7519"/>
    <cellStyle name="_Costs not in KWI3000 '06Budget_Transmission Workbook for May BOD" xfId="7520"/>
    <cellStyle name="_Costs not in KWI3000 '06Budget_Transmission Workbook for May BOD 2" xfId="7521"/>
    <cellStyle name="_Costs not in KWI3000 '06Budget_Transmission Workbook for May BOD 2 2" xfId="7522"/>
    <cellStyle name="_Costs not in KWI3000 '06Budget_Transmission Workbook for May BOD 3" xfId="7523"/>
    <cellStyle name="_Costs not in KWI3000 '06Budget_Transmission Workbook for May BOD_DEM-WP(C) ENERG10C--ctn Mid-C_042010 2010GRC" xfId="7524"/>
    <cellStyle name="_Costs not in KWI3000 '06Budget_Typical Residential Impacts 10.27.08" xfId="7525"/>
    <cellStyle name="_Costs not in KWI3000 '06Budget_Wind Integration 10GRC" xfId="7526"/>
    <cellStyle name="_Costs not in KWI3000 '06Budget_Wind Integration 10GRC 2" xfId="7527"/>
    <cellStyle name="_Costs not in KWI3000 '06Budget_Wind Integration 10GRC 2 2" xfId="7528"/>
    <cellStyle name="_Costs not in KWI3000 '06Budget_Wind Integration 10GRC 3" xfId="7529"/>
    <cellStyle name="_Costs not in KWI3000 '06Budget_Wind Integration 10GRC_DEM-WP(C) ENERG10C--ctn Mid-C_042010 2010GRC" xfId="7530"/>
    <cellStyle name="_DEM-08C Power Cost Comparison" xfId="7531"/>
    <cellStyle name="_DEM-08C Power Cost Comparison 2" xfId="7532"/>
    <cellStyle name="_DEM-WP (C) Costs not in AURORA 2006GRC Order 11.30.06 Gas" xfId="7533"/>
    <cellStyle name="_DEM-WP (C) Costs not in AURORA 2006GRC Order 11.30.06 Gas 2" xfId="7534"/>
    <cellStyle name="_DEM-WP (C) Costs not in AURORA 2006GRC Order 11.30.06 Gas 2 2" xfId="7535"/>
    <cellStyle name="_DEM-WP (C) Costs not in AURORA 2006GRC Order 11.30.06 Gas 3" xfId="7536"/>
    <cellStyle name="_DEM-WP (C) Costs not in AURORA 2006GRC Order 11.30.06 Gas_Chelan PUD Power Costs (8-10)" xfId="7537"/>
    <cellStyle name="_DEM-WP (C) Costs not in AURORA 2006GRC Order 11.30.06 Gas_Chelan PUD Power Costs (8-10) 2" xfId="7538"/>
    <cellStyle name="_DEM-WP (C) Costs not in AURORA 2006GRC Order 11.30.06 Gas_DEM-WP(C) ENERG10C--ctn Mid-C_042010 2010GRC" xfId="7539"/>
    <cellStyle name="_DEM-WP (C) Costs not in AURORA 2006GRC Order 11.30.06 Gas_NIM Summary" xfId="7540"/>
    <cellStyle name="_DEM-WP (C) Costs not in AURORA 2006GRC Order 11.30.06 Gas_NIM Summary 2" xfId="7541"/>
    <cellStyle name="_DEM-WP (C) Costs not in AURORA 2006GRC Order 11.30.06 Gas_NIM Summary 2 2" xfId="7542"/>
    <cellStyle name="_DEM-WP (C) Costs not in AURORA 2006GRC Order 11.30.06 Gas_NIM Summary 3" xfId="7543"/>
    <cellStyle name="_DEM-WP (C) Costs not in AURORA 2006GRC Order 11.30.06 Gas_NIM Summary_DEM-WP(C) ENERG10C--ctn Mid-C_042010 2010GRC" xfId="7544"/>
    <cellStyle name="_DEM-WP (C) Power Cost 2006GRC Order" xfId="7545"/>
    <cellStyle name="_DEM-WP (C) Power Cost 2006GRC Order 10" xfId="7546"/>
    <cellStyle name="_DEM-WP (C) Power Cost 2006GRC Order 10 2" xfId="7547"/>
    <cellStyle name="_DEM-WP (C) Power Cost 2006GRC Order 2" xfId="7548"/>
    <cellStyle name="_DEM-WP (C) Power Cost 2006GRC Order 2 2" xfId="7549"/>
    <cellStyle name="_DEM-WP (C) Power Cost 2006GRC Order 2 2 2" xfId="7550"/>
    <cellStyle name="_DEM-WP (C) Power Cost 2006GRC Order 2 2 2 2" xfId="7551"/>
    <cellStyle name="_DEM-WP (C) Power Cost 2006GRC Order 2 2 3" xfId="7552"/>
    <cellStyle name="_DEM-WP (C) Power Cost 2006GRC Order 2 3" xfId="7553"/>
    <cellStyle name="_DEM-WP (C) Power Cost 2006GRC Order 2 3 2" xfId="7554"/>
    <cellStyle name="_DEM-WP (C) Power Cost 2006GRC Order 2 4" xfId="7555"/>
    <cellStyle name="_DEM-WP (C) Power Cost 2006GRC Order 3" xfId="7556"/>
    <cellStyle name="_DEM-WP (C) Power Cost 2006GRC Order 3 2" xfId="7557"/>
    <cellStyle name="_DEM-WP (C) Power Cost 2006GRC Order 3 2 2" xfId="7558"/>
    <cellStyle name="_DEM-WP (C) Power Cost 2006GRC Order 3 3" xfId="7559"/>
    <cellStyle name="_DEM-WP (C) Power Cost 2006GRC Order 4" xfId="7560"/>
    <cellStyle name="_DEM-WP (C) Power Cost 2006GRC Order 4 2" xfId="7561"/>
    <cellStyle name="_DEM-WP (C) Power Cost 2006GRC Order 4 2 2" xfId="7562"/>
    <cellStyle name="_DEM-WP (C) Power Cost 2006GRC Order 4 3" xfId="7563"/>
    <cellStyle name="_DEM-WP (C) Power Cost 2006GRC Order 5" xfId="7564"/>
    <cellStyle name="_DEM-WP (C) Power Cost 2006GRC Order 5 2" xfId="7565"/>
    <cellStyle name="_DEM-WP (C) Power Cost 2006GRC Order 5 2 2" xfId="7566"/>
    <cellStyle name="_DEM-WP (C) Power Cost 2006GRC Order 5 2 3" xfId="7567"/>
    <cellStyle name="_DEM-WP (C) Power Cost 2006GRC Order 5 3" xfId="7568"/>
    <cellStyle name="_DEM-WP (C) Power Cost 2006GRC Order 5 3 2" xfId="7569"/>
    <cellStyle name="_DEM-WP (C) Power Cost 2006GRC Order 6" xfId="7570"/>
    <cellStyle name="_DEM-WP (C) Power Cost 2006GRC Order 6 2" xfId="7571"/>
    <cellStyle name="_DEM-WP (C) Power Cost 2006GRC Order 6 2 2" xfId="7572"/>
    <cellStyle name="_DEM-WP (C) Power Cost 2006GRC Order 6 3" xfId="7573"/>
    <cellStyle name="_DEM-WP (C) Power Cost 2006GRC Order 7" xfId="7574"/>
    <cellStyle name="_DEM-WP (C) Power Cost 2006GRC Order 7 2" xfId="7575"/>
    <cellStyle name="_DEM-WP (C) Power Cost 2006GRC Order 8" xfId="7576"/>
    <cellStyle name="_DEM-WP (C) Power Cost 2006GRC Order 8 2" xfId="7577"/>
    <cellStyle name="_DEM-WP (C) Power Cost 2006GRC Order 9" xfId="7578"/>
    <cellStyle name="_DEM-WP (C) Power Cost 2006GRC Order 9 2" xfId="7579"/>
    <cellStyle name="_DEM-WP (C) Power Cost 2006GRC Order_04 07E Wild Horse Wind Expansion (C) (2)" xfId="7580"/>
    <cellStyle name="_DEM-WP (C) Power Cost 2006GRC Order_04 07E Wild Horse Wind Expansion (C) (2) 2" xfId="7581"/>
    <cellStyle name="_DEM-WP (C) Power Cost 2006GRC Order_04 07E Wild Horse Wind Expansion (C) (2) 2 2" xfId="7582"/>
    <cellStyle name="_DEM-WP (C) Power Cost 2006GRC Order_04 07E Wild Horse Wind Expansion (C) (2) 2 2 2" xfId="7583"/>
    <cellStyle name="_DEM-WP (C) Power Cost 2006GRC Order_04 07E Wild Horse Wind Expansion (C) (2) 2 3" xfId="7584"/>
    <cellStyle name="_DEM-WP (C) Power Cost 2006GRC Order_04 07E Wild Horse Wind Expansion (C) (2) 3" xfId="7585"/>
    <cellStyle name="_DEM-WP (C) Power Cost 2006GRC Order_04 07E Wild Horse Wind Expansion (C) (2) 3 2" xfId="7586"/>
    <cellStyle name="_DEM-WP (C) Power Cost 2006GRC Order_04 07E Wild Horse Wind Expansion (C) (2) 4" xfId="7587"/>
    <cellStyle name="_DEM-WP (C) Power Cost 2006GRC Order_04 07E Wild Horse Wind Expansion (C) (2)_Adj Bench DR 3 for Initial Briefs (Electric)" xfId="7588"/>
    <cellStyle name="_DEM-WP (C) Power Cost 2006GRC Order_04 07E Wild Horse Wind Expansion (C) (2)_Adj Bench DR 3 for Initial Briefs (Electric) 2" xfId="7589"/>
    <cellStyle name="_DEM-WP (C) Power Cost 2006GRC Order_04 07E Wild Horse Wind Expansion (C) (2)_Adj Bench DR 3 for Initial Briefs (Electric) 2 2" xfId="7590"/>
    <cellStyle name="_DEM-WP (C) Power Cost 2006GRC Order_04 07E Wild Horse Wind Expansion (C) (2)_Adj Bench DR 3 for Initial Briefs (Electric) 2 2 2" xfId="7591"/>
    <cellStyle name="_DEM-WP (C) Power Cost 2006GRC Order_04 07E Wild Horse Wind Expansion (C) (2)_Adj Bench DR 3 for Initial Briefs (Electric) 2 3" xfId="7592"/>
    <cellStyle name="_DEM-WP (C) Power Cost 2006GRC Order_04 07E Wild Horse Wind Expansion (C) (2)_Adj Bench DR 3 for Initial Briefs (Electric) 3" xfId="7593"/>
    <cellStyle name="_DEM-WP (C) Power Cost 2006GRC Order_04 07E Wild Horse Wind Expansion (C) (2)_Adj Bench DR 3 for Initial Briefs (Electric) 3 2" xfId="7594"/>
    <cellStyle name="_DEM-WP (C) Power Cost 2006GRC Order_04 07E Wild Horse Wind Expansion (C) (2)_Adj Bench DR 3 for Initial Briefs (Electric) 4" xfId="7595"/>
    <cellStyle name="_DEM-WP (C) Power Cost 2006GRC Order_04 07E Wild Horse Wind Expansion (C) (2)_Adj Bench DR 3 for Initial Briefs (Electric)_DEM-WP(C) ENERG10C--ctn Mid-C_042010 2010GRC" xfId="7596"/>
    <cellStyle name="_DEM-WP (C) Power Cost 2006GRC Order_04 07E Wild Horse Wind Expansion (C) (2)_Book1" xfId="7597"/>
    <cellStyle name="_DEM-WP (C) Power Cost 2006GRC Order_04 07E Wild Horse Wind Expansion (C) (2)_DEM-WP(C) ENERG10C--ctn Mid-C_042010 2010GRC" xfId="7598"/>
    <cellStyle name="_DEM-WP (C) Power Cost 2006GRC Order_04 07E Wild Horse Wind Expansion (C) (2)_Electric Rev Req Model (2009 GRC) " xfId="7599"/>
    <cellStyle name="_DEM-WP (C) Power Cost 2006GRC Order_04 07E Wild Horse Wind Expansion (C) (2)_Electric Rev Req Model (2009 GRC)  2" xfId="7600"/>
    <cellStyle name="_DEM-WP (C) Power Cost 2006GRC Order_04 07E Wild Horse Wind Expansion (C) (2)_Electric Rev Req Model (2009 GRC)  2 2" xfId="7601"/>
    <cellStyle name="_DEM-WP (C) Power Cost 2006GRC Order_04 07E Wild Horse Wind Expansion (C) (2)_Electric Rev Req Model (2009 GRC)  2 2 2" xfId="7602"/>
    <cellStyle name="_DEM-WP (C) Power Cost 2006GRC Order_04 07E Wild Horse Wind Expansion (C) (2)_Electric Rev Req Model (2009 GRC)  2 3" xfId="7603"/>
    <cellStyle name="_DEM-WP (C) Power Cost 2006GRC Order_04 07E Wild Horse Wind Expansion (C) (2)_Electric Rev Req Model (2009 GRC)  3" xfId="7604"/>
    <cellStyle name="_DEM-WP (C) Power Cost 2006GRC Order_04 07E Wild Horse Wind Expansion (C) (2)_Electric Rev Req Model (2009 GRC)  3 2" xfId="7605"/>
    <cellStyle name="_DEM-WP (C) Power Cost 2006GRC Order_04 07E Wild Horse Wind Expansion (C) (2)_Electric Rev Req Model (2009 GRC)  4" xfId="7606"/>
    <cellStyle name="_DEM-WP (C) Power Cost 2006GRC Order_04 07E Wild Horse Wind Expansion (C) (2)_Electric Rev Req Model (2009 GRC) _DEM-WP(C) ENERG10C--ctn Mid-C_042010 2010GRC" xfId="7607"/>
    <cellStyle name="_DEM-WP (C) Power Cost 2006GRC Order_04 07E Wild Horse Wind Expansion (C) (2)_Electric Rev Req Model (2009 GRC) Rebuttal" xfId="7608"/>
    <cellStyle name="_DEM-WP (C) Power Cost 2006GRC Order_04 07E Wild Horse Wind Expansion (C) (2)_Electric Rev Req Model (2009 GRC) Rebuttal 2" xfId="7609"/>
    <cellStyle name="_DEM-WP (C) Power Cost 2006GRC Order_04 07E Wild Horse Wind Expansion (C) (2)_Electric Rev Req Model (2009 GRC) Rebuttal 2 2" xfId="7610"/>
    <cellStyle name="_DEM-WP (C) Power Cost 2006GRC Order_04 07E Wild Horse Wind Expansion (C) (2)_Electric Rev Req Model (2009 GRC) Rebuttal 2 2 2" xfId="7611"/>
    <cellStyle name="_DEM-WP (C) Power Cost 2006GRC Order_04 07E Wild Horse Wind Expansion (C) (2)_Electric Rev Req Model (2009 GRC) Rebuttal 2 3" xfId="7612"/>
    <cellStyle name="_DEM-WP (C) Power Cost 2006GRC Order_04 07E Wild Horse Wind Expansion (C) (2)_Electric Rev Req Model (2009 GRC) Rebuttal 3" xfId="7613"/>
    <cellStyle name="_DEM-WP (C) Power Cost 2006GRC Order_04 07E Wild Horse Wind Expansion (C) (2)_Electric Rev Req Model (2009 GRC) Rebuttal 3 2" xfId="7614"/>
    <cellStyle name="_DEM-WP (C) Power Cost 2006GRC Order_04 07E Wild Horse Wind Expansion (C) (2)_Electric Rev Req Model (2009 GRC) Rebuttal 4" xfId="7615"/>
    <cellStyle name="_DEM-WP (C) Power Cost 2006GRC Order_04 07E Wild Horse Wind Expansion (C) (2)_Electric Rev Req Model (2009 GRC) Rebuttal REmoval of New  WH Solar AdjustMI" xfId="7616"/>
    <cellStyle name="_DEM-WP (C) Power Cost 2006GRC Order_04 07E Wild Horse Wind Expansion (C) (2)_Electric Rev Req Model (2009 GRC) Rebuttal REmoval of New  WH Solar AdjustMI 2" xfId="7617"/>
    <cellStyle name="_DEM-WP (C) Power Cost 2006GRC Order_04 07E Wild Horse Wind Expansion (C) (2)_Electric Rev Req Model (2009 GRC) Rebuttal REmoval of New  WH Solar AdjustMI 2 2" xfId="7618"/>
    <cellStyle name="_DEM-WP (C) Power Cost 2006GRC Order_04 07E Wild Horse Wind Expansion (C) (2)_Electric Rev Req Model (2009 GRC) Rebuttal REmoval of New  WH Solar AdjustMI 2 2 2" xfId="7619"/>
    <cellStyle name="_DEM-WP (C) Power Cost 2006GRC Order_04 07E Wild Horse Wind Expansion (C) (2)_Electric Rev Req Model (2009 GRC) Rebuttal REmoval of New  WH Solar AdjustMI 2 3" xfId="7620"/>
    <cellStyle name="_DEM-WP (C) Power Cost 2006GRC Order_04 07E Wild Horse Wind Expansion (C) (2)_Electric Rev Req Model (2009 GRC) Rebuttal REmoval of New  WH Solar AdjustMI 3" xfId="7621"/>
    <cellStyle name="_DEM-WP (C) Power Cost 2006GRC Order_04 07E Wild Horse Wind Expansion (C) (2)_Electric Rev Req Model (2009 GRC) Rebuttal REmoval of New  WH Solar AdjustMI 3 2" xfId="7622"/>
    <cellStyle name="_DEM-WP (C) Power Cost 2006GRC Order_04 07E Wild Horse Wind Expansion (C) (2)_Electric Rev Req Model (2009 GRC) Rebuttal REmoval of New  WH Solar AdjustMI 4" xfId="7623"/>
    <cellStyle name="_DEM-WP (C) Power Cost 2006GRC Order_04 07E Wild Horse Wind Expansion (C) (2)_Electric Rev Req Model (2009 GRC) Rebuttal REmoval of New  WH Solar AdjustMI_DEM-WP(C) ENERG10C--ctn Mid-C_042010 2010GRC" xfId="7624"/>
    <cellStyle name="_DEM-WP (C) Power Cost 2006GRC Order_04 07E Wild Horse Wind Expansion (C) (2)_Electric Rev Req Model (2009 GRC) Revised 01-18-2010" xfId="7625"/>
    <cellStyle name="_DEM-WP (C) Power Cost 2006GRC Order_04 07E Wild Horse Wind Expansion (C) (2)_Electric Rev Req Model (2009 GRC) Revised 01-18-2010 2" xfId="7626"/>
    <cellStyle name="_DEM-WP (C) Power Cost 2006GRC Order_04 07E Wild Horse Wind Expansion (C) (2)_Electric Rev Req Model (2009 GRC) Revised 01-18-2010 2 2" xfId="7627"/>
    <cellStyle name="_DEM-WP (C) Power Cost 2006GRC Order_04 07E Wild Horse Wind Expansion (C) (2)_Electric Rev Req Model (2009 GRC) Revised 01-18-2010 2 2 2" xfId="7628"/>
    <cellStyle name="_DEM-WP (C) Power Cost 2006GRC Order_04 07E Wild Horse Wind Expansion (C) (2)_Electric Rev Req Model (2009 GRC) Revised 01-18-2010 2 3" xfId="7629"/>
    <cellStyle name="_DEM-WP (C) Power Cost 2006GRC Order_04 07E Wild Horse Wind Expansion (C) (2)_Electric Rev Req Model (2009 GRC) Revised 01-18-2010 3" xfId="7630"/>
    <cellStyle name="_DEM-WP (C) Power Cost 2006GRC Order_04 07E Wild Horse Wind Expansion (C) (2)_Electric Rev Req Model (2009 GRC) Revised 01-18-2010 3 2" xfId="7631"/>
    <cellStyle name="_DEM-WP (C) Power Cost 2006GRC Order_04 07E Wild Horse Wind Expansion (C) (2)_Electric Rev Req Model (2009 GRC) Revised 01-18-2010 4" xfId="7632"/>
    <cellStyle name="_DEM-WP (C) Power Cost 2006GRC Order_04 07E Wild Horse Wind Expansion (C) (2)_Electric Rev Req Model (2009 GRC) Revised 01-18-2010_DEM-WP(C) ENERG10C--ctn Mid-C_042010 2010GRC" xfId="7633"/>
    <cellStyle name="_DEM-WP (C) Power Cost 2006GRC Order_04 07E Wild Horse Wind Expansion (C) (2)_Electric Rev Req Model (2010 GRC)" xfId="7634"/>
    <cellStyle name="_DEM-WP (C) Power Cost 2006GRC Order_04 07E Wild Horse Wind Expansion (C) (2)_Electric Rev Req Model (2010 GRC) SF" xfId="7635"/>
    <cellStyle name="_DEM-WP (C) Power Cost 2006GRC Order_04 07E Wild Horse Wind Expansion (C) (2)_Final Order Electric EXHIBIT A-1" xfId="7636"/>
    <cellStyle name="_DEM-WP (C) Power Cost 2006GRC Order_04 07E Wild Horse Wind Expansion (C) (2)_Final Order Electric EXHIBIT A-1 2" xfId="7637"/>
    <cellStyle name="_DEM-WP (C) Power Cost 2006GRC Order_04 07E Wild Horse Wind Expansion (C) (2)_Final Order Electric EXHIBIT A-1 2 2" xfId="7638"/>
    <cellStyle name="_DEM-WP (C) Power Cost 2006GRC Order_04 07E Wild Horse Wind Expansion (C) (2)_Final Order Electric EXHIBIT A-1 2 2 2" xfId="7639"/>
    <cellStyle name="_DEM-WP (C) Power Cost 2006GRC Order_04 07E Wild Horse Wind Expansion (C) (2)_Final Order Electric EXHIBIT A-1 2 3" xfId="7640"/>
    <cellStyle name="_DEM-WP (C) Power Cost 2006GRC Order_04 07E Wild Horse Wind Expansion (C) (2)_Final Order Electric EXHIBIT A-1 3" xfId="7641"/>
    <cellStyle name="_DEM-WP (C) Power Cost 2006GRC Order_04 07E Wild Horse Wind Expansion (C) (2)_Final Order Electric EXHIBIT A-1 3 2" xfId="7642"/>
    <cellStyle name="_DEM-WP (C) Power Cost 2006GRC Order_04 07E Wild Horse Wind Expansion (C) (2)_Final Order Electric EXHIBIT A-1 4" xfId="7643"/>
    <cellStyle name="_DEM-WP (C) Power Cost 2006GRC Order_04 07E Wild Horse Wind Expansion (C) (2)_TENASKA REGULATORY ASSET" xfId="7644"/>
    <cellStyle name="_DEM-WP (C) Power Cost 2006GRC Order_04 07E Wild Horse Wind Expansion (C) (2)_TENASKA REGULATORY ASSET 2" xfId="7645"/>
    <cellStyle name="_DEM-WP (C) Power Cost 2006GRC Order_04 07E Wild Horse Wind Expansion (C) (2)_TENASKA REGULATORY ASSET 2 2" xfId="7646"/>
    <cellStyle name="_DEM-WP (C) Power Cost 2006GRC Order_04 07E Wild Horse Wind Expansion (C) (2)_TENASKA REGULATORY ASSET 2 2 2" xfId="7647"/>
    <cellStyle name="_DEM-WP (C) Power Cost 2006GRC Order_04 07E Wild Horse Wind Expansion (C) (2)_TENASKA REGULATORY ASSET 2 3" xfId="7648"/>
    <cellStyle name="_DEM-WP (C) Power Cost 2006GRC Order_04 07E Wild Horse Wind Expansion (C) (2)_TENASKA REGULATORY ASSET 3" xfId="7649"/>
    <cellStyle name="_DEM-WP (C) Power Cost 2006GRC Order_04 07E Wild Horse Wind Expansion (C) (2)_TENASKA REGULATORY ASSET 3 2" xfId="7650"/>
    <cellStyle name="_DEM-WP (C) Power Cost 2006GRC Order_04 07E Wild Horse Wind Expansion (C) (2)_TENASKA REGULATORY ASSET 4" xfId="7651"/>
    <cellStyle name="_DEM-WP (C) Power Cost 2006GRC Order_16.37E Wild Horse Expansion DeferralRevwrkingfile SF" xfId="7652"/>
    <cellStyle name="_DEM-WP (C) Power Cost 2006GRC Order_16.37E Wild Horse Expansion DeferralRevwrkingfile SF 2" xfId="7653"/>
    <cellStyle name="_DEM-WP (C) Power Cost 2006GRC Order_16.37E Wild Horse Expansion DeferralRevwrkingfile SF 2 2" xfId="7654"/>
    <cellStyle name="_DEM-WP (C) Power Cost 2006GRC Order_16.37E Wild Horse Expansion DeferralRevwrkingfile SF 2 2 2" xfId="7655"/>
    <cellStyle name="_DEM-WP (C) Power Cost 2006GRC Order_16.37E Wild Horse Expansion DeferralRevwrkingfile SF 2 3" xfId="7656"/>
    <cellStyle name="_DEM-WP (C) Power Cost 2006GRC Order_16.37E Wild Horse Expansion DeferralRevwrkingfile SF 3" xfId="7657"/>
    <cellStyle name="_DEM-WP (C) Power Cost 2006GRC Order_16.37E Wild Horse Expansion DeferralRevwrkingfile SF 3 2" xfId="7658"/>
    <cellStyle name="_DEM-WP (C) Power Cost 2006GRC Order_16.37E Wild Horse Expansion DeferralRevwrkingfile SF 4" xfId="7659"/>
    <cellStyle name="_DEM-WP (C) Power Cost 2006GRC Order_16.37E Wild Horse Expansion DeferralRevwrkingfile SF_DEM-WP(C) ENERG10C--ctn Mid-C_042010 2010GRC" xfId="7660"/>
    <cellStyle name="_DEM-WP (C) Power Cost 2006GRC Order_2009 Compliance Filing PCA Exhibits for GRC" xfId="7661"/>
    <cellStyle name="_DEM-WP (C) Power Cost 2006GRC Order_2009 Compliance Filing PCA Exhibits for GRC 2" xfId="7662"/>
    <cellStyle name="_DEM-WP (C) Power Cost 2006GRC Order_2009 GRC Compl Filing - Exhibit D" xfId="7663"/>
    <cellStyle name="_DEM-WP (C) Power Cost 2006GRC Order_2009 GRC Compl Filing - Exhibit D 2" xfId="7664"/>
    <cellStyle name="_DEM-WP (C) Power Cost 2006GRC Order_2009 GRC Compl Filing - Exhibit D 2 2" xfId="7665"/>
    <cellStyle name="_DEM-WP (C) Power Cost 2006GRC Order_2009 GRC Compl Filing - Exhibit D 3" xfId="7666"/>
    <cellStyle name="_DEM-WP (C) Power Cost 2006GRC Order_2009 GRC Compl Filing - Exhibit D_DEM-WP(C) ENERG10C--ctn Mid-C_042010 2010GRC" xfId="7667"/>
    <cellStyle name="_DEM-WP (C) Power Cost 2006GRC Order_3.01 Income Statement" xfId="7668"/>
    <cellStyle name="_DEM-WP (C) Power Cost 2006GRC Order_4 31 Regulatory Assets and Liabilities  7 06- Exhibit D" xfId="7669"/>
    <cellStyle name="_DEM-WP (C) Power Cost 2006GRC Order_4 31 Regulatory Assets and Liabilities  7 06- Exhibit D 2" xfId="7670"/>
    <cellStyle name="_DEM-WP (C) Power Cost 2006GRC Order_4 31 Regulatory Assets and Liabilities  7 06- Exhibit D 2 2" xfId="7671"/>
    <cellStyle name="_DEM-WP (C) Power Cost 2006GRC Order_4 31 Regulatory Assets and Liabilities  7 06- Exhibit D 2 2 2" xfId="7672"/>
    <cellStyle name="_DEM-WP (C) Power Cost 2006GRC Order_4 31 Regulatory Assets and Liabilities  7 06- Exhibit D 3" xfId="7673"/>
    <cellStyle name="_DEM-WP (C) Power Cost 2006GRC Order_4 31 Regulatory Assets and Liabilities  7 06- Exhibit D 3 2" xfId="7674"/>
    <cellStyle name="_DEM-WP (C) Power Cost 2006GRC Order_4 31 Regulatory Assets and Liabilities  7 06- Exhibit D_DEM-WP(C) ENERG10C--ctn Mid-C_042010 2010GRC" xfId="7675"/>
    <cellStyle name="_DEM-WP (C) Power Cost 2006GRC Order_4 31 Regulatory Assets and Liabilities  7 06- Exhibit D_NIM Summary" xfId="7676"/>
    <cellStyle name="_DEM-WP (C) Power Cost 2006GRC Order_4 31 Regulatory Assets and Liabilities  7 06- Exhibit D_NIM Summary 2" xfId="7677"/>
    <cellStyle name="_DEM-WP (C) Power Cost 2006GRC Order_4 31 Regulatory Assets and Liabilities  7 06- Exhibit D_NIM Summary 2 2" xfId="7678"/>
    <cellStyle name="_DEM-WP (C) Power Cost 2006GRC Order_4 31 Regulatory Assets and Liabilities  7 06- Exhibit D_NIM Summary 3" xfId="7679"/>
    <cellStyle name="_DEM-WP (C) Power Cost 2006GRC Order_4 31 Regulatory Assets and Liabilities  7 06- Exhibit D_NIM Summary_DEM-WP(C) ENERG10C--ctn Mid-C_042010 2010GRC" xfId="7680"/>
    <cellStyle name="_DEM-WP (C) Power Cost 2006GRC Order_4 31 Regulatory Assets and Liabilities  7 06- Exhibit D_NIM+O&amp;M" xfId="7681"/>
    <cellStyle name="_DEM-WP (C) Power Cost 2006GRC Order_4 31 Regulatory Assets and Liabilities  7 06- Exhibit D_NIM+O&amp;M 2" xfId="7682"/>
    <cellStyle name="_DEM-WP (C) Power Cost 2006GRC Order_4 31 Regulatory Assets and Liabilities  7 06- Exhibit D_NIM+O&amp;M Monthly" xfId="7683"/>
    <cellStyle name="_DEM-WP (C) Power Cost 2006GRC Order_4 31 Regulatory Assets and Liabilities  7 06- Exhibit D_NIM+O&amp;M Monthly 2" xfId="7684"/>
    <cellStyle name="_DEM-WP (C) Power Cost 2006GRC Order_4 31E Reg Asset  Liab and EXH D" xfId="7685"/>
    <cellStyle name="_DEM-WP (C) Power Cost 2006GRC Order_4 31E Reg Asset  Liab and EXH D _ Aug 10 Filing (2)" xfId="7686"/>
    <cellStyle name="_DEM-WP (C) Power Cost 2006GRC Order_4 31E Reg Asset  Liab and EXH D _ Aug 10 Filing (2) 2" xfId="7687"/>
    <cellStyle name="_DEM-WP (C) Power Cost 2006GRC Order_4 31E Reg Asset  Liab and EXH D 10" xfId="7688"/>
    <cellStyle name="_DEM-WP (C) Power Cost 2006GRC Order_4 31E Reg Asset  Liab and EXH D 11" xfId="7689"/>
    <cellStyle name="_DEM-WP (C) Power Cost 2006GRC Order_4 31E Reg Asset  Liab and EXH D 12" xfId="7690"/>
    <cellStyle name="_DEM-WP (C) Power Cost 2006GRC Order_4 31E Reg Asset  Liab and EXH D 13" xfId="7691"/>
    <cellStyle name="_DEM-WP (C) Power Cost 2006GRC Order_4 31E Reg Asset  Liab and EXH D 14" xfId="7692"/>
    <cellStyle name="_DEM-WP (C) Power Cost 2006GRC Order_4 31E Reg Asset  Liab and EXH D 15" xfId="7693"/>
    <cellStyle name="_DEM-WP (C) Power Cost 2006GRC Order_4 31E Reg Asset  Liab and EXH D 16" xfId="7694"/>
    <cellStyle name="_DEM-WP (C) Power Cost 2006GRC Order_4 31E Reg Asset  Liab and EXH D 17" xfId="7695"/>
    <cellStyle name="_DEM-WP (C) Power Cost 2006GRC Order_4 31E Reg Asset  Liab and EXH D 18" xfId="7696"/>
    <cellStyle name="_DEM-WP (C) Power Cost 2006GRC Order_4 31E Reg Asset  Liab and EXH D 19" xfId="7697"/>
    <cellStyle name="_DEM-WP (C) Power Cost 2006GRC Order_4 31E Reg Asset  Liab and EXH D 2" xfId="7698"/>
    <cellStyle name="_DEM-WP (C) Power Cost 2006GRC Order_4 31E Reg Asset  Liab and EXH D 20" xfId="7699"/>
    <cellStyle name="_DEM-WP (C) Power Cost 2006GRC Order_4 31E Reg Asset  Liab and EXH D 21" xfId="7700"/>
    <cellStyle name="_DEM-WP (C) Power Cost 2006GRC Order_4 31E Reg Asset  Liab and EXH D 22" xfId="7701"/>
    <cellStyle name="_DEM-WP (C) Power Cost 2006GRC Order_4 31E Reg Asset  Liab and EXH D 23" xfId="7702"/>
    <cellStyle name="_DEM-WP (C) Power Cost 2006GRC Order_4 31E Reg Asset  Liab and EXH D 24" xfId="7703"/>
    <cellStyle name="_DEM-WP (C) Power Cost 2006GRC Order_4 31E Reg Asset  Liab and EXH D 25" xfId="7704"/>
    <cellStyle name="_DEM-WP (C) Power Cost 2006GRC Order_4 31E Reg Asset  Liab and EXH D 26" xfId="7705"/>
    <cellStyle name="_DEM-WP (C) Power Cost 2006GRC Order_4 31E Reg Asset  Liab and EXH D 27" xfId="7706"/>
    <cellStyle name="_DEM-WP (C) Power Cost 2006GRC Order_4 31E Reg Asset  Liab and EXH D 28" xfId="7707"/>
    <cellStyle name="_DEM-WP (C) Power Cost 2006GRC Order_4 31E Reg Asset  Liab and EXH D 29" xfId="7708"/>
    <cellStyle name="_DEM-WP (C) Power Cost 2006GRC Order_4 31E Reg Asset  Liab and EXH D 3" xfId="7709"/>
    <cellStyle name="_DEM-WP (C) Power Cost 2006GRC Order_4 31E Reg Asset  Liab and EXH D 30" xfId="7710"/>
    <cellStyle name="_DEM-WP (C) Power Cost 2006GRC Order_4 31E Reg Asset  Liab and EXH D 31" xfId="7711"/>
    <cellStyle name="_DEM-WP (C) Power Cost 2006GRC Order_4 31E Reg Asset  Liab and EXH D 32" xfId="7712"/>
    <cellStyle name="_DEM-WP (C) Power Cost 2006GRC Order_4 31E Reg Asset  Liab and EXH D 33" xfId="7713"/>
    <cellStyle name="_DEM-WP (C) Power Cost 2006GRC Order_4 31E Reg Asset  Liab and EXH D 34" xfId="7714"/>
    <cellStyle name="_DEM-WP (C) Power Cost 2006GRC Order_4 31E Reg Asset  Liab and EXH D 35" xfId="7715"/>
    <cellStyle name="_DEM-WP (C) Power Cost 2006GRC Order_4 31E Reg Asset  Liab and EXH D 36" xfId="7716"/>
    <cellStyle name="_DEM-WP (C) Power Cost 2006GRC Order_4 31E Reg Asset  Liab and EXH D 4" xfId="7717"/>
    <cellStyle name="_DEM-WP (C) Power Cost 2006GRC Order_4 31E Reg Asset  Liab and EXH D 5" xfId="7718"/>
    <cellStyle name="_DEM-WP (C) Power Cost 2006GRC Order_4 31E Reg Asset  Liab and EXH D 6" xfId="7719"/>
    <cellStyle name="_DEM-WP (C) Power Cost 2006GRC Order_4 31E Reg Asset  Liab and EXH D 7" xfId="7720"/>
    <cellStyle name="_DEM-WP (C) Power Cost 2006GRC Order_4 31E Reg Asset  Liab and EXH D 8" xfId="7721"/>
    <cellStyle name="_DEM-WP (C) Power Cost 2006GRC Order_4 31E Reg Asset  Liab and EXH D 9" xfId="7722"/>
    <cellStyle name="_DEM-WP (C) Power Cost 2006GRC Order_4 32 Regulatory Assets and Liabilities  7 06- Exhibit D" xfId="7723"/>
    <cellStyle name="_DEM-WP (C) Power Cost 2006GRC Order_4 32 Regulatory Assets and Liabilities  7 06- Exhibit D 2" xfId="7724"/>
    <cellStyle name="_DEM-WP (C) Power Cost 2006GRC Order_4 32 Regulatory Assets and Liabilities  7 06- Exhibit D 2 2" xfId="7725"/>
    <cellStyle name="_DEM-WP (C) Power Cost 2006GRC Order_4 32 Regulatory Assets and Liabilities  7 06- Exhibit D 2 2 2" xfId="7726"/>
    <cellStyle name="_DEM-WP (C) Power Cost 2006GRC Order_4 32 Regulatory Assets and Liabilities  7 06- Exhibit D 3" xfId="7727"/>
    <cellStyle name="_DEM-WP (C) Power Cost 2006GRC Order_4 32 Regulatory Assets and Liabilities  7 06- Exhibit D 3 2" xfId="7728"/>
    <cellStyle name="_DEM-WP (C) Power Cost 2006GRC Order_4 32 Regulatory Assets and Liabilities  7 06- Exhibit D_DEM-WP(C) ENERG10C--ctn Mid-C_042010 2010GRC" xfId="7729"/>
    <cellStyle name="_DEM-WP (C) Power Cost 2006GRC Order_4 32 Regulatory Assets and Liabilities  7 06- Exhibit D_NIM Summary" xfId="7730"/>
    <cellStyle name="_DEM-WP (C) Power Cost 2006GRC Order_4 32 Regulatory Assets and Liabilities  7 06- Exhibit D_NIM Summary 2" xfId="7731"/>
    <cellStyle name="_DEM-WP (C) Power Cost 2006GRC Order_4 32 Regulatory Assets and Liabilities  7 06- Exhibit D_NIM Summary 2 2" xfId="7732"/>
    <cellStyle name="_DEM-WP (C) Power Cost 2006GRC Order_4 32 Regulatory Assets and Liabilities  7 06- Exhibit D_NIM Summary 3" xfId="7733"/>
    <cellStyle name="_DEM-WP (C) Power Cost 2006GRC Order_4 32 Regulatory Assets and Liabilities  7 06- Exhibit D_NIM Summary_DEM-WP(C) ENERG10C--ctn Mid-C_042010 2010GRC" xfId="7734"/>
    <cellStyle name="_DEM-WP (C) Power Cost 2006GRC Order_4 32 Regulatory Assets and Liabilities  7 06- Exhibit D_NIM+O&amp;M" xfId="7735"/>
    <cellStyle name="_DEM-WP (C) Power Cost 2006GRC Order_4 32 Regulatory Assets and Liabilities  7 06- Exhibit D_NIM+O&amp;M 2" xfId="7736"/>
    <cellStyle name="_DEM-WP (C) Power Cost 2006GRC Order_4 32 Regulatory Assets and Liabilities  7 06- Exhibit D_NIM+O&amp;M Monthly" xfId="7737"/>
    <cellStyle name="_DEM-WP (C) Power Cost 2006GRC Order_4 32 Regulatory Assets and Liabilities  7 06- Exhibit D_NIM+O&amp;M Monthly 2" xfId="7738"/>
    <cellStyle name="_DEM-WP (C) Power Cost 2006GRC Order_AURORA Total New" xfId="7739"/>
    <cellStyle name="_DEM-WP (C) Power Cost 2006GRC Order_AURORA Total New 2" xfId="7740"/>
    <cellStyle name="_DEM-WP (C) Power Cost 2006GRC Order_AURORA Total New 2 2" xfId="7741"/>
    <cellStyle name="_DEM-WP (C) Power Cost 2006GRC Order_AURORA Total New 3" xfId="7742"/>
    <cellStyle name="_DEM-WP (C) Power Cost 2006GRC Order_Book2" xfId="7743"/>
    <cellStyle name="_DEM-WP (C) Power Cost 2006GRC Order_Book2 2" xfId="7744"/>
    <cellStyle name="_DEM-WP (C) Power Cost 2006GRC Order_Book2 2 2" xfId="7745"/>
    <cellStyle name="_DEM-WP (C) Power Cost 2006GRC Order_Book2 2 2 2" xfId="7746"/>
    <cellStyle name="_DEM-WP (C) Power Cost 2006GRC Order_Book2 2 3" xfId="7747"/>
    <cellStyle name="_DEM-WP (C) Power Cost 2006GRC Order_Book2 3" xfId="7748"/>
    <cellStyle name="_DEM-WP (C) Power Cost 2006GRC Order_Book2 3 2" xfId="7749"/>
    <cellStyle name="_DEM-WP (C) Power Cost 2006GRC Order_Book2 4" xfId="7750"/>
    <cellStyle name="_DEM-WP (C) Power Cost 2006GRC Order_Book2_Adj Bench DR 3 for Initial Briefs (Electric)" xfId="7751"/>
    <cellStyle name="_DEM-WP (C) Power Cost 2006GRC Order_Book2_Adj Bench DR 3 for Initial Briefs (Electric) 2" xfId="7752"/>
    <cellStyle name="_DEM-WP (C) Power Cost 2006GRC Order_Book2_Adj Bench DR 3 for Initial Briefs (Electric) 2 2" xfId="7753"/>
    <cellStyle name="_DEM-WP (C) Power Cost 2006GRC Order_Book2_Adj Bench DR 3 for Initial Briefs (Electric) 2 2 2" xfId="7754"/>
    <cellStyle name="_DEM-WP (C) Power Cost 2006GRC Order_Book2_Adj Bench DR 3 for Initial Briefs (Electric) 2 3" xfId="7755"/>
    <cellStyle name="_DEM-WP (C) Power Cost 2006GRC Order_Book2_Adj Bench DR 3 for Initial Briefs (Electric) 3" xfId="7756"/>
    <cellStyle name="_DEM-WP (C) Power Cost 2006GRC Order_Book2_Adj Bench DR 3 for Initial Briefs (Electric) 3 2" xfId="7757"/>
    <cellStyle name="_DEM-WP (C) Power Cost 2006GRC Order_Book2_Adj Bench DR 3 for Initial Briefs (Electric) 4" xfId="7758"/>
    <cellStyle name="_DEM-WP (C) Power Cost 2006GRC Order_Book2_Adj Bench DR 3 for Initial Briefs (Electric)_DEM-WP(C) ENERG10C--ctn Mid-C_042010 2010GRC" xfId="7759"/>
    <cellStyle name="_DEM-WP (C) Power Cost 2006GRC Order_Book2_DEM-WP(C) ENERG10C--ctn Mid-C_042010 2010GRC" xfId="7760"/>
    <cellStyle name="_DEM-WP (C) Power Cost 2006GRC Order_Book2_Electric Rev Req Model (2009 GRC) Rebuttal" xfId="7761"/>
    <cellStyle name="_DEM-WP (C) Power Cost 2006GRC Order_Book2_Electric Rev Req Model (2009 GRC) Rebuttal 2" xfId="7762"/>
    <cellStyle name="_DEM-WP (C) Power Cost 2006GRC Order_Book2_Electric Rev Req Model (2009 GRC) Rebuttal 2 2" xfId="7763"/>
    <cellStyle name="_DEM-WP (C) Power Cost 2006GRC Order_Book2_Electric Rev Req Model (2009 GRC) Rebuttal 2 2 2" xfId="7764"/>
    <cellStyle name="_DEM-WP (C) Power Cost 2006GRC Order_Book2_Electric Rev Req Model (2009 GRC) Rebuttal 2 3" xfId="7765"/>
    <cellStyle name="_DEM-WP (C) Power Cost 2006GRC Order_Book2_Electric Rev Req Model (2009 GRC) Rebuttal 3" xfId="7766"/>
    <cellStyle name="_DEM-WP (C) Power Cost 2006GRC Order_Book2_Electric Rev Req Model (2009 GRC) Rebuttal 3 2" xfId="7767"/>
    <cellStyle name="_DEM-WP (C) Power Cost 2006GRC Order_Book2_Electric Rev Req Model (2009 GRC) Rebuttal 4" xfId="7768"/>
    <cellStyle name="_DEM-WP (C) Power Cost 2006GRC Order_Book2_Electric Rev Req Model (2009 GRC) Rebuttal REmoval of New  WH Solar AdjustMI" xfId="7769"/>
    <cellStyle name="_DEM-WP (C) Power Cost 2006GRC Order_Book2_Electric Rev Req Model (2009 GRC) Rebuttal REmoval of New  WH Solar AdjustMI 2" xfId="7770"/>
    <cellStyle name="_DEM-WP (C) Power Cost 2006GRC Order_Book2_Electric Rev Req Model (2009 GRC) Rebuttal REmoval of New  WH Solar AdjustMI 2 2" xfId="7771"/>
    <cellStyle name="_DEM-WP (C) Power Cost 2006GRC Order_Book2_Electric Rev Req Model (2009 GRC) Rebuttal REmoval of New  WH Solar AdjustMI 2 2 2" xfId="7772"/>
    <cellStyle name="_DEM-WP (C) Power Cost 2006GRC Order_Book2_Electric Rev Req Model (2009 GRC) Rebuttal REmoval of New  WH Solar AdjustMI 2 3" xfId="7773"/>
    <cellStyle name="_DEM-WP (C) Power Cost 2006GRC Order_Book2_Electric Rev Req Model (2009 GRC) Rebuttal REmoval of New  WH Solar AdjustMI 3" xfId="7774"/>
    <cellStyle name="_DEM-WP (C) Power Cost 2006GRC Order_Book2_Electric Rev Req Model (2009 GRC) Rebuttal REmoval of New  WH Solar AdjustMI 3 2" xfId="7775"/>
    <cellStyle name="_DEM-WP (C) Power Cost 2006GRC Order_Book2_Electric Rev Req Model (2009 GRC) Rebuttal REmoval of New  WH Solar AdjustMI 4" xfId="7776"/>
    <cellStyle name="_DEM-WP (C) Power Cost 2006GRC Order_Book2_Electric Rev Req Model (2009 GRC) Rebuttal REmoval of New  WH Solar AdjustMI_DEM-WP(C) ENERG10C--ctn Mid-C_042010 2010GRC" xfId="7777"/>
    <cellStyle name="_DEM-WP (C) Power Cost 2006GRC Order_Book2_Electric Rev Req Model (2009 GRC) Revised 01-18-2010" xfId="7778"/>
    <cellStyle name="_DEM-WP (C) Power Cost 2006GRC Order_Book2_Electric Rev Req Model (2009 GRC) Revised 01-18-2010 2" xfId="7779"/>
    <cellStyle name="_DEM-WP (C) Power Cost 2006GRC Order_Book2_Electric Rev Req Model (2009 GRC) Revised 01-18-2010 2 2" xfId="7780"/>
    <cellStyle name="_DEM-WP (C) Power Cost 2006GRC Order_Book2_Electric Rev Req Model (2009 GRC) Revised 01-18-2010 2 2 2" xfId="7781"/>
    <cellStyle name="_DEM-WP (C) Power Cost 2006GRC Order_Book2_Electric Rev Req Model (2009 GRC) Revised 01-18-2010 2 3" xfId="7782"/>
    <cellStyle name="_DEM-WP (C) Power Cost 2006GRC Order_Book2_Electric Rev Req Model (2009 GRC) Revised 01-18-2010 3" xfId="7783"/>
    <cellStyle name="_DEM-WP (C) Power Cost 2006GRC Order_Book2_Electric Rev Req Model (2009 GRC) Revised 01-18-2010 3 2" xfId="7784"/>
    <cellStyle name="_DEM-WP (C) Power Cost 2006GRC Order_Book2_Electric Rev Req Model (2009 GRC) Revised 01-18-2010 4" xfId="7785"/>
    <cellStyle name="_DEM-WP (C) Power Cost 2006GRC Order_Book2_Electric Rev Req Model (2009 GRC) Revised 01-18-2010_DEM-WP(C) ENERG10C--ctn Mid-C_042010 2010GRC" xfId="7786"/>
    <cellStyle name="_DEM-WP (C) Power Cost 2006GRC Order_Book2_Final Order Electric EXHIBIT A-1" xfId="7787"/>
    <cellStyle name="_DEM-WP (C) Power Cost 2006GRC Order_Book2_Final Order Electric EXHIBIT A-1 2" xfId="7788"/>
    <cellStyle name="_DEM-WP (C) Power Cost 2006GRC Order_Book2_Final Order Electric EXHIBIT A-1 2 2" xfId="7789"/>
    <cellStyle name="_DEM-WP (C) Power Cost 2006GRC Order_Book2_Final Order Electric EXHIBIT A-1 2 2 2" xfId="7790"/>
    <cellStyle name="_DEM-WP (C) Power Cost 2006GRC Order_Book2_Final Order Electric EXHIBIT A-1 2 3" xfId="7791"/>
    <cellStyle name="_DEM-WP (C) Power Cost 2006GRC Order_Book2_Final Order Electric EXHIBIT A-1 3" xfId="7792"/>
    <cellStyle name="_DEM-WP (C) Power Cost 2006GRC Order_Book2_Final Order Electric EXHIBIT A-1 3 2" xfId="7793"/>
    <cellStyle name="_DEM-WP (C) Power Cost 2006GRC Order_Book2_Final Order Electric EXHIBIT A-1 4" xfId="7794"/>
    <cellStyle name="_DEM-WP (C) Power Cost 2006GRC Order_Book4" xfId="7795"/>
    <cellStyle name="_DEM-WP (C) Power Cost 2006GRC Order_Book4 2" xfId="7796"/>
    <cellStyle name="_DEM-WP (C) Power Cost 2006GRC Order_Book4 2 2" xfId="7797"/>
    <cellStyle name="_DEM-WP (C) Power Cost 2006GRC Order_Book4 2 2 2" xfId="7798"/>
    <cellStyle name="_DEM-WP (C) Power Cost 2006GRC Order_Book4 2 3" xfId="7799"/>
    <cellStyle name="_DEM-WP (C) Power Cost 2006GRC Order_Book4 3" xfId="7800"/>
    <cellStyle name="_DEM-WP (C) Power Cost 2006GRC Order_Book4 3 2" xfId="7801"/>
    <cellStyle name="_DEM-WP (C) Power Cost 2006GRC Order_Book4 4" xfId="7802"/>
    <cellStyle name="_DEM-WP (C) Power Cost 2006GRC Order_Book4_DEM-WP(C) ENERG10C--ctn Mid-C_042010 2010GRC" xfId="7803"/>
    <cellStyle name="_DEM-WP (C) Power Cost 2006GRC Order_Book9" xfId="7804"/>
    <cellStyle name="_DEM-WP (C) Power Cost 2006GRC Order_Book9 2" xfId="7805"/>
    <cellStyle name="_DEM-WP (C) Power Cost 2006GRC Order_Book9 2 2" xfId="7806"/>
    <cellStyle name="_DEM-WP (C) Power Cost 2006GRC Order_Book9 2 2 2" xfId="7807"/>
    <cellStyle name="_DEM-WP (C) Power Cost 2006GRC Order_Book9 2 3" xfId="7808"/>
    <cellStyle name="_DEM-WP (C) Power Cost 2006GRC Order_Book9 3" xfId="7809"/>
    <cellStyle name="_DEM-WP (C) Power Cost 2006GRC Order_Book9 3 2" xfId="7810"/>
    <cellStyle name="_DEM-WP (C) Power Cost 2006GRC Order_Book9 4" xfId="7811"/>
    <cellStyle name="_DEM-WP (C) Power Cost 2006GRC Order_Book9_DEM-WP(C) ENERG10C--ctn Mid-C_042010 2010GRC" xfId="7812"/>
    <cellStyle name="_DEM-WP (C) Power Cost 2006GRC Order_Chelan PUD Power Costs (8-10)" xfId="7813"/>
    <cellStyle name="_DEM-WP (C) Power Cost 2006GRC Order_Chelan PUD Power Costs (8-10) 2" xfId="7814"/>
    <cellStyle name="_DEM-WP (C) Power Cost 2006GRC Order_DEM-WP(C) Chelan Power Costs" xfId="7815"/>
    <cellStyle name="_DEM-WP (C) Power Cost 2006GRC Order_DEM-WP(C) Chelan Power Costs 2" xfId="7816"/>
    <cellStyle name="_DEM-WP (C) Power Cost 2006GRC Order_DEM-WP(C) ENERG10C--ctn Mid-C_042010 2010GRC" xfId="7817"/>
    <cellStyle name="_DEM-WP (C) Power Cost 2006GRC Order_DEM-WP(C) Gas Transport 2010GRC" xfId="7818"/>
    <cellStyle name="_DEM-WP (C) Power Cost 2006GRC Order_DEM-WP(C) Gas Transport 2010GRC 2" xfId="7819"/>
    <cellStyle name="_DEM-WP (C) Power Cost 2006GRC Order_Electric COS Inputs" xfId="7820"/>
    <cellStyle name="_DEM-WP (C) Power Cost 2006GRC Order_Electric COS Inputs 2" xfId="7821"/>
    <cellStyle name="_DEM-WP (C) Power Cost 2006GRC Order_Electric COS Inputs 2 2" xfId="7822"/>
    <cellStyle name="_DEM-WP (C) Power Cost 2006GRC Order_Electric COS Inputs 2 2 2" xfId="7823"/>
    <cellStyle name="_DEM-WP (C) Power Cost 2006GRC Order_Electric COS Inputs 2 2 2 2" xfId="7824"/>
    <cellStyle name="_DEM-WP (C) Power Cost 2006GRC Order_Electric COS Inputs 2 2 3" xfId="7825"/>
    <cellStyle name="_DEM-WP (C) Power Cost 2006GRC Order_Electric COS Inputs 2 3" xfId="7826"/>
    <cellStyle name="_DEM-WP (C) Power Cost 2006GRC Order_Electric COS Inputs 2 3 2" xfId="7827"/>
    <cellStyle name="_DEM-WP (C) Power Cost 2006GRC Order_Electric COS Inputs 2 3 2 2" xfId="7828"/>
    <cellStyle name="_DEM-WP (C) Power Cost 2006GRC Order_Electric COS Inputs 2 3 3" xfId="7829"/>
    <cellStyle name="_DEM-WP (C) Power Cost 2006GRC Order_Electric COS Inputs 2 4" xfId="7830"/>
    <cellStyle name="_DEM-WP (C) Power Cost 2006GRC Order_Electric COS Inputs 2 4 2" xfId="7831"/>
    <cellStyle name="_DEM-WP (C) Power Cost 2006GRC Order_Electric COS Inputs 2 4 2 2" xfId="7832"/>
    <cellStyle name="_DEM-WP (C) Power Cost 2006GRC Order_Electric COS Inputs 2 4 3" xfId="7833"/>
    <cellStyle name="_DEM-WP (C) Power Cost 2006GRC Order_Electric COS Inputs 2 5" xfId="7834"/>
    <cellStyle name="_DEM-WP (C) Power Cost 2006GRC Order_Electric COS Inputs 3" xfId="7835"/>
    <cellStyle name="_DEM-WP (C) Power Cost 2006GRC Order_Electric COS Inputs 3 2" xfId="7836"/>
    <cellStyle name="_DEM-WP (C) Power Cost 2006GRC Order_Electric COS Inputs 3 2 2" xfId="7837"/>
    <cellStyle name="_DEM-WP (C) Power Cost 2006GRC Order_Electric COS Inputs 3 3" xfId="7838"/>
    <cellStyle name="_DEM-WP (C) Power Cost 2006GRC Order_Electric COS Inputs 4" xfId="7839"/>
    <cellStyle name="_DEM-WP (C) Power Cost 2006GRC Order_Electric COS Inputs 4 2" xfId="7840"/>
    <cellStyle name="_DEM-WP (C) Power Cost 2006GRC Order_Electric COS Inputs 4 2 2" xfId="7841"/>
    <cellStyle name="_DEM-WP (C) Power Cost 2006GRC Order_Electric COS Inputs 4 3" xfId="7842"/>
    <cellStyle name="_DEM-WP (C) Power Cost 2006GRC Order_Electric COS Inputs 5" xfId="7843"/>
    <cellStyle name="_DEM-WP (C) Power Cost 2006GRC Order_Electric COS Inputs 5 2" xfId="7844"/>
    <cellStyle name="_DEM-WP (C) Power Cost 2006GRC Order_Electric COS Inputs 6" xfId="7845"/>
    <cellStyle name="_DEM-WP (C) Power Cost 2006GRC Order_Electric COS Inputs_Low Income 2010 RevRequirement" xfId="7846"/>
    <cellStyle name="_DEM-WP (C) Power Cost 2006GRC Order_Electric COS Inputs_Low Income 2010 RevRequirement (2)" xfId="7847"/>
    <cellStyle name="_DEM-WP (C) Power Cost 2006GRC Order_Electric COS Inputs_Oct2010toSep2011LwIncLead" xfId="7848"/>
    <cellStyle name="_DEM-WP (C) Power Cost 2006GRC Order_Exh A-1 resulting from UE-112050 effective Jan 1 2012" xfId="7849"/>
    <cellStyle name="_DEM-WP (C) Power Cost 2006GRC Order_Exh G - Klamath Peaker PPA fr C Locke 2-12" xfId="7850"/>
    <cellStyle name="_DEM-WP (C) Power Cost 2006GRC Order_Exhibit A-1 effective 4-1-11 fr S Free 12-11" xfId="7851"/>
    <cellStyle name="_DEM-WP (C) Power Cost 2006GRC Order_Mint Farm Generation BPA" xfId="7852"/>
    <cellStyle name="_DEM-WP (C) Power Cost 2006GRC Order_NIM Summary" xfId="7853"/>
    <cellStyle name="_DEM-WP (C) Power Cost 2006GRC Order_NIM Summary 09GRC" xfId="7854"/>
    <cellStyle name="_DEM-WP (C) Power Cost 2006GRC Order_NIM Summary 09GRC 2" xfId="7855"/>
    <cellStyle name="_DEM-WP (C) Power Cost 2006GRC Order_NIM Summary 09GRC 2 2" xfId="7856"/>
    <cellStyle name="_DEM-WP (C) Power Cost 2006GRC Order_NIM Summary 09GRC 3" xfId="7857"/>
    <cellStyle name="_DEM-WP (C) Power Cost 2006GRC Order_NIM Summary 09GRC_DEM-WP(C) ENERG10C--ctn Mid-C_042010 2010GRC" xfId="7858"/>
    <cellStyle name="_DEM-WP (C) Power Cost 2006GRC Order_NIM Summary 10" xfId="7859"/>
    <cellStyle name="_DEM-WP (C) Power Cost 2006GRC Order_NIM Summary 11" xfId="7860"/>
    <cellStyle name="_DEM-WP (C) Power Cost 2006GRC Order_NIM Summary 12" xfId="7861"/>
    <cellStyle name="_DEM-WP (C) Power Cost 2006GRC Order_NIM Summary 13" xfId="7862"/>
    <cellStyle name="_DEM-WP (C) Power Cost 2006GRC Order_NIM Summary 14" xfId="7863"/>
    <cellStyle name="_DEM-WP (C) Power Cost 2006GRC Order_NIM Summary 15" xfId="7864"/>
    <cellStyle name="_DEM-WP (C) Power Cost 2006GRC Order_NIM Summary 16" xfId="7865"/>
    <cellStyle name="_DEM-WP (C) Power Cost 2006GRC Order_NIM Summary 17" xfId="7866"/>
    <cellStyle name="_DEM-WP (C) Power Cost 2006GRC Order_NIM Summary 18" xfId="7867"/>
    <cellStyle name="_DEM-WP (C) Power Cost 2006GRC Order_NIM Summary 19" xfId="7868"/>
    <cellStyle name="_DEM-WP (C) Power Cost 2006GRC Order_NIM Summary 2" xfId="7869"/>
    <cellStyle name="_DEM-WP (C) Power Cost 2006GRC Order_NIM Summary 2 2" xfId="7870"/>
    <cellStyle name="_DEM-WP (C) Power Cost 2006GRC Order_NIM Summary 20" xfId="7871"/>
    <cellStyle name="_DEM-WP (C) Power Cost 2006GRC Order_NIM Summary 21" xfId="7872"/>
    <cellStyle name="_DEM-WP (C) Power Cost 2006GRC Order_NIM Summary 22" xfId="7873"/>
    <cellStyle name="_DEM-WP (C) Power Cost 2006GRC Order_NIM Summary 23" xfId="7874"/>
    <cellStyle name="_DEM-WP (C) Power Cost 2006GRC Order_NIM Summary 24" xfId="7875"/>
    <cellStyle name="_DEM-WP (C) Power Cost 2006GRC Order_NIM Summary 25" xfId="7876"/>
    <cellStyle name="_DEM-WP (C) Power Cost 2006GRC Order_NIM Summary 26" xfId="7877"/>
    <cellStyle name="_DEM-WP (C) Power Cost 2006GRC Order_NIM Summary 27" xfId="7878"/>
    <cellStyle name="_DEM-WP (C) Power Cost 2006GRC Order_NIM Summary 28" xfId="7879"/>
    <cellStyle name="_DEM-WP (C) Power Cost 2006GRC Order_NIM Summary 29" xfId="7880"/>
    <cellStyle name="_DEM-WP (C) Power Cost 2006GRC Order_NIM Summary 3" xfId="7881"/>
    <cellStyle name="_DEM-WP (C) Power Cost 2006GRC Order_NIM Summary 3 2" xfId="7882"/>
    <cellStyle name="_DEM-WP (C) Power Cost 2006GRC Order_NIM Summary 30" xfId="7883"/>
    <cellStyle name="_DEM-WP (C) Power Cost 2006GRC Order_NIM Summary 31" xfId="7884"/>
    <cellStyle name="_DEM-WP (C) Power Cost 2006GRC Order_NIM Summary 32" xfId="7885"/>
    <cellStyle name="_DEM-WP (C) Power Cost 2006GRC Order_NIM Summary 33" xfId="7886"/>
    <cellStyle name="_DEM-WP (C) Power Cost 2006GRC Order_NIM Summary 34" xfId="7887"/>
    <cellStyle name="_DEM-WP (C) Power Cost 2006GRC Order_NIM Summary 35" xfId="7888"/>
    <cellStyle name="_DEM-WP (C) Power Cost 2006GRC Order_NIM Summary 36" xfId="7889"/>
    <cellStyle name="_DEM-WP (C) Power Cost 2006GRC Order_NIM Summary 37" xfId="7890"/>
    <cellStyle name="_DEM-WP (C) Power Cost 2006GRC Order_NIM Summary 38" xfId="7891"/>
    <cellStyle name="_DEM-WP (C) Power Cost 2006GRC Order_NIM Summary 39" xfId="7892"/>
    <cellStyle name="_DEM-WP (C) Power Cost 2006GRC Order_NIM Summary 4" xfId="7893"/>
    <cellStyle name="_DEM-WP (C) Power Cost 2006GRC Order_NIM Summary 4 2" xfId="7894"/>
    <cellStyle name="_DEM-WP (C) Power Cost 2006GRC Order_NIM Summary 40" xfId="7895"/>
    <cellStyle name="_DEM-WP (C) Power Cost 2006GRC Order_NIM Summary 41" xfId="7896"/>
    <cellStyle name="_DEM-WP (C) Power Cost 2006GRC Order_NIM Summary 42" xfId="7897"/>
    <cellStyle name="_DEM-WP (C) Power Cost 2006GRC Order_NIM Summary 43" xfId="7898"/>
    <cellStyle name="_DEM-WP (C) Power Cost 2006GRC Order_NIM Summary 44" xfId="7899"/>
    <cellStyle name="_DEM-WP (C) Power Cost 2006GRC Order_NIM Summary 45" xfId="7900"/>
    <cellStyle name="_DEM-WP (C) Power Cost 2006GRC Order_NIM Summary 46" xfId="7901"/>
    <cellStyle name="_DEM-WP (C) Power Cost 2006GRC Order_NIM Summary 47" xfId="7902"/>
    <cellStyle name="_DEM-WP (C) Power Cost 2006GRC Order_NIM Summary 48" xfId="7903"/>
    <cellStyle name="_DEM-WP (C) Power Cost 2006GRC Order_NIM Summary 49" xfId="7904"/>
    <cellStyle name="_DEM-WP (C) Power Cost 2006GRC Order_NIM Summary 5" xfId="7905"/>
    <cellStyle name="_DEM-WP (C) Power Cost 2006GRC Order_NIM Summary 5 2" xfId="7906"/>
    <cellStyle name="_DEM-WP (C) Power Cost 2006GRC Order_NIM Summary 50" xfId="7907"/>
    <cellStyle name="_DEM-WP (C) Power Cost 2006GRC Order_NIM Summary 51" xfId="7908"/>
    <cellStyle name="_DEM-WP (C) Power Cost 2006GRC Order_NIM Summary 6" xfId="7909"/>
    <cellStyle name="_DEM-WP (C) Power Cost 2006GRC Order_NIM Summary 6 2" xfId="7910"/>
    <cellStyle name="_DEM-WP (C) Power Cost 2006GRC Order_NIM Summary 7" xfId="7911"/>
    <cellStyle name="_DEM-WP (C) Power Cost 2006GRC Order_NIM Summary 7 2" xfId="7912"/>
    <cellStyle name="_DEM-WP (C) Power Cost 2006GRC Order_NIM Summary 8" xfId="7913"/>
    <cellStyle name="_DEM-WP (C) Power Cost 2006GRC Order_NIM Summary 8 2" xfId="7914"/>
    <cellStyle name="_DEM-WP (C) Power Cost 2006GRC Order_NIM Summary 9" xfId="7915"/>
    <cellStyle name="_DEM-WP (C) Power Cost 2006GRC Order_NIM Summary 9 2" xfId="7916"/>
    <cellStyle name="_DEM-WP (C) Power Cost 2006GRC Order_NIM Summary_DEM-WP(C) ENERG10C--ctn Mid-C_042010 2010GRC" xfId="7917"/>
    <cellStyle name="_DEM-WP (C) Power Cost 2006GRC Order_NIM+O&amp;M" xfId="7918"/>
    <cellStyle name="_DEM-WP (C) Power Cost 2006GRC Order_NIM+O&amp;M 2" xfId="7919"/>
    <cellStyle name="_DEM-WP (C) Power Cost 2006GRC Order_NIM+O&amp;M 2 2" xfId="7920"/>
    <cellStyle name="_DEM-WP (C) Power Cost 2006GRC Order_NIM+O&amp;M 3" xfId="7921"/>
    <cellStyle name="_DEM-WP (C) Power Cost 2006GRC Order_NIM+O&amp;M Monthly" xfId="7922"/>
    <cellStyle name="_DEM-WP (C) Power Cost 2006GRC Order_NIM+O&amp;M Monthly 2" xfId="7923"/>
    <cellStyle name="_DEM-WP (C) Power Cost 2006GRC Order_NIM+O&amp;M Monthly 2 2" xfId="7924"/>
    <cellStyle name="_DEM-WP (C) Power Cost 2006GRC Order_NIM+O&amp;M Monthly 3" xfId="7925"/>
    <cellStyle name="_DEM-WP (C) Power Cost 2006GRC Order_PCA 10 -  Exhibit D Dec 2011" xfId="7926"/>
    <cellStyle name="_DEM-WP (C) Power Cost 2006GRC Order_PCA 10 -  Exhibit D from A Kellogg Jan 2011" xfId="7927"/>
    <cellStyle name="_DEM-WP (C) Power Cost 2006GRC Order_PCA 10 -  Exhibit D from A Kellogg July 2011" xfId="7928"/>
    <cellStyle name="_DEM-WP (C) Power Cost 2006GRC Order_PCA 10 -  Exhibit D from S Free Rcv'd 12-11" xfId="7929"/>
    <cellStyle name="_DEM-WP (C) Power Cost 2006GRC Order_PCA 11 -  Exhibit D Jan 2012 fr A Kellogg" xfId="7930"/>
    <cellStyle name="_DEM-WP (C) Power Cost 2006GRC Order_PCA 11 -  Exhibit D Jan 2012 WF" xfId="7931"/>
    <cellStyle name="_DEM-WP (C) Power Cost 2006GRC Order_PCA 9 -  Exhibit D April 2010" xfId="7932"/>
    <cellStyle name="_DEM-WP (C) Power Cost 2006GRC Order_PCA 9 -  Exhibit D April 2010 (3)" xfId="7933"/>
    <cellStyle name="_DEM-WP (C) Power Cost 2006GRC Order_PCA 9 -  Exhibit D April 2010 (3) 2" xfId="7934"/>
    <cellStyle name="_DEM-WP (C) Power Cost 2006GRC Order_PCA 9 -  Exhibit D April 2010 (3) 2 2" xfId="7935"/>
    <cellStyle name="_DEM-WP (C) Power Cost 2006GRC Order_PCA 9 -  Exhibit D April 2010 (3) 3" xfId="7936"/>
    <cellStyle name="_DEM-WP (C) Power Cost 2006GRC Order_PCA 9 -  Exhibit D April 2010 (3)_DEM-WP(C) ENERG10C--ctn Mid-C_042010 2010GRC" xfId="7937"/>
    <cellStyle name="_DEM-WP (C) Power Cost 2006GRC Order_PCA 9 -  Exhibit D April 2010 2" xfId="7938"/>
    <cellStyle name="_DEM-WP (C) Power Cost 2006GRC Order_PCA 9 -  Exhibit D April 2010 3" xfId="7939"/>
    <cellStyle name="_DEM-WP (C) Power Cost 2006GRC Order_PCA 9 -  Exhibit D April 2010 4" xfId="7940"/>
    <cellStyle name="_DEM-WP (C) Power Cost 2006GRC Order_PCA 9 -  Exhibit D April 2010 5" xfId="7941"/>
    <cellStyle name="_DEM-WP (C) Power Cost 2006GRC Order_PCA 9 -  Exhibit D April 2010 6" xfId="7942"/>
    <cellStyle name="_DEM-WP (C) Power Cost 2006GRC Order_PCA 9 -  Exhibit D Nov 2010" xfId="7943"/>
    <cellStyle name="_DEM-WP (C) Power Cost 2006GRC Order_PCA 9 -  Exhibit D Nov 2010 2" xfId="7944"/>
    <cellStyle name="_DEM-WP (C) Power Cost 2006GRC Order_PCA 9 - Exhibit D at August 2010" xfId="7945"/>
    <cellStyle name="_DEM-WP (C) Power Cost 2006GRC Order_PCA 9 - Exhibit D at August 2010 2" xfId="7946"/>
    <cellStyle name="_DEM-WP (C) Power Cost 2006GRC Order_PCA 9 - Exhibit D June 2010 GRC" xfId="7947"/>
    <cellStyle name="_DEM-WP (C) Power Cost 2006GRC Order_PCA 9 - Exhibit D June 2010 GRC 2" xfId="7948"/>
    <cellStyle name="_DEM-WP (C) Power Cost 2006GRC Order_Power Costs - Comparison bx Rbtl-Staff-Jt-PC" xfId="7949"/>
    <cellStyle name="_DEM-WP (C) Power Cost 2006GRC Order_Power Costs - Comparison bx Rbtl-Staff-Jt-PC 2" xfId="7950"/>
    <cellStyle name="_DEM-WP (C) Power Cost 2006GRC Order_Power Costs - Comparison bx Rbtl-Staff-Jt-PC 2 2" xfId="7951"/>
    <cellStyle name="_DEM-WP (C) Power Cost 2006GRC Order_Power Costs - Comparison bx Rbtl-Staff-Jt-PC 2 2 2" xfId="7952"/>
    <cellStyle name="_DEM-WP (C) Power Cost 2006GRC Order_Power Costs - Comparison bx Rbtl-Staff-Jt-PC 2 3" xfId="7953"/>
    <cellStyle name="_DEM-WP (C) Power Cost 2006GRC Order_Power Costs - Comparison bx Rbtl-Staff-Jt-PC 3" xfId="7954"/>
    <cellStyle name="_DEM-WP (C) Power Cost 2006GRC Order_Power Costs - Comparison bx Rbtl-Staff-Jt-PC 3 2" xfId="7955"/>
    <cellStyle name="_DEM-WP (C) Power Cost 2006GRC Order_Power Costs - Comparison bx Rbtl-Staff-Jt-PC 4" xfId="7956"/>
    <cellStyle name="_DEM-WP (C) Power Cost 2006GRC Order_Power Costs - Comparison bx Rbtl-Staff-Jt-PC_Adj Bench DR 3 for Initial Briefs (Electric)" xfId="7957"/>
    <cellStyle name="_DEM-WP (C) Power Cost 2006GRC Order_Power Costs - Comparison bx Rbtl-Staff-Jt-PC_Adj Bench DR 3 for Initial Briefs (Electric) 2" xfId="7958"/>
    <cellStyle name="_DEM-WP (C) Power Cost 2006GRC Order_Power Costs - Comparison bx Rbtl-Staff-Jt-PC_Adj Bench DR 3 for Initial Briefs (Electric) 2 2" xfId="7959"/>
    <cellStyle name="_DEM-WP (C) Power Cost 2006GRC Order_Power Costs - Comparison bx Rbtl-Staff-Jt-PC_Adj Bench DR 3 for Initial Briefs (Electric) 2 2 2" xfId="7960"/>
    <cellStyle name="_DEM-WP (C) Power Cost 2006GRC Order_Power Costs - Comparison bx Rbtl-Staff-Jt-PC_Adj Bench DR 3 for Initial Briefs (Electric) 2 3" xfId="7961"/>
    <cellStyle name="_DEM-WP (C) Power Cost 2006GRC Order_Power Costs - Comparison bx Rbtl-Staff-Jt-PC_Adj Bench DR 3 for Initial Briefs (Electric) 3" xfId="7962"/>
    <cellStyle name="_DEM-WP (C) Power Cost 2006GRC Order_Power Costs - Comparison bx Rbtl-Staff-Jt-PC_Adj Bench DR 3 for Initial Briefs (Electric) 3 2" xfId="7963"/>
    <cellStyle name="_DEM-WP (C) Power Cost 2006GRC Order_Power Costs - Comparison bx Rbtl-Staff-Jt-PC_Adj Bench DR 3 for Initial Briefs (Electric) 4" xfId="7964"/>
    <cellStyle name="_DEM-WP (C) Power Cost 2006GRC Order_Power Costs - Comparison bx Rbtl-Staff-Jt-PC_Adj Bench DR 3 for Initial Briefs (Electric)_DEM-WP(C) ENERG10C--ctn Mid-C_042010 2010GRC" xfId="7965"/>
    <cellStyle name="_DEM-WP (C) Power Cost 2006GRC Order_Power Costs - Comparison bx Rbtl-Staff-Jt-PC_DEM-WP(C) ENERG10C--ctn Mid-C_042010 2010GRC" xfId="7966"/>
    <cellStyle name="_DEM-WP (C) Power Cost 2006GRC Order_Power Costs - Comparison bx Rbtl-Staff-Jt-PC_Electric Rev Req Model (2009 GRC) Rebuttal" xfId="7967"/>
    <cellStyle name="_DEM-WP (C) Power Cost 2006GRC Order_Power Costs - Comparison bx Rbtl-Staff-Jt-PC_Electric Rev Req Model (2009 GRC) Rebuttal 2" xfId="7968"/>
    <cellStyle name="_DEM-WP (C) Power Cost 2006GRC Order_Power Costs - Comparison bx Rbtl-Staff-Jt-PC_Electric Rev Req Model (2009 GRC) Rebuttal 2 2" xfId="7969"/>
    <cellStyle name="_DEM-WP (C) Power Cost 2006GRC Order_Power Costs - Comparison bx Rbtl-Staff-Jt-PC_Electric Rev Req Model (2009 GRC) Rebuttal 2 2 2" xfId="7970"/>
    <cellStyle name="_DEM-WP (C) Power Cost 2006GRC Order_Power Costs - Comparison bx Rbtl-Staff-Jt-PC_Electric Rev Req Model (2009 GRC) Rebuttal 2 3" xfId="7971"/>
    <cellStyle name="_DEM-WP (C) Power Cost 2006GRC Order_Power Costs - Comparison bx Rbtl-Staff-Jt-PC_Electric Rev Req Model (2009 GRC) Rebuttal 3" xfId="7972"/>
    <cellStyle name="_DEM-WP (C) Power Cost 2006GRC Order_Power Costs - Comparison bx Rbtl-Staff-Jt-PC_Electric Rev Req Model (2009 GRC) Rebuttal 3 2" xfId="7973"/>
    <cellStyle name="_DEM-WP (C) Power Cost 2006GRC Order_Power Costs - Comparison bx Rbtl-Staff-Jt-PC_Electric Rev Req Model (2009 GRC) Rebuttal 4" xfId="7974"/>
    <cellStyle name="_DEM-WP (C) Power Cost 2006GRC Order_Power Costs - Comparison bx Rbtl-Staff-Jt-PC_Electric Rev Req Model (2009 GRC) Rebuttal REmoval of New  WH Solar AdjustMI" xfId="7975"/>
    <cellStyle name="_DEM-WP (C) Power Cost 2006GRC Order_Power Costs - Comparison bx Rbtl-Staff-Jt-PC_Electric Rev Req Model (2009 GRC) Rebuttal REmoval of New  WH Solar AdjustMI 2" xfId="7976"/>
    <cellStyle name="_DEM-WP (C) Power Cost 2006GRC Order_Power Costs - Comparison bx Rbtl-Staff-Jt-PC_Electric Rev Req Model (2009 GRC) Rebuttal REmoval of New  WH Solar AdjustMI 2 2" xfId="7977"/>
    <cellStyle name="_DEM-WP (C) Power Cost 2006GRC Order_Power Costs - Comparison bx Rbtl-Staff-Jt-PC_Electric Rev Req Model (2009 GRC) Rebuttal REmoval of New  WH Solar AdjustMI 2 2 2" xfId="7978"/>
    <cellStyle name="_DEM-WP (C) Power Cost 2006GRC Order_Power Costs - Comparison bx Rbtl-Staff-Jt-PC_Electric Rev Req Model (2009 GRC) Rebuttal REmoval of New  WH Solar AdjustMI 2 3" xfId="7979"/>
    <cellStyle name="_DEM-WP (C) Power Cost 2006GRC Order_Power Costs - Comparison bx Rbtl-Staff-Jt-PC_Electric Rev Req Model (2009 GRC) Rebuttal REmoval of New  WH Solar AdjustMI 3" xfId="7980"/>
    <cellStyle name="_DEM-WP (C) Power Cost 2006GRC Order_Power Costs - Comparison bx Rbtl-Staff-Jt-PC_Electric Rev Req Model (2009 GRC) Rebuttal REmoval of New  WH Solar AdjustMI 3 2" xfId="7981"/>
    <cellStyle name="_DEM-WP (C) Power Cost 2006GRC Order_Power Costs - Comparison bx Rbtl-Staff-Jt-PC_Electric Rev Req Model (2009 GRC) Rebuttal REmoval of New  WH Solar AdjustMI 4" xfId="7982"/>
    <cellStyle name="_DEM-WP (C) Power Cost 2006GRC Order_Power Costs - Comparison bx Rbtl-Staff-Jt-PC_Electric Rev Req Model (2009 GRC) Rebuttal REmoval of New  WH Solar AdjustMI_DEM-WP(C) ENERG10C--ctn Mid-C_042010 2010GRC" xfId="7983"/>
    <cellStyle name="_DEM-WP (C) Power Cost 2006GRC Order_Power Costs - Comparison bx Rbtl-Staff-Jt-PC_Electric Rev Req Model (2009 GRC) Revised 01-18-2010" xfId="7984"/>
    <cellStyle name="_DEM-WP (C) Power Cost 2006GRC Order_Power Costs - Comparison bx Rbtl-Staff-Jt-PC_Electric Rev Req Model (2009 GRC) Revised 01-18-2010 2" xfId="7985"/>
    <cellStyle name="_DEM-WP (C) Power Cost 2006GRC Order_Power Costs - Comparison bx Rbtl-Staff-Jt-PC_Electric Rev Req Model (2009 GRC) Revised 01-18-2010 2 2" xfId="7986"/>
    <cellStyle name="_DEM-WP (C) Power Cost 2006GRC Order_Power Costs - Comparison bx Rbtl-Staff-Jt-PC_Electric Rev Req Model (2009 GRC) Revised 01-18-2010 2 2 2" xfId="7987"/>
    <cellStyle name="_DEM-WP (C) Power Cost 2006GRC Order_Power Costs - Comparison bx Rbtl-Staff-Jt-PC_Electric Rev Req Model (2009 GRC) Revised 01-18-2010 2 3" xfId="7988"/>
    <cellStyle name="_DEM-WP (C) Power Cost 2006GRC Order_Power Costs - Comparison bx Rbtl-Staff-Jt-PC_Electric Rev Req Model (2009 GRC) Revised 01-18-2010 3" xfId="7989"/>
    <cellStyle name="_DEM-WP (C) Power Cost 2006GRC Order_Power Costs - Comparison bx Rbtl-Staff-Jt-PC_Electric Rev Req Model (2009 GRC) Revised 01-18-2010 3 2" xfId="7990"/>
    <cellStyle name="_DEM-WP (C) Power Cost 2006GRC Order_Power Costs - Comparison bx Rbtl-Staff-Jt-PC_Electric Rev Req Model (2009 GRC) Revised 01-18-2010 4" xfId="7991"/>
    <cellStyle name="_DEM-WP (C) Power Cost 2006GRC Order_Power Costs - Comparison bx Rbtl-Staff-Jt-PC_Electric Rev Req Model (2009 GRC) Revised 01-18-2010_DEM-WP(C) ENERG10C--ctn Mid-C_042010 2010GRC" xfId="7992"/>
    <cellStyle name="_DEM-WP (C) Power Cost 2006GRC Order_Power Costs - Comparison bx Rbtl-Staff-Jt-PC_Final Order Electric EXHIBIT A-1" xfId="7993"/>
    <cellStyle name="_DEM-WP (C) Power Cost 2006GRC Order_Power Costs - Comparison bx Rbtl-Staff-Jt-PC_Final Order Electric EXHIBIT A-1 2" xfId="7994"/>
    <cellStyle name="_DEM-WP (C) Power Cost 2006GRC Order_Power Costs - Comparison bx Rbtl-Staff-Jt-PC_Final Order Electric EXHIBIT A-1 2 2" xfId="7995"/>
    <cellStyle name="_DEM-WP (C) Power Cost 2006GRC Order_Power Costs - Comparison bx Rbtl-Staff-Jt-PC_Final Order Electric EXHIBIT A-1 2 2 2" xfId="7996"/>
    <cellStyle name="_DEM-WP (C) Power Cost 2006GRC Order_Power Costs - Comparison bx Rbtl-Staff-Jt-PC_Final Order Electric EXHIBIT A-1 2 3" xfId="7997"/>
    <cellStyle name="_DEM-WP (C) Power Cost 2006GRC Order_Power Costs - Comparison bx Rbtl-Staff-Jt-PC_Final Order Electric EXHIBIT A-1 3" xfId="7998"/>
    <cellStyle name="_DEM-WP (C) Power Cost 2006GRC Order_Power Costs - Comparison bx Rbtl-Staff-Jt-PC_Final Order Electric EXHIBIT A-1 3 2" xfId="7999"/>
    <cellStyle name="_DEM-WP (C) Power Cost 2006GRC Order_Power Costs - Comparison bx Rbtl-Staff-Jt-PC_Final Order Electric EXHIBIT A-1 4" xfId="8000"/>
    <cellStyle name="_DEM-WP (C) Power Cost 2006GRC Order_Production Adj 4.37" xfId="8001"/>
    <cellStyle name="_DEM-WP (C) Power Cost 2006GRC Order_Production Adj 4.37 2" xfId="8002"/>
    <cellStyle name="_DEM-WP (C) Power Cost 2006GRC Order_Production Adj 4.37 2 2" xfId="8003"/>
    <cellStyle name="_DEM-WP (C) Power Cost 2006GRC Order_Production Adj 4.37 2 2 2" xfId="8004"/>
    <cellStyle name="_DEM-WP (C) Power Cost 2006GRC Order_Production Adj 4.37 2 3" xfId="8005"/>
    <cellStyle name="_DEM-WP (C) Power Cost 2006GRC Order_Production Adj 4.37 3" xfId="8006"/>
    <cellStyle name="_DEM-WP (C) Power Cost 2006GRC Order_Production Adj 4.37 3 2" xfId="8007"/>
    <cellStyle name="_DEM-WP (C) Power Cost 2006GRC Order_Production Adj 4.37 4" xfId="8008"/>
    <cellStyle name="_DEM-WP (C) Power Cost 2006GRC Order_Purchased Power Adj 4.03" xfId="8009"/>
    <cellStyle name="_DEM-WP (C) Power Cost 2006GRC Order_Purchased Power Adj 4.03 2" xfId="8010"/>
    <cellStyle name="_DEM-WP (C) Power Cost 2006GRC Order_Purchased Power Adj 4.03 2 2" xfId="8011"/>
    <cellStyle name="_DEM-WP (C) Power Cost 2006GRC Order_Purchased Power Adj 4.03 2 2 2" xfId="8012"/>
    <cellStyle name="_DEM-WP (C) Power Cost 2006GRC Order_Purchased Power Adj 4.03 2 3" xfId="8013"/>
    <cellStyle name="_DEM-WP (C) Power Cost 2006GRC Order_Purchased Power Adj 4.03 3" xfId="8014"/>
    <cellStyle name="_DEM-WP (C) Power Cost 2006GRC Order_Purchased Power Adj 4.03 3 2" xfId="8015"/>
    <cellStyle name="_DEM-WP (C) Power Cost 2006GRC Order_Purchased Power Adj 4.03 4" xfId="8016"/>
    <cellStyle name="_DEM-WP (C) Power Cost 2006GRC Order_Rebuttal Power Costs" xfId="8017"/>
    <cellStyle name="_DEM-WP (C) Power Cost 2006GRC Order_Rebuttal Power Costs 2" xfId="8018"/>
    <cellStyle name="_DEM-WP (C) Power Cost 2006GRC Order_Rebuttal Power Costs 2 2" xfId="8019"/>
    <cellStyle name="_DEM-WP (C) Power Cost 2006GRC Order_Rebuttal Power Costs 2 2 2" xfId="8020"/>
    <cellStyle name="_DEM-WP (C) Power Cost 2006GRC Order_Rebuttal Power Costs 2 3" xfId="8021"/>
    <cellStyle name="_DEM-WP (C) Power Cost 2006GRC Order_Rebuttal Power Costs 3" xfId="8022"/>
    <cellStyle name="_DEM-WP (C) Power Cost 2006GRC Order_Rebuttal Power Costs 3 2" xfId="8023"/>
    <cellStyle name="_DEM-WP (C) Power Cost 2006GRC Order_Rebuttal Power Costs 4" xfId="8024"/>
    <cellStyle name="_DEM-WP (C) Power Cost 2006GRC Order_Rebuttal Power Costs_Adj Bench DR 3 for Initial Briefs (Electric)" xfId="8025"/>
    <cellStyle name="_DEM-WP (C) Power Cost 2006GRC Order_Rebuttal Power Costs_Adj Bench DR 3 for Initial Briefs (Electric) 2" xfId="8026"/>
    <cellStyle name="_DEM-WP (C) Power Cost 2006GRC Order_Rebuttal Power Costs_Adj Bench DR 3 for Initial Briefs (Electric) 2 2" xfId="8027"/>
    <cellStyle name="_DEM-WP (C) Power Cost 2006GRC Order_Rebuttal Power Costs_Adj Bench DR 3 for Initial Briefs (Electric) 2 2 2" xfId="8028"/>
    <cellStyle name="_DEM-WP (C) Power Cost 2006GRC Order_Rebuttal Power Costs_Adj Bench DR 3 for Initial Briefs (Electric) 2 3" xfId="8029"/>
    <cellStyle name="_DEM-WP (C) Power Cost 2006GRC Order_Rebuttal Power Costs_Adj Bench DR 3 for Initial Briefs (Electric) 3" xfId="8030"/>
    <cellStyle name="_DEM-WP (C) Power Cost 2006GRC Order_Rebuttal Power Costs_Adj Bench DR 3 for Initial Briefs (Electric) 3 2" xfId="8031"/>
    <cellStyle name="_DEM-WP (C) Power Cost 2006GRC Order_Rebuttal Power Costs_Adj Bench DR 3 for Initial Briefs (Electric) 4" xfId="8032"/>
    <cellStyle name="_DEM-WP (C) Power Cost 2006GRC Order_Rebuttal Power Costs_Adj Bench DR 3 for Initial Briefs (Electric)_DEM-WP(C) ENERG10C--ctn Mid-C_042010 2010GRC" xfId="8033"/>
    <cellStyle name="_DEM-WP (C) Power Cost 2006GRC Order_Rebuttal Power Costs_DEM-WP(C) ENERG10C--ctn Mid-C_042010 2010GRC" xfId="8034"/>
    <cellStyle name="_DEM-WP (C) Power Cost 2006GRC Order_Rebuttal Power Costs_Electric Rev Req Model (2009 GRC) Rebuttal" xfId="8035"/>
    <cellStyle name="_DEM-WP (C) Power Cost 2006GRC Order_Rebuttal Power Costs_Electric Rev Req Model (2009 GRC) Rebuttal 2" xfId="8036"/>
    <cellStyle name="_DEM-WP (C) Power Cost 2006GRC Order_Rebuttal Power Costs_Electric Rev Req Model (2009 GRC) Rebuttal 2 2" xfId="8037"/>
    <cellStyle name="_DEM-WP (C) Power Cost 2006GRC Order_Rebuttal Power Costs_Electric Rev Req Model (2009 GRC) Rebuttal 2 2 2" xfId="8038"/>
    <cellStyle name="_DEM-WP (C) Power Cost 2006GRC Order_Rebuttal Power Costs_Electric Rev Req Model (2009 GRC) Rebuttal 2 3" xfId="8039"/>
    <cellStyle name="_DEM-WP (C) Power Cost 2006GRC Order_Rebuttal Power Costs_Electric Rev Req Model (2009 GRC) Rebuttal 3" xfId="8040"/>
    <cellStyle name="_DEM-WP (C) Power Cost 2006GRC Order_Rebuttal Power Costs_Electric Rev Req Model (2009 GRC) Rebuttal 3 2" xfId="8041"/>
    <cellStyle name="_DEM-WP (C) Power Cost 2006GRC Order_Rebuttal Power Costs_Electric Rev Req Model (2009 GRC) Rebuttal 4" xfId="8042"/>
    <cellStyle name="_DEM-WP (C) Power Cost 2006GRC Order_Rebuttal Power Costs_Electric Rev Req Model (2009 GRC) Rebuttal REmoval of New  WH Solar AdjustMI" xfId="8043"/>
    <cellStyle name="_DEM-WP (C) Power Cost 2006GRC Order_Rebuttal Power Costs_Electric Rev Req Model (2009 GRC) Rebuttal REmoval of New  WH Solar AdjustMI 2" xfId="8044"/>
    <cellStyle name="_DEM-WP (C) Power Cost 2006GRC Order_Rebuttal Power Costs_Electric Rev Req Model (2009 GRC) Rebuttal REmoval of New  WH Solar AdjustMI 2 2" xfId="8045"/>
    <cellStyle name="_DEM-WP (C) Power Cost 2006GRC Order_Rebuttal Power Costs_Electric Rev Req Model (2009 GRC) Rebuttal REmoval of New  WH Solar AdjustMI 2 2 2" xfId="8046"/>
    <cellStyle name="_DEM-WP (C) Power Cost 2006GRC Order_Rebuttal Power Costs_Electric Rev Req Model (2009 GRC) Rebuttal REmoval of New  WH Solar AdjustMI 2 3" xfId="8047"/>
    <cellStyle name="_DEM-WP (C) Power Cost 2006GRC Order_Rebuttal Power Costs_Electric Rev Req Model (2009 GRC) Rebuttal REmoval of New  WH Solar AdjustMI 3" xfId="8048"/>
    <cellStyle name="_DEM-WP (C) Power Cost 2006GRC Order_Rebuttal Power Costs_Electric Rev Req Model (2009 GRC) Rebuttal REmoval of New  WH Solar AdjustMI 3 2" xfId="8049"/>
    <cellStyle name="_DEM-WP (C) Power Cost 2006GRC Order_Rebuttal Power Costs_Electric Rev Req Model (2009 GRC) Rebuttal REmoval of New  WH Solar AdjustMI 4" xfId="8050"/>
    <cellStyle name="_DEM-WP (C) Power Cost 2006GRC Order_Rebuttal Power Costs_Electric Rev Req Model (2009 GRC) Rebuttal REmoval of New  WH Solar AdjustMI_DEM-WP(C) ENERG10C--ctn Mid-C_042010 2010GRC" xfId="8051"/>
    <cellStyle name="_DEM-WP (C) Power Cost 2006GRC Order_Rebuttal Power Costs_Electric Rev Req Model (2009 GRC) Revised 01-18-2010" xfId="8052"/>
    <cellStyle name="_DEM-WP (C) Power Cost 2006GRC Order_Rebuttal Power Costs_Electric Rev Req Model (2009 GRC) Revised 01-18-2010 2" xfId="8053"/>
    <cellStyle name="_DEM-WP (C) Power Cost 2006GRC Order_Rebuttal Power Costs_Electric Rev Req Model (2009 GRC) Revised 01-18-2010 2 2" xfId="8054"/>
    <cellStyle name="_DEM-WP (C) Power Cost 2006GRC Order_Rebuttal Power Costs_Electric Rev Req Model (2009 GRC) Revised 01-18-2010 2 2 2" xfId="8055"/>
    <cellStyle name="_DEM-WP (C) Power Cost 2006GRC Order_Rebuttal Power Costs_Electric Rev Req Model (2009 GRC) Revised 01-18-2010 2 3" xfId="8056"/>
    <cellStyle name="_DEM-WP (C) Power Cost 2006GRC Order_Rebuttal Power Costs_Electric Rev Req Model (2009 GRC) Revised 01-18-2010 3" xfId="8057"/>
    <cellStyle name="_DEM-WP (C) Power Cost 2006GRC Order_Rebuttal Power Costs_Electric Rev Req Model (2009 GRC) Revised 01-18-2010 3 2" xfId="8058"/>
    <cellStyle name="_DEM-WP (C) Power Cost 2006GRC Order_Rebuttal Power Costs_Electric Rev Req Model (2009 GRC) Revised 01-18-2010 4" xfId="8059"/>
    <cellStyle name="_DEM-WP (C) Power Cost 2006GRC Order_Rebuttal Power Costs_Electric Rev Req Model (2009 GRC) Revised 01-18-2010_DEM-WP(C) ENERG10C--ctn Mid-C_042010 2010GRC" xfId="8060"/>
    <cellStyle name="_DEM-WP (C) Power Cost 2006GRC Order_Rebuttal Power Costs_Final Order Electric EXHIBIT A-1" xfId="8061"/>
    <cellStyle name="_DEM-WP (C) Power Cost 2006GRC Order_Rebuttal Power Costs_Final Order Electric EXHIBIT A-1 2" xfId="8062"/>
    <cellStyle name="_DEM-WP (C) Power Cost 2006GRC Order_Rebuttal Power Costs_Final Order Electric EXHIBIT A-1 2 2" xfId="8063"/>
    <cellStyle name="_DEM-WP (C) Power Cost 2006GRC Order_Rebuttal Power Costs_Final Order Electric EXHIBIT A-1 2 2 2" xfId="8064"/>
    <cellStyle name="_DEM-WP (C) Power Cost 2006GRC Order_Rebuttal Power Costs_Final Order Electric EXHIBIT A-1 2 3" xfId="8065"/>
    <cellStyle name="_DEM-WP (C) Power Cost 2006GRC Order_Rebuttal Power Costs_Final Order Electric EXHIBIT A-1 3" xfId="8066"/>
    <cellStyle name="_DEM-WP (C) Power Cost 2006GRC Order_Rebuttal Power Costs_Final Order Electric EXHIBIT A-1 3 2" xfId="8067"/>
    <cellStyle name="_DEM-WP (C) Power Cost 2006GRC Order_Rebuttal Power Costs_Final Order Electric EXHIBIT A-1 4" xfId="8068"/>
    <cellStyle name="_DEM-WP (C) Power Cost 2006GRC Order_ROR 5.02" xfId="8069"/>
    <cellStyle name="_DEM-WP (C) Power Cost 2006GRC Order_ROR 5.02 2" xfId="8070"/>
    <cellStyle name="_DEM-WP (C) Power Cost 2006GRC Order_ROR 5.02 2 2" xfId="8071"/>
    <cellStyle name="_DEM-WP (C) Power Cost 2006GRC Order_ROR 5.02 2 2 2" xfId="8072"/>
    <cellStyle name="_DEM-WP (C) Power Cost 2006GRC Order_ROR 5.02 2 3" xfId="8073"/>
    <cellStyle name="_DEM-WP (C) Power Cost 2006GRC Order_ROR 5.02 3" xfId="8074"/>
    <cellStyle name="_DEM-WP (C) Power Cost 2006GRC Order_ROR 5.02 3 2" xfId="8075"/>
    <cellStyle name="_DEM-WP (C) Power Cost 2006GRC Order_ROR 5.02 4" xfId="8076"/>
    <cellStyle name="_DEM-WP (C) Power Cost 2006GRC Order_Scenario 1 REC vs PTC Offset" xfId="8077"/>
    <cellStyle name="_DEM-WP (C) Power Cost 2006GRC Order_Scenario 3" xfId="8078"/>
    <cellStyle name="_DEM-WP (C) Power Cost 2006GRC Order_Wind Integration 10GRC" xfId="8079"/>
    <cellStyle name="_DEM-WP (C) Power Cost 2006GRC Order_Wind Integration 10GRC 2" xfId="8080"/>
    <cellStyle name="_DEM-WP (C) Power Cost 2006GRC Order_Wind Integration 10GRC 2 2" xfId="8081"/>
    <cellStyle name="_DEM-WP (C) Power Cost 2006GRC Order_Wind Integration 10GRC 3" xfId="8082"/>
    <cellStyle name="_DEM-WP (C) Power Cost 2006GRC Order_Wind Integration 10GRC_DEM-WP(C) ENERG10C--ctn Mid-C_042010 2010GRC" xfId="8083"/>
    <cellStyle name="_DEM-WP Revised (HC) Wild Horse 2006GRC" xfId="8084"/>
    <cellStyle name="_DEM-WP Revised (HC) Wild Horse 2006GRC 2" xfId="8085"/>
    <cellStyle name="_DEM-WP Revised (HC) Wild Horse 2006GRC 2 2" xfId="8086"/>
    <cellStyle name="_DEM-WP Revised (HC) Wild Horse 2006GRC 2 2 2" xfId="8087"/>
    <cellStyle name="_DEM-WP Revised (HC) Wild Horse 2006GRC 2 3" xfId="8088"/>
    <cellStyle name="_DEM-WP Revised (HC) Wild Horse 2006GRC 3" xfId="8089"/>
    <cellStyle name="_DEM-WP Revised (HC) Wild Horse 2006GRC 3 2" xfId="8090"/>
    <cellStyle name="_DEM-WP Revised (HC) Wild Horse 2006GRC 4" xfId="8091"/>
    <cellStyle name="_DEM-WP Revised (HC) Wild Horse 2006GRC_16.37E Wild Horse Expansion DeferralRevwrkingfile SF" xfId="8092"/>
    <cellStyle name="_DEM-WP Revised (HC) Wild Horse 2006GRC_16.37E Wild Horse Expansion DeferralRevwrkingfile SF 2" xfId="8093"/>
    <cellStyle name="_DEM-WP Revised (HC) Wild Horse 2006GRC_16.37E Wild Horse Expansion DeferralRevwrkingfile SF 2 2" xfId="8094"/>
    <cellStyle name="_DEM-WP Revised (HC) Wild Horse 2006GRC_16.37E Wild Horse Expansion DeferralRevwrkingfile SF 2 2 2" xfId="8095"/>
    <cellStyle name="_DEM-WP Revised (HC) Wild Horse 2006GRC_16.37E Wild Horse Expansion DeferralRevwrkingfile SF 2 3" xfId="8096"/>
    <cellStyle name="_DEM-WP Revised (HC) Wild Horse 2006GRC_16.37E Wild Horse Expansion DeferralRevwrkingfile SF 3" xfId="8097"/>
    <cellStyle name="_DEM-WP Revised (HC) Wild Horse 2006GRC_16.37E Wild Horse Expansion DeferralRevwrkingfile SF 3 2" xfId="8098"/>
    <cellStyle name="_DEM-WP Revised (HC) Wild Horse 2006GRC_16.37E Wild Horse Expansion DeferralRevwrkingfile SF 4" xfId="8099"/>
    <cellStyle name="_DEM-WP Revised (HC) Wild Horse 2006GRC_16.37E Wild Horse Expansion DeferralRevwrkingfile SF_DEM-WP(C) ENERG10C--ctn Mid-C_042010 2010GRC" xfId="8100"/>
    <cellStyle name="_DEM-WP Revised (HC) Wild Horse 2006GRC_2009 GRC Compl Filing - Exhibit D" xfId="8101"/>
    <cellStyle name="_DEM-WP Revised (HC) Wild Horse 2006GRC_2009 GRC Compl Filing - Exhibit D 2" xfId="8102"/>
    <cellStyle name="_DEM-WP Revised (HC) Wild Horse 2006GRC_2009 GRC Compl Filing - Exhibit D 2 2" xfId="8103"/>
    <cellStyle name="_DEM-WP Revised (HC) Wild Horse 2006GRC_2009 GRC Compl Filing - Exhibit D 3" xfId="8104"/>
    <cellStyle name="_DEM-WP Revised (HC) Wild Horse 2006GRC_2009 GRC Compl Filing - Exhibit D_DEM-WP(C) ENERG10C--ctn Mid-C_042010 2010GRC" xfId="8105"/>
    <cellStyle name="_DEM-WP Revised (HC) Wild Horse 2006GRC_Adj Bench DR 3 for Initial Briefs (Electric)" xfId="8106"/>
    <cellStyle name="_DEM-WP Revised (HC) Wild Horse 2006GRC_Adj Bench DR 3 for Initial Briefs (Electric) 2" xfId="8107"/>
    <cellStyle name="_DEM-WP Revised (HC) Wild Horse 2006GRC_Adj Bench DR 3 for Initial Briefs (Electric) 2 2" xfId="8108"/>
    <cellStyle name="_DEM-WP Revised (HC) Wild Horse 2006GRC_Adj Bench DR 3 for Initial Briefs (Electric) 2 2 2" xfId="8109"/>
    <cellStyle name="_DEM-WP Revised (HC) Wild Horse 2006GRC_Adj Bench DR 3 for Initial Briefs (Electric) 2 3" xfId="8110"/>
    <cellStyle name="_DEM-WP Revised (HC) Wild Horse 2006GRC_Adj Bench DR 3 for Initial Briefs (Electric) 3" xfId="8111"/>
    <cellStyle name="_DEM-WP Revised (HC) Wild Horse 2006GRC_Adj Bench DR 3 for Initial Briefs (Electric) 3 2" xfId="8112"/>
    <cellStyle name="_DEM-WP Revised (HC) Wild Horse 2006GRC_Adj Bench DR 3 for Initial Briefs (Electric) 4" xfId="8113"/>
    <cellStyle name="_DEM-WP Revised (HC) Wild Horse 2006GRC_Adj Bench DR 3 for Initial Briefs (Electric)_DEM-WP(C) ENERG10C--ctn Mid-C_042010 2010GRC" xfId="8114"/>
    <cellStyle name="_DEM-WP Revised (HC) Wild Horse 2006GRC_Book1" xfId="8115"/>
    <cellStyle name="_DEM-WP Revised (HC) Wild Horse 2006GRC_Book2" xfId="8116"/>
    <cellStyle name="_DEM-WP Revised (HC) Wild Horse 2006GRC_Book2 2" xfId="8117"/>
    <cellStyle name="_DEM-WP Revised (HC) Wild Horse 2006GRC_Book2 2 2" xfId="8118"/>
    <cellStyle name="_DEM-WP Revised (HC) Wild Horse 2006GRC_Book2 2 2 2" xfId="8119"/>
    <cellStyle name="_DEM-WP Revised (HC) Wild Horse 2006GRC_Book2 2 3" xfId="8120"/>
    <cellStyle name="_DEM-WP Revised (HC) Wild Horse 2006GRC_Book2 3" xfId="8121"/>
    <cellStyle name="_DEM-WP Revised (HC) Wild Horse 2006GRC_Book2 3 2" xfId="8122"/>
    <cellStyle name="_DEM-WP Revised (HC) Wild Horse 2006GRC_Book2 4" xfId="8123"/>
    <cellStyle name="_DEM-WP Revised (HC) Wild Horse 2006GRC_Book2_DEM-WP(C) ENERG10C--ctn Mid-C_042010 2010GRC" xfId="8124"/>
    <cellStyle name="_DEM-WP Revised (HC) Wild Horse 2006GRC_Book4" xfId="8125"/>
    <cellStyle name="_DEM-WP Revised (HC) Wild Horse 2006GRC_Book4 2" xfId="8126"/>
    <cellStyle name="_DEM-WP Revised (HC) Wild Horse 2006GRC_Book4 2 2" xfId="8127"/>
    <cellStyle name="_DEM-WP Revised (HC) Wild Horse 2006GRC_Book4 2 2 2" xfId="8128"/>
    <cellStyle name="_DEM-WP Revised (HC) Wild Horse 2006GRC_Book4 2 3" xfId="8129"/>
    <cellStyle name="_DEM-WP Revised (HC) Wild Horse 2006GRC_Book4 3" xfId="8130"/>
    <cellStyle name="_DEM-WP Revised (HC) Wild Horse 2006GRC_Book4 3 2" xfId="8131"/>
    <cellStyle name="_DEM-WP Revised (HC) Wild Horse 2006GRC_Book4 4" xfId="8132"/>
    <cellStyle name="_DEM-WP Revised (HC) Wild Horse 2006GRC_Book4_DEM-WP(C) ENERG10C--ctn Mid-C_042010 2010GRC" xfId="8133"/>
    <cellStyle name="_DEM-WP Revised (HC) Wild Horse 2006GRC_DEM-WP(C) ENERG10C--ctn Mid-C_042010 2010GRC" xfId="8134"/>
    <cellStyle name="_DEM-WP Revised (HC) Wild Horse 2006GRC_Electric Rev Req Model (2009 GRC) " xfId="8135"/>
    <cellStyle name="_DEM-WP Revised (HC) Wild Horse 2006GRC_Electric Rev Req Model (2009 GRC)  2" xfId="8136"/>
    <cellStyle name="_DEM-WP Revised (HC) Wild Horse 2006GRC_Electric Rev Req Model (2009 GRC)  2 2" xfId="8137"/>
    <cellStyle name="_DEM-WP Revised (HC) Wild Horse 2006GRC_Electric Rev Req Model (2009 GRC)  2 2 2" xfId="8138"/>
    <cellStyle name="_DEM-WP Revised (HC) Wild Horse 2006GRC_Electric Rev Req Model (2009 GRC)  2 3" xfId="8139"/>
    <cellStyle name="_DEM-WP Revised (HC) Wild Horse 2006GRC_Electric Rev Req Model (2009 GRC)  3" xfId="8140"/>
    <cellStyle name="_DEM-WP Revised (HC) Wild Horse 2006GRC_Electric Rev Req Model (2009 GRC)  3 2" xfId="8141"/>
    <cellStyle name="_DEM-WP Revised (HC) Wild Horse 2006GRC_Electric Rev Req Model (2009 GRC)  4" xfId="8142"/>
    <cellStyle name="_DEM-WP Revised (HC) Wild Horse 2006GRC_Electric Rev Req Model (2009 GRC) _DEM-WP(C) ENERG10C--ctn Mid-C_042010 2010GRC" xfId="8143"/>
    <cellStyle name="_DEM-WP Revised (HC) Wild Horse 2006GRC_Electric Rev Req Model (2009 GRC) Rebuttal" xfId="8144"/>
    <cellStyle name="_DEM-WP Revised (HC) Wild Horse 2006GRC_Electric Rev Req Model (2009 GRC) Rebuttal 2" xfId="8145"/>
    <cellStyle name="_DEM-WP Revised (HC) Wild Horse 2006GRC_Electric Rev Req Model (2009 GRC) Rebuttal 2 2" xfId="8146"/>
    <cellStyle name="_DEM-WP Revised (HC) Wild Horse 2006GRC_Electric Rev Req Model (2009 GRC) Rebuttal 2 2 2" xfId="8147"/>
    <cellStyle name="_DEM-WP Revised (HC) Wild Horse 2006GRC_Electric Rev Req Model (2009 GRC) Rebuttal 2 3" xfId="8148"/>
    <cellStyle name="_DEM-WP Revised (HC) Wild Horse 2006GRC_Electric Rev Req Model (2009 GRC) Rebuttal 3" xfId="8149"/>
    <cellStyle name="_DEM-WP Revised (HC) Wild Horse 2006GRC_Electric Rev Req Model (2009 GRC) Rebuttal 3 2" xfId="8150"/>
    <cellStyle name="_DEM-WP Revised (HC) Wild Horse 2006GRC_Electric Rev Req Model (2009 GRC) Rebuttal 4" xfId="8151"/>
    <cellStyle name="_DEM-WP Revised (HC) Wild Horse 2006GRC_Electric Rev Req Model (2009 GRC) Rebuttal REmoval of New  WH Solar AdjustMI" xfId="8152"/>
    <cellStyle name="_DEM-WP Revised (HC) Wild Horse 2006GRC_Electric Rev Req Model (2009 GRC) Rebuttal REmoval of New  WH Solar AdjustMI 2" xfId="8153"/>
    <cellStyle name="_DEM-WP Revised (HC) Wild Horse 2006GRC_Electric Rev Req Model (2009 GRC) Rebuttal REmoval of New  WH Solar AdjustMI 2 2" xfId="8154"/>
    <cellStyle name="_DEM-WP Revised (HC) Wild Horse 2006GRC_Electric Rev Req Model (2009 GRC) Rebuttal REmoval of New  WH Solar AdjustMI 2 2 2" xfId="8155"/>
    <cellStyle name="_DEM-WP Revised (HC) Wild Horse 2006GRC_Electric Rev Req Model (2009 GRC) Rebuttal REmoval of New  WH Solar AdjustMI 2 3" xfId="8156"/>
    <cellStyle name="_DEM-WP Revised (HC) Wild Horse 2006GRC_Electric Rev Req Model (2009 GRC) Rebuttal REmoval of New  WH Solar AdjustMI 3" xfId="8157"/>
    <cellStyle name="_DEM-WP Revised (HC) Wild Horse 2006GRC_Electric Rev Req Model (2009 GRC) Rebuttal REmoval of New  WH Solar AdjustMI 3 2" xfId="8158"/>
    <cellStyle name="_DEM-WP Revised (HC) Wild Horse 2006GRC_Electric Rev Req Model (2009 GRC) Rebuttal REmoval of New  WH Solar AdjustMI 4" xfId="8159"/>
    <cellStyle name="_DEM-WP Revised (HC) Wild Horse 2006GRC_Electric Rev Req Model (2009 GRC) Rebuttal REmoval of New  WH Solar AdjustMI_DEM-WP(C) ENERG10C--ctn Mid-C_042010 2010GRC" xfId="8160"/>
    <cellStyle name="_DEM-WP Revised (HC) Wild Horse 2006GRC_Electric Rev Req Model (2009 GRC) Revised 01-18-2010" xfId="8161"/>
    <cellStyle name="_DEM-WP Revised (HC) Wild Horse 2006GRC_Electric Rev Req Model (2009 GRC) Revised 01-18-2010 2" xfId="8162"/>
    <cellStyle name="_DEM-WP Revised (HC) Wild Horse 2006GRC_Electric Rev Req Model (2009 GRC) Revised 01-18-2010 2 2" xfId="8163"/>
    <cellStyle name="_DEM-WP Revised (HC) Wild Horse 2006GRC_Electric Rev Req Model (2009 GRC) Revised 01-18-2010 2 2 2" xfId="8164"/>
    <cellStyle name="_DEM-WP Revised (HC) Wild Horse 2006GRC_Electric Rev Req Model (2009 GRC) Revised 01-18-2010 2 3" xfId="8165"/>
    <cellStyle name="_DEM-WP Revised (HC) Wild Horse 2006GRC_Electric Rev Req Model (2009 GRC) Revised 01-18-2010 3" xfId="8166"/>
    <cellStyle name="_DEM-WP Revised (HC) Wild Horse 2006GRC_Electric Rev Req Model (2009 GRC) Revised 01-18-2010 3 2" xfId="8167"/>
    <cellStyle name="_DEM-WP Revised (HC) Wild Horse 2006GRC_Electric Rev Req Model (2009 GRC) Revised 01-18-2010 4" xfId="8168"/>
    <cellStyle name="_DEM-WP Revised (HC) Wild Horse 2006GRC_Electric Rev Req Model (2009 GRC) Revised 01-18-2010_DEM-WP(C) ENERG10C--ctn Mid-C_042010 2010GRC" xfId="8169"/>
    <cellStyle name="_DEM-WP Revised (HC) Wild Horse 2006GRC_Electric Rev Req Model (2010 GRC)" xfId="8170"/>
    <cellStyle name="_DEM-WP Revised (HC) Wild Horse 2006GRC_Electric Rev Req Model (2010 GRC) SF" xfId="8171"/>
    <cellStyle name="_DEM-WP Revised (HC) Wild Horse 2006GRC_Final Order Electric" xfId="8172"/>
    <cellStyle name="_DEM-WP Revised (HC) Wild Horse 2006GRC_Final Order Electric EXHIBIT A-1" xfId="8173"/>
    <cellStyle name="_DEM-WP Revised (HC) Wild Horse 2006GRC_Final Order Electric EXHIBIT A-1 2" xfId="8174"/>
    <cellStyle name="_DEM-WP Revised (HC) Wild Horse 2006GRC_Final Order Electric EXHIBIT A-1 2 2" xfId="8175"/>
    <cellStyle name="_DEM-WP Revised (HC) Wild Horse 2006GRC_Final Order Electric EXHIBIT A-1 2 2 2" xfId="8176"/>
    <cellStyle name="_DEM-WP Revised (HC) Wild Horse 2006GRC_Final Order Electric EXHIBIT A-1 2 3" xfId="8177"/>
    <cellStyle name="_DEM-WP Revised (HC) Wild Horse 2006GRC_Final Order Electric EXHIBIT A-1 3" xfId="8178"/>
    <cellStyle name="_DEM-WP Revised (HC) Wild Horse 2006GRC_Final Order Electric EXHIBIT A-1 3 2" xfId="8179"/>
    <cellStyle name="_DEM-WP Revised (HC) Wild Horse 2006GRC_Final Order Electric EXHIBIT A-1 4" xfId="8180"/>
    <cellStyle name="_DEM-WP Revised (HC) Wild Horse 2006GRC_NIM Summary" xfId="8181"/>
    <cellStyle name="_DEM-WP Revised (HC) Wild Horse 2006GRC_NIM Summary 2" xfId="8182"/>
    <cellStyle name="_DEM-WP Revised (HC) Wild Horse 2006GRC_NIM Summary 2 2" xfId="8183"/>
    <cellStyle name="_DEM-WP Revised (HC) Wild Horse 2006GRC_NIM Summary 3" xfId="8184"/>
    <cellStyle name="_DEM-WP Revised (HC) Wild Horse 2006GRC_NIM Summary_DEM-WP(C) ENERG10C--ctn Mid-C_042010 2010GRC" xfId="8185"/>
    <cellStyle name="_DEM-WP Revised (HC) Wild Horse 2006GRC_Power Costs - Comparison bx Rbtl-Staff-Jt-PC" xfId="8186"/>
    <cellStyle name="_DEM-WP Revised (HC) Wild Horse 2006GRC_Power Costs - Comparison bx Rbtl-Staff-Jt-PC 2" xfId="8187"/>
    <cellStyle name="_DEM-WP Revised (HC) Wild Horse 2006GRC_Power Costs - Comparison bx Rbtl-Staff-Jt-PC 2 2" xfId="8188"/>
    <cellStyle name="_DEM-WP Revised (HC) Wild Horse 2006GRC_Power Costs - Comparison bx Rbtl-Staff-Jt-PC 2 2 2" xfId="8189"/>
    <cellStyle name="_DEM-WP Revised (HC) Wild Horse 2006GRC_Power Costs - Comparison bx Rbtl-Staff-Jt-PC 2 3" xfId="8190"/>
    <cellStyle name="_DEM-WP Revised (HC) Wild Horse 2006GRC_Power Costs - Comparison bx Rbtl-Staff-Jt-PC 3" xfId="8191"/>
    <cellStyle name="_DEM-WP Revised (HC) Wild Horse 2006GRC_Power Costs - Comparison bx Rbtl-Staff-Jt-PC 3 2" xfId="8192"/>
    <cellStyle name="_DEM-WP Revised (HC) Wild Horse 2006GRC_Power Costs - Comparison bx Rbtl-Staff-Jt-PC 4" xfId="8193"/>
    <cellStyle name="_DEM-WP Revised (HC) Wild Horse 2006GRC_Power Costs - Comparison bx Rbtl-Staff-Jt-PC_DEM-WP(C) ENERG10C--ctn Mid-C_042010 2010GRC" xfId="8194"/>
    <cellStyle name="_DEM-WP Revised (HC) Wild Horse 2006GRC_Rebuttal Power Costs" xfId="8195"/>
    <cellStyle name="_DEM-WP Revised (HC) Wild Horse 2006GRC_Rebuttal Power Costs 2" xfId="8196"/>
    <cellStyle name="_DEM-WP Revised (HC) Wild Horse 2006GRC_Rebuttal Power Costs 2 2" xfId="8197"/>
    <cellStyle name="_DEM-WP Revised (HC) Wild Horse 2006GRC_Rebuttal Power Costs 2 2 2" xfId="8198"/>
    <cellStyle name="_DEM-WP Revised (HC) Wild Horse 2006GRC_Rebuttal Power Costs 2 3" xfId="8199"/>
    <cellStyle name="_DEM-WP Revised (HC) Wild Horse 2006GRC_Rebuttal Power Costs 3" xfId="8200"/>
    <cellStyle name="_DEM-WP Revised (HC) Wild Horse 2006GRC_Rebuttal Power Costs 3 2" xfId="8201"/>
    <cellStyle name="_DEM-WP Revised (HC) Wild Horse 2006GRC_Rebuttal Power Costs 4" xfId="8202"/>
    <cellStyle name="_DEM-WP Revised (HC) Wild Horse 2006GRC_Rebuttal Power Costs_DEM-WP(C) ENERG10C--ctn Mid-C_042010 2010GRC" xfId="8203"/>
    <cellStyle name="_DEM-WP Revised (HC) Wild Horse 2006GRC_TENASKA REGULATORY ASSET" xfId="8204"/>
    <cellStyle name="_DEM-WP Revised (HC) Wild Horse 2006GRC_TENASKA REGULATORY ASSET 2" xfId="8205"/>
    <cellStyle name="_DEM-WP Revised (HC) Wild Horse 2006GRC_TENASKA REGULATORY ASSET 2 2" xfId="8206"/>
    <cellStyle name="_DEM-WP Revised (HC) Wild Horse 2006GRC_TENASKA REGULATORY ASSET 2 2 2" xfId="8207"/>
    <cellStyle name="_DEM-WP Revised (HC) Wild Horse 2006GRC_TENASKA REGULATORY ASSET 2 3" xfId="8208"/>
    <cellStyle name="_DEM-WP Revised (HC) Wild Horse 2006GRC_TENASKA REGULATORY ASSET 3" xfId="8209"/>
    <cellStyle name="_DEM-WP Revised (HC) Wild Horse 2006GRC_TENASKA REGULATORY ASSET 3 2" xfId="8210"/>
    <cellStyle name="_DEM-WP Revised (HC) Wild Horse 2006GRC_TENASKA REGULATORY ASSET 4" xfId="8211"/>
    <cellStyle name="_x0013__DEM-WP(C) Colstrip 12 Coal Cost Forecast 2010GRC" xfId="8212"/>
    <cellStyle name="_x0013__DEM-WP(C) Colstrip 12 Coal Cost Forecast 2010GRC 2" xfId="8213"/>
    <cellStyle name="_DEM-WP(C) Colstrip FOR" xfId="8214"/>
    <cellStyle name="_DEM-WP(C) Colstrip FOR 2" xfId="8215"/>
    <cellStyle name="_DEM-WP(C) Colstrip FOR 2 2" xfId="8216"/>
    <cellStyle name="_DEM-WP(C) Colstrip FOR 2 2 2" xfId="8217"/>
    <cellStyle name="_DEM-WP(C) Colstrip FOR 2 3" xfId="8218"/>
    <cellStyle name="_DEM-WP(C) Colstrip FOR 3" xfId="8219"/>
    <cellStyle name="_DEM-WP(C) Colstrip FOR 3 2" xfId="8220"/>
    <cellStyle name="_DEM-WP(C) Colstrip FOR 4" xfId="8221"/>
    <cellStyle name="_DEM-WP(C) Colstrip FOR 4 2" xfId="8222"/>
    <cellStyle name="_DEM-WP(C) Colstrip FOR 5" xfId="8223"/>
    <cellStyle name="_DEM-WP(C) Colstrip FOR 5 2" xfId="8224"/>
    <cellStyle name="_DEM-WP(C) Colstrip FOR 6" xfId="8225"/>
    <cellStyle name="_DEM-WP(C) Colstrip FOR 6 2" xfId="8226"/>
    <cellStyle name="_DEM-WP(C) Colstrip FOR Apr08 update" xfId="8227"/>
    <cellStyle name="_DEM-WP(C) Colstrip FOR_(C) WHE Proforma with ITC cash grant 10 Yr Amort_for rebuttal_120709" xfId="8228"/>
    <cellStyle name="_DEM-WP(C) Colstrip FOR_(C) WHE Proforma with ITC cash grant 10 Yr Amort_for rebuttal_120709 2" xfId="8229"/>
    <cellStyle name="_DEM-WP(C) Colstrip FOR_(C) WHE Proforma with ITC cash grant 10 Yr Amort_for rebuttal_120709 2 2" xfId="8230"/>
    <cellStyle name="_DEM-WP(C) Colstrip FOR_(C) WHE Proforma with ITC cash grant 10 Yr Amort_for rebuttal_120709 2 2 2" xfId="8231"/>
    <cellStyle name="_DEM-WP(C) Colstrip FOR_(C) WHE Proforma with ITC cash grant 10 Yr Amort_for rebuttal_120709 2 3" xfId="8232"/>
    <cellStyle name="_DEM-WP(C) Colstrip FOR_(C) WHE Proforma with ITC cash grant 10 Yr Amort_for rebuttal_120709 3" xfId="8233"/>
    <cellStyle name="_DEM-WP(C) Colstrip FOR_(C) WHE Proforma with ITC cash grant 10 Yr Amort_for rebuttal_120709 3 2" xfId="8234"/>
    <cellStyle name="_DEM-WP(C) Colstrip FOR_(C) WHE Proforma with ITC cash grant 10 Yr Amort_for rebuttal_120709 4" xfId="8235"/>
    <cellStyle name="_DEM-WP(C) Colstrip FOR_(C) WHE Proforma with ITC cash grant 10 Yr Amort_for rebuttal_120709_DEM-WP(C) ENERG10C--ctn Mid-C_042010 2010GRC" xfId="8236"/>
    <cellStyle name="_DEM-WP(C) Colstrip FOR_16.07E Wild Horse Wind Expansionwrkingfile" xfId="8237"/>
    <cellStyle name="_DEM-WP(C) Colstrip FOR_16.07E Wild Horse Wind Expansionwrkingfile 2" xfId="8238"/>
    <cellStyle name="_DEM-WP(C) Colstrip FOR_16.07E Wild Horse Wind Expansionwrkingfile 2 2" xfId="8239"/>
    <cellStyle name="_DEM-WP(C) Colstrip FOR_16.07E Wild Horse Wind Expansionwrkingfile 2 2 2" xfId="8240"/>
    <cellStyle name="_DEM-WP(C) Colstrip FOR_16.07E Wild Horse Wind Expansionwrkingfile 2 3" xfId="8241"/>
    <cellStyle name="_DEM-WP(C) Colstrip FOR_16.07E Wild Horse Wind Expansionwrkingfile 3" xfId="8242"/>
    <cellStyle name="_DEM-WP(C) Colstrip FOR_16.07E Wild Horse Wind Expansionwrkingfile 3 2" xfId="8243"/>
    <cellStyle name="_DEM-WP(C) Colstrip FOR_16.07E Wild Horse Wind Expansionwrkingfile 4" xfId="8244"/>
    <cellStyle name="_DEM-WP(C) Colstrip FOR_16.07E Wild Horse Wind Expansionwrkingfile SF" xfId="8245"/>
    <cellStyle name="_DEM-WP(C) Colstrip FOR_16.07E Wild Horse Wind Expansionwrkingfile SF 2" xfId="8246"/>
    <cellStyle name="_DEM-WP(C) Colstrip FOR_16.07E Wild Horse Wind Expansionwrkingfile SF 2 2" xfId="8247"/>
    <cellStyle name="_DEM-WP(C) Colstrip FOR_16.07E Wild Horse Wind Expansionwrkingfile SF 2 2 2" xfId="8248"/>
    <cellStyle name="_DEM-WP(C) Colstrip FOR_16.07E Wild Horse Wind Expansionwrkingfile SF 2 3" xfId="8249"/>
    <cellStyle name="_DEM-WP(C) Colstrip FOR_16.07E Wild Horse Wind Expansionwrkingfile SF 3" xfId="8250"/>
    <cellStyle name="_DEM-WP(C) Colstrip FOR_16.07E Wild Horse Wind Expansionwrkingfile SF 3 2" xfId="8251"/>
    <cellStyle name="_DEM-WP(C) Colstrip FOR_16.07E Wild Horse Wind Expansionwrkingfile SF 4" xfId="8252"/>
    <cellStyle name="_DEM-WP(C) Colstrip FOR_16.07E Wild Horse Wind Expansionwrkingfile SF_DEM-WP(C) ENERG10C--ctn Mid-C_042010 2010GRC" xfId="8253"/>
    <cellStyle name="_DEM-WP(C) Colstrip FOR_16.07E Wild Horse Wind Expansionwrkingfile_DEM-WP(C) ENERG10C--ctn Mid-C_042010 2010GRC" xfId="8254"/>
    <cellStyle name="_DEM-WP(C) Colstrip FOR_16.37E Wild Horse Expansion DeferralRevwrkingfile SF" xfId="8255"/>
    <cellStyle name="_DEM-WP(C) Colstrip FOR_16.37E Wild Horse Expansion DeferralRevwrkingfile SF 2" xfId="8256"/>
    <cellStyle name="_DEM-WP(C) Colstrip FOR_16.37E Wild Horse Expansion DeferralRevwrkingfile SF 2 2" xfId="8257"/>
    <cellStyle name="_DEM-WP(C) Colstrip FOR_16.37E Wild Horse Expansion DeferralRevwrkingfile SF 2 2 2" xfId="8258"/>
    <cellStyle name="_DEM-WP(C) Colstrip FOR_16.37E Wild Horse Expansion DeferralRevwrkingfile SF 2 3" xfId="8259"/>
    <cellStyle name="_DEM-WP(C) Colstrip FOR_16.37E Wild Horse Expansion DeferralRevwrkingfile SF 3" xfId="8260"/>
    <cellStyle name="_DEM-WP(C) Colstrip FOR_16.37E Wild Horse Expansion DeferralRevwrkingfile SF 3 2" xfId="8261"/>
    <cellStyle name="_DEM-WP(C) Colstrip FOR_16.37E Wild Horse Expansion DeferralRevwrkingfile SF 4" xfId="8262"/>
    <cellStyle name="_DEM-WP(C) Colstrip FOR_16.37E Wild Horse Expansion DeferralRevwrkingfile SF_DEM-WP(C) ENERG10C--ctn Mid-C_042010 2010GRC" xfId="8263"/>
    <cellStyle name="_DEM-WP(C) Colstrip FOR_Adj Bench DR 3 for Initial Briefs (Electric)" xfId="8264"/>
    <cellStyle name="_DEM-WP(C) Colstrip FOR_Adj Bench DR 3 for Initial Briefs (Electric) 2" xfId="8265"/>
    <cellStyle name="_DEM-WP(C) Colstrip FOR_Adj Bench DR 3 for Initial Briefs (Electric) 2 2" xfId="8266"/>
    <cellStyle name="_DEM-WP(C) Colstrip FOR_Adj Bench DR 3 for Initial Briefs (Electric) 2 2 2" xfId="8267"/>
    <cellStyle name="_DEM-WP(C) Colstrip FOR_Adj Bench DR 3 for Initial Briefs (Electric) 2 3" xfId="8268"/>
    <cellStyle name="_DEM-WP(C) Colstrip FOR_Adj Bench DR 3 for Initial Briefs (Electric) 3" xfId="8269"/>
    <cellStyle name="_DEM-WP(C) Colstrip FOR_Adj Bench DR 3 for Initial Briefs (Electric) 3 2" xfId="8270"/>
    <cellStyle name="_DEM-WP(C) Colstrip FOR_Adj Bench DR 3 for Initial Briefs (Electric) 4" xfId="8271"/>
    <cellStyle name="_DEM-WP(C) Colstrip FOR_Adj Bench DR 3 for Initial Briefs (Electric)_DEM-WP(C) ENERG10C--ctn Mid-C_042010 2010GRC" xfId="8272"/>
    <cellStyle name="_DEM-WP(C) Colstrip FOR_Book2" xfId="8273"/>
    <cellStyle name="_DEM-WP(C) Colstrip FOR_Book2 2" xfId="8274"/>
    <cellStyle name="_DEM-WP(C) Colstrip FOR_Book2 2 2" xfId="8275"/>
    <cellStyle name="_DEM-WP(C) Colstrip FOR_Book2 2 2 2" xfId="8276"/>
    <cellStyle name="_DEM-WP(C) Colstrip FOR_Book2 2 3" xfId="8277"/>
    <cellStyle name="_DEM-WP(C) Colstrip FOR_Book2 3" xfId="8278"/>
    <cellStyle name="_DEM-WP(C) Colstrip FOR_Book2 3 2" xfId="8279"/>
    <cellStyle name="_DEM-WP(C) Colstrip FOR_Book2 4" xfId="8280"/>
    <cellStyle name="_DEM-WP(C) Colstrip FOR_Book2_Adj Bench DR 3 for Initial Briefs (Electric)" xfId="8281"/>
    <cellStyle name="_DEM-WP(C) Colstrip FOR_Book2_Adj Bench DR 3 for Initial Briefs (Electric) 2" xfId="8282"/>
    <cellStyle name="_DEM-WP(C) Colstrip FOR_Book2_Adj Bench DR 3 for Initial Briefs (Electric) 2 2" xfId="8283"/>
    <cellStyle name="_DEM-WP(C) Colstrip FOR_Book2_Adj Bench DR 3 for Initial Briefs (Electric) 2 2 2" xfId="8284"/>
    <cellStyle name="_DEM-WP(C) Colstrip FOR_Book2_Adj Bench DR 3 for Initial Briefs (Electric) 2 3" xfId="8285"/>
    <cellStyle name="_DEM-WP(C) Colstrip FOR_Book2_Adj Bench DR 3 for Initial Briefs (Electric) 3" xfId="8286"/>
    <cellStyle name="_DEM-WP(C) Colstrip FOR_Book2_Adj Bench DR 3 for Initial Briefs (Electric) 3 2" xfId="8287"/>
    <cellStyle name="_DEM-WP(C) Colstrip FOR_Book2_Adj Bench DR 3 for Initial Briefs (Electric) 4" xfId="8288"/>
    <cellStyle name="_DEM-WP(C) Colstrip FOR_Book2_Adj Bench DR 3 for Initial Briefs (Electric)_DEM-WP(C) ENERG10C--ctn Mid-C_042010 2010GRC" xfId="8289"/>
    <cellStyle name="_DEM-WP(C) Colstrip FOR_Book2_DEM-WP(C) ENERG10C--ctn Mid-C_042010 2010GRC" xfId="8290"/>
    <cellStyle name="_DEM-WP(C) Colstrip FOR_Book2_Electric Rev Req Model (2009 GRC) Rebuttal" xfId="8291"/>
    <cellStyle name="_DEM-WP(C) Colstrip FOR_Book2_Electric Rev Req Model (2009 GRC) Rebuttal 2" xfId="8292"/>
    <cellStyle name="_DEM-WP(C) Colstrip FOR_Book2_Electric Rev Req Model (2009 GRC) Rebuttal 2 2" xfId="8293"/>
    <cellStyle name="_DEM-WP(C) Colstrip FOR_Book2_Electric Rev Req Model (2009 GRC) Rebuttal 2 2 2" xfId="8294"/>
    <cellStyle name="_DEM-WP(C) Colstrip FOR_Book2_Electric Rev Req Model (2009 GRC) Rebuttal 2 3" xfId="8295"/>
    <cellStyle name="_DEM-WP(C) Colstrip FOR_Book2_Electric Rev Req Model (2009 GRC) Rebuttal 3" xfId="8296"/>
    <cellStyle name="_DEM-WP(C) Colstrip FOR_Book2_Electric Rev Req Model (2009 GRC) Rebuttal 3 2" xfId="8297"/>
    <cellStyle name="_DEM-WP(C) Colstrip FOR_Book2_Electric Rev Req Model (2009 GRC) Rebuttal 4" xfId="8298"/>
    <cellStyle name="_DEM-WP(C) Colstrip FOR_Book2_Electric Rev Req Model (2009 GRC) Rebuttal REmoval of New  WH Solar AdjustMI" xfId="8299"/>
    <cellStyle name="_DEM-WP(C) Colstrip FOR_Book2_Electric Rev Req Model (2009 GRC) Rebuttal REmoval of New  WH Solar AdjustMI 2" xfId="8300"/>
    <cellStyle name="_DEM-WP(C) Colstrip FOR_Book2_Electric Rev Req Model (2009 GRC) Rebuttal REmoval of New  WH Solar AdjustMI 2 2" xfId="8301"/>
    <cellStyle name="_DEM-WP(C) Colstrip FOR_Book2_Electric Rev Req Model (2009 GRC) Rebuttal REmoval of New  WH Solar AdjustMI 2 2 2" xfId="8302"/>
    <cellStyle name="_DEM-WP(C) Colstrip FOR_Book2_Electric Rev Req Model (2009 GRC) Rebuttal REmoval of New  WH Solar AdjustMI 2 3" xfId="8303"/>
    <cellStyle name="_DEM-WP(C) Colstrip FOR_Book2_Electric Rev Req Model (2009 GRC) Rebuttal REmoval of New  WH Solar AdjustMI 3" xfId="8304"/>
    <cellStyle name="_DEM-WP(C) Colstrip FOR_Book2_Electric Rev Req Model (2009 GRC) Rebuttal REmoval of New  WH Solar AdjustMI 3 2" xfId="8305"/>
    <cellStyle name="_DEM-WP(C) Colstrip FOR_Book2_Electric Rev Req Model (2009 GRC) Rebuttal REmoval of New  WH Solar AdjustMI 4" xfId="8306"/>
    <cellStyle name="_DEM-WP(C) Colstrip FOR_Book2_Electric Rev Req Model (2009 GRC) Rebuttal REmoval of New  WH Solar AdjustMI_DEM-WP(C) ENERG10C--ctn Mid-C_042010 2010GRC" xfId="8307"/>
    <cellStyle name="_DEM-WP(C) Colstrip FOR_Book2_Electric Rev Req Model (2009 GRC) Revised 01-18-2010" xfId="8308"/>
    <cellStyle name="_DEM-WP(C) Colstrip FOR_Book2_Electric Rev Req Model (2009 GRC) Revised 01-18-2010 2" xfId="8309"/>
    <cellStyle name="_DEM-WP(C) Colstrip FOR_Book2_Electric Rev Req Model (2009 GRC) Revised 01-18-2010 2 2" xfId="8310"/>
    <cellStyle name="_DEM-WP(C) Colstrip FOR_Book2_Electric Rev Req Model (2009 GRC) Revised 01-18-2010 2 2 2" xfId="8311"/>
    <cellStyle name="_DEM-WP(C) Colstrip FOR_Book2_Electric Rev Req Model (2009 GRC) Revised 01-18-2010 2 3" xfId="8312"/>
    <cellStyle name="_DEM-WP(C) Colstrip FOR_Book2_Electric Rev Req Model (2009 GRC) Revised 01-18-2010 3" xfId="8313"/>
    <cellStyle name="_DEM-WP(C) Colstrip FOR_Book2_Electric Rev Req Model (2009 GRC) Revised 01-18-2010 3 2" xfId="8314"/>
    <cellStyle name="_DEM-WP(C) Colstrip FOR_Book2_Electric Rev Req Model (2009 GRC) Revised 01-18-2010 4" xfId="8315"/>
    <cellStyle name="_DEM-WP(C) Colstrip FOR_Book2_Electric Rev Req Model (2009 GRC) Revised 01-18-2010_DEM-WP(C) ENERG10C--ctn Mid-C_042010 2010GRC" xfId="8316"/>
    <cellStyle name="_DEM-WP(C) Colstrip FOR_Book2_Final Order Electric EXHIBIT A-1" xfId="8317"/>
    <cellStyle name="_DEM-WP(C) Colstrip FOR_Book2_Final Order Electric EXHIBIT A-1 2" xfId="8318"/>
    <cellStyle name="_DEM-WP(C) Colstrip FOR_Book2_Final Order Electric EXHIBIT A-1 2 2" xfId="8319"/>
    <cellStyle name="_DEM-WP(C) Colstrip FOR_Book2_Final Order Electric EXHIBIT A-1 2 2 2" xfId="8320"/>
    <cellStyle name="_DEM-WP(C) Colstrip FOR_Book2_Final Order Electric EXHIBIT A-1 2 3" xfId="8321"/>
    <cellStyle name="_DEM-WP(C) Colstrip FOR_Book2_Final Order Electric EXHIBIT A-1 3" xfId="8322"/>
    <cellStyle name="_DEM-WP(C) Colstrip FOR_Book2_Final Order Electric EXHIBIT A-1 3 2" xfId="8323"/>
    <cellStyle name="_DEM-WP(C) Colstrip FOR_Book2_Final Order Electric EXHIBIT A-1 4" xfId="8324"/>
    <cellStyle name="_DEM-WP(C) Colstrip FOR_Colstrip 1&amp;2 Annual O&amp;M Budgets" xfId="8325"/>
    <cellStyle name="_DEM-WP(C) Colstrip FOR_Confidential Material" xfId="8326"/>
    <cellStyle name="_DEM-WP(C) Colstrip FOR_Confidential Material 2" xfId="8327"/>
    <cellStyle name="_DEM-WP(C) Colstrip FOR_DEM-WP(C) Colstrip 12 Coal Cost Forecast 2010GRC" xfId="8328"/>
    <cellStyle name="_DEM-WP(C) Colstrip FOR_DEM-WP(C) Colstrip 12 Coal Cost Forecast 2010GRC 2" xfId="8329"/>
    <cellStyle name="_DEM-WP(C) Colstrip FOR_DEM-WP(C) ENERG10C--ctn Mid-C_042010 2010GRC" xfId="8330"/>
    <cellStyle name="_DEM-WP(C) Colstrip FOR_DEM-WP(C) Production O&amp;M 2010GRC As-Filed" xfId="8331"/>
    <cellStyle name="_DEM-WP(C) Colstrip FOR_DEM-WP(C) Production O&amp;M 2010GRC As-Filed 2" xfId="8332"/>
    <cellStyle name="_DEM-WP(C) Colstrip FOR_DEM-WP(C) Production O&amp;M 2010GRC As-Filed 2 2" xfId="8333"/>
    <cellStyle name="_DEM-WP(C) Colstrip FOR_DEM-WP(C) Production O&amp;M 2010GRC As-Filed 3" xfId="8334"/>
    <cellStyle name="_DEM-WP(C) Colstrip FOR_DEM-WP(C) Production O&amp;M 2010GRC As-Filed 3 2" xfId="8335"/>
    <cellStyle name="_DEM-WP(C) Colstrip FOR_DEM-WP(C) Production O&amp;M 2010GRC As-Filed 4" xfId="8336"/>
    <cellStyle name="_DEM-WP(C) Colstrip FOR_DEM-WP(C) Production O&amp;M 2010GRC As-Filed 4 2" xfId="8337"/>
    <cellStyle name="_DEM-WP(C) Colstrip FOR_DEM-WP(C) Production O&amp;M 2010GRC As-Filed 5" xfId="8338"/>
    <cellStyle name="_DEM-WP(C) Colstrip FOR_DEM-WP(C) Production O&amp;M 2010GRC As-Filed 5 2" xfId="8339"/>
    <cellStyle name="_DEM-WP(C) Colstrip FOR_DEM-WP(C) Production O&amp;M 2010GRC As-Filed 6" xfId="8340"/>
    <cellStyle name="_DEM-WP(C) Colstrip FOR_DEM-WP(C) Production O&amp;M 2010GRC As-Filed 6 2" xfId="8341"/>
    <cellStyle name="_DEM-WP(C) Colstrip FOR_Electric Rev Req Model (2009 GRC) Rebuttal" xfId="8342"/>
    <cellStyle name="_DEM-WP(C) Colstrip FOR_Electric Rev Req Model (2009 GRC) Rebuttal 2" xfId="8343"/>
    <cellStyle name="_DEM-WP(C) Colstrip FOR_Electric Rev Req Model (2009 GRC) Rebuttal 2 2" xfId="8344"/>
    <cellStyle name="_DEM-WP(C) Colstrip FOR_Electric Rev Req Model (2009 GRC) Rebuttal 2 2 2" xfId="8345"/>
    <cellStyle name="_DEM-WP(C) Colstrip FOR_Electric Rev Req Model (2009 GRC) Rebuttal 2 3" xfId="8346"/>
    <cellStyle name="_DEM-WP(C) Colstrip FOR_Electric Rev Req Model (2009 GRC) Rebuttal 3" xfId="8347"/>
    <cellStyle name="_DEM-WP(C) Colstrip FOR_Electric Rev Req Model (2009 GRC) Rebuttal 3 2" xfId="8348"/>
    <cellStyle name="_DEM-WP(C) Colstrip FOR_Electric Rev Req Model (2009 GRC) Rebuttal 4" xfId="8349"/>
    <cellStyle name="_DEM-WP(C) Colstrip FOR_Electric Rev Req Model (2009 GRC) Rebuttal REmoval of New  WH Solar AdjustMI" xfId="8350"/>
    <cellStyle name="_DEM-WP(C) Colstrip FOR_Electric Rev Req Model (2009 GRC) Rebuttal REmoval of New  WH Solar AdjustMI 2" xfId="8351"/>
    <cellStyle name="_DEM-WP(C) Colstrip FOR_Electric Rev Req Model (2009 GRC) Rebuttal REmoval of New  WH Solar AdjustMI 2 2" xfId="8352"/>
    <cellStyle name="_DEM-WP(C) Colstrip FOR_Electric Rev Req Model (2009 GRC) Rebuttal REmoval of New  WH Solar AdjustMI 2 2 2" xfId="8353"/>
    <cellStyle name="_DEM-WP(C) Colstrip FOR_Electric Rev Req Model (2009 GRC) Rebuttal REmoval of New  WH Solar AdjustMI 2 3" xfId="8354"/>
    <cellStyle name="_DEM-WP(C) Colstrip FOR_Electric Rev Req Model (2009 GRC) Rebuttal REmoval of New  WH Solar AdjustMI 3" xfId="8355"/>
    <cellStyle name="_DEM-WP(C) Colstrip FOR_Electric Rev Req Model (2009 GRC) Rebuttal REmoval of New  WH Solar AdjustMI 3 2" xfId="8356"/>
    <cellStyle name="_DEM-WP(C) Colstrip FOR_Electric Rev Req Model (2009 GRC) Rebuttal REmoval of New  WH Solar AdjustMI 4" xfId="8357"/>
    <cellStyle name="_DEM-WP(C) Colstrip FOR_Electric Rev Req Model (2009 GRC) Rebuttal REmoval of New  WH Solar AdjustMI_DEM-WP(C) ENERG10C--ctn Mid-C_042010 2010GRC" xfId="8358"/>
    <cellStyle name="_DEM-WP(C) Colstrip FOR_Electric Rev Req Model (2009 GRC) Revised 01-18-2010" xfId="8359"/>
    <cellStyle name="_DEM-WP(C) Colstrip FOR_Electric Rev Req Model (2009 GRC) Revised 01-18-2010 2" xfId="8360"/>
    <cellStyle name="_DEM-WP(C) Colstrip FOR_Electric Rev Req Model (2009 GRC) Revised 01-18-2010 2 2" xfId="8361"/>
    <cellStyle name="_DEM-WP(C) Colstrip FOR_Electric Rev Req Model (2009 GRC) Revised 01-18-2010 2 2 2" xfId="8362"/>
    <cellStyle name="_DEM-WP(C) Colstrip FOR_Electric Rev Req Model (2009 GRC) Revised 01-18-2010 2 3" xfId="8363"/>
    <cellStyle name="_DEM-WP(C) Colstrip FOR_Electric Rev Req Model (2009 GRC) Revised 01-18-2010 3" xfId="8364"/>
    <cellStyle name="_DEM-WP(C) Colstrip FOR_Electric Rev Req Model (2009 GRC) Revised 01-18-2010 3 2" xfId="8365"/>
    <cellStyle name="_DEM-WP(C) Colstrip FOR_Electric Rev Req Model (2009 GRC) Revised 01-18-2010 4" xfId="8366"/>
    <cellStyle name="_DEM-WP(C) Colstrip FOR_Electric Rev Req Model (2009 GRC) Revised 01-18-2010_DEM-WP(C) ENERG10C--ctn Mid-C_042010 2010GRC" xfId="8367"/>
    <cellStyle name="_DEM-WP(C) Colstrip FOR_Final Order Electric EXHIBIT A-1" xfId="8368"/>
    <cellStyle name="_DEM-WP(C) Colstrip FOR_Final Order Electric EXHIBIT A-1 2" xfId="8369"/>
    <cellStyle name="_DEM-WP(C) Colstrip FOR_Final Order Electric EXHIBIT A-1 2 2" xfId="8370"/>
    <cellStyle name="_DEM-WP(C) Colstrip FOR_Final Order Electric EXHIBIT A-1 2 2 2" xfId="8371"/>
    <cellStyle name="_DEM-WP(C) Colstrip FOR_Final Order Electric EXHIBIT A-1 2 3" xfId="8372"/>
    <cellStyle name="_DEM-WP(C) Colstrip FOR_Final Order Electric EXHIBIT A-1 3" xfId="8373"/>
    <cellStyle name="_DEM-WP(C) Colstrip FOR_Final Order Electric EXHIBIT A-1 3 2" xfId="8374"/>
    <cellStyle name="_DEM-WP(C) Colstrip FOR_Final Order Electric EXHIBIT A-1 4" xfId="8375"/>
    <cellStyle name="_DEM-WP(C) Colstrip FOR_Rebuttal Power Costs" xfId="8376"/>
    <cellStyle name="_DEM-WP(C) Colstrip FOR_Rebuttal Power Costs 2" xfId="8377"/>
    <cellStyle name="_DEM-WP(C) Colstrip FOR_Rebuttal Power Costs 2 2" xfId="8378"/>
    <cellStyle name="_DEM-WP(C) Colstrip FOR_Rebuttal Power Costs 2 2 2" xfId="8379"/>
    <cellStyle name="_DEM-WP(C) Colstrip FOR_Rebuttal Power Costs 2 3" xfId="8380"/>
    <cellStyle name="_DEM-WP(C) Colstrip FOR_Rebuttal Power Costs 3" xfId="8381"/>
    <cellStyle name="_DEM-WP(C) Colstrip FOR_Rebuttal Power Costs 3 2" xfId="8382"/>
    <cellStyle name="_DEM-WP(C) Colstrip FOR_Rebuttal Power Costs 4" xfId="8383"/>
    <cellStyle name="_DEM-WP(C) Colstrip FOR_Rebuttal Power Costs_Adj Bench DR 3 for Initial Briefs (Electric)" xfId="8384"/>
    <cellStyle name="_DEM-WP(C) Colstrip FOR_Rebuttal Power Costs_Adj Bench DR 3 for Initial Briefs (Electric) 2" xfId="8385"/>
    <cellStyle name="_DEM-WP(C) Colstrip FOR_Rebuttal Power Costs_Adj Bench DR 3 for Initial Briefs (Electric) 2 2" xfId="8386"/>
    <cellStyle name="_DEM-WP(C) Colstrip FOR_Rebuttal Power Costs_Adj Bench DR 3 for Initial Briefs (Electric) 2 2 2" xfId="8387"/>
    <cellStyle name="_DEM-WP(C) Colstrip FOR_Rebuttal Power Costs_Adj Bench DR 3 for Initial Briefs (Electric) 2 3" xfId="8388"/>
    <cellStyle name="_DEM-WP(C) Colstrip FOR_Rebuttal Power Costs_Adj Bench DR 3 for Initial Briefs (Electric) 3" xfId="8389"/>
    <cellStyle name="_DEM-WP(C) Colstrip FOR_Rebuttal Power Costs_Adj Bench DR 3 for Initial Briefs (Electric) 3 2" xfId="8390"/>
    <cellStyle name="_DEM-WP(C) Colstrip FOR_Rebuttal Power Costs_Adj Bench DR 3 for Initial Briefs (Electric) 4" xfId="8391"/>
    <cellStyle name="_DEM-WP(C) Colstrip FOR_Rebuttal Power Costs_Adj Bench DR 3 for Initial Briefs (Electric)_DEM-WP(C) ENERG10C--ctn Mid-C_042010 2010GRC" xfId="8392"/>
    <cellStyle name="_DEM-WP(C) Colstrip FOR_Rebuttal Power Costs_DEM-WP(C) ENERG10C--ctn Mid-C_042010 2010GRC" xfId="8393"/>
    <cellStyle name="_DEM-WP(C) Colstrip FOR_Rebuttal Power Costs_Electric Rev Req Model (2009 GRC) Rebuttal" xfId="8394"/>
    <cellStyle name="_DEM-WP(C) Colstrip FOR_Rebuttal Power Costs_Electric Rev Req Model (2009 GRC) Rebuttal 2" xfId="8395"/>
    <cellStyle name="_DEM-WP(C) Colstrip FOR_Rebuttal Power Costs_Electric Rev Req Model (2009 GRC) Rebuttal 2 2" xfId="8396"/>
    <cellStyle name="_DEM-WP(C) Colstrip FOR_Rebuttal Power Costs_Electric Rev Req Model (2009 GRC) Rebuttal 2 2 2" xfId="8397"/>
    <cellStyle name="_DEM-WP(C) Colstrip FOR_Rebuttal Power Costs_Electric Rev Req Model (2009 GRC) Rebuttal 2 3" xfId="8398"/>
    <cellStyle name="_DEM-WP(C) Colstrip FOR_Rebuttal Power Costs_Electric Rev Req Model (2009 GRC) Rebuttal 3" xfId="8399"/>
    <cellStyle name="_DEM-WP(C) Colstrip FOR_Rebuttal Power Costs_Electric Rev Req Model (2009 GRC) Rebuttal 3 2" xfId="8400"/>
    <cellStyle name="_DEM-WP(C) Colstrip FOR_Rebuttal Power Costs_Electric Rev Req Model (2009 GRC) Rebuttal 4" xfId="8401"/>
    <cellStyle name="_DEM-WP(C) Colstrip FOR_Rebuttal Power Costs_Electric Rev Req Model (2009 GRC) Rebuttal REmoval of New  WH Solar AdjustMI" xfId="8402"/>
    <cellStyle name="_DEM-WP(C) Colstrip FOR_Rebuttal Power Costs_Electric Rev Req Model (2009 GRC) Rebuttal REmoval of New  WH Solar AdjustMI 2" xfId="8403"/>
    <cellStyle name="_DEM-WP(C) Colstrip FOR_Rebuttal Power Costs_Electric Rev Req Model (2009 GRC) Rebuttal REmoval of New  WH Solar AdjustMI 2 2" xfId="8404"/>
    <cellStyle name="_DEM-WP(C) Colstrip FOR_Rebuttal Power Costs_Electric Rev Req Model (2009 GRC) Rebuttal REmoval of New  WH Solar AdjustMI 2 2 2" xfId="8405"/>
    <cellStyle name="_DEM-WP(C) Colstrip FOR_Rebuttal Power Costs_Electric Rev Req Model (2009 GRC) Rebuttal REmoval of New  WH Solar AdjustMI 2 3" xfId="8406"/>
    <cellStyle name="_DEM-WP(C) Colstrip FOR_Rebuttal Power Costs_Electric Rev Req Model (2009 GRC) Rebuttal REmoval of New  WH Solar AdjustMI 3" xfId="8407"/>
    <cellStyle name="_DEM-WP(C) Colstrip FOR_Rebuttal Power Costs_Electric Rev Req Model (2009 GRC) Rebuttal REmoval of New  WH Solar AdjustMI 3 2" xfId="8408"/>
    <cellStyle name="_DEM-WP(C) Colstrip FOR_Rebuttal Power Costs_Electric Rev Req Model (2009 GRC) Rebuttal REmoval of New  WH Solar AdjustMI 4" xfId="8409"/>
    <cellStyle name="_DEM-WP(C) Colstrip FOR_Rebuttal Power Costs_Electric Rev Req Model (2009 GRC) Rebuttal REmoval of New  WH Solar AdjustMI_DEM-WP(C) ENERG10C--ctn Mid-C_042010 2010GRC" xfId="8410"/>
    <cellStyle name="_DEM-WP(C) Colstrip FOR_Rebuttal Power Costs_Electric Rev Req Model (2009 GRC) Revised 01-18-2010" xfId="8411"/>
    <cellStyle name="_DEM-WP(C) Colstrip FOR_Rebuttal Power Costs_Electric Rev Req Model (2009 GRC) Revised 01-18-2010 2" xfId="8412"/>
    <cellStyle name="_DEM-WP(C) Colstrip FOR_Rebuttal Power Costs_Electric Rev Req Model (2009 GRC) Revised 01-18-2010 2 2" xfId="8413"/>
    <cellStyle name="_DEM-WP(C) Colstrip FOR_Rebuttal Power Costs_Electric Rev Req Model (2009 GRC) Revised 01-18-2010 2 2 2" xfId="8414"/>
    <cellStyle name="_DEM-WP(C) Colstrip FOR_Rebuttal Power Costs_Electric Rev Req Model (2009 GRC) Revised 01-18-2010 2 3" xfId="8415"/>
    <cellStyle name="_DEM-WP(C) Colstrip FOR_Rebuttal Power Costs_Electric Rev Req Model (2009 GRC) Revised 01-18-2010 3" xfId="8416"/>
    <cellStyle name="_DEM-WP(C) Colstrip FOR_Rebuttal Power Costs_Electric Rev Req Model (2009 GRC) Revised 01-18-2010 3 2" xfId="8417"/>
    <cellStyle name="_DEM-WP(C) Colstrip FOR_Rebuttal Power Costs_Electric Rev Req Model (2009 GRC) Revised 01-18-2010 4" xfId="8418"/>
    <cellStyle name="_DEM-WP(C) Colstrip FOR_Rebuttal Power Costs_Electric Rev Req Model (2009 GRC) Revised 01-18-2010_DEM-WP(C) ENERG10C--ctn Mid-C_042010 2010GRC" xfId="8419"/>
    <cellStyle name="_DEM-WP(C) Colstrip FOR_Rebuttal Power Costs_Final Order Electric EXHIBIT A-1" xfId="8420"/>
    <cellStyle name="_DEM-WP(C) Colstrip FOR_Rebuttal Power Costs_Final Order Electric EXHIBIT A-1 2" xfId="8421"/>
    <cellStyle name="_DEM-WP(C) Colstrip FOR_Rebuttal Power Costs_Final Order Electric EXHIBIT A-1 2 2" xfId="8422"/>
    <cellStyle name="_DEM-WP(C) Colstrip FOR_Rebuttal Power Costs_Final Order Electric EXHIBIT A-1 2 2 2" xfId="8423"/>
    <cellStyle name="_DEM-WP(C) Colstrip FOR_Rebuttal Power Costs_Final Order Electric EXHIBIT A-1 2 3" xfId="8424"/>
    <cellStyle name="_DEM-WP(C) Colstrip FOR_Rebuttal Power Costs_Final Order Electric EXHIBIT A-1 3" xfId="8425"/>
    <cellStyle name="_DEM-WP(C) Colstrip FOR_Rebuttal Power Costs_Final Order Electric EXHIBIT A-1 3 2" xfId="8426"/>
    <cellStyle name="_DEM-WP(C) Colstrip FOR_Rebuttal Power Costs_Final Order Electric EXHIBIT A-1 4" xfId="8427"/>
    <cellStyle name="_DEM-WP(C) Colstrip FOR_TENASKA REGULATORY ASSET" xfId="8428"/>
    <cellStyle name="_DEM-WP(C) Colstrip FOR_TENASKA REGULATORY ASSET 2" xfId="8429"/>
    <cellStyle name="_DEM-WP(C) Colstrip FOR_TENASKA REGULATORY ASSET 2 2" xfId="8430"/>
    <cellStyle name="_DEM-WP(C) Colstrip FOR_TENASKA REGULATORY ASSET 2 2 2" xfId="8431"/>
    <cellStyle name="_DEM-WP(C) Colstrip FOR_TENASKA REGULATORY ASSET 2 3" xfId="8432"/>
    <cellStyle name="_DEM-WP(C) Colstrip FOR_TENASKA REGULATORY ASSET 3" xfId="8433"/>
    <cellStyle name="_DEM-WP(C) Colstrip FOR_TENASKA REGULATORY ASSET 3 2" xfId="8434"/>
    <cellStyle name="_DEM-WP(C) Colstrip FOR_TENASKA REGULATORY ASSET 4" xfId="8435"/>
    <cellStyle name="_DEM-WP(C) Costs not in AURORA 2006GRC" xfId="8436"/>
    <cellStyle name="_DEM-WP(C) Costs not in AURORA 2006GRC 2" xfId="8437"/>
    <cellStyle name="_DEM-WP(C) Costs not in AURORA 2006GRC 2 2" xfId="8438"/>
    <cellStyle name="_DEM-WP(C) Costs not in AURORA 2006GRC 2 2 2" xfId="8439"/>
    <cellStyle name="_DEM-WP(C) Costs not in AURORA 2006GRC 2 2 2 2" xfId="8440"/>
    <cellStyle name="_DEM-WP(C) Costs not in AURORA 2006GRC 2 2 3" xfId="8441"/>
    <cellStyle name="_DEM-WP(C) Costs not in AURORA 2006GRC 2 3" xfId="8442"/>
    <cellStyle name="_DEM-WP(C) Costs not in AURORA 2006GRC 2 3 2" xfId="8443"/>
    <cellStyle name="_DEM-WP(C) Costs not in AURORA 2006GRC 2 4" xfId="8444"/>
    <cellStyle name="_DEM-WP(C) Costs not in AURORA 2006GRC 3" xfId="8445"/>
    <cellStyle name="_DEM-WP(C) Costs not in AURORA 2006GRC 3 2" xfId="8446"/>
    <cellStyle name="_DEM-WP(C) Costs not in AURORA 2006GRC 3 2 2" xfId="8447"/>
    <cellStyle name="_DEM-WP(C) Costs not in AURORA 2006GRC 3 3" xfId="8448"/>
    <cellStyle name="_DEM-WP(C) Costs not in AURORA 2006GRC 4" xfId="8449"/>
    <cellStyle name="_DEM-WP(C) Costs not in AURORA 2006GRC 4 2" xfId="8450"/>
    <cellStyle name="_DEM-WP(C) Costs not in AURORA 2006GRC 4 2 2" xfId="8451"/>
    <cellStyle name="_DEM-WP(C) Costs not in AURORA 2006GRC 4 3" xfId="8452"/>
    <cellStyle name="_DEM-WP(C) Costs not in AURORA 2006GRC 5" xfId="8453"/>
    <cellStyle name="_DEM-WP(C) Costs not in AURORA 2006GRC 5 2" xfId="8454"/>
    <cellStyle name="_DEM-WP(C) Costs not in AURORA 2006GRC 5 2 2" xfId="8455"/>
    <cellStyle name="_DEM-WP(C) Costs not in AURORA 2006GRC 5 3" xfId="8456"/>
    <cellStyle name="_DEM-WP(C) Costs not in AURORA 2006GRC 6" xfId="8457"/>
    <cellStyle name="_DEM-WP(C) Costs not in AURORA 2006GRC 6 2" xfId="8458"/>
    <cellStyle name="_DEM-WP(C) Costs not in AURORA 2006GRC 7" xfId="8459"/>
    <cellStyle name="_DEM-WP(C) Costs not in AURORA 2006GRC 7 2" xfId="8460"/>
    <cellStyle name="_DEM-WP(C) Costs not in AURORA 2006GRC 8" xfId="8461"/>
    <cellStyle name="_DEM-WP(C) Costs not in AURORA 2006GRC 8 2" xfId="8462"/>
    <cellStyle name="_DEM-WP(C) Costs not in AURORA 2006GRC 9" xfId="8463"/>
    <cellStyle name="_DEM-WP(C) Costs not in AURORA 2006GRC 9 2" xfId="8464"/>
    <cellStyle name="_DEM-WP(C) Costs not in AURORA 2006GRC_(C) WHE Proforma with ITC cash grant 10 Yr Amort_for deferral_102809" xfId="8465"/>
    <cellStyle name="_DEM-WP(C) Costs not in AURORA 2006GRC_(C) WHE Proforma with ITC cash grant 10 Yr Amort_for deferral_102809 2" xfId="8466"/>
    <cellStyle name="_DEM-WP(C) Costs not in AURORA 2006GRC_(C) WHE Proforma with ITC cash grant 10 Yr Amort_for deferral_102809 2 2" xfId="8467"/>
    <cellStyle name="_DEM-WP(C) Costs not in AURORA 2006GRC_(C) WHE Proforma with ITC cash grant 10 Yr Amort_for deferral_102809 2 2 2" xfId="8468"/>
    <cellStyle name="_DEM-WP(C) Costs not in AURORA 2006GRC_(C) WHE Proforma with ITC cash grant 10 Yr Amort_for deferral_102809 2 3" xfId="8469"/>
    <cellStyle name="_DEM-WP(C) Costs not in AURORA 2006GRC_(C) WHE Proforma with ITC cash grant 10 Yr Amort_for deferral_102809 3" xfId="8470"/>
    <cellStyle name="_DEM-WP(C) Costs not in AURORA 2006GRC_(C) WHE Proforma with ITC cash grant 10 Yr Amort_for deferral_102809 3 2" xfId="8471"/>
    <cellStyle name="_DEM-WP(C) Costs not in AURORA 2006GRC_(C) WHE Proforma with ITC cash grant 10 Yr Amort_for deferral_102809 4" xfId="8472"/>
    <cellStyle name="_DEM-WP(C) Costs not in AURORA 2006GRC_(C) WHE Proforma with ITC cash grant 10 Yr Amort_for deferral_102809_16.07E Wild Horse Wind Expansionwrkingfile" xfId="8473"/>
    <cellStyle name="_DEM-WP(C) Costs not in AURORA 2006GRC_(C) WHE Proforma with ITC cash grant 10 Yr Amort_for deferral_102809_16.07E Wild Horse Wind Expansionwrkingfile 2" xfId="8474"/>
    <cellStyle name="_DEM-WP(C) Costs not in AURORA 2006GRC_(C) WHE Proforma with ITC cash grant 10 Yr Amort_for deferral_102809_16.07E Wild Horse Wind Expansionwrkingfile 2 2" xfId="8475"/>
    <cellStyle name="_DEM-WP(C) Costs not in AURORA 2006GRC_(C) WHE Proforma with ITC cash grant 10 Yr Amort_for deferral_102809_16.07E Wild Horse Wind Expansionwrkingfile 2 2 2" xfId="8476"/>
    <cellStyle name="_DEM-WP(C) Costs not in AURORA 2006GRC_(C) WHE Proforma with ITC cash grant 10 Yr Amort_for deferral_102809_16.07E Wild Horse Wind Expansionwrkingfile 2 3" xfId="8477"/>
    <cellStyle name="_DEM-WP(C) Costs not in AURORA 2006GRC_(C) WHE Proforma with ITC cash grant 10 Yr Amort_for deferral_102809_16.07E Wild Horse Wind Expansionwrkingfile 3" xfId="8478"/>
    <cellStyle name="_DEM-WP(C) Costs not in AURORA 2006GRC_(C) WHE Proforma with ITC cash grant 10 Yr Amort_for deferral_102809_16.07E Wild Horse Wind Expansionwrkingfile 3 2" xfId="8479"/>
    <cellStyle name="_DEM-WP(C) Costs not in AURORA 2006GRC_(C) WHE Proforma with ITC cash grant 10 Yr Amort_for deferral_102809_16.07E Wild Horse Wind Expansionwrkingfile 4" xfId="8480"/>
    <cellStyle name="_DEM-WP(C) Costs not in AURORA 2006GRC_(C) WHE Proforma with ITC cash grant 10 Yr Amort_for deferral_102809_16.07E Wild Horse Wind Expansionwrkingfile SF" xfId="8481"/>
    <cellStyle name="_DEM-WP(C) Costs not in AURORA 2006GRC_(C) WHE Proforma with ITC cash grant 10 Yr Amort_for deferral_102809_16.07E Wild Horse Wind Expansionwrkingfile SF 2" xfId="8482"/>
    <cellStyle name="_DEM-WP(C) Costs not in AURORA 2006GRC_(C) WHE Proforma with ITC cash grant 10 Yr Amort_for deferral_102809_16.07E Wild Horse Wind Expansionwrkingfile SF 2 2" xfId="8483"/>
    <cellStyle name="_DEM-WP(C) Costs not in AURORA 2006GRC_(C) WHE Proforma with ITC cash grant 10 Yr Amort_for deferral_102809_16.07E Wild Horse Wind Expansionwrkingfile SF 2 2 2" xfId="8484"/>
    <cellStyle name="_DEM-WP(C) Costs not in AURORA 2006GRC_(C) WHE Proforma with ITC cash grant 10 Yr Amort_for deferral_102809_16.07E Wild Horse Wind Expansionwrkingfile SF 2 3" xfId="8485"/>
    <cellStyle name="_DEM-WP(C) Costs not in AURORA 2006GRC_(C) WHE Proforma with ITC cash grant 10 Yr Amort_for deferral_102809_16.07E Wild Horse Wind Expansionwrkingfile SF 3" xfId="8486"/>
    <cellStyle name="_DEM-WP(C) Costs not in AURORA 2006GRC_(C) WHE Proforma with ITC cash grant 10 Yr Amort_for deferral_102809_16.07E Wild Horse Wind Expansionwrkingfile SF 3 2" xfId="8487"/>
    <cellStyle name="_DEM-WP(C) Costs not in AURORA 2006GRC_(C) WHE Proforma with ITC cash grant 10 Yr Amort_for deferral_102809_16.07E Wild Horse Wind Expansionwrkingfile SF 4" xfId="8488"/>
    <cellStyle name="_DEM-WP(C) Costs not in AURORA 2006GRC_(C) WHE Proforma with ITC cash grant 10 Yr Amort_for deferral_102809_16.07E Wild Horse Wind Expansionwrkingfile SF_DEM-WP(C) ENERG10C--ctn Mid-C_042010 2010GRC" xfId="8489"/>
    <cellStyle name="_DEM-WP(C) Costs not in AURORA 2006GRC_(C) WHE Proforma with ITC cash grant 10 Yr Amort_for deferral_102809_16.07E Wild Horse Wind Expansionwrkingfile_DEM-WP(C) ENERG10C--ctn Mid-C_042010 2010GRC" xfId="8490"/>
    <cellStyle name="_DEM-WP(C) Costs not in AURORA 2006GRC_(C) WHE Proforma with ITC cash grant 10 Yr Amort_for deferral_102809_16.37E Wild Horse Expansion DeferralRevwrkingfile SF" xfId="8491"/>
    <cellStyle name="_DEM-WP(C) Costs not in AURORA 2006GRC_(C) WHE Proforma with ITC cash grant 10 Yr Amort_for deferral_102809_16.37E Wild Horse Expansion DeferralRevwrkingfile SF 2" xfId="8492"/>
    <cellStyle name="_DEM-WP(C) Costs not in AURORA 2006GRC_(C) WHE Proforma with ITC cash grant 10 Yr Amort_for deferral_102809_16.37E Wild Horse Expansion DeferralRevwrkingfile SF 2 2" xfId="8493"/>
    <cellStyle name="_DEM-WP(C) Costs not in AURORA 2006GRC_(C) WHE Proforma with ITC cash grant 10 Yr Amort_for deferral_102809_16.37E Wild Horse Expansion DeferralRevwrkingfile SF 2 2 2" xfId="8494"/>
    <cellStyle name="_DEM-WP(C) Costs not in AURORA 2006GRC_(C) WHE Proforma with ITC cash grant 10 Yr Amort_for deferral_102809_16.37E Wild Horse Expansion DeferralRevwrkingfile SF 2 3" xfId="8495"/>
    <cellStyle name="_DEM-WP(C) Costs not in AURORA 2006GRC_(C) WHE Proforma with ITC cash grant 10 Yr Amort_for deferral_102809_16.37E Wild Horse Expansion DeferralRevwrkingfile SF 3" xfId="8496"/>
    <cellStyle name="_DEM-WP(C) Costs not in AURORA 2006GRC_(C) WHE Proforma with ITC cash grant 10 Yr Amort_for deferral_102809_16.37E Wild Horse Expansion DeferralRevwrkingfile SF 3 2" xfId="8497"/>
    <cellStyle name="_DEM-WP(C) Costs not in AURORA 2006GRC_(C) WHE Proforma with ITC cash grant 10 Yr Amort_for deferral_102809_16.37E Wild Horse Expansion DeferralRevwrkingfile SF 4" xfId="8498"/>
    <cellStyle name="_DEM-WP(C) Costs not in AURORA 2006GRC_(C) WHE Proforma with ITC cash grant 10 Yr Amort_for deferral_102809_16.37E Wild Horse Expansion DeferralRevwrkingfile SF_DEM-WP(C) ENERG10C--ctn Mid-C_042010 2010GRC" xfId="8499"/>
    <cellStyle name="_DEM-WP(C) Costs not in AURORA 2006GRC_(C) WHE Proforma with ITC cash grant 10 Yr Amort_for deferral_102809_DEM-WP(C) ENERG10C--ctn Mid-C_042010 2010GRC" xfId="8500"/>
    <cellStyle name="_DEM-WP(C) Costs not in AURORA 2006GRC_(C) WHE Proforma with ITC cash grant 10 Yr Amort_for rebuttal_120709" xfId="8501"/>
    <cellStyle name="_DEM-WP(C) Costs not in AURORA 2006GRC_(C) WHE Proforma with ITC cash grant 10 Yr Amort_for rebuttal_120709 2" xfId="8502"/>
    <cellStyle name="_DEM-WP(C) Costs not in AURORA 2006GRC_(C) WHE Proforma with ITC cash grant 10 Yr Amort_for rebuttal_120709 2 2" xfId="8503"/>
    <cellStyle name="_DEM-WP(C) Costs not in AURORA 2006GRC_(C) WHE Proforma with ITC cash grant 10 Yr Amort_for rebuttal_120709 2 2 2" xfId="8504"/>
    <cellStyle name="_DEM-WP(C) Costs not in AURORA 2006GRC_(C) WHE Proforma with ITC cash grant 10 Yr Amort_for rebuttal_120709 2 3" xfId="8505"/>
    <cellStyle name="_DEM-WP(C) Costs not in AURORA 2006GRC_(C) WHE Proforma with ITC cash grant 10 Yr Amort_for rebuttal_120709 3" xfId="8506"/>
    <cellStyle name="_DEM-WP(C) Costs not in AURORA 2006GRC_(C) WHE Proforma with ITC cash grant 10 Yr Amort_for rebuttal_120709 3 2" xfId="8507"/>
    <cellStyle name="_DEM-WP(C) Costs not in AURORA 2006GRC_(C) WHE Proforma with ITC cash grant 10 Yr Amort_for rebuttal_120709 4" xfId="8508"/>
    <cellStyle name="_DEM-WP(C) Costs not in AURORA 2006GRC_(C) WHE Proforma with ITC cash grant 10 Yr Amort_for rebuttal_120709_DEM-WP(C) ENERG10C--ctn Mid-C_042010 2010GRC" xfId="8509"/>
    <cellStyle name="_DEM-WP(C) Costs not in AURORA 2006GRC_04.07E Wild Horse Wind Expansion" xfId="8510"/>
    <cellStyle name="_DEM-WP(C) Costs not in AURORA 2006GRC_04.07E Wild Horse Wind Expansion 2" xfId="8511"/>
    <cellStyle name="_DEM-WP(C) Costs not in AURORA 2006GRC_04.07E Wild Horse Wind Expansion 2 2" xfId="8512"/>
    <cellStyle name="_DEM-WP(C) Costs not in AURORA 2006GRC_04.07E Wild Horse Wind Expansion 2 2 2" xfId="8513"/>
    <cellStyle name="_DEM-WP(C) Costs not in AURORA 2006GRC_04.07E Wild Horse Wind Expansion 2 3" xfId="8514"/>
    <cellStyle name="_DEM-WP(C) Costs not in AURORA 2006GRC_04.07E Wild Horse Wind Expansion 3" xfId="8515"/>
    <cellStyle name="_DEM-WP(C) Costs not in AURORA 2006GRC_04.07E Wild Horse Wind Expansion 3 2" xfId="8516"/>
    <cellStyle name="_DEM-WP(C) Costs not in AURORA 2006GRC_04.07E Wild Horse Wind Expansion 4" xfId="8517"/>
    <cellStyle name="_DEM-WP(C) Costs not in AURORA 2006GRC_04.07E Wild Horse Wind Expansion_16.07E Wild Horse Wind Expansionwrkingfile" xfId="8518"/>
    <cellStyle name="_DEM-WP(C) Costs not in AURORA 2006GRC_04.07E Wild Horse Wind Expansion_16.07E Wild Horse Wind Expansionwrkingfile 2" xfId="8519"/>
    <cellStyle name="_DEM-WP(C) Costs not in AURORA 2006GRC_04.07E Wild Horse Wind Expansion_16.07E Wild Horse Wind Expansionwrkingfile 2 2" xfId="8520"/>
    <cellStyle name="_DEM-WP(C) Costs not in AURORA 2006GRC_04.07E Wild Horse Wind Expansion_16.07E Wild Horse Wind Expansionwrkingfile 2 2 2" xfId="8521"/>
    <cellStyle name="_DEM-WP(C) Costs not in AURORA 2006GRC_04.07E Wild Horse Wind Expansion_16.07E Wild Horse Wind Expansionwrkingfile 2 3" xfId="8522"/>
    <cellStyle name="_DEM-WP(C) Costs not in AURORA 2006GRC_04.07E Wild Horse Wind Expansion_16.07E Wild Horse Wind Expansionwrkingfile 3" xfId="8523"/>
    <cellStyle name="_DEM-WP(C) Costs not in AURORA 2006GRC_04.07E Wild Horse Wind Expansion_16.07E Wild Horse Wind Expansionwrkingfile 3 2" xfId="8524"/>
    <cellStyle name="_DEM-WP(C) Costs not in AURORA 2006GRC_04.07E Wild Horse Wind Expansion_16.07E Wild Horse Wind Expansionwrkingfile 4" xfId="8525"/>
    <cellStyle name="_DEM-WP(C) Costs not in AURORA 2006GRC_04.07E Wild Horse Wind Expansion_16.07E Wild Horse Wind Expansionwrkingfile SF" xfId="8526"/>
    <cellStyle name="_DEM-WP(C) Costs not in AURORA 2006GRC_04.07E Wild Horse Wind Expansion_16.07E Wild Horse Wind Expansionwrkingfile SF 2" xfId="8527"/>
    <cellStyle name="_DEM-WP(C) Costs not in AURORA 2006GRC_04.07E Wild Horse Wind Expansion_16.07E Wild Horse Wind Expansionwrkingfile SF 2 2" xfId="8528"/>
    <cellStyle name="_DEM-WP(C) Costs not in AURORA 2006GRC_04.07E Wild Horse Wind Expansion_16.07E Wild Horse Wind Expansionwrkingfile SF 2 2 2" xfId="8529"/>
    <cellStyle name="_DEM-WP(C) Costs not in AURORA 2006GRC_04.07E Wild Horse Wind Expansion_16.07E Wild Horse Wind Expansionwrkingfile SF 2 3" xfId="8530"/>
    <cellStyle name="_DEM-WP(C) Costs not in AURORA 2006GRC_04.07E Wild Horse Wind Expansion_16.07E Wild Horse Wind Expansionwrkingfile SF 3" xfId="8531"/>
    <cellStyle name="_DEM-WP(C) Costs not in AURORA 2006GRC_04.07E Wild Horse Wind Expansion_16.07E Wild Horse Wind Expansionwrkingfile SF 3 2" xfId="8532"/>
    <cellStyle name="_DEM-WP(C) Costs not in AURORA 2006GRC_04.07E Wild Horse Wind Expansion_16.07E Wild Horse Wind Expansionwrkingfile SF 4" xfId="8533"/>
    <cellStyle name="_DEM-WP(C) Costs not in AURORA 2006GRC_04.07E Wild Horse Wind Expansion_16.07E Wild Horse Wind Expansionwrkingfile SF_DEM-WP(C) ENERG10C--ctn Mid-C_042010 2010GRC" xfId="8534"/>
    <cellStyle name="_DEM-WP(C) Costs not in AURORA 2006GRC_04.07E Wild Horse Wind Expansion_16.07E Wild Horse Wind Expansionwrkingfile_DEM-WP(C) ENERG10C--ctn Mid-C_042010 2010GRC" xfId="8535"/>
    <cellStyle name="_DEM-WP(C) Costs not in AURORA 2006GRC_04.07E Wild Horse Wind Expansion_16.37E Wild Horse Expansion DeferralRevwrkingfile SF" xfId="8536"/>
    <cellStyle name="_DEM-WP(C) Costs not in AURORA 2006GRC_04.07E Wild Horse Wind Expansion_16.37E Wild Horse Expansion DeferralRevwrkingfile SF 2" xfId="8537"/>
    <cellStyle name="_DEM-WP(C) Costs not in AURORA 2006GRC_04.07E Wild Horse Wind Expansion_16.37E Wild Horse Expansion DeferralRevwrkingfile SF 2 2" xfId="8538"/>
    <cellStyle name="_DEM-WP(C) Costs not in AURORA 2006GRC_04.07E Wild Horse Wind Expansion_16.37E Wild Horse Expansion DeferralRevwrkingfile SF 2 2 2" xfId="8539"/>
    <cellStyle name="_DEM-WP(C) Costs not in AURORA 2006GRC_04.07E Wild Horse Wind Expansion_16.37E Wild Horse Expansion DeferralRevwrkingfile SF 2 3" xfId="8540"/>
    <cellStyle name="_DEM-WP(C) Costs not in AURORA 2006GRC_04.07E Wild Horse Wind Expansion_16.37E Wild Horse Expansion DeferralRevwrkingfile SF 3" xfId="8541"/>
    <cellStyle name="_DEM-WP(C) Costs not in AURORA 2006GRC_04.07E Wild Horse Wind Expansion_16.37E Wild Horse Expansion DeferralRevwrkingfile SF 3 2" xfId="8542"/>
    <cellStyle name="_DEM-WP(C) Costs not in AURORA 2006GRC_04.07E Wild Horse Wind Expansion_16.37E Wild Horse Expansion DeferralRevwrkingfile SF 4" xfId="8543"/>
    <cellStyle name="_DEM-WP(C) Costs not in AURORA 2006GRC_04.07E Wild Horse Wind Expansion_16.37E Wild Horse Expansion DeferralRevwrkingfile SF_DEM-WP(C) ENERG10C--ctn Mid-C_042010 2010GRC" xfId="8544"/>
    <cellStyle name="_DEM-WP(C) Costs not in AURORA 2006GRC_04.07E Wild Horse Wind Expansion_DEM-WP(C) ENERG10C--ctn Mid-C_042010 2010GRC" xfId="8545"/>
    <cellStyle name="_DEM-WP(C) Costs not in AURORA 2006GRC_16.07E Wild Horse Wind Expansionwrkingfile" xfId="8546"/>
    <cellStyle name="_DEM-WP(C) Costs not in AURORA 2006GRC_16.07E Wild Horse Wind Expansionwrkingfile 2" xfId="8547"/>
    <cellStyle name="_DEM-WP(C) Costs not in AURORA 2006GRC_16.07E Wild Horse Wind Expansionwrkingfile 2 2" xfId="8548"/>
    <cellStyle name="_DEM-WP(C) Costs not in AURORA 2006GRC_16.07E Wild Horse Wind Expansionwrkingfile 2 2 2" xfId="8549"/>
    <cellStyle name="_DEM-WP(C) Costs not in AURORA 2006GRC_16.07E Wild Horse Wind Expansionwrkingfile 2 3" xfId="8550"/>
    <cellStyle name="_DEM-WP(C) Costs not in AURORA 2006GRC_16.07E Wild Horse Wind Expansionwrkingfile 3" xfId="8551"/>
    <cellStyle name="_DEM-WP(C) Costs not in AURORA 2006GRC_16.07E Wild Horse Wind Expansionwrkingfile 3 2" xfId="8552"/>
    <cellStyle name="_DEM-WP(C) Costs not in AURORA 2006GRC_16.07E Wild Horse Wind Expansionwrkingfile 4" xfId="8553"/>
    <cellStyle name="_DEM-WP(C) Costs not in AURORA 2006GRC_16.07E Wild Horse Wind Expansionwrkingfile SF" xfId="8554"/>
    <cellStyle name="_DEM-WP(C) Costs not in AURORA 2006GRC_16.07E Wild Horse Wind Expansionwrkingfile SF 2" xfId="8555"/>
    <cellStyle name="_DEM-WP(C) Costs not in AURORA 2006GRC_16.07E Wild Horse Wind Expansionwrkingfile SF 2 2" xfId="8556"/>
    <cellStyle name="_DEM-WP(C) Costs not in AURORA 2006GRC_16.07E Wild Horse Wind Expansionwrkingfile SF 2 2 2" xfId="8557"/>
    <cellStyle name="_DEM-WP(C) Costs not in AURORA 2006GRC_16.07E Wild Horse Wind Expansionwrkingfile SF 2 3" xfId="8558"/>
    <cellStyle name="_DEM-WP(C) Costs not in AURORA 2006GRC_16.07E Wild Horse Wind Expansionwrkingfile SF 3" xfId="8559"/>
    <cellStyle name="_DEM-WP(C) Costs not in AURORA 2006GRC_16.07E Wild Horse Wind Expansionwrkingfile SF 3 2" xfId="8560"/>
    <cellStyle name="_DEM-WP(C) Costs not in AURORA 2006GRC_16.07E Wild Horse Wind Expansionwrkingfile SF 4" xfId="8561"/>
    <cellStyle name="_DEM-WP(C) Costs not in AURORA 2006GRC_16.07E Wild Horse Wind Expansionwrkingfile SF_DEM-WP(C) ENERG10C--ctn Mid-C_042010 2010GRC" xfId="8562"/>
    <cellStyle name="_DEM-WP(C) Costs not in AURORA 2006GRC_16.07E Wild Horse Wind Expansionwrkingfile_DEM-WP(C) ENERG10C--ctn Mid-C_042010 2010GRC" xfId="8563"/>
    <cellStyle name="_DEM-WP(C) Costs not in AURORA 2006GRC_16.37E Wild Horse Expansion DeferralRevwrkingfile SF" xfId="8564"/>
    <cellStyle name="_DEM-WP(C) Costs not in AURORA 2006GRC_16.37E Wild Horse Expansion DeferralRevwrkingfile SF 2" xfId="8565"/>
    <cellStyle name="_DEM-WP(C) Costs not in AURORA 2006GRC_16.37E Wild Horse Expansion DeferralRevwrkingfile SF 2 2" xfId="8566"/>
    <cellStyle name="_DEM-WP(C) Costs not in AURORA 2006GRC_16.37E Wild Horse Expansion DeferralRevwrkingfile SF 2 2 2" xfId="8567"/>
    <cellStyle name="_DEM-WP(C) Costs not in AURORA 2006GRC_16.37E Wild Horse Expansion DeferralRevwrkingfile SF 2 3" xfId="8568"/>
    <cellStyle name="_DEM-WP(C) Costs not in AURORA 2006GRC_16.37E Wild Horse Expansion DeferralRevwrkingfile SF 3" xfId="8569"/>
    <cellStyle name="_DEM-WP(C) Costs not in AURORA 2006GRC_16.37E Wild Horse Expansion DeferralRevwrkingfile SF 3 2" xfId="8570"/>
    <cellStyle name="_DEM-WP(C) Costs not in AURORA 2006GRC_16.37E Wild Horse Expansion DeferralRevwrkingfile SF 4" xfId="8571"/>
    <cellStyle name="_DEM-WP(C) Costs not in AURORA 2006GRC_16.37E Wild Horse Expansion DeferralRevwrkingfile SF_DEM-WP(C) ENERG10C--ctn Mid-C_042010 2010GRC" xfId="8572"/>
    <cellStyle name="_DEM-WP(C) Costs not in AURORA 2006GRC_2009 Compliance Filing PCA Exhibits for GRC" xfId="8573"/>
    <cellStyle name="_DEM-WP(C) Costs not in AURORA 2006GRC_2009 Compliance Filing PCA Exhibits for GRC 2" xfId="8574"/>
    <cellStyle name="_DEM-WP(C) Costs not in AURORA 2006GRC_2009 GRC Compl Filing - Exhibit D" xfId="8575"/>
    <cellStyle name="_DEM-WP(C) Costs not in AURORA 2006GRC_2009 GRC Compl Filing - Exhibit D 2" xfId="8576"/>
    <cellStyle name="_DEM-WP(C) Costs not in AURORA 2006GRC_2009 GRC Compl Filing - Exhibit D 2 2" xfId="8577"/>
    <cellStyle name="_DEM-WP(C) Costs not in AURORA 2006GRC_2009 GRC Compl Filing - Exhibit D 3" xfId="8578"/>
    <cellStyle name="_DEM-WP(C) Costs not in AURORA 2006GRC_2009 GRC Compl Filing - Exhibit D_DEM-WP(C) ENERG10C--ctn Mid-C_042010 2010GRC" xfId="8579"/>
    <cellStyle name="_DEM-WP(C) Costs not in AURORA 2006GRC_3.01 Income Statement" xfId="8580"/>
    <cellStyle name="_DEM-WP(C) Costs not in AURORA 2006GRC_4 31 Regulatory Assets and Liabilities  7 06- Exhibit D" xfId="8581"/>
    <cellStyle name="_DEM-WP(C) Costs not in AURORA 2006GRC_4 31 Regulatory Assets and Liabilities  7 06- Exhibit D 2" xfId="8582"/>
    <cellStyle name="_DEM-WP(C) Costs not in AURORA 2006GRC_4 31 Regulatory Assets and Liabilities  7 06- Exhibit D 2 2" xfId="8583"/>
    <cellStyle name="_DEM-WP(C) Costs not in AURORA 2006GRC_4 31 Regulatory Assets and Liabilities  7 06- Exhibit D 2 2 2" xfId="8584"/>
    <cellStyle name="_DEM-WP(C) Costs not in AURORA 2006GRC_4 31 Regulatory Assets and Liabilities  7 06- Exhibit D 2 3" xfId="8585"/>
    <cellStyle name="_DEM-WP(C) Costs not in AURORA 2006GRC_4 31 Regulatory Assets and Liabilities  7 06- Exhibit D 3" xfId="8586"/>
    <cellStyle name="_DEM-WP(C) Costs not in AURORA 2006GRC_4 31 Regulatory Assets and Liabilities  7 06- Exhibit D 3 2" xfId="8587"/>
    <cellStyle name="_DEM-WP(C) Costs not in AURORA 2006GRC_4 31 Regulatory Assets and Liabilities  7 06- Exhibit D 4" xfId="8588"/>
    <cellStyle name="_DEM-WP(C) Costs not in AURORA 2006GRC_4 31 Regulatory Assets and Liabilities  7 06- Exhibit D_DEM-WP(C) ENERG10C--ctn Mid-C_042010 2010GRC" xfId="8589"/>
    <cellStyle name="_DEM-WP(C) Costs not in AURORA 2006GRC_4 31 Regulatory Assets and Liabilities  7 06- Exhibit D_NIM Summary" xfId="8590"/>
    <cellStyle name="_DEM-WP(C) Costs not in AURORA 2006GRC_4 31 Regulatory Assets and Liabilities  7 06- Exhibit D_NIM Summary 2" xfId="8591"/>
    <cellStyle name="_DEM-WP(C) Costs not in AURORA 2006GRC_4 31 Regulatory Assets and Liabilities  7 06- Exhibit D_NIM Summary 2 2" xfId="8592"/>
    <cellStyle name="_DEM-WP(C) Costs not in AURORA 2006GRC_4 31 Regulatory Assets and Liabilities  7 06- Exhibit D_NIM Summary 3" xfId="8593"/>
    <cellStyle name="_DEM-WP(C) Costs not in AURORA 2006GRC_4 31 Regulatory Assets and Liabilities  7 06- Exhibit D_NIM Summary_DEM-WP(C) ENERG10C--ctn Mid-C_042010 2010GRC" xfId="8594"/>
    <cellStyle name="_DEM-WP(C) Costs not in AURORA 2006GRC_4 31E Reg Asset  Liab and EXH D" xfId="8595"/>
    <cellStyle name="_DEM-WP(C) Costs not in AURORA 2006GRC_4 31E Reg Asset  Liab and EXH D _ Aug 10 Filing (2)" xfId="8596"/>
    <cellStyle name="_DEM-WP(C) Costs not in AURORA 2006GRC_4 31E Reg Asset  Liab and EXH D _ Aug 10 Filing (2) 2" xfId="8597"/>
    <cellStyle name="_DEM-WP(C) Costs not in AURORA 2006GRC_4 31E Reg Asset  Liab and EXH D 10" xfId="8598"/>
    <cellStyle name="_DEM-WP(C) Costs not in AURORA 2006GRC_4 31E Reg Asset  Liab and EXH D 11" xfId="8599"/>
    <cellStyle name="_DEM-WP(C) Costs not in AURORA 2006GRC_4 31E Reg Asset  Liab and EXH D 12" xfId="8600"/>
    <cellStyle name="_DEM-WP(C) Costs not in AURORA 2006GRC_4 31E Reg Asset  Liab and EXH D 13" xfId="8601"/>
    <cellStyle name="_DEM-WP(C) Costs not in AURORA 2006GRC_4 31E Reg Asset  Liab and EXH D 14" xfId="8602"/>
    <cellStyle name="_DEM-WP(C) Costs not in AURORA 2006GRC_4 31E Reg Asset  Liab and EXH D 15" xfId="8603"/>
    <cellStyle name="_DEM-WP(C) Costs not in AURORA 2006GRC_4 31E Reg Asset  Liab and EXH D 16" xfId="8604"/>
    <cellStyle name="_DEM-WP(C) Costs not in AURORA 2006GRC_4 31E Reg Asset  Liab and EXH D 17" xfId="8605"/>
    <cellStyle name="_DEM-WP(C) Costs not in AURORA 2006GRC_4 31E Reg Asset  Liab and EXH D 18" xfId="8606"/>
    <cellStyle name="_DEM-WP(C) Costs not in AURORA 2006GRC_4 31E Reg Asset  Liab and EXH D 19" xfId="8607"/>
    <cellStyle name="_DEM-WP(C) Costs not in AURORA 2006GRC_4 31E Reg Asset  Liab and EXH D 2" xfId="8608"/>
    <cellStyle name="_DEM-WP(C) Costs not in AURORA 2006GRC_4 31E Reg Asset  Liab and EXH D 20" xfId="8609"/>
    <cellStyle name="_DEM-WP(C) Costs not in AURORA 2006GRC_4 31E Reg Asset  Liab and EXH D 21" xfId="8610"/>
    <cellStyle name="_DEM-WP(C) Costs not in AURORA 2006GRC_4 31E Reg Asset  Liab and EXH D 22" xfId="8611"/>
    <cellStyle name="_DEM-WP(C) Costs not in AURORA 2006GRC_4 31E Reg Asset  Liab and EXH D 23" xfId="8612"/>
    <cellStyle name="_DEM-WP(C) Costs not in AURORA 2006GRC_4 31E Reg Asset  Liab and EXH D 24" xfId="8613"/>
    <cellStyle name="_DEM-WP(C) Costs not in AURORA 2006GRC_4 31E Reg Asset  Liab and EXH D 25" xfId="8614"/>
    <cellStyle name="_DEM-WP(C) Costs not in AURORA 2006GRC_4 31E Reg Asset  Liab and EXH D 26" xfId="8615"/>
    <cellStyle name="_DEM-WP(C) Costs not in AURORA 2006GRC_4 31E Reg Asset  Liab and EXH D 27" xfId="8616"/>
    <cellStyle name="_DEM-WP(C) Costs not in AURORA 2006GRC_4 31E Reg Asset  Liab and EXH D 28" xfId="8617"/>
    <cellStyle name="_DEM-WP(C) Costs not in AURORA 2006GRC_4 31E Reg Asset  Liab and EXH D 29" xfId="8618"/>
    <cellStyle name="_DEM-WP(C) Costs not in AURORA 2006GRC_4 31E Reg Asset  Liab and EXH D 3" xfId="8619"/>
    <cellStyle name="_DEM-WP(C) Costs not in AURORA 2006GRC_4 31E Reg Asset  Liab and EXH D 30" xfId="8620"/>
    <cellStyle name="_DEM-WP(C) Costs not in AURORA 2006GRC_4 31E Reg Asset  Liab and EXH D 31" xfId="8621"/>
    <cellStyle name="_DEM-WP(C) Costs not in AURORA 2006GRC_4 31E Reg Asset  Liab and EXH D 32" xfId="8622"/>
    <cellStyle name="_DEM-WP(C) Costs not in AURORA 2006GRC_4 31E Reg Asset  Liab and EXH D 33" xfId="8623"/>
    <cellStyle name="_DEM-WP(C) Costs not in AURORA 2006GRC_4 31E Reg Asset  Liab and EXH D 34" xfId="8624"/>
    <cellStyle name="_DEM-WP(C) Costs not in AURORA 2006GRC_4 31E Reg Asset  Liab and EXH D 35" xfId="8625"/>
    <cellStyle name="_DEM-WP(C) Costs not in AURORA 2006GRC_4 31E Reg Asset  Liab and EXH D 36" xfId="8626"/>
    <cellStyle name="_DEM-WP(C) Costs not in AURORA 2006GRC_4 31E Reg Asset  Liab and EXH D 4" xfId="8627"/>
    <cellStyle name="_DEM-WP(C) Costs not in AURORA 2006GRC_4 31E Reg Asset  Liab and EXH D 5" xfId="8628"/>
    <cellStyle name="_DEM-WP(C) Costs not in AURORA 2006GRC_4 31E Reg Asset  Liab and EXH D 6" xfId="8629"/>
    <cellStyle name="_DEM-WP(C) Costs not in AURORA 2006GRC_4 31E Reg Asset  Liab and EXH D 7" xfId="8630"/>
    <cellStyle name="_DEM-WP(C) Costs not in AURORA 2006GRC_4 31E Reg Asset  Liab and EXH D 8" xfId="8631"/>
    <cellStyle name="_DEM-WP(C) Costs not in AURORA 2006GRC_4 31E Reg Asset  Liab and EXH D 9" xfId="8632"/>
    <cellStyle name="_DEM-WP(C) Costs not in AURORA 2006GRC_4 32 Regulatory Assets and Liabilities  7 06- Exhibit D" xfId="8633"/>
    <cellStyle name="_DEM-WP(C) Costs not in AURORA 2006GRC_4 32 Regulatory Assets and Liabilities  7 06- Exhibit D 2" xfId="8634"/>
    <cellStyle name="_DEM-WP(C) Costs not in AURORA 2006GRC_4 32 Regulatory Assets and Liabilities  7 06- Exhibit D 2 2" xfId="8635"/>
    <cellStyle name="_DEM-WP(C) Costs not in AURORA 2006GRC_4 32 Regulatory Assets and Liabilities  7 06- Exhibit D 2 2 2" xfId="8636"/>
    <cellStyle name="_DEM-WP(C) Costs not in AURORA 2006GRC_4 32 Regulatory Assets and Liabilities  7 06- Exhibit D 2 3" xfId="8637"/>
    <cellStyle name="_DEM-WP(C) Costs not in AURORA 2006GRC_4 32 Regulatory Assets and Liabilities  7 06- Exhibit D 3" xfId="8638"/>
    <cellStyle name="_DEM-WP(C) Costs not in AURORA 2006GRC_4 32 Regulatory Assets and Liabilities  7 06- Exhibit D 3 2" xfId="8639"/>
    <cellStyle name="_DEM-WP(C) Costs not in AURORA 2006GRC_4 32 Regulatory Assets and Liabilities  7 06- Exhibit D 4" xfId="8640"/>
    <cellStyle name="_DEM-WP(C) Costs not in AURORA 2006GRC_4 32 Regulatory Assets and Liabilities  7 06- Exhibit D_DEM-WP(C) ENERG10C--ctn Mid-C_042010 2010GRC" xfId="8641"/>
    <cellStyle name="_DEM-WP(C) Costs not in AURORA 2006GRC_4 32 Regulatory Assets and Liabilities  7 06- Exhibit D_DEM-WP(C) ENERG10C--ctn Mid-C_042010 2010GRC 2" xfId="8642"/>
    <cellStyle name="_DEM-WP(C) Costs not in AURORA 2006GRC_4 32 Regulatory Assets and Liabilities  7 06- Exhibit D_NIM Summary" xfId="8643"/>
    <cellStyle name="_DEM-WP(C) Costs not in AURORA 2006GRC_4 32 Regulatory Assets and Liabilities  7 06- Exhibit D_NIM Summary 2" xfId="8644"/>
    <cellStyle name="_DEM-WP(C) Costs not in AURORA 2006GRC_4 32 Regulatory Assets and Liabilities  7 06- Exhibit D_NIM Summary 2 2" xfId="8645"/>
    <cellStyle name="_DEM-WP(C) Costs not in AURORA 2006GRC_4 32 Regulatory Assets and Liabilities  7 06- Exhibit D_NIM Summary 2 2 2" xfId="8646"/>
    <cellStyle name="_DEM-WP(C) Costs not in AURORA 2006GRC_4 32 Regulatory Assets and Liabilities  7 06- Exhibit D_NIM Summary 2 3" xfId="8647"/>
    <cellStyle name="_DEM-WP(C) Costs not in AURORA 2006GRC_4 32 Regulatory Assets and Liabilities  7 06- Exhibit D_NIM Summary 3" xfId="8648"/>
    <cellStyle name="_DEM-WP(C) Costs not in AURORA 2006GRC_4 32 Regulatory Assets and Liabilities  7 06- Exhibit D_NIM Summary 3 2" xfId="8649"/>
    <cellStyle name="_DEM-WP(C) Costs not in AURORA 2006GRC_4 32 Regulatory Assets and Liabilities  7 06- Exhibit D_NIM Summary 4" xfId="8650"/>
    <cellStyle name="_DEM-WP(C) Costs not in AURORA 2006GRC_4 32 Regulatory Assets and Liabilities  7 06- Exhibit D_NIM Summary_DEM-WP(C) ENERG10C--ctn Mid-C_042010 2010GRC" xfId="8651"/>
    <cellStyle name="_DEM-WP(C) Costs not in AURORA 2006GRC_4 32 Regulatory Assets and Liabilities  7 06- Exhibit D_NIM Summary_DEM-WP(C) ENERG10C--ctn Mid-C_042010 2010GRC 2" xfId="8652"/>
    <cellStyle name="_DEM-WP(C) Costs not in AURORA 2006GRC_AURORA Total New" xfId="8653"/>
    <cellStyle name="_DEM-WP(C) Costs not in AURORA 2006GRC_AURORA Total New 2" xfId="8654"/>
    <cellStyle name="_DEM-WP(C) Costs not in AURORA 2006GRC_AURORA Total New 2 2" xfId="8655"/>
    <cellStyle name="_DEM-WP(C) Costs not in AURORA 2006GRC_AURORA Total New 2 2 2" xfId="8656"/>
    <cellStyle name="_DEM-WP(C) Costs not in AURORA 2006GRC_AURORA Total New 2 3" xfId="8657"/>
    <cellStyle name="_DEM-WP(C) Costs not in AURORA 2006GRC_AURORA Total New 3" xfId="8658"/>
    <cellStyle name="_DEM-WP(C) Costs not in AURORA 2006GRC_AURORA Total New 3 2" xfId="8659"/>
    <cellStyle name="_DEM-WP(C) Costs not in AURORA 2006GRC_AURORA Total New 4" xfId="8660"/>
    <cellStyle name="_DEM-WP(C) Costs not in AURORA 2006GRC_Book1" xfId="8661"/>
    <cellStyle name="_DEM-WP(C) Costs not in AURORA 2006GRC_Book2" xfId="8662"/>
    <cellStyle name="_DEM-WP(C) Costs not in AURORA 2006GRC_Book2 2" xfId="8663"/>
    <cellStyle name="_DEM-WP(C) Costs not in AURORA 2006GRC_Book2 2 2" xfId="8664"/>
    <cellStyle name="_DEM-WP(C) Costs not in AURORA 2006GRC_Book2 2 2 2" xfId="8665"/>
    <cellStyle name="_DEM-WP(C) Costs not in AURORA 2006GRC_Book2 2 3" xfId="8666"/>
    <cellStyle name="_DEM-WP(C) Costs not in AURORA 2006GRC_Book2 3" xfId="8667"/>
    <cellStyle name="_DEM-WP(C) Costs not in AURORA 2006GRC_Book2 3 2" xfId="8668"/>
    <cellStyle name="_DEM-WP(C) Costs not in AURORA 2006GRC_Book2 4" xfId="8669"/>
    <cellStyle name="_DEM-WP(C) Costs not in AURORA 2006GRC_Book2_Adj Bench DR 3 for Initial Briefs (Electric)" xfId="8670"/>
    <cellStyle name="_DEM-WP(C) Costs not in AURORA 2006GRC_Book2_Adj Bench DR 3 for Initial Briefs (Electric) 2" xfId="8671"/>
    <cellStyle name="_DEM-WP(C) Costs not in AURORA 2006GRC_Book2_Adj Bench DR 3 for Initial Briefs (Electric) 2 2" xfId="8672"/>
    <cellStyle name="_DEM-WP(C) Costs not in AURORA 2006GRC_Book2_Adj Bench DR 3 for Initial Briefs (Electric) 2 2 2" xfId="8673"/>
    <cellStyle name="_DEM-WP(C) Costs not in AURORA 2006GRC_Book2_Adj Bench DR 3 for Initial Briefs (Electric) 2 3" xfId="8674"/>
    <cellStyle name="_DEM-WP(C) Costs not in AURORA 2006GRC_Book2_Adj Bench DR 3 for Initial Briefs (Electric) 3" xfId="8675"/>
    <cellStyle name="_DEM-WP(C) Costs not in AURORA 2006GRC_Book2_Adj Bench DR 3 for Initial Briefs (Electric) 3 2" xfId="8676"/>
    <cellStyle name="_DEM-WP(C) Costs not in AURORA 2006GRC_Book2_Adj Bench DR 3 for Initial Briefs (Electric) 4" xfId="8677"/>
    <cellStyle name="_DEM-WP(C) Costs not in AURORA 2006GRC_Book2_Adj Bench DR 3 for Initial Briefs (Electric)_DEM-WP(C) ENERG10C--ctn Mid-C_042010 2010GRC" xfId="8678"/>
    <cellStyle name="_DEM-WP(C) Costs not in AURORA 2006GRC_Book2_Adj Bench DR 3 for Initial Briefs (Electric)_DEM-WP(C) ENERG10C--ctn Mid-C_042010 2010GRC 2" xfId="8679"/>
    <cellStyle name="_DEM-WP(C) Costs not in AURORA 2006GRC_Book2_DEM-WP(C) ENERG10C--ctn Mid-C_042010 2010GRC" xfId="8680"/>
    <cellStyle name="_DEM-WP(C) Costs not in AURORA 2006GRC_Book2_DEM-WP(C) ENERG10C--ctn Mid-C_042010 2010GRC 2" xfId="8681"/>
    <cellStyle name="_DEM-WP(C) Costs not in AURORA 2006GRC_Book2_Electric Rev Req Model (2009 GRC) Rebuttal" xfId="8682"/>
    <cellStyle name="_DEM-WP(C) Costs not in AURORA 2006GRC_Book2_Electric Rev Req Model (2009 GRC) Rebuttal 2" xfId="8683"/>
    <cellStyle name="_DEM-WP(C) Costs not in AURORA 2006GRC_Book2_Electric Rev Req Model (2009 GRC) Rebuttal 2 2" xfId="8684"/>
    <cellStyle name="_DEM-WP(C) Costs not in AURORA 2006GRC_Book2_Electric Rev Req Model (2009 GRC) Rebuttal 2 2 2" xfId="8685"/>
    <cellStyle name="_DEM-WP(C) Costs not in AURORA 2006GRC_Book2_Electric Rev Req Model (2009 GRC) Rebuttal 2 3" xfId="8686"/>
    <cellStyle name="_DEM-WP(C) Costs not in AURORA 2006GRC_Book2_Electric Rev Req Model (2009 GRC) Rebuttal 3" xfId="8687"/>
    <cellStyle name="_DEM-WP(C) Costs not in AURORA 2006GRC_Book2_Electric Rev Req Model (2009 GRC) Rebuttal 3 2" xfId="8688"/>
    <cellStyle name="_DEM-WP(C) Costs not in AURORA 2006GRC_Book2_Electric Rev Req Model (2009 GRC) Rebuttal 4" xfId="8689"/>
    <cellStyle name="_DEM-WP(C) Costs not in AURORA 2006GRC_Book2_Electric Rev Req Model (2009 GRC) Rebuttal REmoval of New  WH Solar AdjustMI" xfId="8690"/>
    <cellStyle name="_DEM-WP(C) Costs not in AURORA 2006GRC_Book2_Electric Rev Req Model (2009 GRC) Rebuttal REmoval of New  WH Solar AdjustMI 2" xfId="8691"/>
    <cellStyle name="_DEM-WP(C) Costs not in AURORA 2006GRC_Book2_Electric Rev Req Model (2009 GRC) Rebuttal REmoval of New  WH Solar AdjustMI 2 2" xfId="8692"/>
    <cellStyle name="_DEM-WP(C) Costs not in AURORA 2006GRC_Book2_Electric Rev Req Model (2009 GRC) Rebuttal REmoval of New  WH Solar AdjustMI 2 2 2" xfId="8693"/>
    <cellStyle name="_DEM-WP(C) Costs not in AURORA 2006GRC_Book2_Electric Rev Req Model (2009 GRC) Rebuttal REmoval of New  WH Solar AdjustMI 2 3" xfId="8694"/>
    <cellStyle name="_DEM-WP(C) Costs not in AURORA 2006GRC_Book2_Electric Rev Req Model (2009 GRC) Rebuttal REmoval of New  WH Solar AdjustMI 3" xfId="8695"/>
    <cellStyle name="_DEM-WP(C) Costs not in AURORA 2006GRC_Book2_Electric Rev Req Model (2009 GRC) Rebuttal REmoval of New  WH Solar AdjustMI 3 2" xfId="8696"/>
    <cellStyle name="_DEM-WP(C) Costs not in AURORA 2006GRC_Book2_Electric Rev Req Model (2009 GRC) Rebuttal REmoval of New  WH Solar AdjustMI 4" xfId="8697"/>
    <cellStyle name="_DEM-WP(C) Costs not in AURORA 2006GRC_Book2_Electric Rev Req Model (2009 GRC) Rebuttal REmoval of New  WH Solar AdjustMI_DEM-WP(C) ENERG10C--ctn Mid-C_042010 2010GRC" xfId="8698"/>
    <cellStyle name="_DEM-WP(C) Costs not in AURORA 2006GRC_Book2_Electric Rev Req Model (2009 GRC) Rebuttal REmoval of New  WH Solar AdjustMI_DEM-WP(C) ENERG10C--ctn Mid-C_042010 2010GRC 2" xfId="8699"/>
    <cellStyle name="_DEM-WP(C) Costs not in AURORA 2006GRC_Book2_Electric Rev Req Model (2009 GRC) Revised 01-18-2010" xfId="8700"/>
    <cellStyle name="_DEM-WP(C) Costs not in AURORA 2006GRC_Book2_Electric Rev Req Model (2009 GRC) Revised 01-18-2010 2" xfId="8701"/>
    <cellStyle name="_DEM-WP(C) Costs not in AURORA 2006GRC_Book2_Electric Rev Req Model (2009 GRC) Revised 01-18-2010 2 2" xfId="8702"/>
    <cellStyle name="_DEM-WP(C) Costs not in AURORA 2006GRC_Book2_Electric Rev Req Model (2009 GRC) Revised 01-18-2010 2 2 2" xfId="8703"/>
    <cellStyle name="_DEM-WP(C) Costs not in AURORA 2006GRC_Book2_Electric Rev Req Model (2009 GRC) Revised 01-18-2010 2 3" xfId="8704"/>
    <cellStyle name="_DEM-WP(C) Costs not in AURORA 2006GRC_Book2_Electric Rev Req Model (2009 GRC) Revised 01-18-2010 3" xfId="8705"/>
    <cellStyle name="_DEM-WP(C) Costs not in AURORA 2006GRC_Book2_Electric Rev Req Model (2009 GRC) Revised 01-18-2010 3 2" xfId="8706"/>
    <cellStyle name="_DEM-WP(C) Costs not in AURORA 2006GRC_Book2_Electric Rev Req Model (2009 GRC) Revised 01-18-2010 4" xfId="8707"/>
    <cellStyle name="_DEM-WP(C) Costs not in AURORA 2006GRC_Book2_Electric Rev Req Model (2009 GRC) Revised 01-18-2010_DEM-WP(C) ENERG10C--ctn Mid-C_042010 2010GRC" xfId="8708"/>
    <cellStyle name="_DEM-WP(C) Costs not in AURORA 2006GRC_Book2_Electric Rev Req Model (2009 GRC) Revised 01-18-2010_DEM-WP(C) ENERG10C--ctn Mid-C_042010 2010GRC 2" xfId="8709"/>
    <cellStyle name="_DEM-WP(C) Costs not in AURORA 2006GRC_Book2_Final Order Electric EXHIBIT A-1" xfId="8710"/>
    <cellStyle name="_DEM-WP(C) Costs not in AURORA 2006GRC_Book2_Final Order Electric EXHIBIT A-1 2" xfId="8711"/>
    <cellStyle name="_DEM-WP(C) Costs not in AURORA 2006GRC_Book2_Final Order Electric EXHIBIT A-1 2 2" xfId="8712"/>
    <cellStyle name="_DEM-WP(C) Costs not in AURORA 2006GRC_Book2_Final Order Electric EXHIBIT A-1 2 2 2" xfId="8713"/>
    <cellStyle name="_DEM-WP(C) Costs not in AURORA 2006GRC_Book2_Final Order Electric EXHIBIT A-1 2 3" xfId="8714"/>
    <cellStyle name="_DEM-WP(C) Costs not in AURORA 2006GRC_Book2_Final Order Electric EXHIBIT A-1 3" xfId="8715"/>
    <cellStyle name="_DEM-WP(C) Costs not in AURORA 2006GRC_Book2_Final Order Electric EXHIBIT A-1 3 2" xfId="8716"/>
    <cellStyle name="_DEM-WP(C) Costs not in AURORA 2006GRC_Book2_Final Order Electric EXHIBIT A-1 4" xfId="8717"/>
    <cellStyle name="_DEM-WP(C) Costs not in AURORA 2006GRC_Book4" xfId="8718"/>
    <cellStyle name="_DEM-WP(C) Costs not in AURORA 2006GRC_Book4 2" xfId="8719"/>
    <cellStyle name="_DEM-WP(C) Costs not in AURORA 2006GRC_Book4 2 2" xfId="8720"/>
    <cellStyle name="_DEM-WP(C) Costs not in AURORA 2006GRC_Book4 2 2 2" xfId="8721"/>
    <cellStyle name="_DEM-WP(C) Costs not in AURORA 2006GRC_Book4 2 3" xfId="8722"/>
    <cellStyle name="_DEM-WP(C) Costs not in AURORA 2006GRC_Book4 3" xfId="8723"/>
    <cellStyle name="_DEM-WP(C) Costs not in AURORA 2006GRC_Book4 3 2" xfId="8724"/>
    <cellStyle name="_DEM-WP(C) Costs not in AURORA 2006GRC_Book4 4" xfId="8725"/>
    <cellStyle name="_DEM-WP(C) Costs not in AURORA 2006GRC_Book4_DEM-WP(C) ENERG10C--ctn Mid-C_042010 2010GRC" xfId="8726"/>
    <cellStyle name="_DEM-WP(C) Costs not in AURORA 2006GRC_Book4_DEM-WP(C) ENERG10C--ctn Mid-C_042010 2010GRC 2" xfId="8727"/>
    <cellStyle name="_DEM-WP(C) Costs not in AURORA 2006GRC_Book9" xfId="8728"/>
    <cellStyle name="_DEM-WP(C) Costs not in AURORA 2006GRC_Book9 2" xfId="8729"/>
    <cellStyle name="_DEM-WP(C) Costs not in AURORA 2006GRC_Book9 2 2" xfId="8730"/>
    <cellStyle name="_DEM-WP(C) Costs not in AURORA 2006GRC_Book9 2 2 2" xfId="8731"/>
    <cellStyle name="_DEM-WP(C) Costs not in AURORA 2006GRC_Book9 2 3" xfId="8732"/>
    <cellStyle name="_DEM-WP(C) Costs not in AURORA 2006GRC_Book9 3" xfId="8733"/>
    <cellStyle name="_DEM-WP(C) Costs not in AURORA 2006GRC_Book9 3 2" xfId="8734"/>
    <cellStyle name="_DEM-WP(C) Costs not in AURORA 2006GRC_Book9 4" xfId="8735"/>
    <cellStyle name="_DEM-WP(C) Costs not in AURORA 2006GRC_Book9_DEM-WP(C) ENERG10C--ctn Mid-C_042010 2010GRC" xfId="8736"/>
    <cellStyle name="_DEM-WP(C) Costs not in AURORA 2006GRC_Book9_DEM-WP(C) ENERG10C--ctn Mid-C_042010 2010GRC 2" xfId="8737"/>
    <cellStyle name="_DEM-WP(C) Costs not in AURORA 2006GRC_Chelan PUD Power Costs (8-10)" xfId="8738"/>
    <cellStyle name="_DEM-WP(C) Costs not in AURORA 2006GRC_Chelan PUD Power Costs (8-10) 2" xfId="8739"/>
    <cellStyle name="_DEM-WP(C) Costs not in AURORA 2006GRC_DEM-WP(C) Chelan Power Costs" xfId="8740"/>
    <cellStyle name="_DEM-WP(C) Costs not in AURORA 2006GRC_DEM-WP(C) Chelan Power Costs 2" xfId="8741"/>
    <cellStyle name="_DEM-WP(C) Costs not in AURORA 2006GRC_DEM-WP(C) ENERG10C--ctn Mid-C_042010 2010GRC" xfId="8742"/>
    <cellStyle name="_DEM-WP(C) Costs not in AURORA 2006GRC_DEM-WP(C) ENERG10C--ctn Mid-C_042010 2010GRC 2" xfId="8743"/>
    <cellStyle name="_DEM-WP(C) Costs not in AURORA 2006GRC_DEM-WP(C) Gas Transport 2010GRC" xfId="8744"/>
    <cellStyle name="_DEM-WP(C) Costs not in AURORA 2006GRC_DEM-WP(C) Gas Transport 2010GRC 2" xfId="8745"/>
    <cellStyle name="_DEM-WP(C) Costs not in AURORA 2006GRC_Electric COS Inputs" xfId="8746"/>
    <cellStyle name="_DEM-WP(C) Costs not in AURORA 2006GRC_Electric COS Inputs 2" xfId="8747"/>
    <cellStyle name="_DEM-WP(C) Costs not in AURORA 2006GRC_Electric COS Inputs 2 2" xfId="8748"/>
    <cellStyle name="_DEM-WP(C) Costs not in AURORA 2006GRC_Electric COS Inputs 2 2 2" xfId="8749"/>
    <cellStyle name="_DEM-WP(C) Costs not in AURORA 2006GRC_Electric COS Inputs 2 2 2 2" xfId="8750"/>
    <cellStyle name="_DEM-WP(C) Costs not in AURORA 2006GRC_Electric COS Inputs 2 2 3" xfId="8751"/>
    <cellStyle name="_DEM-WP(C) Costs not in AURORA 2006GRC_Electric COS Inputs 2 3" xfId="8752"/>
    <cellStyle name="_DEM-WP(C) Costs not in AURORA 2006GRC_Electric COS Inputs 2 3 2" xfId="8753"/>
    <cellStyle name="_DEM-WP(C) Costs not in AURORA 2006GRC_Electric COS Inputs 2 3 2 2" xfId="8754"/>
    <cellStyle name="_DEM-WP(C) Costs not in AURORA 2006GRC_Electric COS Inputs 2 3 3" xfId="8755"/>
    <cellStyle name="_DEM-WP(C) Costs not in AURORA 2006GRC_Electric COS Inputs 2 4" xfId="8756"/>
    <cellStyle name="_DEM-WP(C) Costs not in AURORA 2006GRC_Electric COS Inputs 2 4 2" xfId="8757"/>
    <cellStyle name="_DEM-WP(C) Costs not in AURORA 2006GRC_Electric COS Inputs 2 4 2 2" xfId="8758"/>
    <cellStyle name="_DEM-WP(C) Costs not in AURORA 2006GRC_Electric COS Inputs 2 4 3" xfId="8759"/>
    <cellStyle name="_DEM-WP(C) Costs not in AURORA 2006GRC_Electric COS Inputs 2 5" xfId="8760"/>
    <cellStyle name="_DEM-WP(C) Costs not in AURORA 2006GRC_Electric COS Inputs 3" xfId="8761"/>
    <cellStyle name="_DEM-WP(C) Costs not in AURORA 2006GRC_Electric COS Inputs 3 2" xfId="8762"/>
    <cellStyle name="_DEM-WP(C) Costs not in AURORA 2006GRC_Electric COS Inputs 3 2 2" xfId="8763"/>
    <cellStyle name="_DEM-WP(C) Costs not in AURORA 2006GRC_Electric COS Inputs 3 3" xfId="8764"/>
    <cellStyle name="_DEM-WP(C) Costs not in AURORA 2006GRC_Electric COS Inputs 4" xfId="8765"/>
    <cellStyle name="_DEM-WP(C) Costs not in AURORA 2006GRC_Electric COS Inputs 4 2" xfId="8766"/>
    <cellStyle name="_DEM-WP(C) Costs not in AURORA 2006GRC_Electric COS Inputs 4 2 2" xfId="8767"/>
    <cellStyle name="_DEM-WP(C) Costs not in AURORA 2006GRC_Electric COS Inputs 4 3" xfId="8768"/>
    <cellStyle name="_DEM-WP(C) Costs not in AURORA 2006GRC_Electric COS Inputs 5" xfId="8769"/>
    <cellStyle name="_DEM-WP(C) Costs not in AURORA 2006GRC_Electric COS Inputs 5 2" xfId="8770"/>
    <cellStyle name="_DEM-WP(C) Costs not in AURORA 2006GRC_Electric COS Inputs 6" xfId="8771"/>
    <cellStyle name="_DEM-WP(C) Costs not in AURORA 2006GRC_Electric COS Inputs_Low Income 2010 RevRequirement" xfId="8772"/>
    <cellStyle name="_DEM-WP(C) Costs not in AURORA 2006GRC_Electric COS Inputs_Low Income 2010 RevRequirement (2)" xfId="8773"/>
    <cellStyle name="_DEM-WP(C) Costs not in AURORA 2006GRC_Electric COS Inputs_Oct2010toSep2011LwIncLead" xfId="8774"/>
    <cellStyle name="_DEM-WP(C) Costs not in AURORA 2006GRC_Exh A-1 resulting from UE-112050 effective Jan 1 2012" xfId="8775"/>
    <cellStyle name="_DEM-WP(C) Costs not in AURORA 2006GRC_Exh A-1 resulting from UE-112050 effective Jan 1 2012 2" xfId="8776"/>
    <cellStyle name="_DEM-WP(C) Costs not in AURORA 2006GRC_Exh G - Klamath Peaker PPA fr C Locke 2-12" xfId="8777"/>
    <cellStyle name="_DEM-WP(C) Costs not in AURORA 2006GRC_Exh G - Klamath Peaker PPA fr C Locke 2-12 2" xfId="8778"/>
    <cellStyle name="_DEM-WP(C) Costs not in AURORA 2006GRC_Exhibit A-1 effective 4-1-11 fr S Free 12-11" xfId="8779"/>
    <cellStyle name="_DEM-WP(C) Costs not in AURORA 2006GRC_Exhibit A-1 effective 4-1-11 fr S Free 12-11 2" xfId="8780"/>
    <cellStyle name="_DEM-WP(C) Costs not in AURORA 2006GRC_LSRWEP LGIA like Acctg Petition Aug 2010" xfId="8781"/>
    <cellStyle name="_DEM-WP(C) Costs not in AURORA 2006GRC_LSRWEP LGIA like Acctg Petition Aug 2010 2" xfId="8782"/>
    <cellStyle name="_DEM-WP(C) Costs not in AURORA 2006GRC_Mint Farm Generation BPA" xfId="8783"/>
    <cellStyle name="_DEM-WP(C) Costs not in AURORA 2006GRC_NIM Summary" xfId="8784"/>
    <cellStyle name="_DEM-WP(C) Costs not in AURORA 2006GRC_NIM Summary 09GRC" xfId="8785"/>
    <cellStyle name="_DEM-WP(C) Costs not in AURORA 2006GRC_NIM Summary 09GRC 2" xfId="8786"/>
    <cellStyle name="_DEM-WP(C) Costs not in AURORA 2006GRC_NIM Summary 09GRC 2 2" xfId="8787"/>
    <cellStyle name="_DEM-WP(C) Costs not in AURORA 2006GRC_NIM Summary 09GRC 2 2 2" xfId="8788"/>
    <cellStyle name="_DEM-WP(C) Costs not in AURORA 2006GRC_NIM Summary 09GRC 2 3" xfId="8789"/>
    <cellStyle name="_DEM-WP(C) Costs not in AURORA 2006GRC_NIM Summary 09GRC 3" xfId="8790"/>
    <cellStyle name="_DEM-WP(C) Costs not in AURORA 2006GRC_NIM Summary 09GRC 3 2" xfId="8791"/>
    <cellStyle name="_DEM-WP(C) Costs not in AURORA 2006GRC_NIM Summary 09GRC 4" xfId="8792"/>
    <cellStyle name="_DEM-WP(C) Costs not in AURORA 2006GRC_NIM Summary 09GRC_DEM-WP(C) ENERG10C--ctn Mid-C_042010 2010GRC" xfId="8793"/>
    <cellStyle name="_DEM-WP(C) Costs not in AURORA 2006GRC_NIM Summary 09GRC_DEM-WP(C) ENERG10C--ctn Mid-C_042010 2010GRC 2" xfId="8794"/>
    <cellStyle name="_DEM-WP(C) Costs not in AURORA 2006GRC_NIM Summary 10" xfId="8795"/>
    <cellStyle name="_DEM-WP(C) Costs not in AURORA 2006GRC_NIM Summary 10 2" xfId="8796"/>
    <cellStyle name="_DEM-WP(C) Costs not in AURORA 2006GRC_NIM Summary 11" xfId="8797"/>
    <cellStyle name="_DEM-WP(C) Costs not in AURORA 2006GRC_NIM Summary 11 2" xfId="8798"/>
    <cellStyle name="_DEM-WP(C) Costs not in AURORA 2006GRC_NIM Summary 12" xfId="8799"/>
    <cellStyle name="_DEM-WP(C) Costs not in AURORA 2006GRC_NIM Summary 12 2" xfId="8800"/>
    <cellStyle name="_DEM-WP(C) Costs not in AURORA 2006GRC_NIM Summary 13" xfId="8801"/>
    <cellStyle name="_DEM-WP(C) Costs not in AURORA 2006GRC_NIM Summary 13 2" xfId="8802"/>
    <cellStyle name="_DEM-WP(C) Costs not in AURORA 2006GRC_NIM Summary 14" xfId="8803"/>
    <cellStyle name="_DEM-WP(C) Costs not in AURORA 2006GRC_NIM Summary 14 2" xfId="8804"/>
    <cellStyle name="_DEM-WP(C) Costs not in AURORA 2006GRC_NIM Summary 15" xfId="8805"/>
    <cellStyle name="_DEM-WP(C) Costs not in AURORA 2006GRC_NIM Summary 15 2" xfId="8806"/>
    <cellStyle name="_DEM-WP(C) Costs not in AURORA 2006GRC_NIM Summary 16" xfId="8807"/>
    <cellStyle name="_DEM-WP(C) Costs not in AURORA 2006GRC_NIM Summary 16 2" xfId="8808"/>
    <cellStyle name="_DEM-WP(C) Costs not in AURORA 2006GRC_NIM Summary 17" xfId="8809"/>
    <cellStyle name="_DEM-WP(C) Costs not in AURORA 2006GRC_NIM Summary 17 2" xfId="8810"/>
    <cellStyle name="_DEM-WP(C) Costs not in AURORA 2006GRC_NIM Summary 18" xfId="8811"/>
    <cellStyle name="_DEM-WP(C) Costs not in AURORA 2006GRC_NIM Summary 18 2" xfId="8812"/>
    <cellStyle name="_DEM-WP(C) Costs not in AURORA 2006GRC_NIM Summary 19" xfId="8813"/>
    <cellStyle name="_DEM-WP(C) Costs not in AURORA 2006GRC_NIM Summary 19 2" xfId="8814"/>
    <cellStyle name="_DEM-WP(C) Costs not in AURORA 2006GRC_NIM Summary 2" xfId="8815"/>
    <cellStyle name="_DEM-WP(C) Costs not in AURORA 2006GRC_NIM Summary 2 2" xfId="8816"/>
    <cellStyle name="_DEM-WP(C) Costs not in AURORA 2006GRC_NIM Summary 2 2 2" xfId="8817"/>
    <cellStyle name="_DEM-WP(C) Costs not in AURORA 2006GRC_NIM Summary 2 3" xfId="8818"/>
    <cellStyle name="_DEM-WP(C) Costs not in AURORA 2006GRC_NIM Summary 20" xfId="8819"/>
    <cellStyle name="_DEM-WP(C) Costs not in AURORA 2006GRC_NIM Summary 20 2" xfId="8820"/>
    <cellStyle name="_DEM-WP(C) Costs not in AURORA 2006GRC_NIM Summary 21" xfId="8821"/>
    <cellStyle name="_DEM-WP(C) Costs not in AURORA 2006GRC_NIM Summary 21 2" xfId="8822"/>
    <cellStyle name="_DEM-WP(C) Costs not in AURORA 2006GRC_NIM Summary 22" xfId="8823"/>
    <cellStyle name="_DEM-WP(C) Costs not in AURORA 2006GRC_NIM Summary 22 2" xfId="8824"/>
    <cellStyle name="_DEM-WP(C) Costs not in AURORA 2006GRC_NIM Summary 23" xfId="8825"/>
    <cellStyle name="_DEM-WP(C) Costs not in AURORA 2006GRC_NIM Summary 23 2" xfId="8826"/>
    <cellStyle name="_DEM-WP(C) Costs not in AURORA 2006GRC_NIM Summary 24" xfId="8827"/>
    <cellStyle name="_DEM-WP(C) Costs not in AURORA 2006GRC_NIM Summary 24 2" xfId="8828"/>
    <cellStyle name="_DEM-WP(C) Costs not in AURORA 2006GRC_NIM Summary 25" xfId="8829"/>
    <cellStyle name="_DEM-WP(C) Costs not in AURORA 2006GRC_NIM Summary 25 2" xfId="8830"/>
    <cellStyle name="_DEM-WP(C) Costs not in AURORA 2006GRC_NIM Summary 26" xfId="8831"/>
    <cellStyle name="_DEM-WP(C) Costs not in AURORA 2006GRC_NIM Summary 26 2" xfId="8832"/>
    <cellStyle name="_DEM-WP(C) Costs not in AURORA 2006GRC_NIM Summary 27" xfId="8833"/>
    <cellStyle name="_DEM-WP(C) Costs not in AURORA 2006GRC_NIM Summary 27 2" xfId="8834"/>
    <cellStyle name="_DEM-WP(C) Costs not in AURORA 2006GRC_NIM Summary 28" xfId="8835"/>
    <cellStyle name="_DEM-WP(C) Costs not in AURORA 2006GRC_NIM Summary 28 2" xfId="8836"/>
    <cellStyle name="_DEM-WP(C) Costs not in AURORA 2006GRC_NIM Summary 29" xfId="8837"/>
    <cellStyle name="_DEM-WP(C) Costs not in AURORA 2006GRC_NIM Summary 29 2" xfId="8838"/>
    <cellStyle name="_DEM-WP(C) Costs not in AURORA 2006GRC_NIM Summary 3" xfId="8839"/>
    <cellStyle name="_DEM-WP(C) Costs not in AURORA 2006GRC_NIM Summary 3 2" xfId="8840"/>
    <cellStyle name="_DEM-WP(C) Costs not in AURORA 2006GRC_NIM Summary 30" xfId="8841"/>
    <cellStyle name="_DEM-WP(C) Costs not in AURORA 2006GRC_NIM Summary 30 2" xfId="8842"/>
    <cellStyle name="_DEM-WP(C) Costs not in AURORA 2006GRC_NIM Summary 31" xfId="8843"/>
    <cellStyle name="_DEM-WP(C) Costs not in AURORA 2006GRC_NIM Summary 31 2" xfId="8844"/>
    <cellStyle name="_DEM-WP(C) Costs not in AURORA 2006GRC_NIM Summary 32" xfId="8845"/>
    <cellStyle name="_DEM-WP(C) Costs not in AURORA 2006GRC_NIM Summary 32 2" xfId="8846"/>
    <cellStyle name="_DEM-WP(C) Costs not in AURORA 2006GRC_NIM Summary 33" xfId="8847"/>
    <cellStyle name="_DEM-WP(C) Costs not in AURORA 2006GRC_NIM Summary 33 2" xfId="8848"/>
    <cellStyle name="_DEM-WP(C) Costs not in AURORA 2006GRC_NIM Summary 34" xfId="8849"/>
    <cellStyle name="_DEM-WP(C) Costs not in AURORA 2006GRC_NIM Summary 34 2" xfId="8850"/>
    <cellStyle name="_DEM-WP(C) Costs not in AURORA 2006GRC_NIM Summary 35" xfId="8851"/>
    <cellStyle name="_DEM-WP(C) Costs not in AURORA 2006GRC_NIM Summary 35 2" xfId="8852"/>
    <cellStyle name="_DEM-WP(C) Costs not in AURORA 2006GRC_NIM Summary 36" xfId="8853"/>
    <cellStyle name="_DEM-WP(C) Costs not in AURORA 2006GRC_NIM Summary 36 2" xfId="8854"/>
    <cellStyle name="_DEM-WP(C) Costs not in AURORA 2006GRC_NIM Summary 37" xfId="8855"/>
    <cellStyle name="_DEM-WP(C) Costs not in AURORA 2006GRC_NIM Summary 37 2" xfId="8856"/>
    <cellStyle name="_DEM-WP(C) Costs not in AURORA 2006GRC_NIM Summary 38" xfId="8857"/>
    <cellStyle name="_DEM-WP(C) Costs not in AURORA 2006GRC_NIM Summary 38 2" xfId="8858"/>
    <cellStyle name="_DEM-WP(C) Costs not in AURORA 2006GRC_NIM Summary 39" xfId="8859"/>
    <cellStyle name="_DEM-WP(C) Costs not in AURORA 2006GRC_NIM Summary 39 2" xfId="8860"/>
    <cellStyle name="_DEM-WP(C) Costs not in AURORA 2006GRC_NIM Summary 4" xfId="8861"/>
    <cellStyle name="_DEM-WP(C) Costs not in AURORA 2006GRC_NIM Summary 4 2" xfId="8862"/>
    <cellStyle name="_DEM-WP(C) Costs not in AURORA 2006GRC_NIM Summary 40" xfId="8863"/>
    <cellStyle name="_DEM-WP(C) Costs not in AURORA 2006GRC_NIM Summary 40 2" xfId="8864"/>
    <cellStyle name="_DEM-WP(C) Costs not in AURORA 2006GRC_NIM Summary 41" xfId="8865"/>
    <cellStyle name="_DEM-WP(C) Costs not in AURORA 2006GRC_NIM Summary 41 2" xfId="8866"/>
    <cellStyle name="_DEM-WP(C) Costs not in AURORA 2006GRC_NIM Summary 42" xfId="8867"/>
    <cellStyle name="_DEM-WP(C) Costs not in AURORA 2006GRC_NIM Summary 42 2" xfId="8868"/>
    <cellStyle name="_DEM-WP(C) Costs not in AURORA 2006GRC_NIM Summary 43" xfId="8869"/>
    <cellStyle name="_DEM-WP(C) Costs not in AURORA 2006GRC_NIM Summary 43 2" xfId="8870"/>
    <cellStyle name="_DEM-WP(C) Costs not in AURORA 2006GRC_NIM Summary 44" xfId="8871"/>
    <cellStyle name="_DEM-WP(C) Costs not in AURORA 2006GRC_NIM Summary 44 2" xfId="8872"/>
    <cellStyle name="_DEM-WP(C) Costs not in AURORA 2006GRC_NIM Summary 45" xfId="8873"/>
    <cellStyle name="_DEM-WP(C) Costs not in AURORA 2006GRC_NIM Summary 45 2" xfId="8874"/>
    <cellStyle name="_DEM-WP(C) Costs not in AURORA 2006GRC_NIM Summary 46" xfId="8875"/>
    <cellStyle name="_DEM-WP(C) Costs not in AURORA 2006GRC_NIM Summary 46 2" xfId="8876"/>
    <cellStyle name="_DEM-WP(C) Costs not in AURORA 2006GRC_NIM Summary 47" xfId="8877"/>
    <cellStyle name="_DEM-WP(C) Costs not in AURORA 2006GRC_NIM Summary 47 2" xfId="8878"/>
    <cellStyle name="_DEM-WP(C) Costs not in AURORA 2006GRC_NIM Summary 48" xfId="8879"/>
    <cellStyle name="_DEM-WP(C) Costs not in AURORA 2006GRC_NIM Summary 49" xfId="8880"/>
    <cellStyle name="_DEM-WP(C) Costs not in AURORA 2006GRC_NIM Summary 5" xfId="8881"/>
    <cellStyle name="_DEM-WP(C) Costs not in AURORA 2006GRC_NIM Summary 5 2" xfId="8882"/>
    <cellStyle name="_DEM-WP(C) Costs not in AURORA 2006GRC_NIM Summary 50" xfId="8883"/>
    <cellStyle name="_DEM-WP(C) Costs not in AURORA 2006GRC_NIM Summary 51" xfId="8884"/>
    <cellStyle name="_DEM-WP(C) Costs not in AURORA 2006GRC_NIM Summary 6" xfId="8885"/>
    <cellStyle name="_DEM-WP(C) Costs not in AURORA 2006GRC_NIM Summary 6 2" xfId="8886"/>
    <cellStyle name="_DEM-WP(C) Costs not in AURORA 2006GRC_NIM Summary 7" xfId="8887"/>
    <cellStyle name="_DEM-WP(C) Costs not in AURORA 2006GRC_NIM Summary 7 2" xfId="8888"/>
    <cellStyle name="_DEM-WP(C) Costs not in AURORA 2006GRC_NIM Summary 8" xfId="8889"/>
    <cellStyle name="_DEM-WP(C) Costs not in AURORA 2006GRC_NIM Summary 8 2" xfId="8890"/>
    <cellStyle name="_DEM-WP(C) Costs not in AURORA 2006GRC_NIM Summary 9" xfId="8891"/>
    <cellStyle name="_DEM-WP(C) Costs not in AURORA 2006GRC_NIM Summary 9 2" xfId="8892"/>
    <cellStyle name="_DEM-WP(C) Costs not in AURORA 2006GRC_NIM Summary_DEM-WP(C) ENERG10C--ctn Mid-C_042010 2010GRC" xfId="8893"/>
    <cellStyle name="_DEM-WP(C) Costs not in AURORA 2006GRC_NIM Summary_DEM-WP(C) ENERG10C--ctn Mid-C_042010 2010GRC 2" xfId="8894"/>
    <cellStyle name="_DEM-WP(C) Costs not in AURORA 2006GRC_PCA 10 -  Exhibit D Dec 2011" xfId="8895"/>
    <cellStyle name="_DEM-WP(C) Costs not in AURORA 2006GRC_PCA 10 -  Exhibit D Dec 2011 2" xfId="8896"/>
    <cellStyle name="_DEM-WP(C) Costs not in AURORA 2006GRC_PCA 10 -  Exhibit D from A Kellogg Jan 2011" xfId="8897"/>
    <cellStyle name="_DEM-WP(C) Costs not in AURORA 2006GRC_PCA 10 -  Exhibit D from A Kellogg Jan 2011 2" xfId="8898"/>
    <cellStyle name="_DEM-WP(C) Costs not in AURORA 2006GRC_PCA 10 -  Exhibit D from A Kellogg July 2011" xfId="8899"/>
    <cellStyle name="_DEM-WP(C) Costs not in AURORA 2006GRC_PCA 10 -  Exhibit D from A Kellogg July 2011 2" xfId="8900"/>
    <cellStyle name="_DEM-WP(C) Costs not in AURORA 2006GRC_PCA 10 -  Exhibit D from S Free Rcv'd 12-11" xfId="8901"/>
    <cellStyle name="_DEM-WP(C) Costs not in AURORA 2006GRC_PCA 10 -  Exhibit D from S Free Rcv'd 12-11 2" xfId="8902"/>
    <cellStyle name="_DEM-WP(C) Costs not in AURORA 2006GRC_PCA 11 -  Exhibit D Jan 2012 fr A Kellogg" xfId="8903"/>
    <cellStyle name="_DEM-WP(C) Costs not in AURORA 2006GRC_PCA 11 -  Exhibit D Jan 2012 fr A Kellogg 2" xfId="8904"/>
    <cellStyle name="_DEM-WP(C) Costs not in AURORA 2006GRC_PCA 11 -  Exhibit D Jan 2012 WF" xfId="8905"/>
    <cellStyle name="_DEM-WP(C) Costs not in AURORA 2006GRC_PCA 11 -  Exhibit D Jan 2012 WF 2" xfId="8906"/>
    <cellStyle name="_DEM-WP(C) Costs not in AURORA 2006GRC_PCA 9 -  Exhibit D April 2010" xfId="8907"/>
    <cellStyle name="_DEM-WP(C) Costs not in AURORA 2006GRC_PCA 9 -  Exhibit D April 2010 (3)" xfId="8908"/>
    <cellStyle name="_DEM-WP(C) Costs not in AURORA 2006GRC_PCA 9 -  Exhibit D April 2010 (3) 2" xfId="8909"/>
    <cellStyle name="_DEM-WP(C) Costs not in AURORA 2006GRC_PCA 9 -  Exhibit D April 2010 (3) 2 2" xfId="8910"/>
    <cellStyle name="_DEM-WP(C) Costs not in AURORA 2006GRC_PCA 9 -  Exhibit D April 2010 (3) 2 2 2" xfId="8911"/>
    <cellStyle name="_DEM-WP(C) Costs not in AURORA 2006GRC_PCA 9 -  Exhibit D April 2010 (3) 2 3" xfId="8912"/>
    <cellStyle name="_DEM-WP(C) Costs not in AURORA 2006GRC_PCA 9 -  Exhibit D April 2010 (3) 3" xfId="8913"/>
    <cellStyle name="_DEM-WP(C) Costs not in AURORA 2006GRC_PCA 9 -  Exhibit D April 2010 (3) 3 2" xfId="8914"/>
    <cellStyle name="_DEM-WP(C) Costs not in AURORA 2006GRC_PCA 9 -  Exhibit D April 2010 (3) 4" xfId="8915"/>
    <cellStyle name="_DEM-WP(C) Costs not in AURORA 2006GRC_PCA 9 -  Exhibit D April 2010 (3)_DEM-WP(C) ENERG10C--ctn Mid-C_042010 2010GRC" xfId="8916"/>
    <cellStyle name="_DEM-WP(C) Costs not in AURORA 2006GRC_PCA 9 -  Exhibit D April 2010 (3)_DEM-WP(C) ENERG10C--ctn Mid-C_042010 2010GRC 2" xfId="8917"/>
    <cellStyle name="_DEM-WP(C) Costs not in AURORA 2006GRC_PCA 9 -  Exhibit D April 2010 2" xfId="8918"/>
    <cellStyle name="_DEM-WP(C) Costs not in AURORA 2006GRC_PCA 9 -  Exhibit D April 2010 2 2" xfId="8919"/>
    <cellStyle name="_DEM-WP(C) Costs not in AURORA 2006GRC_PCA 9 -  Exhibit D April 2010 3" xfId="8920"/>
    <cellStyle name="_DEM-WP(C) Costs not in AURORA 2006GRC_PCA 9 -  Exhibit D April 2010 3 2" xfId="8921"/>
    <cellStyle name="_DEM-WP(C) Costs not in AURORA 2006GRC_PCA 9 -  Exhibit D April 2010 4" xfId="8922"/>
    <cellStyle name="_DEM-WP(C) Costs not in AURORA 2006GRC_PCA 9 -  Exhibit D April 2010 4 2" xfId="8923"/>
    <cellStyle name="_DEM-WP(C) Costs not in AURORA 2006GRC_PCA 9 -  Exhibit D April 2010 5" xfId="8924"/>
    <cellStyle name="_DEM-WP(C) Costs not in AURORA 2006GRC_PCA 9 -  Exhibit D April 2010 5 2" xfId="8925"/>
    <cellStyle name="_DEM-WP(C) Costs not in AURORA 2006GRC_PCA 9 -  Exhibit D April 2010 6" xfId="8926"/>
    <cellStyle name="_DEM-WP(C) Costs not in AURORA 2006GRC_PCA 9 -  Exhibit D April 2010 6 2" xfId="8927"/>
    <cellStyle name="_DEM-WP(C) Costs not in AURORA 2006GRC_PCA 9 -  Exhibit D April 2010 7" xfId="8928"/>
    <cellStyle name="_DEM-WP(C) Costs not in AURORA 2006GRC_PCA 9 -  Exhibit D Nov 2010" xfId="8929"/>
    <cellStyle name="_DEM-WP(C) Costs not in AURORA 2006GRC_PCA 9 -  Exhibit D Nov 2010 2" xfId="8930"/>
    <cellStyle name="_DEM-WP(C) Costs not in AURORA 2006GRC_PCA 9 -  Exhibit D Nov 2010 2 2" xfId="8931"/>
    <cellStyle name="_DEM-WP(C) Costs not in AURORA 2006GRC_PCA 9 -  Exhibit D Nov 2010 3" xfId="8932"/>
    <cellStyle name="_DEM-WP(C) Costs not in AURORA 2006GRC_PCA 9 - Exhibit D at August 2010" xfId="8933"/>
    <cellStyle name="_DEM-WP(C) Costs not in AURORA 2006GRC_PCA 9 - Exhibit D at August 2010 2" xfId="8934"/>
    <cellStyle name="_DEM-WP(C) Costs not in AURORA 2006GRC_PCA 9 - Exhibit D at August 2010 2 2" xfId="8935"/>
    <cellStyle name="_DEM-WP(C) Costs not in AURORA 2006GRC_PCA 9 - Exhibit D at August 2010 3" xfId="8936"/>
    <cellStyle name="_DEM-WP(C) Costs not in AURORA 2006GRC_PCA 9 - Exhibit D June 2010 GRC" xfId="8937"/>
    <cellStyle name="_DEM-WP(C) Costs not in AURORA 2006GRC_PCA 9 - Exhibit D June 2010 GRC 2" xfId="8938"/>
    <cellStyle name="_DEM-WP(C) Costs not in AURORA 2006GRC_PCA 9 - Exhibit D June 2010 GRC 2 2" xfId="8939"/>
    <cellStyle name="_DEM-WP(C) Costs not in AURORA 2006GRC_PCA 9 - Exhibit D June 2010 GRC 3" xfId="8940"/>
    <cellStyle name="_DEM-WP(C) Costs not in AURORA 2006GRC_Power Costs - Comparison bx Rbtl-Staff-Jt-PC" xfId="8941"/>
    <cellStyle name="_DEM-WP(C) Costs not in AURORA 2006GRC_Power Costs - Comparison bx Rbtl-Staff-Jt-PC 2" xfId="8942"/>
    <cellStyle name="_DEM-WP(C) Costs not in AURORA 2006GRC_Power Costs - Comparison bx Rbtl-Staff-Jt-PC 2 2" xfId="8943"/>
    <cellStyle name="_DEM-WP(C) Costs not in AURORA 2006GRC_Power Costs - Comparison bx Rbtl-Staff-Jt-PC 2 2 2" xfId="8944"/>
    <cellStyle name="_DEM-WP(C) Costs not in AURORA 2006GRC_Power Costs - Comparison bx Rbtl-Staff-Jt-PC 2 3" xfId="8945"/>
    <cellStyle name="_DEM-WP(C) Costs not in AURORA 2006GRC_Power Costs - Comparison bx Rbtl-Staff-Jt-PC 3" xfId="8946"/>
    <cellStyle name="_DEM-WP(C) Costs not in AURORA 2006GRC_Power Costs - Comparison bx Rbtl-Staff-Jt-PC 3 2" xfId="8947"/>
    <cellStyle name="_DEM-WP(C) Costs not in AURORA 2006GRC_Power Costs - Comparison bx Rbtl-Staff-Jt-PC 4" xfId="8948"/>
    <cellStyle name="_DEM-WP(C) Costs not in AURORA 2006GRC_Power Costs - Comparison bx Rbtl-Staff-Jt-PC_Adj Bench DR 3 for Initial Briefs (Electric)" xfId="8949"/>
    <cellStyle name="_DEM-WP(C) Costs not in AURORA 2006GRC_Power Costs - Comparison bx Rbtl-Staff-Jt-PC_Adj Bench DR 3 for Initial Briefs (Electric) 2" xfId="8950"/>
    <cellStyle name="_DEM-WP(C) Costs not in AURORA 2006GRC_Power Costs - Comparison bx Rbtl-Staff-Jt-PC_Adj Bench DR 3 for Initial Briefs (Electric) 2 2" xfId="8951"/>
    <cellStyle name="_DEM-WP(C) Costs not in AURORA 2006GRC_Power Costs - Comparison bx Rbtl-Staff-Jt-PC_Adj Bench DR 3 for Initial Briefs (Electric) 2 2 2" xfId="8952"/>
    <cellStyle name="_DEM-WP(C) Costs not in AURORA 2006GRC_Power Costs - Comparison bx Rbtl-Staff-Jt-PC_Adj Bench DR 3 for Initial Briefs (Electric) 2 3" xfId="8953"/>
    <cellStyle name="_DEM-WP(C) Costs not in AURORA 2006GRC_Power Costs - Comparison bx Rbtl-Staff-Jt-PC_Adj Bench DR 3 for Initial Briefs (Electric) 3" xfId="8954"/>
    <cellStyle name="_DEM-WP(C) Costs not in AURORA 2006GRC_Power Costs - Comparison bx Rbtl-Staff-Jt-PC_Adj Bench DR 3 for Initial Briefs (Electric) 3 2" xfId="8955"/>
    <cellStyle name="_DEM-WP(C) Costs not in AURORA 2006GRC_Power Costs - Comparison bx Rbtl-Staff-Jt-PC_Adj Bench DR 3 for Initial Briefs (Electric) 4" xfId="8956"/>
    <cellStyle name="_DEM-WP(C) Costs not in AURORA 2006GRC_Power Costs - Comparison bx Rbtl-Staff-Jt-PC_Adj Bench DR 3 for Initial Briefs (Electric)_DEM-WP(C) ENERG10C--ctn Mid-C_042010 2010GRC" xfId="8957"/>
    <cellStyle name="_DEM-WP(C) Costs not in AURORA 2006GRC_Power Costs - Comparison bx Rbtl-Staff-Jt-PC_Adj Bench DR 3 for Initial Briefs (Electric)_DEM-WP(C) ENERG10C--ctn Mid-C_042010 2010GRC 2" xfId="8958"/>
    <cellStyle name="_DEM-WP(C) Costs not in AURORA 2006GRC_Power Costs - Comparison bx Rbtl-Staff-Jt-PC_DEM-WP(C) ENERG10C--ctn Mid-C_042010 2010GRC" xfId="8959"/>
    <cellStyle name="_DEM-WP(C) Costs not in AURORA 2006GRC_Power Costs - Comparison bx Rbtl-Staff-Jt-PC_DEM-WP(C) ENERG10C--ctn Mid-C_042010 2010GRC 2" xfId="8960"/>
    <cellStyle name="_DEM-WP(C) Costs not in AURORA 2006GRC_Power Costs - Comparison bx Rbtl-Staff-Jt-PC_Electric Rev Req Model (2009 GRC) Rebuttal" xfId="8961"/>
    <cellStyle name="_DEM-WP(C) Costs not in AURORA 2006GRC_Power Costs - Comparison bx Rbtl-Staff-Jt-PC_Electric Rev Req Model (2009 GRC) Rebuttal 2" xfId="8962"/>
    <cellStyle name="_DEM-WP(C) Costs not in AURORA 2006GRC_Power Costs - Comparison bx Rbtl-Staff-Jt-PC_Electric Rev Req Model (2009 GRC) Rebuttal 2 2" xfId="8963"/>
    <cellStyle name="_DEM-WP(C) Costs not in AURORA 2006GRC_Power Costs - Comparison bx Rbtl-Staff-Jt-PC_Electric Rev Req Model (2009 GRC) Rebuttal 2 2 2" xfId="8964"/>
    <cellStyle name="_DEM-WP(C) Costs not in AURORA 2006GRC_Power Costs - Comparison bx Rbtl-Staff-Jt-PC_Electric Rev Req Model (2009 GRC) Rebuttal 2 3" xfId="8965"/>
    <cellStyle name="_DEM-WP(C) Costs not in AURORA 2006GRC_Power Costs - Comparison bx Rbtl-Staff-Jt-PC_Electric Rev Req Model (2009 GRC) Rebuttal 3" xfId="8966"/>
    <cellStyle name="_DEM-WP(C) Costs not in AURORA 2006GRC_Power Costs - Comparison bx Rbtl-Staff-Jt-PC_Electric Rev Req Model (2009 GRC) Rebuttal 3 2" xfId="8967"/>
    <cellStyle name="_DEM-WP(C) Costs not in AURORA 2006GRC_Power Costs - Comparison bx Rbtl-Staff-Jt-PC_Electric Rev Req Model (2009 GRC) Rebuttal 4" xfId="8968"/>
    <cellStyle name="_DEM-WP(C) Costs not in AURORA 2006GRC_Power Costs - Comparison bx Rbtl-Staff-Jt-PC_Electric Rev Req Model (2009 GRC) Rebuttal REmoval of New  WH Solar AdjustMI" xfId="8969"/>
    <cellStyle name="_DEM-WP(C) Costs not in AURORA 2006GRC_Power Costs - Comparison bx Rbtl-Staff-Jt-PC_Electric Rev Req Model (2009 GRC) Rebuttal REmoval of New  WH Solar AdjustMI 2" xfId="8970"/>
    <cellStyle name="_DEM-WP(C) Costs not in AURORA 2006GRC_Power Costs - Comparison bx Rbtl-Staff-Jt-PC_Electric Rev Req Model (2009 GRC) Rebuttal REmoval of New  WH Solar AdjustMI 2 2" xfId="8971"/>
    <cellStyle name="_DEM-WP(C) Costs not in AURORA 2006GRC_Power Costs - Comparison bx Rbtl-Staff-Jt-PC_Electric Rev Req Model (2009 GRC) Rebuttal REmoval of New  WH Solar AdjustMI 2 2 2" xfId="8972"/>
    <cellStyle name="_DEM-WP(C) Costs not in AURORA 2006GRC_Power Costs - Comparison bx Rbtl-Staff-Jt-PC_Electric Rev Req Model (2009 GRC) Rebuttal REmoval of New  WH Solar AdjustMI 2 3" xfId="8973"/>
    <cellStyle name="_DEM-WP(C) Costs not in AURORA 2006GRC_Power Costs - Comparison bx Rbtl-Staff-Jt-PC_Electric Rev Req Model (2009 GRC) Rebuttal REmoval of New  WH Solar AdjustMI 3" xfId="8974"/>
    <cellStyle name="_DEM-WP(C) Costs not in AURORA 2006GRC_Power Costs - Comparison bx Rbtl-Staff-Jt-PC_Electric Rev Req Model (2009 GRC) Rebuttal REmoval of New  WH Solar AdjustMI 3 2" xfId="8975"/>
    <cellStyle name="_DEM-WP(C) Costs not in AURORA 2006GRC_Power Costs - Comparison bx Rbtl-Staff-Jt-PC_Electric Rev Req Model (2009 GRC) Rebuttal REmoval of New  WH Solar AdjustMI 4" xfId="8976"/>
    <cellStyle name="_DEM-WP(C) Costs not in AURORA 2006GRC_Power Costs - Comparison bx Rbtl-Staff-Jt-PC_Electric Rev Req Model (2009 GRC) Rebuttal REmoval of New  WH Solar AdjustMI_DEM-WP(C) ENERG10C--ctn Mid-C_042010 2010GRC" xfId="8977"/>
    <cellStyle name="_DEM-WP(C) Costs not in AURORA 2006GRC_Power Costs - Comparison bx Rbtl-Staff-Jt-PC_Electric Rev Req Model (2009 GRC) Rebuttal REmoval of New  WH Solar AdjustMI_DEM-WP(C) ENERG10C--ctn Mid-C_042010 2010GRC 2" xfId="8978"/>
    <cellStyle name="_DEM-WP(C) Costs not in AURORA 2006GRC_Power Costs - Comparison bx Rbtl-Staff-Jt-PC_Electric Rev Req Model (2009 GRC) Revised 01-18-2010" xfId="8979"/>
    <cellStyle name="_DEM-WP(C) Costs not in AURORA 2006GRC_Power Costs - Comparison bx Rbtl-Staff-Jt-PC_Electric Rev Req Model (2009 GRC) Revised 01-18-2010 2" xfId="8980"/>
    <cellStyle name="_DEM-WP(C) Costs not in AURORA 2006GRC_Power Costs - Comparison bx Rbtl-Staff-Jt-PC_Electric Rev Req Model (2009 GRC) Revised 01-18-2010 2 2" xfId="8981"/>
    <cellStyle name="_DEM-WP(C) Costs not in AURORA 2006GRC_Power Costs - Comparison bx Rbtl-Staff-Jt-PC_Electric Rev Req Model (2009 GRC) Revised 01-18-2010 2 2 2" xfId="8982"/>
    <cellStyle name="_DEM-WP(C) Costs not in AURORA 2006GRC_Power Costs - Comparison bx Rbtl-Staff-Jt-PC_Electric Rev Req Model (2009 GRC) Revised 01-18-2010 2 3" xfId="8983"/>
    <cellStyle name="_DEM-WP(C) Costs not in AURORA 2006GRC_Power Costs - Comparison bx Rbtl-Staff-Jt-PC_Electric Rev Req Model (2009 GRC) Revised 01-18-2010 3" xfId="8984"/>
    <cellStyle name="_DEM-WP(C) Costs not in AURORA 2006GRC_Power Costs - Comparison bx Rbtl-Staff-Jt-PC_Electric Rev Req Model (2009 GRC) Revised 01-18-2010 3 2" xfId="8985"/>
    <cellStyle name="_DEM-WP(C) Costs not in AURORA 2006GRC_Power Costs - Comparison bx Rbtl-Staff-Jt-PC_Electric Rev Req Model (2009 GRC) Revised 01-18-2010 4" xfId="8986"/>
    <cellStyle name="_DEM-WP(C) Costs not in AURORA 2006GRC_Power Costs - Comparison bx Rbtl-Staff-Jt-PC_Electric Rev Req Model (2009 GRC) Revised 01-18-2010_DEM-WP(C) ENERG10C--ctn Mid-C_042010 2010GRC" xfId="8987"/>
    <cellStyle name="_DEM-WP(C) Costs not in AURORA 2006GRC_Power Costs - Comparison bx Rbtl-Staff-Jt-PC_Electric Rev Req Model (2009 GRC) Revised 01-18-2010_DEM-WP(C) ENERG10C--ctn Mid-C_042010 2010GRC 2" xfId="8988"/>
    <cellStyle name="_DEM-WP(C) Costs not in AURORA 2006GRC_Power Costs - Comparison bx Rbtl-Staff-Jt-PC_Final Order Electric EXHIBIT A-1" xfId="8989"/>
    <cellStyle name="_DEM-WP(C) Costs not in AURORA 2006GRC_Power Costs - Comparison bx Rbtl-Staff-Jt-PC_Final Order Electric EXHIBIT A-1 2" xfId="8990"/>
    <cellStyle name="_DEM-WP(C) Costs not in AURORA 2006GRC_Power Costs - Comparison bx Rbtl-Staff-Jt-PC_Final Order Electric EXHIBIT A-1 2 2" xfId="8991"/>
    <cellStyle name="_DEM-WP(C) Costs not in AURORA 2006GRC_Power Costs - Comparison bx Rbtl-Staff-Jt-PC_Final Order Electric EXHIBIT A-1 2 2 2" xfId="8992"/>
    <cellStyle name="_DEM-WP(C) Costs not in AURORA 2006GRC_Power Costs - Comparison bx Rbtl-Staff-Jt-PC_Final Order Electric EXHIBIT A-1 2 3" xfId="8993"/>
    <cellStyle name="_DEM-WP(C) Costs not in AURORA 2006GRC_Power Costs - Comparison bx Rbtl-Staff-Jt-PC_Final Order Electric EXHIBIT A-1 3" xfId="8994"/>
    <cellStyle name="_DEM-WP(C) Costs not in AURORA 2006GRC_Power Costs - Comparison bx Rbtl-Staff-Jt-PC_Final Order Electric EXHIBIT A-1 3 2" xfId="8995"/>
    <cellStyle name="_DEM-WP(C) Costs not in AURORA 2006GRC_Power Costs - Comparison bx Rbtl-Staff-Jt-PC_Final Order Electric EXHIBIT A-1 4" xfId="8996"/>
    <cellStyle name="_DEM-WP(C) Costs not in AURORA 2006GRC_Production Adj 4.37" xfId="8997"/>
    <cellStyle name="_DEM-WP(C) Costs not in AURORA 2006GRC_Production Adj 4.37 2" xfId="8998"/>
    <cellStyle name="_DEM-WP(C) Costs not in AURORA 2006GRC_Production Adj 4.37 2 2" xfId="8999"/>
    <cellStyle name="_DEM-WP(C) Costs not in AURORA 2006GRC_Production Adj 4.37 2 2 2" xfId="9000"/>
    <cellStyle name="_DEM-WP(C) Costs not in AURORA 2006GRC_Production Adj 4.37 2 3" xfId="9001"/>
    <cellStyle name="_DEM-WP(C) Costs not in AURORA 2006GRC_Production Adj 4.37 3" xfId="9002"/>
    <cellStyle name="_DEM-WP(C) Costs not in AURORA 2006GRC_Production Adj 4.37 3 2" xfId="9003"/>
    <cellStyle name="_DEM-WP(C) Costs not in AURORA 2006GRC_Production Adj 4.37 4" xfId="9004"/>
    <cellStyle name="_DEM-WP(C) Costs not in AURORA 2006GRC_Purchased Power Adj 4.03" xfId="9005"/>
    <cellStyle name="_DEM-WP(C) Costs not in AURORA 2006GRC_Purchased Power Adj 4.03 2" xfId="9006"/>
    <cellStyle name="_DEM-WP(C) Costs not in AURORA 2006GRC_Purchased Power Adj 4.03 2 2" xfId="9007"/>
    <cellStyle name="_DEM-WP(C) Costs not in AURORA 2006GRC_Purchased Power Adj 4.03 2 2 2" xfId="9008"/>
    <cellStyle name="_DEM-WP(C) Costs not in AURORA 2006GRC_Purchased Power Adj 4.03 2 3" xfId="9009"/>
    <cellStyle name="_DEM-WP(C) Costs not in AURORA 2006GRC_Purchased Power Adj 4.03 3" xfId="9010"/>
    <cellStyle name="_DEM-WP(C) Costs not in AURORA 2006GRC_Purchased Power Adj 4.03 3 2" xfId="9011"/>
    <cellStyle name="_DEM-WP(C) Costs not in AURORA 2006GRC_Purchased Power Adj 4.03 4" xfId="9012"/>
    <cellStyle name="_DEM-WP(C) Costs not in AURORA 2006GRC_Rebuttal Power Costs" xfId="9013"/>
    <cellStyle name="_DEM-WP(C) Costs not in AURORA 2006GRC_Rebuttal Power Costs 2" xfId="9014"/>
    <cellStyle name="_DEM-WP(C) Costs not in AURORA 2006GRC_Rebuttal Power Costs 2 2" xfId="9015"/>
    <cellStyle name="_DEM-WP(C) Costs not in AURORA 2006GRC_Rebuttal Power Costs 2 2 2" xfId="9016"/>
    <cellStyle name="_DEM-WP(C) Costs not in AURORA 2006GRC_Rebuttal Power Costs 2 3" xfId="9017"/>
    <cellStyle name="_DEM-WP(C) Costs not in AURORA 2006GRC_Rebuttal Power Costs 3" xfId="9018"/>
    <cellStyle name="_DEM-WP(C) Costs not in AURORA 2006GRC_Rebuttal Power Costs 3 2" xfId="9019"/>
    <cellStyle name="_DEM-WP(C) Costs not in AURORA 2006GRC_Rebuttal Power Costs 4" xfId="9020"/>
    <cellStyle name="_DEM-WP(C) Costs not in AURORA 2006GRC_Rebuttal Power Costs_Adj Bench DR 3 for Initial Briefs (Electric)" xfId="9021"/>
    <cellStyle name="_DEM-WP(C) Costs not in AURORA 2006GRC_Rebuttal Power Costs_Adj Bench DR 3 for Initial Briefs (Electric) 2" xfId="9022"/>
    <cellStyle name="_DEM-WP(C) Costs not in AURORA 2006GRC_Rebuttal Power Costs_Adj Bench DR 3 for Initial Briefs (Electric) 2 2" xfId="9023"/>
    <cellStyle name="_DEM-WP(C) Costs not in AURORA 2006GRC_Rebuttal Power Costs_Adj Bench DR 3 for Initial Briefs (Electric) 2 2 2" xfId="9024"/>
    <cellStyle name="_DEM-WP(C) Costs not in AURORA 2006GRC_Rebuttal Power Costs_Adj Bench DR 3 for Initial Briefs (Electric) 2 3" xfId="9025"/>
    <cellStyle name="_DEM-WP(C) Costs not in AURORA 2006GRC_Rebuttal Power Costs_Adj Bench DR 3 for Initial Briefs (Electric) 3" xfId="9026"/>
    <cellStyle name="_DEM-WP(C) Costs not in AURORA 2006GRC_Rebuttal Power Costs_Adj Bench DR 3 for Initial Briefs (Electric) 3 2" xfId="9027"/>
    <cellStyle name="_DEM-WP(C) Costs not in AURORA 2006GRC_Rebuttal Power Costs_Adj Bench DR 3 for Initial Briefs (Electric) 4" xfId="9028"/>
    <cellStyle name="_DEM-WP(C) Costs not in AURORA 2006GRC_Rebuttal Power Costs_Adj Bench DR 3 for Initial Briefs (Electric)_DEM-WP(C) ENERG10C--ctn Mid-C_042010 2010GRC" xfId="9029"/>
    <cellStyle name="_DEM-WP(C) Costs not in AURORA 2006GRC_Rebuttal Power Costs_Adj Bench DR 3 for Initial Briefs (Electric)_DEM-WP(C) ENERG10C--ctn Mid-C_042010 2010GRC 2" xfId="9030"/>
    <cellStyle name="_DEM-WP(C) Costs not in AURORA 2006GRC_Rebuttal Power Costs_DEM-WP(C) ENERG10C--ctn Mid-C_042010 2010GRC" xfId="9031"/>
    <cellStyle name="_DEM-WP(C) Costs not in AURORA 2006GRC_Rebuttal Power Costs_DEM-WP(C) ENERG10C--ctn Mid-C_042010 2010GRC 2" xfId="9032"/>
    <cellStyle name="_DEM-WP(C) Costs not in AURORA 2006GRC_Rebuttal Power Costs_Electric Rev Req Model (2009 GRC) Rebuttal" xfId="9033"/>
    <cellStyle name="_DEM-WP(C) Costs not in AURORA 2006GRC_Rebuttal Power Costs_Electric Rev Req Model (2009 GRC) Rebuttal 2" xfId="9034"/>
    <cellStyle name="_DEM-WP(C) Costs not in AURORA 2006GRC_Rebuttal Power Costs_Electric Rev Req Model (2009 GRC) Rebuttal 2 2" xfId="9035"/>
    <cellStyle name="_DEM-WP(C) Costs not in AURORA 2006GRC_Rebuttal Power Costs_Electric Rev Req Model (2009 GRC) Rebuttal 2 2 2" xfId="9036"/>
    <cellStyle name="_DEM-WP(C) Costs not in AURORA 2006GRC_Rebuttal Power Costs_Electric Rev Req Model (2009 GRC) Rebuttal 2 3" xfId="9037"/>
    <cellStyle name="_DEM-WP(C) Costs not in AURORA 2006GRC_Rebuttal Power Costs_Electric Rev Req Model (2009 GRC) Rebuttal 3" xfId="9038"/>
    <cellStyle name="_DEM-WP(C) Costs not in AURORA 2006GRC_Rebuttal Power Costs_Electric Rev Req Model (2009 GRC) Rebuttal 3 2" xfId="9039"/>
    <cellStyle name="_DEM-WP(C) Costs not in AURORA 2006GRC_Rebuttal Power Costs_Electric Rev Req Model (2009 GRC) Rebuttal 4" xfId="9040"/>
    <cellStyle name="_DEM-WP(C) Costs not in AURORA 2006GRC_Rebuttal Power Costs_Electric Rev Req Model (2009 GRC) Rebuttal REmoval of New  WH Solar AdjustMI" xfId="9041"/>
    <cellStyle name="_DEM-WP(C) Costs not in AURORA 2006GRC_Rebuttal Power Costs_Electric Rev Req Model (2009 GRC) Rebuttal REmoval of New  WH Solar AdjustMI 2" xfId="9042"/>
    <cellStyle name="_DEM-WP(C) Costs not in AURORA 2006GRC_Rebuttal Power Costs_Electric Rev Req Model (2009 GRC) Rebuttal REmoval of New  WH Solar AdjustMI 2 2" xfId="9043"/>
    <cellStyle name="_DEM-WP(C) Costs not in AURORA 2006GRC_Rebuttal Power Costs_Electric Rev Req Model (2009 GRC) Rebuttal REmoval of New  WH Solar AdjustMI 2 2 2" xfId="9044"/>
    <cellStyle name="_DEM-WP(C) Costs not in AURORA 2006GRC_Rebuttal Power Costs_Electric Rev Req Model (2009 GRC) Rebuttal REmoval of New  WH Solar AdjustMI 2 3" xfId="9045"/>
    <cellStyle name="_DEM-WP(C) Costs not in AURORA 2006GRC_Rebuttal Power Costs_Electric Rev Req Model (2009 GRC) Rebuttal REmoval of New  WH Solar AdjustMI 3" xfId="9046"/>
    <cellStyle name="_DEM-WP(C) Costs not in AURORA 2006GRC_Rebuttal Power Costs_Electric Rev Req Model (2009 GRC) Rebuttal REmoval of New  WH Solar AdjustMI 3 2" xfId="9047"/>
    <cellStyle name="_DEM-WP(C) Costs not in AURORA 2006GRC_Rebuttal Power Costs_Electric Rev Req Model (2009 GRC) Rebuttal REmoval of New  WH Solar AdjustMI 4" xfId="9048"/>
    <cellStyle name="_DEM-WP(C) Costs not in AURORA 2006GRC_Rebuttal Power Costs_Electric Rev Req Model (2009 GRC) Rebuttal REmoval of New  WH Solar AdjustMI_DEM-WP(C) ENERG10C--ctn Mid-C_042010 2010GRC" xfId="9049"/>
    <cellStyle name="_DEM-WP(C) Costs not in AURORA 2006GRC_Rebuttal Power Costs_Electric Rev Req Model (2009 GRC) Rebuttal REmoval of New  WH Solar AdjustMI_DEM-WP(C) ENERG10C--ctn Mid-C_042010 2010GRC 2" xfId="9050"/>
    <cellStyle name="_DEM-WP(C) Costs not in AURORA 2006GRC_Rebuttal Power Costs_Electric Rev Req Model (2009 GRC) Revised 01-18-2010" xfId="9051"/>
    <cellStyle name="_DEM-WP(C) Costs not in AURORA 2006GRC_Rebuttal Power Costs_Electric Rev Req Model (2009 GRC) Revised 01-18-2010 2" xfId="9052"/>
    <cellStyle name="_DEM-WP(C) Costs not in AURORA 2006GRC_Rebuttal Power Costs_Electric Rev Req Model (2009 GRC) Revised 01-18-2010 2 2" xfId="9053"/>
    <cellStyle name="_DEM-WP(C) Costs not in AURORA 2006GRC_Rebuttal Power Costs_Electric Rev Req Model (2009 GRC) Revised 01-18-2010 2 2 2" xfId="9054"/>
    <cellStyle name="_DEM-WP(C) Costs not in AURORA 2006GRC_Rebuttal Power Costs_Electric Rev Req Model (2009 GRC) Revised 01-18-2010 2 3" xfId="9055"/>
    <cellStyle name="_DEM-WP(C) Costs not in AURORA 2006GRC_Rebuttal Power Costs_Electric Rev Req Model (2009 GRC) Revised 01-18-2010 3" xfId="9056"/>
    <cellStyle name="_DEM-WP(C) Costs not in AURORA 2006GRC_Rebuttal Power Costs_Electric Rev Req Model (2009 GRC) Revised 01-18-2010 3 2" xfId="9057"/>
    <cellStyle name="_DEM-WP(C) Costs not in AURORA 2006GRC_Rebuttal Power Costs_Electric Rev Req Model (2009 GRC) Revised 01-18-2010 4" xfId="9058"/>
    <cellStyle name="_DEM-WP(C) Costs not in AURORA 2006GRC_Rebuttal Power Costs_Electric Rev Req Model (2009 GRC) Revised 01-18-2010_DEM-WP(C) ENERG10C--ctn Mid-C_042010 2010GRC" xfId="9059"/>
    <cellStyle name="_DEM-WP(C) Costs not in AURORA 2006GRC_Rebuttal Power Costs_Electric Rev Req Model (2009 GRC) Revised 01-18-2010_DEM-WP(C) ENERG10C--ctn Mid-C_042010 2010GRC 2" xfId="9060"/>
    <cellStyle name="_DEM-WP(C) Costs not in AURORA 2006GRC_Rebuttal Power Costs_Final Order Electric EXHIBIT A-1" xfId="9061"/>
    <cellStyle name="_DEM-WP(C) Costs not in AURORA 2006GRC_Rebuttal Power Costs_Final Order Electric EXHIBIT A-1 2" xfId="9062"/>
    <cellStyle name="_DEM-WP(C) Costs not in AURORA 2006GRC_Rebuttal Power Costs_Final Order Electric EXHIBIT A-1 2 2" xfId="9063"/>
    <cellStyle name="_DEM-WP(C) Costs not in AURORA 2006GRC_Rebuttal Power Costs_Final Order Electric EXHIBIT A-1 2 2 2" xfId="9064"/>
    <cellStyle name="_DEM-WP(C) Costs not in AURORA 2006GRC_Rebuttal Power Costs_Final Order Electric EXHIBIT A-1 2 3" xfId="9065"/>
    <cellStyle name="_DEM-WP(C) Costs not in AURORA 2006GRC_Rebuttal Power Costs_Final Order Electric EXHIBIT A-1 3" xfId="9066"/>
    <cellStyle name="_DEM-WP(C) Costs not in AURORA 2006GRC_Rebuttal Power Costs_Final Order Electric EXHIBIT A-1 3 2" xfId="9067"/>
    <cellStyle name="_DEM-WP(C) Costs not in AURORA 2006GRC_Rebuttal Power Costs_Final Order Electric EXHIBIT A-1 4" xfId="9068"/>
    <cellStyle name="_DEM-WP(C) Costs not in AURORA 2006GRC_ROR 5.02" xfId="9069"/>
    <cellStyle name="_DEM-WP(C) Costs not in AURORA 2006GRC_ROR 5.02 2" xfId="9070"/>
    <cellStyle name="_DEM-WP(C) Costs not in AURORA 2006GRC_ROR 5.02 2 2" xfId="9071"/>
    <cellStyle name="_DEM-WP(C) Costs not in AURORA 2006GRC_ROR 5.02 2 2 2" xfId="9072"/>
    <cellStyle name="_DEM-WP(C) Costs not in AURORA 2006GRC_ROR 5.02 2 3" xfId="9073"/>
    <cellStyle name="_DEM-WP(C) Costs not in AURORA 2006GRC_ROR 5.02 3" xfId="9074"/>
    <cellStyle name="_DEM-WP(C) Costs not in AURORA 2006GRC_ROR 5.02 3 2" xfId="9075"/>
    <cellStyle name="_DEM-WP(C) Costs not in AURORA 2006GRC_ROR 5.02 4" xfId="9076"/>
    <cellStyle name="_DEM-WP(C) Costs not in AURORA 2006GRC_Transmission Workbook for May BOD" xfId="9077"/>
    <cellStyle name="_DEM-WP(C) Costs not in AURORA 2006GRC_Transmission Workbook for May BOD 2" xfId="9078"/>
    <cellStyle name="_DEM-WP(C) Costs not in AURORA 2006GRC_Transmission Workbook for May BOD 2 2" xfId="9079"/>
    <cellStyle name="_DEM-WP(C) Costs not in AURORA 2006GRC_Transmission Workbook for May BOD 2 2 2" xfId="9080"/>
    <cellStyle name="_DEM-WP(C) Costs not in AURORA 2006GRC_Transmission Workbook for May BOD 2 3" xfId="9081"/>
    <cellStyle name="_DEM-WP(C) Costs not in AURORA 2006GRC_Transmission Workbook for May BOD 3" xfId="9082"/>
    <cellStyle name="_DEM-WP(C) Costs not in AURORA 2006GRC_Transmission Workbook for May BOD 3 2" xfId="9083"/>
    <cellStyle name="_DEM-WP(C) Costs not in AURORA 2006GRC_Transmission Workbook for May BOD 4" xfId="9084"/>
    <cellStyle name="_DEM-WP(C) Costs not in AURORA 2006GRC_Transmission Workbook for May BOD_DEM-WP(C) ENERG10C--ctn Mid-C_042010 2010GRC" xfId="9085"/>
    <cellStyle name="_DEM-WP(C) Costs not in AURORA 2006GRC_Transmission Workbook for May BOD_DEM-WP(C) ENERG10C--ctn Mid-C_042010 2010GRC 2" xfId="9086"/>
    <cellStyle name="_DEM-WP(C) Costs not in AURORA 2006GRC_Wind Integration 10GRC" xfId="9087"/>
    <cellStyle name="_DEM-WP(C) Costs not in AURORA 2006GRC_Wind Integration 10GRC 2" xfId="9088"/>
    <cellStyle name="_DEM-WP(C) Costs not in AURORA 2006GRC_Wind Integration 10GRC 2 2" xfId="9089"/>
    <cellStyle name="_DEM-WP(C) Costs not in AURORA 2006GRC_Wind Integration 10GRC 2 2 2" xfId="9090"/>
    <cellStyle name="_DEM-WP(C) Costs not in AURORA 2006GRC_Wind Integration 10GRC 2 3" xfId="9091"/>
    <cellStyle name="_DEM-WP(C) Costs not in AURORA 2006GRC_Wind Integration 10GRC 3" xfId="9092"/>
    <cellStyle name="_DEM-WP(C) Costs not in AURORA 2006GRC_Wind Integration 10GRC 3 2" xfId="9093"/>
    <cellStyle name="_DEM-WP(C) Costs not in AURORA 2006GRC_Wind Integration 10GRC 4" xfId="9094"/>
    <cellStyle name="_DEM-WP(C) Costs not in AURORA 2006GRC_Wind Integration 10GRC_DEM-WP(C) ENERG10C--ctn Mid-C_042010 2010GRC" xfId="9095"/>
    <cellStyle name="_DEM-WP(C) Costs not in AURORA 2006GRC_Wind Integration 10GRC_DEM-WP(C) ENERG10C--ctn Mid-C_042010 2010GRC 2" xfId="9096"/>
    <cellStyle name="_DEM-WP(C) Costs not in AURORA 2007GRC" xfId="9097"/>
    <cellStyle name="_DEM-WP(C) Costs not in AURORA 2007GRC 2" xfId="9098"/>
    <cellStyle name="_DEM-WP(C) Costs not in AURORA 2007GRC 2 2" xfId="9099"/>
    <cellStyle name="_DEM-WP(C) Costs not in AURORA 2007GRC 2 2 2" xfId="9100"/>
    <cellStyle name="_DEM-WP(C) Costs not in AURORA 2007GRC 2 2 2 2" xfId="9101"/>
    <cellStyle name="_DEM-WP(C) Costs not in AURORA 2007GRC 2 2 3" xfId="9102"/>
    <cellStyle name="_DEM-WP(C) Costs not in AURORA 2007GRC 2 3" xfId="9103"/>
    <cellStyle name="_DEM-WP(C) Costs not in AURORA 2007GRC 2 3 2" xfId="9104"/>
    <cellStyle name="_DEM-WP(C) Costs not in AURORA 2007GRC 2 4" xfId="9105"/>
    <cellStyle name="_DEM-WP(C) Costs not in AURORA 2007GRC 3" xfId="9106"/>
    <cellStyle name="_DEM-WP(C) Costs not in AURORA 2007GRC 3 2" xfId="9107"/>
    <cellStyle name="_DEM-WP(C) Costs not in AURORA 2007GRC 4" xfId="9108"/>
    <cellStyle name="_DEM-WP(C) Costs not in AURORA 2007GRC Update" xfId="9109"/>
    <cellStyle name="_DEM-WP(C) Costs not in AURORA 2007GRC Update 2" xfId="9110"/>
    <cellStyle name="_DEM-WP(C) Costs not in AURORA 2007GRC Update 2 2" xfId="9111"/>
    <cellStyle name="_DEM-WP(C) Costs not in AURORA 2007GRC Update 2 2 2" xfId="9112"/>
    <cellStyle name="_DEM-WP(C) Costs not in AURORA 2007GRC Update 2 3" xfId="9113"/>
    <cellStyle name="_DEM-WP(C) Costs not in AURORA 2007GRC Update 3" xfId="9114"/>
    <cellStyle name="_DEM-WP(C) Costs not in AURORA 2007GRC Update 3 2" xfId="9115"/>
    <cellStyle name="_DEM-WP(C) Costs not in AURORA 2007GRC Update 4" xfId="9116"/>
    <cellStyle name="_DEM-WP(C) Costs not in AURORA 2007GRC Update_DEM-WP(C) ENERG10C--ctn Mid-C_042010 2010GRC" xfId="9117"/>
    <cellStyle name="_DEM-WP(C) Costs not in AURORA 2007GRC Update_DEM-WP(C) ENERG10C--ctn Mid-C_042010 2010GRC 2" xfId="9118"/>
    <cellStyle name="_DEM-WP(C) Costs not in AURORA 2007GRC Update_NIM Summary" xfId="9119"/>
    <cellStyle name="_DEM-WP(C) Costs not in AURORA 2007GRC Update_NIM Summary 2" xfId="9120"/>
    <cellStyle name="_DEM-WP(C) Costs not in AURORA 2007GRC Update_NIM Summary 2 2" xfId="9121"/>
    <cellStyle name="_DEM-WP(C) Costs not in AURORA 2007GRC Update_NIM Summary 2 2 2" xfId="9122"/>
    <cellStyle name="_DEM-WP(C) Costs not in AURORA 2007GRC Update_NIM Summary 2 3" xfId="9123"/>
    <cellStyle name="_DEM-WP(C) Costs not in AURORA 2007GRC Update_NIM Summary 3" xfId="9124"/>
    <cellStyle name="_DEM-WP(C) Costs not in AURORA 2007GRC Update_NIM Summary 3 2" xfId="9125"/>
    <cellStyle name="_DEM-WP(C) Costs not in AURORA 2007GRC Update_NIM Summary 4" xfId="9126"/>
    <cellStyle name="_DEM-WP(C) Costs not in AURORA 2007GRC Update_NIM Summary_DEM-WP(C) ENERG10C--ctn Mid-C_042010 2010GRC" xfId="9127"/>
    <cellStyle name="_DEM-WP(C) Costs not in AURORA 2007GRC Update_NIM Summary_DEM-WP(C) ENERG10C--ctn Mid-C_042010 2010GRC 2" xfId="9128"/>
    <cellStyle name="_DEM-WP(C) Costs not in AURORA 2007GRC_16.37E Wild Horse Expansion DeferralRevwrkingfile SF" xfId="9129"/>
    <cellStyle name="_DEM-WP(C) Costs not in AURORA 2007GRC_16.37E Wild Horse Expansion DeferralRevwrkingfile SF 2" xfId="9130"/>
    <cellStyle name="_DEM-WP(C) Costs not in AURORA 2007GRC_16.37E Wild Horse Expansion DeferralRevwrkingfile SF 2 2" xfId="9131"/>
    <cellStyle name="_DEM-WP(C) Costs not in AURORA 2007GRC_16.37E Wild Horse Expansion DeferralRevwrkingfile SF 2 2 2" xfId="9132"/>
    <cellStyle name="_DEM-WP(C) Costs not in AURORA 2007GRC_16.37E Wild Horse Expansion DeferralRevwrkingfile SF 2 3" xfId="9133"/>
    <cellStyle name="_DEM-WP(C) Costs not in AURORA 2007GRC_16.37E Wild Horse Expansion DeferralRevwrkingfile SF 3" xfId="9134"/>
    <cellStyle name="_DEM-WP(C) Costs not in AURORA 2007GRC_16.37E Wild Horse Expansion DeferralRevwrkingfile SF 3 2" xfId="9135"/>
    <cellStyle name="_DEM-WP(C) Costs not in AURORA 2007GRC_16.37E Wild Horse Expansion DeferralRevwrkingfile SF 4" xfId="9136"/>
    <cellStyle name="_DEM-WP(C) Costs not in AURORA 2007GRC_16.37E Wild Horse Expansion DeferralRevwrkingfile SF_DEM-WP(C) ENERG10C--ctn Mid-C_042010 2010GRC" xfId="9137"/>
    <cellStyle name="_DEM-WP(C) Costs not in AURORA 2007GRC_16.37E Wild Horse Expansion DeferralRevwrkingfile SF_DEM-WP(C) ENERG10C--ctn Mid-C_042010 2010GRC 2" xfId="9138"/>
    <cellStyle name="_DEM-WP(C) Costs not in AURORA 2007GRC_2009 GRC Compl Filing - Exhibit D" xfId="9139"/>
    <cellStyle name="_DEM-WP(C) Costs not in AURORA 2007GRC_2009 GRC Compl Filing - Exhibit D 2" xfId="9140"/>
    <cellStyle name="_DEM-WP(C) Costs not in AURORA 2007GRC_2009 GRC Compl Filing - Exhibit D 2 2" xfId="9141"/>
    <cellStyle name="_DEM-WP(C) Costs not in AURORA 2007GRC_2009 GRC Compl Filing - Exhibit D 2 2 2" xfId="9142"/>
    <cellStyle name="_DEM-WP(C) Costs not in AURORA 2007GRC_2009 GRC Compl Filing - Exhibit D 2 3" xfId="9143"/>
    <cellStyle name="_DEM-WP(C) Costs not in AURORA 2007GRC_2009 GRC Compl Filing - Exhibit D 3" xfId="9144"/>
    <cellStyle name="_DEM-WP(C) Costs not in AURORA 2007GRC_2009 GRC Compl Filing - Exhibit D 3 2" xfId="9145"/>
    <cellStyle name="_DEM-WP(C) Costs not in AURORA 2007GRC_2009 GRC Compl Filing - Exhibit D 4" xfId="9146"/>
    <cellStyle name="_DEM-WP(C) Costs not in AURORA 2007GRC_2009 GRC Compl Filing - Exhibit D_DEM-WP(C) ENERG10C--ctn Mid-C_042010 2010GRC" xfId="9147"/>
    <cellStyle name="_DEM-WP(C) Costs not in AURORA 2007GRC_2009 GRC Compl Filing - Exhibit D_DEM-WP(C) ENERG10C--ctn Mid-C_042010 2010GRC 2" xfId="9148"/>
    <cellStyle name="_DEM-WP(C) Costs not in AURORA 2007GRC_Adj Bench DR 3 for Initial Briefs (Electric)" xfId="9149"/>
    <cellStyle name="_DEM-WP(C) Costs not in AURORA 2007GRC_Adj Bench DR 3 for Initial Briefs (Electric) 2" xfId="9150"/>
    <cellStyle name="_DEM-WP(C) Costs not in AURORA 2007GRC_Adj Bench DR 3 for Initial Briefs (Electric) 2 2" xfId="9151"/>
    <cellStyle name="_DEM-WP(C) Costs not in AURORA 2007GRC_Adj Bench DR 3 for Initial Briefs (Electric) 2 2 2" xfId="9152"/>
    <cellStyle name="_DEM-WP(C) Costs not in AURORA 2007GRC_Adj Bench DR 3 for Initial Briefs (Electric) 2 3" xfId="9153"/>
    <cellStyle name="_DEM-WP(C) Costs not in AURORA 2007GRC_Adj Bench DR 3 for Initial Briefs (Electric) 3" xfId="9154"/>
    <cellStyle name="_DEM-WP(C) Costs not in AURORA 2007GRC_Adj Bench DR 3 for Initial Briefs (Electric) 3 2" xfId="9155"/>
    <cellStyle name="_DEM-WP(C) Costs not in AURORA 2007GRC_Adj Bench DR 3 for Initial Briefs (Electric) 4" xfId="9156"/>
    <cellStyle name="_DEM-WP(C) Costs not in AURORA 2007GRC_Adj Bench DR 3 for Initial Briefs (Electric)_DEM-WP(C) ENERG10C--ctn Mid-C_042010 2010GRC" xfId="9157"/>
    <cellStyle name="_DEM-WP(C) Costs not in AURORA 2007GRC_Adj Bench DR 3 for Initial Briefs (Electric)_DEM-WP(C) ENERG10C--ctn Mid-C_042010 2010GRC 2" xfId="9158"/>
    <cellStyle name="_DEM-WP(C) Costs not in AURORA 2007GRC_Book1" xfId="9159"/>
    <cellStyle name="_DEM-WP(C) Costs not in AURORA 2007GRC_Book1 2" xfId="9160"/>
    <cellStyle name="_DEM-WP(C) Costs not in AURORA 2007GRC_Book2" xfId="9161"/>
    <cellStyle name="_DEM-WP(C) Costs not in AURORA 2007GRC_Book2 2" xfId="9162"/>
    <cellStyle name="_DEM-WP(C) Costs not in AURORA 2007GRC_Book2 2 2" xfId="9163"/>
    <cellStyle name="_DEM-WP(C) Costs not in AURORA 2007GRC_Book2 2 2 2" xfId="9164"/>
    <cellStyle name="_DEM-WP(C) Costs not in AURORA 2007GRC_Book2 2 3" xfId="9165"/>
    <cellStyle name="_DEM-WP(C) Costs not in AURORA 2007GRC_Book2 3" xfId="9166"/>
    <cellStyle name="_DEM-WP(C) Costs not in AURORA 2007GRC_Book2 3 2" xfId="9167"/>
    <cellStyle name="_DEM-WP(C) Costs not in AURORA 2007GRC_Book2 4" xfId="9168"/>
    <cellStyle name="_DEM-WP(C) Costs not in AURORA 2007GRC_Book2_DEM-WP(C) ENERG10C--ctn Mid-C_042010 2010GRC" xfId="9169"/>
    <cellStyle name="_DEM-WP(C) Costs not in AURORA 2007GRC_Book2_DEM-WP(C) ENERG10C--ctn Mid-C_042010 2010GRC 2" xfId="9170"/>
    <cellStyle name="_DEM-WP(C) Costs not in AURORA 2007GRC_Book4" xfId="9171"/>
    <cellStyle name="_DEM-WP(C) Costs not in AURORA 2007GRC_Book4 2" xfId="9172"/>
    <cellStyle name="_DEM-WP(C) Costs not in AURORA 2007GRC_Book4 2 2" xfId="9173"/>
    <cellStyle name="_DEM-WP(C) Costs not in AURORA 2007GRC_Book4 2 2 2" xfId="9174"/>
    <cellStyle name="_DEM-WP(C) Costs not in AURORA 2007GRC_Book4 2 3" xfId="9175"/>
    <cellStyle name="_DEM-WP(C) Costs not in AURORA 2007GRC_Book4 3" xfId="9176"/>
    <cellStyle name="_DEM-WP(C) Costs not in AURORA 2007GRC_Book4 3 2" xfId="9177"/>
    <cellStyle name="_DEM-WP(C) Costs not in AURORA 2007GRC_Book4 4" xfId="9178"/>
    <cellStyle name="_DEM-WP(C) Costs not in AURORA 2007GRC_Book4_DEM-WP(C) ENERG10C--ctn Mid-C_042010 2010GRC" xfId="9179"/>
    <cellStyle name="_DEM-WP(C) Costs not in AURORA 2007GRC_Book4_DEM-WP(C) ENERG10C--ctn Mid-C_042010 2010GRC 2" xfId="9180"/>
    <cellStyle name="_DEM-WP(C) Costs not in AURORA 2007GRC_DEM-WP(C) ENERG10C--ctn Mid-C_042010 2010GRC" xfId="9181"/>
    <cellStyle name="_DEM-WP(C) Costs not in AURORA 2007GRC_DEM-WP(C) ENERG10C--ctn Mid-C_042010 2010GRC 2" xfId="9182"/>
    <cellStyle name="_DEM-WP(C) Costs not in AURORA 2007GRC_Electric Rev Req Model (2009 GRC) " xfId="9183"/>
    <cellStyle name="_DEM-WP(C) Costs not in AURORA 2007GRC_Electric Rev Req Model (2009 GRC)  2" xfId="9184"/>
    <cellStyle name="_DEM-WP(C) Costs not in AURORA 2007GRC_Electric Rev Req Model (2009 GRC)  2 2" xfId="9185"/>
    <cellStyle name="_DEM-WP(C) Costs not in AURORA 2007GRC_Electric Rev Req Model (2009 GRC)  2 2 2" xfId="9186"/>
    <cellStyle name="_DEM-WP(C) Costs not in AURORA 2007GRC_Electric Rev Req Model (2009 GRC)  2 3" xfId="9187"/>
    <cellStyle name="_DEM-WP(C) Costs not in AURORA 2007GRC_Electric Rev Req Model (2009 GRC)  3" xfId="9188"/>
    <cellStyle name="_DEM-WP(C) Costs not in AURORA 2007GRC_Electric Rev Req Model (2009 GRC)  3 2" xfId="9189"/>
    <cellStyle name="_DEM-WP(C) Costs not in AURORA 2007GRC_Electric Rev Req Model (2009 GRC)  4" xfId="9190"/>
    <cellStyle name="_DEM-WP(C) Costs not in AURORA 2007GRC_Electric Rev Req Model (2009 GRC) _DEM-WP(C) ENERG10C--ctn Mid-C_042010 2010GRC" xfId="9191"/>
    <cellStyle name="_DEM-WP(C) Costs not in AURORA 2007GRC_Electric Rev Req Model (2009 GRC) _DEM-WP(C) ENERG10C--ctn Mid-C_042010 2010GRC 2" xfId="9192"/>
    <cellStyle name="_DEM-WP(C) Costs not in AURORA 2007GRC_Electric Rev Req Model (2009 GRC) Rebuttal" xfId="9193"/>
    <cellStyle name="_DEM-WP(C) Costs not in AURORA 2007GRC_Electric Rev Req Model (2009 GRC) Rebuttal 2" xfId="9194"/>
    <cellStyle name="_DEM-WP(C) Costs not in AURORA 2007GRC_Electric Rev Req Model (2009 GRC) Rebuttal 2 2" xfId="9195"/>
    <cellStyle name="_DEM-WP(C) Costs not in AURORA 2007GRC_Electric Rev Req Model (2009 GRC) Rebuttal 2 2 2" xfId="9196"/>
    <cellStyle name="_DEM-WP(C) Costs not in AURORA 2007GRC_Electric Rev Req Model (2009 GRC) Rebuttal 2 3" xfId="9197"/>
    <cellStyle name="_DEM-WP(C) Costs not in AURORA 2007GRC_Electric Rev Req Model (2009 GRC) Rebuttal 3" xfId="9198"/>
    <cellStyle name="_DEM-WP(C) Costs not in AURORA 2007GRC_Electric Rev Req Model (2009 GRC) Rebuttal 3 2" xfId="9199"/>
    <cellStyle name="_DEM-WP(C) Costs not in AURORA 2007GRC_Electric Rev Req Model (2009 GRC) Rebuttal 4" xfId="9200"/>
    <cellStyle name="_DEM-WP(C) Costs not in AURORA 2007GRC_Electric Rev Req Model (2009 GRC) Rebuttal REmoval of New  WH Solar AdjustMI" xfId="9201"/>
    <cellStyle name="_DEM-WP(C) Costs not in AURORA 2007GRC_Electric Rev Req Model (2009 GRC) Rebuttal REmoval of New  WH Solar AdjustMI 2" xfId="9202"/>
    <cellStyle name="_DEM-WP(C) Costs not in AURORA 2007GRC_Electric Rev Req Model (2009 GRC) Rebuttal REmoval of New  WH Solar AdjustMI 2 2" xfId="9203"/>
    <cellStyle name="_DEM-WP(C) Costs not in AURORA 2007GRC_Electric Rev Req Model (2009 GRC) Rebuttal REmoval of New  WH Solar AdjustMI 2 2 2" xfId="9204"/>
    <cellStyle name="_DEM-WP(C) Costs not in AURORA 2007GRC_Electric Rev Req Model (2009 GRC) Rebuttal REmoval of New  WH Solar AdjustMI 2 3" xfId="9205"/>
    <cellStyle name="_DEM-WP(C) Costs not in AURORA 2007GRC_Electric Rev Req Model (2009 GRC) Rebuttal REmoval of New  WH Solar AdjustMI 3" xfId="9206"/>
    <cellStyle name="_DEM-WP(C) Costs not in AURORA 2007GRC_Electric Rev Req Model (2009 GRC) Rebuttal REmoval of New  WH Solar AdjustMI 3 2" xfId="9207"/>
    <cellStyle name="_DEM-WP(C) Costs not in AURORA 2007GRC_Electric Rev Req Model (2009 GRC) Rebuttal REmoval of New  WH Solar AdjustMI 4" xfId="9208"/>
    <cellStyle name="_DEM-WP(C) Costs not in AURORA 2007GRC_Electric Rev Req Model (2009 GRC) Rebuttal REmoval of New  WH Solar AdjustMI_DEM-WP(C) ENERG10C--ctn Mid-C_042010 2010GRC" xfId="9209"/>
    <cellStyle name="_DEM-WP(C) Costs not in AURORA 2007GRC_Electric Rev Req Model (2009 GRC) Rebuttal REmoval of New  WH Solar AdjustMI_DEM-WP(C) ENERG10C--ctn Mid-C_042010 2010GRC 2" xfId="9210"/>
    <cellStyle name="_DEM-WP(C) Costs not in AURORA 2007GRC_Electric Rev Req Model (2009 GRC) Revised 01-18-2010" xfId="9211"/>
    <cellStyle name="_DEM-WP(C) Costs not in AURORA 2007GRC_Electric Rev Req Model (2009 GRC) Revised 01-18-2010 2" xfId="9212"/>
    <cellStyle name="_DEM-WP(C) Costs not in AURORA 2007GRC_Electric Rev Req Model (2009 GRC) Revised 01-18-2010 2 2" xfId="9213"/>
    <cellStyle name="_DEM-WP(C) Costs not in AURORA 2007GRC_Electric Rev Req Model (2009 GRC) Revised 01-18-2010 2 2 2" xfId="9214"/>
    <cellStyle name="_DEM-WP(C) Costs not in AURORA 2007GRC_Electric Rev Req Model (2009 GRC) Revised 01-18-2010 2 3" xfId="9215"/>
    <cellStyle name="_DEM-WP(C) Costs not in AURORA 2007GRC_Electric Rev Req Model (2009 GRC) Revised 01-18-2010 3" xfId="9216"/>
    <cellStyle name="_DEM-WP(C) Costs not in AURORA 2007GRC_Electric Rev Req Model (2009 GRC) Revised 01-18-2010 3 2" xfId="9217"/>
    <cellStyle name="_DEM-WP(C) Costs not in AURORA 2007GRC_Electric Rev Req Model (2009 GRC) Revised 01-18-2010 4" xfId="9218"/>
    <cellStyle name="_DEM-WP(C) Costs not in AURORA 2007GRC_Electric Rev Req Model (2009 GRC) Revised 01-18-2010_DEM-WP(C) ENERG10C--ctn Mid-C_042010 2010GRC" xfId="9219"/>
    <cellStyle name="_DEM-WP(C) Costs not in AURORA 2007GRC_Electric Rev Req Model (2009 GRC) Revised 01-18-2010_DEM-WP(C) ENERG10C--ctn Mid-C_042010 2010GRC 2" xfId="9220"/>
    <cellStyle name="_DEM-WP(C) Costs not in AURORA 2007GRC_Electric Rev Req Model (2010 GRC)" xfId="9221"/>
    <cellStyle name="_DEM-WP(C) Costs not in AURORA 2007GRC_Electric Rev Req Model (2010 GRC) 2" xfId="9222"/>
    <cellStyle name="_DEM-WP(C) Costs not in AURORA 2007GRC_Electric Rev Req Model (2010 GRC) SF" xfId="9223"/>
    <cellStyle name="_DEM-WP(C) Costs not in AURORA 2007GRC_Electric Rev Req Model (2010 GRC) SF 2" xfId="9224"/>
    <cellStyle name="_DEM-WP(C) Costs not in AURORA 2007GRC_Final Order Electric" xfId="9225"/>
    <cellStyle name="_DEM-WP(C) Costs not in AURORA 2007GRC_Final Order Electric EXHIBIT A-1" xfId="9226"/>
    <cellStyle name="_DEM-WP(C) Costs not in AURORA 2007GRC_Final Order Electric EXHIBIT A-1 2" xfId="9227"/>
    <cellStyle name="_DEM-WP(C) Costs not in AURORA 2007GRC_Final Order Electric EXHIBIT A-1 2 2" xfId="9228"/>
    <cellStyle name="_DEM-WP(C) Costs not in AURORA 2007GRC_Final Order Electric EXHIBIT A-1 2 2 2" xfId="9229"/>
    <cellStyle name="_DEM-WP(C) Costs not in AURORA 2007GRC_Final Order Electric EXHIBIT A-1 2 3" xfId="9230"/>
    <cellStyle name="_DEM-WP(C) Costs not in AURORA 2007GRC_Final Order Electric EXHIBIT A-1 3" xfId="9231"/>
    <cellStyle name="_DEM-WP(C) Costs not in AURORA 2007GRC_Final Order Electric EXHIBIT A-1 3 2" xfId="9232"/>
    <cellStyle name="_DEM-WP(C) Costs not in AURORA 2007GRC_Final Order Electric EXHIBIT A-1 4" xfId="9233"/>
    <cellStyle name="_DEM-WP(C) Costs not in AURORA 2007GRC_NIM Summary" xfId="9234"/>
    <cellStyle name="_DEM-WP(C) Costs not in AURORA 2007GRC_NIM Summary 2" xfId="9235"/>
    <cellStyle name="_DEM-WP(C) Costs not in AURORA 2007GRC_NIM Summary 2 2" xfId="9236"/>
    <cellStyle name="_DEM-WP(C) Costs not in AURORA 2007GRC_NIM Summary 2 2 2" xfId="9237"/>
    <cellStyle name="_DEM-WP(C) Costs not in AURORA 2007GRC_NIM Summary 2 3" xfId="9238"/>
    <cellStyle name="_DEM-WP(C) Costs not in AURORA 2007GRC_NIM Summary 3" xfId="9239"/>
    <cellStyle name="_DEM-WP(C) Costs not in AURORA 2007GRC_NIM Summary 3 2" xfId="9240"/>
    <cellStyle name="_DEM-WP(C) Costs not in AURORA 2007GRC_NIM Summary 4" xfId="9241"/>
    <cellStyle name="_DEM-WP(C) Costs not in AURORA 2007GRC_NIM Summary_DEM-WP(C) ENERG10C--ctn Mid-C_042010 2010GRC" xfId="9242"/>
    <cellStyle name="_DEM-WP(C) Costs not in AURORA 2007GRC_NIM Summary_DEM-WP(C) ENERG10C--ctn Mid-C_042010 2010GRC 2" xfId="9243"/>
    <cellStyle name="_DEM-WP(C) Costs not in AURORA 2007GRC_NIM+O&amp;M Monthly" xfId="9244"/>
    <cellStyle name="_DEM-WP(C) Costs not in AURORA 2007GRC_NIM+O&amp;M Monthly 2" xfId="9245"/>
    <cellStyle name="_DEM-WP(C) Costs not in AURORA 2007GRC_NIM+O&amp;M Monthly 2 2" xfId="9246"/>
    <cellStyle name="_DEM-WP(C) Costs not in AURORA 2007GRC_NIM+O&amp;M Monthly 3" xfId="9247"/>
    <cellStyle name="_DEM-WP(C) Costs not in AURORA 2007GRC_Power Costs - Comparison bx Rbtl-Staff-Jt-PC" xfId="9248"/>
    <cellStyle name="_DEM-WP(C) Costs not in AURORA 2007GRC_Power Costs - Comparison bx Rbtl-Staff-Jt-PC 2" xfId="9249"/>
    <cellStyle name="_DEM-WP(C) Costs not in AURORA 2007GRC_Power Costs - Comparison bx Rbtl-Staff-Jt-PC 2 2" xfId="9250"/>
    <cellStyle name="_DEM-WP(C) Costs not in AURORA 2007GRC_Power Costs - Comparison bx Rbtl-Staff-Jt-PC 2 2 2" xfId="9251"/>
    <cellStyle name="_DEM-WP(C) Costs not in AURORA 2007GRC_Power Costs - Comparison bx Rbtl-Staff-Jt-PC 2 3" xfId="9252"/>
    <cellStyle name="_DEM-WP(C) Costs not in AURORA 2007GRC_Power Costs - Comparison bx Rbtl-Staff-Jt-PC 3" xfId="9253"/>
    <cellStyle name="_DEM-WP(C) Costs not in AURORA 2007GRC_Power Costs - Comparison bx Rbtl-Staff-Jt-PC 3 2" xfId="9254"/>
    <cellStyle name="_DEM-WP(C) Costs not in AURORA 2007GRC_Power Costs - Comparison bx Rbtl-Staff-Jt-PC 4" xfId="9255"/>
    <cellStyle name="_DEM-WP(C) Costs not in AURORA 2007GRC_Power Costs - Comparison bx Rbtl-Staff-Jt-PC_DEM-WP(C) ENERG10C--ctn Mid-C_042010 2010GRC" xfId="9256"/>
    <cellStyle name="_DEM-WP(C) Costs not in AURORA 2007GRC_Power Costs - Comparison bx Rbtl-Staff-Jt-PC_DEM-WP(C) ENERG10C--ctn Mid-C_042010 2010GRC 2" xfId="9257"/>
    <cellStyle name="_DEM-WP(C) Costs not in AURORA 2007GRC_Rebuttal Power Costs" xfId="9258"/>
    <cellStyle name="_DEM-WP(C) Costs not in AURORA 2007GRC_Rebuttal Power Costs 2" xfId="9259"/>
    <cellStyle name="_DEM-WP(C) Costs not in AURORA 2007GRC_Rebuttal Power Costs 2 2" xfId="9260"/>
    <cellStyle name="_DEM-WP(C) Costs not in AURORA 2007GRC_Rebuttal Power Costs 2 2 2" xfId="9261"/>
    <cellStyle name="_DEM-WP(C) Costs not in AURORA 2007GRC_Rebuttal Power Costs 2 3" xfId="9262"/>
    <cellStyle name="_DEM-WP(C) Costs not in AURORA 2007GRC_Rebuttal Power Costs 3" xfId="9263"/>
    <cellStyle name="_DEM-WP(C) Costs not in AURORA 2007GRC_Rebuttal Power Costs 3 2" xfId="9264"/>
    <cellStyle name="_DEM-WP(C) Costs not in AURORA 2007GRC_Rebuttal Power Costs 4" xfId="9265"/>
    <cellStyle name="_DEM-WP(C) Costs not in AURORA 2007GRC_Rebuttal Power Costs_DEM-WP(C) ENERG10C--ctn Mid-C_042010 2010GRC" xfId="9266"/>
    <cellStyle name="_DEM-WP(C) Costs not in AURORA 2007GRC_Rebuttal Power Costs_DEM-WP(C) ENERG10C--ctn Mid-C_042010 2010GRC 2" xfId="9267"/>
    <cellStyle name="_DEM-WP(C) Costs not in AURORA 2007GRC_TENASKA REGULATORY ASSET" xfId="9268"/>
    <cellStyle name="_DEM-WP(C) Costs not in AURORA 2007GRC_TENASKA REGULATORY ASSET 2" xfId="9269"/>
    <cellStyle name="_DEM-WP(C) Costs not in AURORA 2007GRC_TENASKA REGULATORY ASSET 2 2" xfId="9270"/>
    <cellStyle name="_DEM-WP(C) Costs not in AURORA 2007GRC_TENASKA REGULATORY ASSET 2 2 2" xfId="9271"/>
    <cellStyle name="_DEM-WP(C) Costs not in AURORA 2007GRC_TENASKA REGULATORY ASSET 2 3" xfId="9272"/>
    <cellStyle name="_DEM-WP(C) Costs not in AURORA 2007GRC_TENASKA REGULATORY ASSET 3" xfId="9273"/>
    <cellStyle name="_DEM-WP(C) Costs not in AURORA 2007GRC_TENASKA REGULATORY ASSET 3 2" xfId="9274"/>
    <cellStyle name="_DEM-WP(C) Costs not in AURORA 2007GRC_TENASKA REGULATORY ASSET 4" xfId="9275"/>
    <cellStyle name="_DEM-WP(C) Costs not in AURORA 2007PCORC" xfId="9276"/>
    <cellStyle name="_DEM-WP(C) Costs not in AURORA 2007PCORC 2" xfId="9277"/>
    <cellStyle name="_DEM-WP(C) Costs not in AURORA 2007PCORC 2 2" xfId="9278"/>
    <cellStyle name="_DEM-WP(C) Costs not in AURORA 2007PCORC 2 2 2" xfId="9279"/>
    <cellStyle name="_DEM-WP(C) Costs not in AURORA 2007PCORC 2 3" xfId="9280"/>
    <cellStyle name="_DEM-WP(C) Costs not in AURORA 2007PCORC 3" xfId="9281"/>
    <cellStyle name="_DEM-WP(C) Costs not in AURORA 2007PCORC 3 2" xfId="9282"/>
    <cellStyle name="_DEM-WP(C) Costs not in AURORA 2007PCORC 4" xfId="9283"/>
    <cellStyle name="_DEM-WP(C) Costs not in AURORA 2007PCORC_Chelan PUD Power Costs (8-10)" xfId="9284"/>
    <cellStyle name="_DEM-WP(C) Costs not in AURORA 2007PCORC_Chelan PUD Power Costs (8-10) 2" xfId="9285"/>
    <cellStyle name="_DEM-WP(C) Costs not in AURORA 2007PCORC_DEM-WP(C) ENERG10C--ctn Mid-C_042010 2010GRC" xfId="9286"/>
    <cellStyle name="_DEM-WP(C) Costs not in AURORA 2007PCORC_DEM-WP(C) ENERG10C--ctn Mid-C_042010 2010GRC 2" xfId="9287"/>
    <cellStyle name="_DEM-WP(C) Costs not in AURORA 2007PCORC_NIM Summary" xfId="9288"/>
    <cellStyle name="_DEM-WP(C) Costs not in AURORA 2007PCORC_NIM Summary 2" xfId="9289"/>
    <cellStyle name="_DEM-WP(C) Costs not in AURORA 2007PCORC_NIM Summary 2 2" xfId="9290"/>
    <cellStyle name="_DEM-WP(C) Costs not in AURORA 2007PCORC_NIM Summary 2 2 2" xfId="9291"/>
    <cellStyle name="_DEM-WP(C) Costs not in AURORA 2007PCORC_NIM Summary 2 3" xfId="9292"/>
    <cellStyle name="_DEM-WP(C) Costs not in AURORA 2007PCORC_NIM Summary 3" xfId="9293"/>
    <cellStyle name="_DEM-WP(C) Costs not in AURORA 2007PCORC_NIM Summary 3 2" xfId="9294"/>
    <cellStyle name="_DEM-WP(C) Costs not in AURORA 2007PCORC_NIM Summary 4" xfId="9295"/>
    <cellStyle name="_DEM-WP(C) Costs not in AURORA 2007PCORC_NIM Summary_DEM-WP(C) ENERG10C--ctn Mid-C_042010 2010GRC" xfId="9296"/>
    <cellStyle name="_DEM-WP(C) Costs not in AURORA 2007PCORC_NIM Summary_DEM-WP(C) ENERG10C--ctn Mid-C_042010 2010GRC 2" xfId="9297"/>
    <cellStyle name="_DEM-WP(C) Costs not in AURORA 2007PCORC-5.07Update" xfId="9298"/>
    <cellStyle name="_DEM-WP(C) Costs not in AURORA 2007PCORC-5.07Update 2" xfId="9299"/>
    <cellStyle name="_DEM-WP(C) Costs not in AURORA 2007PCORC-5.07Update 2 2" xfId="9300"/>
    <cellStyle name="_DEM-WP(C) Costs not in AURORA 2007PCORC-5.07Update 2 2 2" xfId="9301"/>
    <cellStyle name="_DEM-WP(C) Costs not in AURORA 2007PCORC-5.07Update 2 2 2 2" xfId="9302"/>
    <cellStyle name="_DEM-WP(C) Costs not in AURORA 2007PCORC-5.07Update 2 2 3" xfId="9303"/>
    <cellStyle name="_DEM-WP(C) Costs not in AURORA 2007PCORC-5.07Update 2 3" xfId="9304"/>
    <cellStyle name="_DEM-WP(C) Costs not in AURORA 2007PCORC-5.07Update 2 3 2" xfId="9305"/>
    <cellStyle name="_DEM-WP(C) Costs not in AURORA 2007PCORC-5.07Update 2 4" xfId="9306"/>
    <cellStyle name="_DEM-WP(C) Costs not in AURORA 2007PCORC-5.07Update 3" xfId="9307"/>
    <cellStyle name="_DEM-WP(C) Costs not in AURORA 2007PCORC-5.07Update 3 2" xfId="9308"/>
    <cellStyle name="_DEM-WP(C) Costs not in AURORA 2007PCORC-5.07Update 3 2 2" xfId="9309"/>
    <cellStyle name="_DEM-WP(C) Costs not in AURORA 2007PCORC-5.07Update 4" xfId="9310"/>
    <cellStyle name="_DEM-WP(C) Costs not in AURORA 2007PCORC-5.07Update 4 2" xfId="9311"/>
    <cellStyle name="_DEM-WP(C) Costs not in AURORA 2007PCORC-5.07Update 4 3" xfId="9312"/>
    <cellStyle name="_DEM-WP(C) Costs not in AURORA 2007PCORC-5.07Update 5" xfId="9313"/>
    <cellStyle name="_DEM-WP(C) Costs not in AURORA 2007PCORC-5.07Update 5 2" xfId="9314"/>
    <cellStyle name="_DEM-WP(C) Costs not in AURORA 2007PCORC-5.07Update 6" xfId="9315"/>
    <cellStyle name="_DEM-WP(C) Costs not in AURORA 2007PCORC-5.07Update 6 2" xfId="9316"/>
    <cellStyle name="_DEM-WP(C) Costs not in AURORA 2007PCORC-5.07Update_16.37E Wild Horse Expansion DeferralRevwrkingfile SF" xfId="9317"/>
    <cellStyle name="_DEM-WP(C) Costs not in AURORA 2007PCORC-5.07Update_16.37E Wild Horse Expansion DeferralRevwrkingfile SF 2" xfId="9318"/>
    <cellStyle name="_DEM-WP(C) Costs not in AURORA 2007PCORC-5.07Update_16.37E Wild Horse Expansion DeferralRevwrkingfile SF 2 2" xfId="9319"/>
    <cellStyle name="_DEM-WP(C) Costs not in AURORA 2007PCORC-5.07Update_16.37E Wild Horse Expansion DeferralRevwrkingfile SF 2 2 2" xfId="9320"/>
    <cellStyle name="_DEM-WP(C) Costs not in AURORA 2007PCORC-5.07Update_16.37E Wild Horse Expansion DeferralRevwrkingfile SF 2 3" xfId="9321"/>
    <cellStyle name="_DEM-WP(C) Costs not in AURORA 2007PCORC-5.07Update_16.37E Wild Horse Expansion DeferralRevwrkingfile SF 3" xfId="9322"/>
    <cellStyle name="_DEM-WP(C) Costs not in AURORA 2007PCORC-5.07Update_16.37E Wild Horse Expansion DeferralRevwrkingfile SF 3 2" xfId="9323"/>
    <cellStyle name="_DEM-WP(C) Costs not in AURORA 2007PCORC-5.07Update_16.37E Wild Horse Expansion DeferralRevwrkingfile SF 4" xfId="9324"/>
    <cellStyle name="_DEM-WP(C) Costs not in AURORA 2007PCORC-5.07Update_16.37E Wild Horse Expansion DeferralRevwrkingfile SF_DEM-WP(C) ENERG10C--ctn Mid-C_042010 2010GRC" xfId="9325"/>
    <cellStyle name="_DEM-WP(C) Costs not in AURORA 2007PCORC-5.07Update_16.37E Wild Horse Expansion DeferralRevwrkingfile SF_DEM-WP(C) ENERG10C--ctn Mid-C_042010 2010GRC 2" xfId="9326"/>
    <cellStyle name="_DEM-WP(C) Costs not in AURORA 2007PCORC-5.07Update_2009 GRC Compl Filing - Exhibit D" xfId="9327"/>
    <cellStyle name="_DEM-WP(C) Costs not in AURORA 2007PCORC-5.07Update_2009 GRC Compl Filing - Exhibit D 2" xfId="9328"/>
    <cellStyle name="_DEM-WP(C) Costs not in AURORA 2007PCORC-5.07Update_2009 GRC Compl Filing - Exhibit D 2 2" xfId="9329"/>
    <cellStyle name="_DEM-WP(C) Costs not in AURORA 2007PCORC-5.07Update_2009 GRC Compl Filing - Exhibit D 2 2 2" xfId="9330"/>
    <cellStyle name="_DEM-WP(C) Costs not in AURORA 2007PCORC-5.07Update_2009 GRC Compl Filing - Exhibit D 2 3" xfId="9331"/>
    <cellStyle name="_DEM-WP(C) Costs not in AURORA 2007PCORC-5.07Update_2009 GRC Compl Filing - Exhibit D 3" xfId="9332"/>
    <cellStyle name="_DEM-WP(C) Costs not in AURORA 2007PCORC-5.07Update_2009 GRC Compl Filing - Exhibit D 3 2" xfId="9333"/>
    <cellStyle name="_DEM-WP(C) Costs not in AURORA 2007PCORC-5.07Update_2009 GRC Compl Filing - Exhibit D 4" xfId="9334"/>
    <cellStyle name="_DEM-WP(C) Costs not in AURORA 2007PCORC-5.07Update_2009 GRC Compl Filing - Exhibit D_DEM-WP(C) ENERG10C--ctn Mid-C_042010 2010GRC" xfId="9335"/>
    <cellStyle name="_DEM-WP(C) Costs not in AURORA 2007PCORC-5.07Update_2009 GRC Compl Filing - Exhibit D_DEM-WP(C) ENERG10C--ctn Mid-C_042010 2010GRC 2" xfId="9336"/>
    <cellStyle name="_DEM-WP(C) Costs not in AURORA 2007PCORC-5.07Update_Adj Bench DR 3 for Initial Briefs (Electric)" xfId="9337"/>
    <cellStyle name="_DEM-WP(C) Costs not in AURORA 2007PCORC-5.07Update_Adj Bench DR 3 for Initial Briefs (Electric) 2" xfId="9338"/>
    <cellStyle name="_DEM-WP(C) Costs not in AURORA 2007PCORC-5.07Update_Adj Bench DR 3 for Initial Briefs (Electric) 2 2" xfId="9339"/>
    <cellStyle name="_DEM-WP(C) Costs not in AURORA 2007PCORC-5.07Update_Adj Bench DR 3 for Initial Briefs (Electric) 2 2 2" xfId="9340"/>
    <cellStyle name="_DEM-WP(C) Costs not in AURORA 2007PCORC-5.07Update_Adj Bench DR 3 for Initial Briefs (Electric) 2 3" xfId="9341"/>
    <cellStyle name="_DEM-WP(C) Costs not in AURORA 2007PCORC-5.07Update_Adj Bench DR 3 for Initial Briefs (Electric) 3" xfId="9342"/>
    <cellStyle name="_DEM-WP(C) Costs not in AURORA 2007PCORC-5.07Update_Adj Bench DR 3 for Initial Briefs (Electric) 3 2" xfId="9343"/>
    <cellStyle name="_DEM-WP(C) Costs not in AURORA 2007PCORC-5.07Update_Adj Bench DR 3 for Initial Briefs (Electric) 4" xfId="9344"/>
    <cellStyle name="_DEM-WP(C) Costs not in AURORA 2007PCORC-5.07Update_Adj Bench DR 3 for Initial Briefs (Electric)_DEM-WP(C) ENERG10C--ctn Mid-C_042010 2010GRC" xfId="9345"/>
    <cellStyle name="_DEM-WP(C) Costs not in AURORA 2007PCORC-5.07Update_Adj Bench DR 3 for Initial Briefs (Electric)_DEM-WP(C) ENERG10C--ctn Mid-C_042010 2010GRC 2" xfId="9346"/>
    <cellStyle name="_DEM-WP(C) Costs not in AURORA 2007PCORC-5.07Update_Book1" xfId="9347"/>
    <cellStyle name="_DEM-WP(C) Costs not in AURORA 2007PCORC-5.07Update_Book1 2" xfId="9348"/>
    <cellStyle name="_DEM-WP(C) Costs not in AURORA 2007PCORC-5.07Update_Book2" xfId="9349"/>
    <cellStyle name="_DEM-WP(C) Costs not in AURORA 2007PCORC-5.07Update_Book2 2" xfId="9350"/>
    <cellStyle name="_DEM-WP(C) Costs not in AURORA 2007PCORC-5.07Update_Book2 2 2" xfId="9351"/>
    <cellStyle name="_DEM-WP(C) Costs not in AURORA 2007PCORC-5.07Update_Book2 2 2 2" xfId="9352"/>
    <cellStyle name="_DEM-WP(C) Costs not in AURORA 2007PCORC-5.07Update_Book2 2 3" xfId="9353"/>
    <cellStyle name="_DEM-WP(C) Costs not in AURORA 2007PCORC-5.07Update_Book2 3" xfId="9354"/>
    <cellStyle name="_DEM-WP(C) Costs not in AURORA 2007PCORC-5.07Update_Book2 3 2" xfId="9355"/>
    <cellStyle name="_DEM-WP(C) Costs not in AURORA 2007PCORC-5.07Update_Book2 4" xfId="9356"/>
    <cellStyle name="_DEM-WP(C) Costs not in AURORA 2007PCORC-5.07Update_Book2_DEM-WP(C) ENERG10C--ctn Mid-C_042010 2010GRC" xfId="9357"/>
    <cellStyle name="_DEM-WP(C) Costs not in AURORA 2007PCORC-5.07Update_Book2_DEM-WP(C) ENERG10C--ctn Mid-C_042010 2010GRC 2" xfId="9358"/>
    <cellStyle name="_DEM-WP(C) Costs not in AURORA 2007PCORC-5.07Update_Book4" xfId="9359"/>
    <cellStyle name="_DEM-WP(C) Costs not in AURORA 2007PCORC-5.07Update_Book4 2" xfId="9360"/>
    <cellStyle name="_DEM-WP(C) Costs not in AURORA 2007PCORC-5.07Update_Book4 2 2" xfId="9361"/>
    <cellStyle name="_DEM-WP(C) Costs not in AURORA 2007PCORC-5.07Update_Book4 2 2 2" xfId="9362"/>
    <cellStyle name="_DEM-WP(C) Costs not in AURORA 2007PCORC-5.07Update_Book4 2 3" xfId="9363"/>
    <cellStyle name="_DEM-WP(C) Costs not in AURORA 2007PCORC-5.07Update_Book4 3" xfId="9364"/>
    <cellStyle name="_DEM-WP(C) Costs not in AURORA 2007PCORC-5.07Update_Book4 3 2" xfId="9365"/>
    <cellStyle name="_DEM-WP(C) Costs not in AURORA 2007PCORC-5.07Update_Book4 4" xfId="9366"/>
    <cellStyle name="_DEM-WP(C) Costs not in AURORA 2007PCORC-5.07Update_Book4_DEM-WP(C) ENERG10C--ctn Mid-C_042010 2010GRC" xfId="9367"/>
    <cellStyle name="_DEM-WP(C) Costs not in AURORA 2007PCORC-5.07Update_Book4_DEM-WP(C) ENERG10C--ctn Mid-C_042010 2010GRC 2" xfId="9368"/>
    <cellStyle name="_DEM-WP(C) Costs not in AURORA 2007PCORC-5.07Update_Chelan PUD Power Costs (8-10)" xfId="9369"/>
    <cellStyle name="_DEM-WP(C) Costs not in AURORA 2007PCORC-5.07Update_Chelan PUD Power Costs (8-10) 2" xfId="9370"/>
    <cellStyle name="_DEM-WP(C) Costs not in AURORA 2007PCORC-5.07Update_Colstrip 1&amp;2 Annual O&amp;M Budgets" xfId="9371"/>
    <cellStyle name="_DEM-WP(C) Costs not in AURORA 2007PCORC-5.07Update_Confidential Material" xfId="9372"/>
    <cellStyle name="_DEM-WP(C) Costs not in AURORA 2007PCORC-5.07Update_Confidential Material 2" xfId="9373"/>
    <cellStyle name="_DEM-WP(C) Costs not in AURORA 2007PCORC-5.07Update_DEM-WP(C) Colstrip 12 Coal Cost Forecast 2010GRC" xfId="9374"/>
    <cellStyle name="_DEM-WP(C) Costs not in AURORA 2007PCORC-5.07Update_DEM-WP(C) Colstrip 12 Coal Cost Forecast 2010GRC 2" xfId="9375"/>
    <cellStyle name="_DEM-WP(C) Costs not in AURORA 2007PCORC-5.07Update_DEM-WP(C) ENERG10C--ctn Mid-C_042010 2010GRC" xfId="9376"/>
    <cellStyle name="_DEM-WP(C) Costs not in AURORA 2007PCORC-5.07Update_DEM-WP(C) ENERG10C--ctn Mid-C_042010 2010GRC 2" xfId="9377"/>
    <cellStyle name="_DEM-WP(C) Costs not in AURORA 2007PCORC-5.07Update_DEM-WP(C) Production O&amp;M 2009GRC Rebuttal" xfId="9378"/>
    <cellStyle name="_DEM-WP(C) Costs not in AURORA 2007PCORC-5.07Update_DEM-WP(C) Production O&amp;M 2009GRC Rebuttal 2" xfId="9379"/>
    <cellStyle name="_DEM-WP(C) Costs not in AURORA 2007PCORC-5.07Update_DEM-WP(C) Production O&amp;M 2009GRC Rebuttal 2 2" xfId="9380"/>
    <cellStyle name="_DEM-WP(C) Costs not in AURORA 2007PCORC-5.07Update_DEM-WP(C) Production O&amp;M 2009GRC Rebuttal 2 2 2" xfId="9381"/>
    <cellStyle name="_DEM-WP(C) Costs not in AURORA 2007PCORC-5.07Update_DEM-WP(C) Production O&amp;M 2009GRC Rebuttal 2 3" xfId="9382"/>
    <cellStyle name="_DEM-WP(C) Costs not in AURORA 2007PCORC-5.07Update_DEM-WP(C) Production O&amp;M 2009GRC Rebuttal 3" xfId="9383"/>
    <cellStyle name="_DEM-WP(C) Costs not in AURORA 2007PCORC-5.07Update_DEM-WP(C) Production O&amp;M 2009GRC Rebuttal 3 2" xfId="9384"/>
    <cellStyle name="_DEM-WP(C) Costs not in AURORA 2007PCORC-5.07Update_DEM-WP(C) Production O&amp;M 2009GRC Rebuttal 4" xfId="9385"/>
    <cellStyle name="_DEM-WP(C) Costs not in AURORA 2007PCORC-5.07Update_DEM-WP(C) Production O&amp;M 2009GRC Rebuttal_Adj Bench DR 3 for Initial Briefs (Electric)" xfId="9386"/>
    <cellStyle name="_DEM-WP(C) Costs not in AURORA 2007PCORC-5.07Update_DEM-WP(C) Production O&amp;M 2009GRC Rebuttal_Adj Bench DR 3 for Initial Briefs (Electric) 2" xfId="9387"/>
    <cellStyle name="_DEM-WP(C) Costs not in AURORA 2007PCORC-5.07Update_DEM-WP(C) Production O&amp;M 2009GRC Rebuttal_Adj Bench DR 3 for Initial Briefs (Electric) 2 2" xfId="9388"/>
    <cellStyle name="_DEM-WP(C) Costs not in AURORA 2007PCORC-5.07Update_DEM-WP(C) Production O&amp;M 2009GRC Rebuttal_Adj Bench DR 3 for Initial Briefs (Electric) 2 2 2" xfId="9389"/>
    <cellStyle name="_DEM-WP(C) Costs not in AURORA 2007PCORC-5.07Update_DEM-WP(C) Production O&amp;M 2009GRC Rebuttal_Adj Bench DR 3 for Initial Briefs (Electric) 2 3" xfId="9390"/>
    <cellStyle name="_DEM-WP(C) Costs not in AURORA 2007PCORC-5.07Update_DEM-WP(C) Production O&amp;M 2009GRC Rebuttal_Adj Bench DR 3 for Initial Briefs (Electric) 3" xfId="9391"/>
    <cellStyle name="_DEM-WP(C) Costs not in AURORA 2007PCORC-5.07Update_DEM-WP(C) Production O&amp;M 2009GRC Rebuttal_Adj Bench DR 3 for Initial Briefs (Electric) 3 2" xfId="9392"/>
    <cellStyle name="_DEM-WP(C) Costs not in AURORA 2007PCORC-5.07Update_DEM-WP(C) Production O&amp;M 2009GRC Rebuttal_Adj Bench DR 3 for Initial Briefs (Electric) 4" xfId="9393"/>
    <cellStyle name="_DEM-WP(C) Costs not in AURORA 2007PCORC-5.07Update_DEM-WP(C) Production O&amp;M 2009GRC Rebuttal_Adj Bench DR 3 for Initial Briefs (Electric)_DEM-WP(C) ENERG10C--ctn Mid-C_042010 2010GRC" xfId="9394"/>
    <cellStyle name="_DEM-WP(C) Costs not in AURORA 2007PCORC-5.07Update_DEM-WP(C) Production O&amp;M 2009GRC Rebuttal_Adj Bench DR 3 for Initial Briefs (Electric)_DEM-WP(C) ENERG10C--ctn Mid-C_042010 2010GRC 2" xfId="9395"/>
    <cellStyle name="_DEM-WP(C) Costs not in AURORA 2007PCORC-5.07Update_DEM-WP(C) Production O&amp;M 2009GRC Rebuttal_Book2" xfId="9396"/>
    <cellStyle name="_DEM-WP(C) Costs not in AURORA 2007PCORC-5.07Update_DEM-WP(C) Production O&amp;M 2009GRC Rebuttal_Book2 2" xfId="9397"/>
    <cellStyle name="_DEM-WP(C) Costs not in AURORA 2007PCORC-5.07Update_DEM-WP(C) Production O&amp;M 2009GRC Rebuttal_Book2 2 2" xfId="9398"/>
    <cellStyle name="_DEM-WP(C) Costs not in AURORA 2007PCORC-5.07Update_DEM-WP(C) Production O&amp;M 2009GRC Rebuttal_Book2 2 2 2" xfId="9399"/>
    <cellStyle name="_DEM-WP(C) Costs not in AURORA 2007PCORC-5.07Update_DEM-WP(C) Production O&amp;M 2009GRC Rebuttal_Book2 2 3" xfId="9400"/>
    <cellStyle name="_DEM-WP(C) Costs not in AURORA 2007PCORC-5.07Update_DEM-WP(C) Production O&amp;M 2009GRC Rebuttal_Book2 3" xfId="9401"/>
    <cellStyle name="_DEM-WP(C) Costs not in AURORA 2007PCORC-5.07Update_DEM-WP(C) Production O&amp;M 2009GRC Rebuttal_Book2 3 2" xfId="9402"/>
    <cellStyle name="_DEM-WP(C) Costs not in AURORA 2007PCORC-5.07Update_DEM-WP(C) Production O&amp;M 2009GRC Rebuttal_Book2 4" xfId="9403"/>
    <cellStyle name="_DEM-WP(C) Costs not in AURORA 2007PCORC-5.07Update_DEM-WP(C) Production O&amp;M 2009GRC Rebuttal_Book2_Adj Bench DR 3 for Initial Briefs (Electric)" xfId="9404"/>
    <cellStyle name="_DEM-WP(C) Costs not in AURORA 2007PCORC-5.07Update_DEM-WP(C) Production O&amp;M 2009GRC Rebuttal_Book2_Adj Bench DR 3 for Initial Briefs (Electric) 2" xfId="9405"/>
    <cellStyle name="_DEM-WP(C) Costs not in AURORA 2007PCORC-5.07Update_DEM-WP(C) Production O&amp;M 2009GRC Rebuttal_Book2_Adj Bench DR 3 for Initial Briefs (Electric) 2 2" xfId="9406"/>
    <cellStyle name="_DEM-WP(C) Costs not in AURORA 2007PCORC-5.07Update_DEM-WP(C) Production O&amp;M 2009GRC Rebuttal_Book2_Adj Bench DR 3 for Initial Briefs (Electric) 2 2 2" xfId="9407"/>
    <cellStyle name="_DEM-WP(C) Costs not in AURORA 2007PCORC-5.07Update_DEM-WP(C) Production O&amp;M 2009GRC Rebuttal_Book2_Adj Bench DR 3 for Initial Briefs (Electric) 2 3" xfId="9408"/>
    <cellStyle name="_DEM-WP(C) Costs not in AURORA 2007PCORC-5.07Update_DEM-WP(C) Production O&amp;M 2009GRC Rebuttal_Book2_Adj Bench DR 3 for Initial Briefs (Electric) 3" xfId="9409"/>
    <cellStyle name="_DEM-WP(C) Costs not in AURORA 2007PCORC-5.07Update_DEM-WP(C) Production O&amp;M 2009GRC Rebuttal_Book2_Adj Bench DR 3 for Initial Briefs (Electric) 3 2" xfId="9410"/>
    <cellStyle name="_DEM-WP(C) Costs not in AURORA 2007PCORC-5.07Update_DEM-WP(C) Production O&amp;M 2009GRC Rebuttal_Book2_Adj Bench DR 3 for Initial Briefs (Electric) 4" xfId="9411"/>
    <cellStyle name="_DEM-WP(C) Costs not in AURORA 2007PCORC-5.07Update_DEM-WP(C) Production O&amp;M 2009GRC Rebuttal_Book2_Adj Bench DR 3 for Initial Briefs (Electric)_DEM-WP(C) ENERG10C--ctn Mid-C_042010 2010GRC" xfId="9412"/>
    <cellStyle name="_DEM-WP(C) Costs not in AURORA 2007PCORC-5.07Update_DEM-WP(C) Production O&amp;M 2009GRC Rebuttal_Book2_Adj Bench DR 3 for Initial Briefs (Electric)_DEM-WP(C) ENERG10C--ctn Mid-C_042010 2010GRC 2" xfId="9413"/>
    <cellStyle name="_DEM-WP(C) Costs not in AURORA 2007PCORC-5.07Update_DEM-WP(C) Production O&amp;M 2009GRC Rebuttal_Book2_DEM-WP(C) ENERG10C--ctn Mid-C_042010 2010GRC" xfId="9414"/>
    <cellStyle name="_DEM-WP(C) Costs not in AURORA 2007PCORC-5.07Update_DEM-WP(C) Production O&amp;M 2009GRC Rebuttal_Book2_DEM-WP(C) ENERG10C--ctn Mid-C_042010 2010GRC 2" xfId="9415"/>
    <cellStyle name="_DEM-WP(C) Costs not in AURORA 2007PCORC-5.07Update_DEM-WP(C) Production O&amp;M 2009GRC Rebuttal_Book2_Electric Rev Req Model (2009 GRC) Rebuttal" xfId="9416"/>
    <cellStyle name="_DEM-WP(C) Costs not in AURORA 2007PCORC-5.07Update_DEM-WP(C) Production O&amp;M 2009GRC Rebuttal_Book2_Electric Rev Req Model (2009 GRC) Rebuttal 2" xfId="9417"/>
    <cellStyle name="_DEM-WP(C) Costs not in AURORA 2007PCORC-5.07Update_DEM-WP(C) Production O&amp;M 2009GRC Rebuttal_Book2_Electric Rev Req Model (2009 GRC) Rebuttal 2 2" xfId="9418"/>
    <cellStyle name="_DEM-WP(C) Costs not in AURORA 2007PCORC-5.07Update_DEM-WP(C) Production O&amp;M 2009GRC Rebuttal_Book2_Electric Rev Req Model (2009 GRC) Rebuttal 2 2 2" xfId="9419"/>
    <cellStyle name="_DEM-WP(C) Costs not in AURORA 2007PCORC-5.07Update_DEM-WP(C) Production O&amp;M 2009GRC Rebuttal_Book2_Electric Rev Req Model (2009 GRC) Rebuttal 2 3" xfId="9420"/>
    <cellStyle name="_DEM-WP(C) Costs not in AURORA 2007PCORC-5.07Update_DEM-WP(C) Production O&amp;M 2009GRC Rebuttal_Book2_Electric Rev Req Model (2009 GRC) Rebuttal 3" xfId="9421"/>
    <cellStyle name="_DEM-WP(C) Costs not in AURORA 2007PCORC-5.07Update_DEM-WP(C) Production O&amp;M 2009GRC Rebuttal_Book2_Electric Rev Req Model (2009 GRC) Rebuttal 3 2" xfId="9422"/>
    <cellStyle name="_DEM-WP(C) Costs not in AURORA 2007PCORC-5.07Update_DEM-WP(C) Production O&amp;M 2009GRC Rebuttal_Book2_Electric Rev Req Model (2009 GRC) Rebuttal 4" xfId="9423"/>
    <cellStyle name="_DEM-WP(C) Costs not in AURORA 2007PCORC-5.07Update_DEM-WP(C) Production O&amp;M 2009GRC Rebuttal_Book2_Electric Rev Req Model (2009 GRC) Rebuttal REmoval of New  WH Solar AdjustMI" xfId="9424"/>
    <cellStyle name="_DEM-WP(C) Costs not in AURORA 2007PCORC-5.07Update_DEM-WP(C) Production O&amp;M 2009GRC Rebuttal_Book2_Electric Rev Req Model (2009 GRC) Rebuttal REmoval of New  WH Solar AdjustMI 2" xfId="9425"/>
    <cellStyle name="_DEM-WP(C) Costs not in AURORA 2007PCORC-5.07Update_DEM-WP(C) Production O&amp;M 2009GRC Rebuttal_Book2_Electric Rev Req Model (2009 GRC) Rebuttal REmoval of New  WH Solar AdjustMI 2 2" xfId="9426"/>
    <cellStyle name="_DEM-WP(C) Costs not in AURORA 2007PCORC-5.07Update_DEM-WP(C) Production O&amp;M 2009GRC Rebuttal_Book2_Electric Rev Req Model (2009 GRC) Rebuttal REmoval of New  WH Solar AdjustMI 2 2 2" xfId="9427"/>
    <cellStyle name="_DEM-WP(C) Costs not in AURORA 2007PCORC-5.07Update_DEM-WP(C) Production O&amp;M 2009GRC Rebuttal_Book2_Electric Rev Req Model (2009 GRC) Rebuttal REmoval of New  WH Solar AdjustMI 2 3" xfId="9428"/>
    <cellStyle name="_DEM-WP(C) Costs not in AURORA 2007PCORC-5.07Update_DEM-WP(C) Production O&amp;M 2009GRC Rebuttal_Book2_Electric Rev Req Model (2009 GRC) Rebuttal REmoval of New  WH Solar AdjustMI 3" xfId="9429"/>
    <cellStyle name="_DEM-WP(C) Costs not in AURORA 2007PCORC-5.07Update_DEM-WP(C) Production O&amp;M 2009GRC Rebuttal_Book2_Electric Rev Req Model (2009 GRC) Rebuttal REmoval of New  WH Solar AdjustMI 3 2" xfId="9430"/>
    <cellStyle name="_DEM-WP(C) Costs not in AURORA 2007PCORC-5.07Update_DEM-WP(C) Production O&amp;M 2009GRC Rebuttal_Book2_Electric Rev Req Model (2009 GRC) Rebuttal REmoval of New  WH Solar AdjustMI 4" xfId="9431"/>
    <cellStyle name="_DEM-WP(C) Costs not in AURORA 2007PCORC-5.07Update_DEM-WP(C) Production O&amp;M 2009GRC Rebuttal_Book2_Electric Rev Req Model (2009 GRC) Rebuttal REmoval of New  WH Solar AdjustMI_DEM-WP(C) ENERG10C--ctn Mid-C_042010 2010GRC" xfId="9432"/>
    <cellStyle name="_DEM-WP(C) Costs not in AURORA 2007PCORC-5.07Update_DEM-WP(C) Production O&amp;M 2009GRC Rebuttal_Book2_Electric Rev Req Model (2009 GRC) Rebuttal REmoval of New  WH Solar AdjustMI_DEM-WP(C) ENERG10C--ctn Mid-C_042010 2010GRC 2" xfId="9433"/>
    <cellStyle name="_DEM-WP(C) Costs not in AURORA 2007PCORC-5.07Update_DEM-WP(C) Production O&amp;M 2009GRC Rebuttal_Book2_Electric Rev Req Model (2009 GRC) Revised 01-18-2010" xfId="9434"/>
    <cellStyle name="_DEM-WP(C) Costs not in AURORA 2007PCORC-5.07Update_DEM-WP(C) Production O&amp;M 2009GRC Rebuttal_Book2_Electric Rev Req Model (2009 GRC) Revised 01-18-2010 2" xfId="9435"/>
    <cellStyle name="_DEM-WP(C) Costs not in AURORA 2007PCORC-5.07Update_DEM-WP(C) Production O&amp;M 2009GRC Rebuttal_Book2_Electric Rev Req Model (2009 GRC) Revised 01-18-2010 2 2" xfId="9436"/>
    <cellStyle name="_DEM-WP(C) Costs not in AURORA 2007PCORC-5.07Update_DEM-WP(C) Production O&amp;M 2009GRC Rebuttal_Book2_Electric Rev Req Model (2009 GRC) Revised 01-18-2010 2 2 2" xfId="9437"/>
    <cellStyle name="_DEM-WP(C) Costs not in AURORA 2007PCORC-5.07Update_DEM-WP(C) Production O&amp;M 2009GRC Rebuttal_Book2_Electric Rev Req Model (2009 GRC) Revised 01-18-2010 2 3" xfId="9438"/>
    <cellStyle name="_DEM-WP(C) Costs not in AURORA 2007PCORC-5.07Update_DEM-WP(C) Production O&amp;M 2009GRC Rebuttal_Book2_Electric Rev Req Model (2009 GRC) Revised 01-18-2010 3" xfId="9439"/>
    <cellStyle name="_DEM-WP(C) Costs not in AURORA 2007PCORC-5.07Update_DEM-WP(C) Production O&amp;M 2009GRC Rebuttal_Book2_Electric Rev Req Model (2009 GRC) Revised 01-18-2010 3 2" xfId="9440"/>
    <cellStyle name="_DEM-WP(C) Costs not in AURORA 2007PCORC-5.07Update_DEM-WP(C) Production O&amp;M 2009GRC Rebuttal_Book2_Electric Rev Req Model (2009 GRC) Revised 01-18-2010 4" xfId="9441"/>
    <cellStyle name="_DEM-WP(C) Costs not in AURORA 2007PCORC-5.07Update_DEM-WP(C) Production O&amp;M 2009GRC Rebuttal_Book2_Electric Rev Req Model (2009 GRC) Revised 01-18-2010_DEM-WP(C) ENERG10C--ctn Mid-C_042010 2010GRC" xfId="9442"/>
    <cellStyle name="_DEM-WP(C) Costs not in AURORA 2007PCORC-5.07Update_DEM-WP(C) Production O&amp;M 2009GRC Rebuttal_Book2_Electric Rev Req Model (2009 GRC) Revised 01-18-2010_DEM-WP(C) ENERG10C--ctn Mid-C_042010 2010GRC 2" xfId="9443"/>
    <cellStyle name="_DEM-WP(C) Costs not in AURORA 2007PCORC-5.07Update_DEM-WP(C) Production O&amp;M 2009GRC Rebuttal_Book2_Final Order Electric EXHIBIT A-1" xfId="9444"/>
    <cellStyle name="_DEM-WP(C) Costs not in AURORA 2007PCORC-5.07Update_DEM-WP(C) Production O&amp;M 2009GRC Rebuttal_Book2_Final Order Electric EXHIBIT A-1 2" xfId="9445"/>
    <cellStyle name="_DEM-WP(C) Costs not in AURORA 2007PCORC-5.07Update_DEM-WP(C) Production O&amp;M 2009GRC Rebuttal_Book2_Final Order Electric EXHIBIT A-1 2 2" xfId="9446"/>
    <cellStyle name="_DEM-WP(C) Costs not in AURORA 2007PCORC-5.07Update_DEM-WP(C) Production O&amp;M 2009GRC Rebuttal_Book2_Final Order Electric EXHIBIT A-1 2 2 2" xfId="9447"/>
    <cellStyle name="_DEM-WP(C) Costs not in AURORA 2007PCORC-5.07Update_DEM-WP(C) Production O&amp;M 2009GRC Rebuttal_Book2_Final Order Electric EXHIBIT A-1 2 3" xfId="9448"/>
    <cellStyle name="_DEM-WP(C) Costs not in AURORA 2007PCORC-5.07Update_DEM-WP(C) Production O&amp;M 2009GRC Rebuttal_Book2_Final Order Electric EXHIBIT A-1 3" xfId="9449"/>
    <cellStyle name="_DEM-WP(C) Costs not in AURORA 2007PCORC-5.07Update_DEM-WP(C) Production O&amp;M 2009GRC Rebuttal_Book2_Final Order Electric EXHIBIT A-1 3 2" xfId="9450"/>
    <cellStyle name="_DEM-WP(C) Costs not in AURORA 2007PCORC-5.07Update_DEM-WP(C) Production O&amp;M 2009GRC Rebuttal_Book2_Final Order Electric EXHIBIT A-1 4" xfId="9451"/>
    <cellStyle name="_DEM-WP(C) Costs not in AURORA 2007PCORC-5.07Update_DEM-WP(C) Production O&amp;M 2009GRC Rebuttal_DEM-WP(C) ENERG10C--ctn Mid-C_042010 2010GRC" xfId="9452"/>
    <cellStyle name="_DEM-WP(C) Costs not in AURORA 2007PCORC-5.07Update_DEM-WP(C) Production O&amp;M 2009GRC Rebuttal_DEM-WP(C) ENERG10C--ctn Mid-C_042010 2010GRC 2" xfId="9453"/>
    <cellStyle name="_DEM-WP(C) Costs not in AURORA 2007PCORC-5.07Update_DEM-WP(C) Production O&amp;M 2009GRC Rebuttal_Electric Rev Req Model (2009 GRC) Rebuttal" xfId="9454"/>
    <cellStyle name="_DEM-WP(C) Costs not in AURORA 2007PCORC-5.07Update_DEM-WP(C) Production O&amp;M 2009GRC Rebuttal_Electric Rev Req Model (2009 GRC) Rebuttal 2" xfId="9455"/>
    <cellStyle name="_DEM-WP(C) Costs not in AURORA 2007PCORC-5.07Update_DEM-WP(C) Production O&amp;M 2009GRC Rebuttal_Electric Rev Req Model (2009 GRC) Rebuttal 2 2" xfId="9456"/>
    <cellStyle name="_DEM-WP(C) Costs not in AURORA 2007PCORC-5.07Update_DEM-WP(C) Production O&amp;M 2009GRC Rebuttal_Electric Rev Req Model (2009 GRC) Rebuttal 2 2 2" xfId="9457"/>
    <cellStyle name="_DEM-WP(C) Costs not in AURORA 2007PCORC-5.07Update_DEM-WP(C) Production O&amp;M 2009GRC Rebuttal_Electric Rev Req Model (2009 GRC) Rebuttal 2 3" xfId="9458"/>
    <cellStyle name="_DEM-WP(C) Costs not in AURORA 2007PCORC-5.07Update_DEM-WP(C) Production O&amp;M 2009GRC Rebuttal_Electric Rev Req Model (2009 GRC) Rebuttal 3" xfId="9459"/>
    <cellStyle name="_DEM-WP(C) Costs not in AURORA 2007PCORC-5.07Update_DEM-WP(C) Production O&amp;M 2009GRC Rebuttal_Electric Rev Req Model (2009 GRC) Rebuttal 3 2" xfId="9460"/>
    <cellStyle name="_DEM-WP(C) Costs not in AURORA 2007PCORC-5.07Update_DEM-WP(C) Production O&amp;M 2009GRC Rebuttal_Electric Rev Req Model (2009 GRC) Rebuttal 4" xfId="9461"/>
    <cellStyle name="_DEM-WP(C) Costs not in AURORA 2007PCORC-5.07Update_DEM-WP(C) Production O&amp;M 2009GRC Rebuttal_Electric Rev Req Model (2009 GRC) Rebuttal REmoval of New  WH Solar AdjustMI" xfId="9462"/>
    <cellStyle name="_DEM-WP(C) Costs not in AURORA 2007PCORC-5.07Update_DEM-WP(C) Production O&amp;M 2009GRC Rebuttal_Electric Rev Req Model (2009 GRC) Rebuttal REmoval of New  WH Solar AdjustMI 2" xfId="9463"/>
    <cellStyle name="_DEM-WP(C) Costs not in AURORA 2007PCORC-5.07Update_DEM-WP(C) Production O&amp;M 2009GRC Rebuttal_Electric Rev Req Model (2009 GRC) Rebuttal REmoval of New  WH Solar AdjustMI 2 2" xfId="9464"/>
    <cellStyle name="_DEM-WP(C) Costs not in AURORA 2007PCORC-5.07Update_DEM-WP(C) Production O&amp;M 2009GRC Rebuttal_Electric Rev Req Model (2009 GRC) Rebuttal REmoval of New  WH Solar AdjustMI 2 2 2" xfId="9465"/>
    <cellStyle name="_DEM-WP(C) Costs not in AURORA 2007PCORC-5.07Update_DEM-WP(C) Production O&amp;M 2009GRC Rebuttal_Electric Rev Req Model (2009 GRC) Rebuttal REmoval of New  WH Solar AdjustMI 2 3" xfId="9466"/>
    <cellStyle name="_DEM-WP(C) Costs not in AURORA 2007PCORC-5.07Update_DEM-WP(C) Production O&amp;M 2009GRC Rebuttal_Electric Rev Req Model (2009 GRC) Rebuttal REmoval of New  WH Solar AdjustMI 3" xfId="9467"/>
    <cellStyle name="_DEM-WP(C) Costs not in AURORA 2007PCORC-5.07Update_DEM-WP(C) Production O&amp;M 2009GRC Rebuttal_Electric Rev Req Model (2009 GRC) Rebuttal REmoval of New  WH Solar AdjustMI 3 2" xfId="9468"/>
    <cellStyle name="_DEM-WP(C) Costs not in AURORA 2007PCORC-5.07Update_DEM-WP(C) Production O&amp;M 2009GRC Rebuttal_Electric Rev Req Model (2009 GRC) Rebuttal REmoval of New  WH Solar AdjustMI 4" xfId="9469"/>
    <cellStyle name="_DEM-WP(C) Costs not in AURORA 2007PCORC-5.07Update_DEM-WP(C) Production O&amp;M 2009GRC Rebuttal_Electric Rev Req Model (2009 GRC) Rebuttal REmoval of New  WH Solar AdjustMI_DEM-WP(C) ENERG10C--ctn Mid-C_042010 2010GRC" xfId="9470"/>
    <cellStyle name="_DEM-WP(C) Costs not in AURORA 2007PCORC-5.07Update_DEM-WP(C) Production O&amp;M 2009GRC Rebuttal_Electric Rev Req Model (2009 GRC) Rebuttal REmoval of New  WH Solar AdjustMI_DEM-WP(C) ENERG10C--ctn Mid-C_042010 2010GRC 2" xfId="9471"/>
    <cellStyle name="_DEM-WP(C) Costs not in AURORA 2007PCORC-5.07Update_DEM-WP(C) Production O&amp;M 2009GRC Rebuttal_Electric Rev Req Model (2009 GRC) Revised 01-18-2010" xfId="9472"/>
    <cellStyle name="_DEM-WP(C) Costs not in AURORA 2007PCORC-5.07Update_DEM-WP(C) Production O&amp;M 2009GRC Rebuttal_Electric Rev Req Model (2009 GRC) Revised 01-18-2010 2" xfId="9473"/>
    <cellStyle name="_DEM-WP(C) Costs not in AURORA 2007PCORC-5.07Update_DEM-WP(C) Production O&amp;M 2009GRC Rebuttal_Electric Rev Req Model (2009 GRC) Revised 01-18-2010 2 2" xfId="9474"/>
    <cellStyle name="_DEM-WP(C) Costs not in AURORA 2007PCORC-5.07Update_DEM-WP(C) Production O&amp;M 2009GRC Rebuttal_Electric Rev Req Model (2009 GRC) Revised 01-18-2010 2 2 2" xfId="9475"/>
    <cellStyle name="_DEM-WP(C) Costs not in AURORA 2007PCORC-5.07Update_DEM-WP(C) Production O&amp;M 2009GRC Rebuttal_Electric Rev Req Model (2009 GRC) Revised 01-18-2010 2 3" xfId="9476"/>
    <cellStyle name="_DEM-WP(C) Costs not in AURORA 2007PCORC-5.07Update_DEM-WP(C) Production O&amp;M 2009GRC Rebuttal_Electric Rev Req Model (2009 GRC) Revised 01-18-2010 3" xfId="9477"/>
    <cellStyle name="_DEM-WP(C) Costs not in AURORA 2007PCORC-5.07Update_DEM-WP(C) Production O&amp;M 2009GRC Rebuttal_Electric Rev Req Model (2009 GRC) Revised 01-18-2010 3 2" xfId="9478"/>
    <cellStyle name="_DEM-WP(C) Costs not in AURORA 2007PCORC-5.07Update_DEM-WP(C) Production O&amp;M 2009GRC Rebuttal_Electric Rev Req Model (2009 GRC) Revised 01-18-2010 4" xfId="9479"/>
    <cellStyle name="_DEM-WP(C) Costs not in AURORA 2007PCORC-5.07Update_DEM-WP(C) Production O&amp;M 2009GRC Rebuttal_Electric Rev Req Model (2009 GRC) Revised 01-18-2010_DEM-WP(C) ENERG10C--ctn Mid-C_042010 2010GRC" xfId="9480"/>
    <cellStyle name="_DEM-WP(C) Costs not in AURORA 2007PCORC-5.07Update_DEM-WP(C) Production O&amp;M 2009GRC Rebuttal_Electric Rev Req Model (2009 GRC) Revised 01-18-2010_DEM-WP(C) ENERG10C--ctn Mid-C_042010 2010GRC 2" xfId="9481"/>
    <cellStyle name="_DEM-WP(C) Costs not in AURORA 2007PCORC-5.07Update_DEM-WP(C) Production O&amp;M 2009GRC Rebuttal_Final Order Electric EXHIBIT A-1" xfId="9482"/>
    <cellStyle name="_DEM-WP(C) Costs not in AURORA 2007PCORC-5.07Update_DEM-WP(C) Production O&amp;M 2009GRC Rebuttal_Final Order Electric EXHIBIT A-1 2" xfId="9483"/>
    <cellStyle name="_DEM-WP(C) Costs not in AURORA 2007PCORC-5.07Update_DEM-WP(C) Production O&amp;M 2009GRC Rebuttal_Final Order Electric EXHIBIT A-1 2 2" xfId="9484"/>
    <cellStyle name="_DEM-WP(C) Costs not in AURORA 2007PCORC-5.07Update_DEM-WP(C) Production O&amp;M 2009GRC Rebuttal_Final Order Electric EXHIBIT A-1 2 2 2" xfId="9485"/>
    <cellStyle name="_DEM-WP(C) Costs not in AURORA 2007PCORC-5.07Update_DEM-WP(C) Production O&amp;M 2009GRC Rebuttal_Final Order Electric EXHIBIT A-1 2 3" xfId="9486"/>
    <cellStyle name="_DEM-WP(C) Costs not in AURORA 2007PCORC-5.07Update_DEM-WP(C) Production O&amp;M 2009GRC Rebuttal_Final Order Electric EXHIBIT A-1 3" xfId="9487"/>
    <cellStyle name="_DEM-WP(C) Costs not in AURORA 2007PCORC-5.07Update_DEM-WP(C) Production O&amp;M 2009GRC Rebuttal_Final Order Electric EXHIBIT A-1 3 2" xfId="9488"/>
    <cellStyle name="_DEM-WP(C) Costs not in AURORA 2007PCORC-5.07Update_DEM-WP(C) Production O&amp;M 2009GRC Rebuttal_Final Order Electric EXHIBIT A-1 4" xfId="9489"/>
    <cellStyle name="_DEM-WP(C) Costs not in AURORA 2007PCORC-5.07Update_DEM-WP(C) Production O&amp;M 2009GRC Rebuttal_Rebuttal Power Costs" xfId="9490"/>
    <cellStyle name="_DEM-WP(C) Costs not in AURORA 2007PCORC-5.07Update_DEM-WP(C) Production O&amp;M 2009GRC Rebuttal_Rebuttal Power Costs 2" xfId="9491"/>
    <cellStyle name="_DEM-WP(C) Costs not in AURORA 2007PCORC-5.07Update_DEM-WP(C) Production O&amp;M 2009GRC Rebuttal_Rebuttal Power Costs 2 2" xfId="9492"/>
    <cellStyle name="_DEM-WP(C) Costs not in AURORA 2007PCORC-5.07Update_DEM-WP(C) Production O&amp;M 2009GRC Rebuttal_Rebuttal Power Costs 2 2 2" xfId="9493"/>
    <cellStyle name="_DEM-WP(C) Costs not in AURORA 2007PCORC-5.07Update_DEM-WP(C) Production O&amp;M 2009GRC Rebuttal_Rebuttal Power Costs 2 3" xfId="9494"/>
    <cellStyle name="_DEM-WP(C) Costs not in AURORA 2007PCORC-5.07Update_DEM-WP(C) Production O&amp;M 2009GRC Rebuttal_Rebuttal Power Costs 3" xfId="9495"/>
    <cellStyle name="_DEM-WP(C) Costs not in AURORA 2007PCORC-5.07Update_DEM-WP(C) Production O&amp;M 2009GRC Rebuttal_Rebuttal Power Costs 3 2" xfId="9496"/>
    <cellStyle name="_DEM-WP(C) Costs not in AURORA 2007PCORC-5.07Update_DEM-WP(C) Production O&amp;M 2009GRC Rebuttal_Rebuttal Power Costs 4" xfId="9497"/>
    <cellStyle name="_DEM-WP(C) Costs not in AURORA 2007PCORC-5.07Update_DEM-WP(C) Production O&amp;M 2009GRC Rebuttal_Rebuttal Power Costs_Adj Bench DR 3 for Initial Briefs (Electric)" xfId="9498"/>
    <cellStyle name="_DEM-WP(C) Costs not in AURORA 2007PCORC-5.07Update_DEM-WP(C) Production O&amp;M 2009GRC Rebuttal_Rebuttal Power Costs_Adj Bench DR 3 for Initial Briefs (Electric) 2" xfId="9499"/>
    <cellStyle name="_DEM-WP(C) Costs not in AURORA 2007PCORC-5.07Update_DEM-WP(C) Production O&amp;M 2009GRC Rebuttal_Rebuttal Power Costs_Adj Bench DR 3 for Initial Briefs (Electric) 2 2" xfId="9500"/>
    <cellStyle name="_DEM-WP(C) Costs not in AURORA 2007PCORC-5.07Update_DEM-WP(C) Production O&amp;M 2009GRC Rebuttal_Rebuttal Power Costs_Adj Bench DR 3 for Initial Briefs (Electric) 2 2 2" xfId="9501"/>
    <cellStyle name="_DEM-WP(C) Costs not in AURORA 2007PCORC-5.07Update_DEM-WP(C) Production O&amp;M 2009GRC Rebuttal_Rebuttal Power Costs_Adj Bench DR 3 for Initial Briefs (Electric) 2 3" xfId="9502"/>
    <cellStyle name="_DEM-WP(C) Costs not in AURORA 2007PCORC-5.07Update_DEM-WP(C) Production O&amp;M 2009GRC Rebuttal_Rebuttal Power Costs_Adj Bench DR 3 for Initial Briefs (Electric) 3" xfId="9503"/>
    <cellStyle name="_DEM-WP(C) Costs not in AURORA 2007PCORC-5.07Update_DEM-WP(C) Production O&amp;M 2009GRC Rebuttal_Rebuttal Power Costs_Adj Bench DR 3 for Initial Briefs (Electric) 3 2" xfId="9504"/>
    <cellStyle name="_DEM-WP(C) Costs not in AURORA 2007PCORC-5.07Update_DEM-WP(C) Production O&amp;M 2009GRC Rebuttal_Rebuttal Power Costs_Adj Bench DR 3 for Initial Briefs (Electric) 4" xfId="9505"/>
    <cellStyle name="_DEM-WP(C) Costs not in AURORA 2007PCORC-5.07Update_DEM-WP(C) Production O&amp;M 2009GRC Rebuttal_Rebuttal Power Costs_Adj Bench DR 3 for Initial Briefs (Electric)_DEM-WP(C) ENERG10C--ctn Mid-C_042010 2010GRC" xfId="9506"/>
    <cellStyle name="_DEM-WP(C) Costs not in AURORA 2007PCORC-5.07Update_DEM-WP(C) Production O&amp;M 2009GRC Rebuttal_Rebuttal Power Costs_Adj Bench DR 3 for Initial Briefs (Electric)_DEM-WP(C) ENERG10C--ctn Mid-C_042010 2010GRC 2" xfId="9507"/>
    <cellStyle name="_DEM-WP(C) Costs not in AURORA 2007PCORC-5.07Update_DEM-WP(C) Production O&amp;M 2009GRC Rebuttal_Rebuttal Power Costs_DEM-WP(C) ENERG10C--ctn Mid-C_042010 2010GRC" xfId="9508"/>
    <cellStyle name="_DEM-WP(C) Costs not in AURORA 2007PCORC-5.07Update_DEM-WP(C) Production O&amp;M 2009GRC Rebuttal_Rebuttal Power Costs_DEM-WP(C) ENERG10C--ctn Mid-C_042010 2010GRC 2" xfId="9509"/>
    <cellStyle name="_DEM-WP(C) Costs not in AURORA 2007PCORC-5.07Update_DEM-WP(C) Production O&amp;M 2009GRC Rebuttal_Rebuttal Power Costs_Electric Rev Req Model (2009 GRC) Rebuttal" xfId="9510"/>
    <cellStyle name="_DEM-WP(C) Costs not in AURORA 2007PCORC-5.07Update_DEM-WP(C) Production O&amp;M 2009GRC Rebuttal_Rebuttal Power Costs_Electric Rev Req Model (2009 GRC) Rebuttal 2" xfId="9511"/>
    <cellStyle name="_DEM-WP(C) Costs not in AURORA 2007PCORC-5.07Update_DEM-WP(C) Production O&amp;M 2009GRC Rebuttal_Rebuttal Power Costs_Electric Rev Req Model (2009 GRC) Rebuttal 2 2" xfId="9512"/>
    <cellStyle name="_DEM-WP(C) Costs not in AURORA 2007PCORC-5.07Update_DEM-WP(C) Production O&amp;M 2009GRC Rebuttal_Rebuttal Power Costs_Electric Rev Req Model (2009 GRC) Rebuttal 2 2 2" xfId="9513"/>
    <cellStyle name="_DEM-WP(C) Costs not in AURORA 2007PCORC-5.07Update_DEM-WP(C) Production O&amp;M 2009GRC Rebuttal_Rebuttal Power Costs_Electric Rev Req Model (2009 GRC) Rebuttal 2 3" xfId="9514"/>
    <cellStyle name="_DEM-WP(C) Costs not in AURORA 2007PCORC-5.07Update_DEM-WP(C) Production O&amp;M 2009GRC Rebuttal_Rebuttal Power Costs_Electric Rev Req Model (2009 GRC) Rebuttal 3" xfId="9515"/>
    <cellStyle name="_DEM-WP(C) Costs not in AURORA 2007PCORC-5.07Update_DEM-WP(C) Production O&amp;M 2009GRC Rebuttal_Rebuttal Power Costs_Electric Rev Req Model (2009 GRC) Rebuttal 3 2" xfId="9516"/>
    <cellStyle name="_DEM-WP(C) Costs not in AURORA 2007PCORC-5.07Update_DEM-WP(C) Production O&amp;M 2009GRC Rebuttal_Rebuttal Power Costs_Electric Rev Req Model (2009 GRC) Rebuttal 4" xfId="9517"/>
    <cellStyle name="_DEM-WP(C) Costs not in AURORA 2007PCORC-5.07Update_DEM-WP(C) Production O&amp;M 2009GRC Rebuttal_Rebuttal Power Costs_Electric Rev Req Model (2009 GRC) Rebuttal REmoval of New  WH Solar AdjustMI" xfId="9518"/>
    <cellStyle name="_DEM-WP(C) Costs not in AURORA 2007PCORC-5.07Update_DEM-WP(C) Production O&amp;M 2009GRC Rebuttal_Rebuttal Power Costs_Electric Rev Req Model (2009 GRC) Rebuttal REmoval of New  WH Solar AdjustMI 2" xfId="9519"/>
    <cellStyle name="_DEM-WP(C) Costs not in AURORA 2007PCORC-5.07Update_DEM-WP(C) Production O&amp;M 2009GRC Rebuttal_Rebuttal Power Costs_Electric Rev Req Model (2009 GRC) Rebuttal REmoval of New  WH Solar AdjustMI 2 2" xfId="9520"/>
    <cellStyle name="_DEM-WP(C) Costs not in AURORA 2007PCORC-5.07Update_DEM-WP(C) Production O&amp;M 2009GRC Rebuttal_Rebuttal Power Costs_Electric Rev Req Model (2009 GRC) Rebuttal REmoval of New  WH Solar AdjustMI 2 2 2" xfId="9521"/>
    <cellStyle name="_DEM-WP(C) Costs not in AURORA 2007PCORC-5.07Update_DEM-WP(C) Production O&amp;M 2009GRC Rebuttal_Rebuttal Power Costs_Electric Rev Req Model (2009 GRC) Rebuttal REmoval of New  WH Solar AdjustMI 2 3" xfId="9522"/>
    <cellStyle name="_DEM-WP(C) Costs not in AURORA 2007PCORC-5.07Update_DEM-WP(C) Production O&amp;M 2009GRC Rebuttal_Rebuttal Power Costs_Electric Rev Req Model (2009 GRC) Rebuttal REmoval of New  WH Solar AdjustMI 3" xfId="9523"/>
    <cellStyle name="_DEM-WP(C) Costs not in AURORA 2007PCORC-5.07Update_DEM-WP(C) Production O&amp;M 2009GRC Rebuttal_Rebuttal Power Costs_Electric Rev Req Model (2009 GRC) Rebuttal REmoval of New  WH Solar AdjustMI 3 2" xfId="9524"/>
    <cellStyle name="_DEM-WP(C) Costs not in AURORA 2007PCORC-5.07Update_DEM-WP(C) Production O&amp;M 2009GRC Rebuttal_Rebuttal Power Costs_Electric Rev Req Model (2009 GRC) Rebuttal REmoval of New  WH Solar AdjustMI 4" xfId="9525"/>
    <cellStyle name="_DEM-WP(C) Costs not in AURORA 2007PCORC-5.07Update_DEM-WP(C) Production O&amp;M 2009GRC Rebuttal_Rebuttal Power Costs_Electric Rev Req Model (2009 GRC) Rebuttal REmoval of New  WH Solar AdjustMI_DEM-WP(C) ENERG10C--ctn Mid-C_042010 2010GRC" xfId="9526"/>
    <cellStyle name="_DEM-WP(C) Costs not in AURORA 2007PCORC-5.07Update_DEM-WP(C) Production O&amp;M 2009GRC Rebuttal_Rebuttal Power Costs_Electric Rev Req Model (2009 GRC) Rebuttal REmoval of New  WH Solar AdjustMI_DEM-WP(C) ENERG10C--ctn Mid-C_042010 2010GRC 2" xfId="9527"/>
    <cellStyle name="_DEM-WP(C) Costs not in AURORA 2007PCORC-5.07Update_DEM-WP(C) Production O&amp;M 2009GRC Rebuttal_Rebuttal Power Costs_Electric Rev Req Model (2009 GRC) Revised 01-18-2010" xfId="9528"/>
    <cellStyle name="_DEM-WP(C) Costs not in AURORA 2007PCORC-5.07Update_DEM-WP(C) Production O&amp;M 2009GRC Rebuttal_Rebuttal Power Costs_Electric Rev Req Model (2009 GRC) Revised 01-18-2010 2" xfId="9529"/>
    <cellStyle name="_DEM-WP(C) Costs not in AURORA 2007PCORC-5.07Update_DEM-WP(C) Production O&amp;M 2009GRC Rebuttal_Rebuttal Power Costs_Electric Rev Req Model (2009 GRC) Revised 01-18-2010 2 2" xfId="9530"/>
    <cellStyle name="_DEM-WP(C) Costs not in AURORA 2007PCORC-5.07Update_DEM-WP(C) Production O&amp;M 2009GRC Rebuttal_Rebuttal Power Costs_Electric Rev Req Model (2009 GRC) Revised 01-18-2010 2 2 2" xfId="9531"/>
    <cellStyle name="_DEM-WP(C) Costs not in AURORA 2007PCORC-5.07Update_DEM-WP(C) Production O&amp;M 2009GRC Rebuttal_Rebuttal Power Costs_Electric Rev Req Model (2009 GRC) Revised 01-18-2010 2 3" xfId="9532"/>
    <cellStyle name="_DEM-WP(C) Costs not in AURORA 2007PCORC-5.07Update_DEM-WP(C) Production O&amp;M 2009GRC Rebuttal_Rebuttal Power Costs_Electric Rev Req Model (2009 GRC) Revised 01-18-2010 3" xfId="9533"/>
    <cellStyle name="_DEM-WP(C) Costs not in AURORA 2007PCORC-5.07Update_DEM-WP(C) Production O&amp;M 2009GRC Rebuttal_Rebuttal Power Costs_Electric Rev Req Model (2009 GRC) Revised 01-18-2010 3 2" xfId="9534"/>
    <cellStyle name="_DEM-WP(C) Costs not in AURORA 2007PCORC-5.07Update_DEM-WP(C) Production O&amp;M 2009GRC Rebuttal_Rebuttal Power Costs_Electric Rev Req Model (2009 GRC) Revised 01-18-2010 4" xfId="9535"/>
    <cellStyle name="_DEM-WP(C) Costs not in AURORA 2007PCORC-5.07Update_DEM-WP(C) Production O&amp;M 2009GRC Rebuttal_Rebuttal Power Costs_Electric Rev Req Model (2009 GRC) Revised 01-18-2010_DEM-WP(C) ENERG10C--ctn Mid-C_042010 2010GRC" xfId="9536"/>
    <cellStyle name="_DEM-WP(C) Costs not in AURORA 2007PCORC-5.07Update_DEM-WP(C) Production O&amp;M 2009GRC Rebuttal_Rebuttal Power Costs_Electric Rev Req Model (2009 GRC) Revised 01-18-2010_DEM-WP(C) ENERG10C--ctn Mid-C_042010 2010GRC 2" xfId="9537"/>
    <cellStyle name="_DEM-WP(C) Costs not in AURORA 2007PCORC-5.07Update_DEM-WP(C) Production O&amp;M 2009GRC Rebuttal_Rebuttal Power Costs_Final Order Electric EXHIBIT A-1" xfId="9538"/>
    <cellStyle name="_DEM-WP(C) Costs not in AURORA 2007PCORC-5.07Update_DEM-WP(C) Production O&amp;M 2009GRC Rebuttal_Rebuttal Power Costs_Final Order Electric EXHIBIT A-1 2" xfId="9539"/>
    <cellStyle name="_DEM-WP(C) Costs not in AURORA 2007PCORC-5.07Update_DEM-WP(C) Production O&amp;M 2009GRC Rebuttal_Rebuttal Power Costs_Final Order Electric EXHIBIT A-1 2 2" xfId="9540"/>
    <cellStyle name="_DEM-WP(C) Costs not in AURORA 2007PCORC-5.07Update_DEM-WP(C) Production O&amp;M 2009GRC Rebuttal_Rebuttal Power Costs_Final Order Electric EXHIBIT A-1 2 2 2" xfId="9541"/>
    <cellStyle name="_DEM-WP(C) Costs not in AURORA 2007PCORC-5.07Update_DEM-WP(C) Production O&amp;M 2009GRC Rebuttal_Rebuttal Power Costs_Final Order Electric EXHIBIT A-1 2 3" xfId="9542"/>
    <cellStyle name="_DEM-WP(C) Costs not in AURORA 2007PCORC-5.07Update_DEM-WP(C) Production O&amp;M 2009GRC Rebuttal_Rebuttal Power Costs_Final Order Electric EXHIBIT A-1 3" xfId="9543"/>
    <cellStyle name="_DEM-WP(C) Costs not in AURORA 2007PCORC-5.07Update_DEM-WP(C) Production O&amp;M 2009GRC Rebuttal_Rebuttal Power Costs_Final Order Electric EXHIBIT A-1 3 2" xfId="9544"/>
    <cellStyle name="_DEM-WP(C) Costs not in AURORA 2007PCORC-5.07Update_DEM-WP(C) Production O&amp;M 2009GRC Rebuttal_Rebuttal Power Costs_Final Order Electric EXHIBIT A-1 4" xfId="9545"/>
    <cellStyle name="_DEM-WP(C) Costs not in AURORA 2007PCORC-5.07Update_DEM-WP(C) Production O&amp;M 2010GRC As-Filed" xfId="9546"/>
    <cellStyle name="_DEM-WP(C) Costs not in AURORA 2007PCORC-5.07Update_DEM-WP(C) Production O&amp;M 2010GRC As-Filed 2" xfId="9547"/>
    <cellStyle name="_DEM-WP(C) Costs not in AURORA 2007PCORC-5.07Update_DEM-WP(C) Production O&amp;M 2010GRC As-Filed 2 2" xfId="9548"/>
    <cellStyle name="_DEM-WP(C) Costs not in AURORA 2007PCORC-5.07Update_DEM-WP(C) Production O&amp;M 2010GRC As-Filed 3" xfId="9549"/>
    <cellStyle name="_DEM-WP(C) Costs not in AURORA 2007PCORC-5.07Update_DEM-WP(C) Production O&amp;M 2010GRC As-Filed 3 2" xfId="9550"/>
    <cellStyle name="_DEM-WP(C) Costs not in AURORA 2007PCORC-5.07Update_DEM-WP(C) Production O&amp;M 2010GRC As-Filed 4" xfId="9551"/>
    <cellStyle name="_DEM-WP(C) Costs not in AURORA 2007PCORC-5.07Update_DEM-WP(C) Production O&amp;M 2010GRC As-Filed 4 2" xfId="9552"/>
    <cellStyle name="_DEM-WP(C) Costs not in AURORA 2007PCORC-5.07Update_DEM-WP(C) Production O&amp;M 2010GRC As-Filed 5" xfId="9553"/>
    <cellStyle name="_DEM-WP(C) Costs not in AURORA 2007PCORC-5.07Update_DEM-WP(C) Production O&amp;M 2010GRC As-Filed 5 2" xfId="9554"/>
    <cellStyle name="_DEM-WP(C) Costs not in AURORA 2007PCORC-5.07Update_DEM-WP(C) Production O&amp;M 2010GRC As-Filed 6" xfId="9555"/>
    <cellStyle name="_DEM-WP(C) Costs not in AURORA 2007PCORC-5.07Update_DEM-WP(C) Production O&amp;M 2010GRC As-Filed 6 2" xfId="9556"/>
    <cellStyle name="_DEM-WP(C) Costs not in AURORA 2007PCORC-5.07Update_Electric Rev Req Model (2009 GRC) " xfId="9557"/>
    <cellStyle name="_DEM-WP(C) Costs not in AURORA 2007PCORC-5.07Update_Electric Rev Req Model (2009 GRC)  2" xfId="9558"/>
    <cellStyle name="_DEM-WP(C) Costs not in AURORA 2007PCORC-5.07Update_Electric Rev Req Model (2009 GRC)  2 2" xfId="9559"/>
    <cellStyle name="_DEM-WP(C) Costs not in AURORA 2007PCORC-5.07Update_Electric Rev Req Model (2009 GRC)  2 2 2" xfId="9560"/>
    <cellStyle name="_DEM-WP(C) Costs not in AURORA 2007PCORC-5.07Update_Electric Rev Req Model (2009 GRC)  2 3" xfId="9561"/>
    <cellStyle name="_DEM-WP(C) Costs not in AURORA 2007PCORC-5.07Update_Electric Rev Req Model (2009 GRC)  3" xfId="9562"/>
    <cellStyle name="_DEM-WP(C) Costs not in AURORA 2007PCORC-5.07Update_Electric Rev Req Model (2009 GRC)  3 2" xfId="9563"/>
    <cellStyle name="_DEM-WP(C) Costs not in AURORA 2007PCORC-5.07Update_Electric Rev Req Model (2009 GRC)  4" xfId="9564"/>
    <cellStyle name="_DEM-WP(C) Costs not in AURORA 2007PCORC-5.07Update_Electric Rev Req Model (2009 GRC) _DEM-WP(C) ENERG10C--ctn Mid-C_042010 2010GRC" xfId="9565"/>
    <cellStyle name="_DEM-WP(C) Costs not in AURORA 2007PCORC-5.07Update_Electric Rev Req Model (2009 GRC) _DEM-WP(C) ENERG10C--ctn Mid-C_042010 2010GRC 2" xfId="9566"/>
    <cellStyle name="_DEM-WP(C) Costs not in AURORA 2007PCORC-5.07Update_Electric Rev Req Model (2009 GRC) Rebuttal" xfId="9567"/>
    <cellStyle name="_DEM-WP(C) Costs not in AURORA 2007PCORC-5.07Update_Electric Rev Req Model (2009 GRC) Rebuttal 2" xfId="9568"/>
    <cellStyle name="_DEM-WP(C) Costs not in AURORA 2007PCORC-5.07Update_Electric Rev Req Model (2009 GRC) Rebuttal 2 2" xfId="9569"/>
    <cellStyle name="_DEM-WP(C) Costs not in AURORA 2007PCORC-5.07Update_Electric Rev Req Model (2009 GRC) Rebuttal 2 2 2" xfId="9570"/>
    <cellStyle name="_DEM-WP(C) Costs not in AURORA 2007PCORC-5.07Update_Electric Rev Req Model (2009 GRC) Rebuttal 2 3" xfId="9571"/>
    <cellStyle name="_DEM-WP(C) Costs not in AURORA 2007PCORC-5.07Update_Electric Rev Req Model (2009 GRC) Rebuttal 3" xfId="9572"/>
    <cellStyle name="_DEM-WP(C) Costs not in AURORA 2007PCORC-5.07Update_Electric Rev Req Model (2009 GRC) Rebuttal 3 2" xfId="9573"/>
    <cellStyle name="_DEM-WP(C) Costs not in AURORA 2007PCORC-5.07Update_Electric Rev Req Model (2009 GRC) Rebuttal 4" xfId="9574"/>
    <cellStyle name="_DEM-WP(C) Costs not in AURORA 2007PCORC-5.07Update_Electric Rev Req Model (2009 GRC) Rebuttal REmoval of New  WH Solar AdjustMI" xfId="9575"/>
    <cellStyle name="_DEM-WP(C) Costs not in AURORA 2007PCORC-5.07Update_Electric Rev Req Model (2009 GRC) Rebuttal REmoval of New  WH Solar AdjustMI 2" xfId="9576"/>
    <cellStyle name="_DEM-WP(C) Costs not in AURORA 2007PCORC-5.07Update_Electric Rev Req Model (2009 GRC) Rebuttal REmoval of New  WH Solar AdjustMI 2 2" xfId="9577"/>
    <cellStyle name="_DEM-WP(C) Costs not in AURORA 2007PCORC-5.07Update_Electric Rev Req Model (2009 GRC) Rebuttal REmoval of New  WH Solar AdjustMI 2 2 2" xfId="9578"/>
    <cellStyle name="_DEM-WP(C) Costs not in AURORA 2007PCORC-5.07Update_Electric Rev Req Model (2009 GRC) Rebuttal REmoval of New  WH Solar AdjustMI 2 3" xfId="9579"/>
    <cellStyle name="_DEM-WP(C) Costs not in AURORA 2007PCORC-5.07Update_Electric Rev Req Model (2009 GRC) Rebuttal REmoval of New  WH Solar AdjustMI 3" xfId="9580"/>
    <cellStyle name="_DEM-WP(C) Costs not in AURORA 2007PCORC-5.07Update_Electric Rev Req Model (2009 GRC) Rebuttal REmoval of New  WH Solar AdjustMI 3 2" xfId="9581"/>
    <cellStyle name="_DEM-WP(C) Costs not in AURORA 2007PCORC-5.07Update_Electric Rev Req Model (2009 GRC) Rebuttal REmoval of New  WH Solar AdjustMI 4" xfId="9582"/>
    <cellStyle name="_DEM-WP(C) Costs not in AURORA 2007PCORC-5.07Update_Electric Rev Req Model (2009 GRC) Rebuttal REmoval of New  WH Solar AdjustMI_DEM-WP(C) ENERG10C--ctn Mid-C_042010 2010GRC" xfId="9583"/>
    <cellStyle name="_DEM-WP(C) Costs not in AURORA 2007PCORC-5.07Update_Electric Rev Req Model (2009 GRC) Rebuttal REmoval of New  WH Solar AdjustMI_DEM-WP(C) ENERG10C--ctn Mid-C_042010 2010GRC 2" xfId="9584"/>
    <cellStyle name="_DEM-WP(C) Costs not in AURORA 2007PCORC-5.07Update_Electric Rev Req Model (2009 GRC) Revised 01-18-2010" xfId="9585"/>
    <cellStyle name="_DEM-WP(C) Costs not in AURORA 2007PCORC-5.07Update_Electric Rev Req Model (2009 GRC) Revised 01-18-2010 2" xfId="9586"/>
    <cellStyle name="_DEM-WP(C) Costs not in AURORA 2007PCORC-5.07Update_Electric Rev Req Model (2009 GRC) Revised 01-18-2010 2 2" xfId="9587"/>
    <cellStyle name="_DEM-WP(C) Costs not in AURORA 2007PCORC-5.07Update_Electric Rev Req Model (2009 GRC) Revised 01-18-2010 2 2 2" xfId="9588"/>
    <cellStyle name="_DEM-WP(C) Costs not in AURORA 2007PCORC-5.07Update_Electric Rev Req Model (2009 GRC) Revised 01-18-2010 2 3" xfId="9589"/>
    <cellStyle name="_DEM-WP(C) Costs not in AURORA 2007PCORC-5.07Update_Electric Rev Req Model (2009 GRC) Revised 01-18-2010 3" xfId="9590"/>
    <cellStyle name="_DEM-WP(C) Costs not in AURORA 2007PCORC-5.07Update_Electric Rev Req Model (2009 GRC) Revised 01-18-2010 3 2" xfId="9591"/>
    <cellStyle name="_DEM-WP(C) Costs not in AURORA 2007PCORC-5.07Update_Electric Rev Req Model (2009 GRC) Revised 01-18-2010 4" xfId="9592"/>
    <cellStyle name="_DEM-WP(C) Costs not in AURORA 2007PCORC-5.07Update_Electric Rev Req Model (2009 GRC) Revised 01-18-2010_DEM-WP(C) ENERG10C--ctn Mid-C_042010 2010GRC" xfId="9593"/>
    <cellStyle name="_DEM-WP(C) Costs not in AURORA 2007PCORC-5.07Update_Electric Rev Req Model (2009 GRC) Revised 01-18-2010_DEM-WP(C) ENERG10C--ctn Mid-C_042010 2010GRC 2" xfId="9594"/>
    <cellStyle name="_DEM-WP(C) Costs not in AURORA 2007PCORC-5.07Update_Electric Rev Req Model (2010 GRC)" xfId="9595"/>
    <cellStyle name="_DEM-WP(C) Costs not in AURORA 2007PCORC-5.07Update_Electric Rev Req Model (2010 GRC) 2" xfId="9596"/>
    <cellStyle name="_DEM-WP(C) Costs not in AURORA 2007PCORC-5.07Update_Electric Rev Req Model (2010 GRC) SF" xfId="9597"/>
    <cellStyle name="_DEM-WP(C) Costs not in AURORA 2007PCORC-5.07Update_Electric Rev Req Model (2010 GRC) SF 2" xfId="9598"/>
    <cellStyle name="_DEM-WP(C) Costs not in AURORA 2007PCORC-5.07Update_Final Order Electric" xfId="9599"/>
    <cellStyle name="_DEM-WP(C) Costs not in AURORA 2007PCORC-5.07Update_Final Order Electric EXHIBIT A-1" xfId="9600"/>
    <cellStyle name="_DEM-WP(C) Costs not in AURORA 2007PCORC-5.07Update_Final Order Electric EXHIBIT A-1 2" xfId="9601"/>
    <cellStyle name="_DEM-WP(C) Costs not in AURORA 2007PCORC-5.07Update_Final Order Electric EXHIBIT A-1 2 2" xfId="9602"/>
    <cellStyle name="_DEM-WP(C) Costs not in AURORA 2007PCORC-5.07Update_Final Order Electric EXHIBIT A-1 2 2 2" xfId="9603"/>
    <cellStyle name="_DEM-WP(C) Costs not in AURORA 2007PCORC-5.07Update_Final Order Electric EXHIBIT A-1 2 3" xfId="9604"/>
    <cellStyle name="_DEM-WP(C) Costs not in AURORA 2007PCORC-5.07Update_Final Order Electric EXHIBIT A-1 3" xfId="9605"/>
    <cellStyle name="_DEM-WP(C) Costs not in AURORA 2007PCORC-5.07Update_Final Order Electric EXHIBIT A-1 3 2" xfId="9606"/>
    <cellStyle name="_DEM-WP(C) Costs not in AURORA 2007PCORC-5.07Update_Final Order Electric EXHIBIT A-1 4" xfId="9607"/>
    <cellStyle name="_DEM-WP(C) Costs not in AURORA 2007PCORC-5.07Update_NIM Summary" xfId="9608"/>
    <cellStyle name="_DEM-WP(C) Costs not in AURORA 2007PCORC-5.07Update_NIM Summary 09GRC" xfId="9609"/>
    <cellStyle name="_DEM-WP(C) Costs not in AURORA 2007PCORC-5.07Update_NIM Summary 09GRC 2" xfId="9610"/>
    <cellStyle name="_DEM-WP(C) Costs not in AURORA 2007PCORC-5.07Update_NIM Summary 09GRC 2 2" xfId="9611"/>
    <cellStyle name="_DEM-WP(C) Costs not in AURORA 2007PCORC-5.07Update_NIM Summary 09GRC 2 2 2" xfId="9612"/>
    <cellStyle name="_DEM-WP(C) Costs not in AURORA 2007PCORC-5.07Update_NIM Summary 09GRC 2 3" xfId="9613"/>
    <cellStyle name="_DEM-WP(C) Costs not in AURORA 2007PCORC-5.07Update_NIM Summary 09GRC 3" xfId="9614"/>
    <cellStyle name="_DEM-WP(C) Costs not in AURORA 2007PCORC-5.07Update_NIM Summary 09GRC 3 2" xfId="9615"/>
    <cellStyle name="_DEM-WP(C) Costs not in AURORA 2007PCORC-5.07Update_NIM Summary 09GRC 4" xfId="9616"/>
    <cellStyle name="_DEM-WP(C) Costs not in AURORA 2007PCORC-5.07Update_NIM Summary 09GRC_DEM-WP(C) ENERG10C--ctn Mid-C_042010 2010GRC" xfId="9617"/>
    <cellStyle name="_DEM-WP(C) Costs not in AURORA 2007PCORC-5.07Update_NIM Summary 09GRC_DEM-WP(C) ENERG10C--ctn Mid-C_042010 2010GRC 2" xfId="9618"/>
    <cellStyle name="_DEM-WP(C) Costs not in AURORA 2007PCORC-5.07Update_NIM Summary 09GRC_NIM Summary" xfId="9619"/>
    <cellStyle name="_DEM-WP(C) Costs not in AURORA 2007PCORC-5.07Update_NIM Summary 09GRC_NIM Summary 2" xfId="9620"/>
    <cellStyle name="_DEM-WP(C) Costs not in AURORA 2007PCORC-5.07Update_NIM Summary 09GRC_NIM Summary 2 2" xfId="9621"/>
    <cellStyle name="_DEM-WP(C) Costs not in AURORA 2007PCORC-5.07Update_NIM Summary 09GRC_NIM Summary 2 2 2" xfId="9622"/>
    <cellStyle name="_DEM-WP(C) Costs not in AURORA 2007PCORC-5.07Update_NIM Summary 09GRC_NIM Summary 2 3" xfId="9623"/>
    <cellStyle name="_DEM-WP(C) Costs not in AURORA 2007PCORC-5.07Update_NIM Summary 09GRC_NIM Summary 3" xfId="9624"/>
    <cellStyle name="_DEM-WP(C) Costs not in AURORA 2007PCORC-5.07Update_NIM Summary 09GRC_NIM Summary 3 2" xfId="9625"/>
    <cellStyle name="_DEM-WP(C) Costs not in AURORA 2007PCORC-5.07Update_NIM Summary 09GRC_NIM Summary 4" xfId="9626"/>
    <cellStyle name="_DEM-WP(C) Costs not in AURORA 2007PCORC-5.07Update_NIM Summary 09GRC_NIM Summary_DEM-WP(C) ENERG10C--ctn Mid-C_042010 2010GRC" xfId="9627"/>
    <cellStyle name="_DEM-WP(C) Costs not in AURORA 2007PCORC-5.07Update_NIM Summary 09GRC_NIM Summary_DEM-WP(C) ENERG10C--ctn Mid-C_042010 2010GRC 2" xfId="9628"/>
    <cellStyle name="_DEM-WP(C) Costs not in AURORA 2007PCORC-5.07Update_NIM Summary 10" xfId="9629"/>
    <cellStyle name="_DEM-WP(C) Costs not in AURORA 2007PCORC-5.07Update_NIM Summary 10 2" xfId="9630"/>
    <cellStyle name="_DEM-WP(C) Costs not in AURORA 2007PCORC-5.07Update_NIM Summary 11" xfId="9631"/>
    <cellStyle name="_DEM-WP(C) Costs not in AURORA 2007PCORC-5.07Update_NIM Summary 11 2" xfId="9632"/>
    <cellStyle name="_DEM-WP(C) Costs not in AURORA 2007PCORC-5.07Update_NIM Summary 12" xfId="9633"/>
    <cellStyle name="_DEM-WP(C) Costs not in AURORA 2007PCORC-5.07Update_NIM Summary 12 2" xfId="9634"/>
    <cellStyle name="_DEM-WP(C) Costs not in AURORA 2007PCORC-5.07Update_NIM Summary 13" xfId="9635"/>
    <cellStyle name="_DEM-WP(C) Costs not in AURORA 2007PCORC-5.07Update_NIM Summary 13 2" xfId="9636"/>
    <cellStyle name="_DEM-WP(C) Costs not in AURORA 2007PCORC-5.07Update_NIM Summary 14" xfId="9637"/>
    <cellStyle name="_DEM-WP(C) Costs not in AURORA 2007PCORC-5.07Update_NIM Summary 14 2" xfId="9638"/>
    <cellStyle name="_DEM-WP(C) Costs not in AURORA 2007PCORC-5.07Update_NIM Summary 15" xfId="9639"/>
    <cellStyle name="_DEM-WP(C) Costs not in AURORA 2007PCORC-5.07Update_NIM Summary 15 2" xfId="9640"/>
    <cellStyle name="_DEM-WP(C) Costs not in AURORA 2007PCORC-5.07Update_NIM Summary 16" xfId="9641"/>
    <cellStyle name="_DEM-WP(C) Costs not in AURORA 2007PCORC-5.07Update_NIM Summary 16 2" xfId="9642"/>
    <cellStyle name="_DEM-WP(C) Costs not in AURORA 2007PCORC-5.07Update_NIM Summary 17" xfId="9643"/>
    <cellStyle name="_DEM-WP(C) Costs not in AURORA 2007PCORC-5.07Update_NIM Summary 17 2" xfId="9644"/>
    <cellStyle name="_DEM-WP(C) Costs not in AURORA 2007PCORC-5.07Update_NIM Summary 18" xfId="9645"/>
    <cellStyle name="_DEM-WP(C) Costs not in AURORA 2007PCORC-5.07Update_NIM Summary 18 2" xfId="9646"/>
    <cellStyle name="_DEM-WP(C) Costs not in AURORA 2007PCORC-5.07Update_NIM Summary 19" xfId="9647"/>
    <cellStyle name="_DEM-WP(C) Costs not in AURORA 2007PCORC-5.07Update_NIM Summary 19 2" xfId="9648"/>
    <cellStyle name="_DEM-WP(C) Costs not in AURORA 2007PCORC-5.07Update_NIM Summary 2" xfId="9649"/>
    <cellStyle name="_DEM-WP(C) Costs not in AURORA 2007PCORC-5.07Update_NIM Summary 2 2" xfId="9650"/>
    <cellStyle name="_DEM-WP(C) Costs not in AURORA 2007PCORC-5.07Update_NIM Summary 2 2 2" xfId="9651"/>
    <cellStyle name="_DEM-WP(C) Costs not in AURORA 2007PCORC-5.07Update_NIM Summary 2 3" xfId="9652"/>
    <cellStyle name="_DEM-WP(C) Costs not in AURORA 2007PCORC-5.07Update_NIM Summary 20" xfId="9653"/>
    <cellStyle name="_DEM-WP(C) Costs not in AURORA 2007PCORC-5.07Update_NIM Summary 20 2" xfId="9654"/>
    <cellStyle name="_DEM-WP(C) Costs not in AURORA 2007PCORC-5.07Update_NIM Summary 21" xfId="9655"/>
    <cellStyle name="_DEM-WP(C) Costs not in AURORA 2007PCORC-5.07Update_NIM Summary 21 2" xfId="9656"/>
    <cellStyle name="_DEM-WP(C) Costs not in AURORA 2007PCORC-5.07Update_NIM Summary 22" xfId="9657"/>
    <cellStyle name="_DEM-WP(C) Costs not in AURORA 2007PCORC-5.07Update_NIM Summary 22 2" xfId="9658"/>
    <cellStyle name="_DEM-WP(C) Costs not in AURORA 2007PCORC-5.07Update_NIM Summary 23" xfId="9659"/>
    <cellStyle name="_DEM-WP(C) Costs not in AURORA 2007PCORC-5.07Update_NIM Summary 23 2" xfId="9660"/>
    <cellStyle name="_DEM-WP(C) Costs not in AURORA 2007PCORC-5.07Update_NIM Summary 24" xfId="9661"/>
    <cellStyle name="_DEM-WP(C) Costs not in AURORA 2007PCORC-5.07Update_NIM Summary 24 2" xfId="9662"/>
    <cellStyle name="_DEM-WP(C) Costs not in AURORA 2007PCORC-5.07Update_NIM Summary 25" xfId="9663"/>
    <cellStyle name="_DEM-WP(C) Costs not in AURORA 2007PCORC-5.07Update_NIM Summary 25 2" xfId="9664"/>
    <cellStyle name="_DEM-WP(C) Costs not in AURORA 2007PCORC-5.07Update_NIM Summary 26" xfId="9665"/>
    <cellStyle name="_DEM-WP(C) Costs not in AURORA 2007PCORC-5.07Update_NIM Summary 26 2" xfId="9666"/>
    <cellStyle name="_DEM-WP(C) Costs not in AURORA 2007PCORC-5.07Update_NIM Summary 27" xfId="9667"/>
    <cellStyle name="_DEM-WP(C) Costs not in AURORA 2007PCORC-5.07Update_NIM Summary 27 2" xfId="9668"/>
    <cellStyle name="_DEM-WP(C) Costs not in AURORA 2007PCORC-5.07Update_NIM Summary 28" xfId="9669"/>
    <cellStyle name="_DEM-WP(C) Costs not in AURORA 2007PCORC-5.07Update_NIM Summary 28 2" xfId="9670"/>
    <cellStyle name="_DEM-WP(C) Costs not in AURORA 2007PCORC-5.07Update_NIM Summary 29" xfId="9671"/>
    <cellStyle name="_DEM-WP(C) Costs not in AURORA 2007PCORC-5.07Update_NIM Summary 29 2" xfId="9672"/>
    <cellStyle name="_DEM-WP(C) Costs not in AURORA 2007PCORC-5.07Update_NIM Summary 3" xfId="9673"/>
    <cellStyle name="_DEM-WP(C) Costs not in AURORA 2007PCORC-5.07Update_NIM Summary 3 2" xfId="9674"/>
    <cellStyle name="_DEM-WP(C) Costs not in AURORA 2007PCORC-5.07Update_NIM Summary 30" xfId="9675"/>
    <cellStyle name="_DEM-WP(C) Costs not in AURORA 2007PCORC-5.07Update_NIM Summary 30 2" xfId="9676"/>
    <cellStyle name="_DEM-WP(C) Costs not in AURORA 2007PCORC-5.07Update_NIM Summary 31" xfId="9677"/>
    <cellStyle name="_DEM-WP(C) Costs not in AURORA 2007PCORC-5.07Update_NIM Summary 31 2" xfId="9678"/>
    <cellStyle name="_DEM-WP(C) Costs not in AURORA 2007PCORC-5.07Update_NIM Summary 32" xfId="9679"/>
    <cellStyle name="_DEM-WP(C) Costs not in AURORA 2007PCORC-5.07Update_NIM Summary 32 2" xfId="9680"/>
    <cellStyle name="_DEM-WP(C) Costs not in AURORA 2007PCORC-5.07Update_NIM Summary 33" xfId="9681"/>
    <cellStyle name="_DEM-WP(C) Costs not in AURORA 2007PCORC-5.07Update_NIM Summary 33 2" xfId="9682"/>
    <cellStyle name="_DEM-WP(C) Costs not in AURORA 2007PCORC-5.07Update_NIM Summary 34" xfId="9683"/>
    <cellStyle name="_DEM-WP(C) Costs not in AURORA 2007PCORC-5.07Update_NIM Summary 34 2" xfId="9684"/>
    <cellStyle name="_DEM-WP(C) Costs not in AURORA 2007PCORC-5.07Update_NIM Summary 35" xfId="9685"/>
    <cellStyle name="_DEM-WP(C) Costs not in AURORA 2007PCORC-5.07Update_NIM Summary 35 2" xfId="9686"/>
    <cellStyle name="_DEM-WP(C) Costs not in AURORA 2007PCORC-5.07Update_NIM Summary 36" xfId="9687"/>
    <cellStyle name="_DEM-WP(C) Costs not in AURORA 2007PCORC-5.07Update_NIM Summary 36 2" xfId="9688"/>
    <cellStyle name="_DEM-WP(C) Costs not in AURORA 2007PCORC-5.07Update_NIM Summary 37" xfId="9689"/>
    <cellStyle name="_DEM-WP(C) Costs not in AURORA 2007PCORC-5.07Update_NIM Summary 37 2" xfId="9690"/>
    <cellStyle name="_DEM-WP(C) Costs not in AURORA 2007PCORC-5.07Update_NIM Summary 38" xfId="9691"/>
    <cellStyle name="_DEM-WP(C) Costs not in AURORA 2007PCORC-5.07Update_NIM Summary 38 2" xfId="9692"/>
    <cellStyle name="_DEM-WP(C) Costs not in AURORA 2007PCORC-5.07Update_NIM Summary 39" xfId="9693"/>
    <cellStyle name="_DEM-WP(C) Costs not in AURORA 2007PCORC-5.07Update_NIM Summary 39 2" xfId="9694"/>
    <cellStyle name="_DEM-WP(C) Costs not in AURORA 2007PCORC-5.07Update_NIM Summary 4" xfId="9695"/>
    <cellStyle name="_DEM-WP(C) Costs not in AURORA 2007PCORC-5.07Update_NIM Summary 4 2" xfId="9696"/>
    <cellStyle name="_DEM-WP(C) Costs not in AURORA 2007PCORC-5.07Update_NIM Summary 40" xfId="9697"/>
    <cellStyle name="_DEM-WP(C) Costs not in AURORA 2007PCORC-5.07Update_NIM Summary 40 2" xfId="9698"/>
    <cellStyle name="_DEM-WP(C) Costs not in AURORA 2007PCORC-5.07Update_NIM Summary 41" xfId="9699"/>
    <cellStyle name="_DEM-WP(C) Costs not in AURORA 2007PCORC-5.07Update_NIM Summary 41 2" xfId="9700"/>
    <cellStyle name="_DEM-WP(C) Costs not in AURORA 2007PCORC-5.07Update_NIM Summary 42" xfId="9701"/>
    <cellStyle name="_DEM-WP(C) Costs not in AURORA 2007PCORC-5.07Update_NIM Summary 42 2" xfId="9702"/>
    <cellStyle name="_DEM-WP(C) Costs not in AURORA 2007PCORC-5.07Update_NIM Summary 43" xfId="9703"/>
    <cellStyle name="_DEM-WP(C) Costs not in AURORA 2007PCORC-5.07Update_NIM Summary 43 2" xfId="9704"/>
    <cellStyle name="_DEM-WP(C) Costs not in AURORA 2007PCORC-5.07Update_NIM Summary 44" xfId="9705"/>
    <cellStyle name="_DEM-WP(C) Costs not in AURORA 2007PCORC-5.07Update_NIM Summary 44 2" xfId="9706"/>
    <cellStyle name="_DEM-WP(C) Costs not in AURORA 2007PCORC-5.07Update_NIM Summary 45" xfId="9707"/>
    <cellStyle name="_DEM-WP(C) Costs not in AURORA 2007PCORC-5.07Update_NIM Summary 45 2" xfId="9708"/>
    <cellStyle name="_DEM-WP(C) Costs not in AURORA 2007PCORC-5.07Update_NIM Summary 46" xfId="9709"/>
    <cellStyle name="_DEM-WP(C) Costs not in AURORA 2007PCORC-5.07Update_NIM Summary 46 2" xfId="9710"/>
    <cellStyle name="_DEM-WP(C) Costs not in AURORA 2007PCORC-5.07Update_NIM Summary 47" xfId="9711"/>
    <cellStyle name="_DEM-WP(C) Costs not in AURORA 2007PCORC-5.07Update_NIM Summary 47 2" xfId="9712"/>
    <cellStyle name="_DEM-WP(C) Costs not in AURORA 2007PCORC-5.07Update_NIM Summary 48" xfId="9713"/>
    <cellStyle name="_DEM-WP(C) Costs not in AURORA 2007PCORC-5.07Update_NIM Summary 49" xfId="9714"/>
    <cellStyle name="_DEM-WP(C) Costs not in AURORA 2007PCORC-5.07Update_NIM Summary 5" xfId="9715"/>
    <cellStyle name="_DEM-WP(C) Costs not in AURORA 2007PCORC-5.07Update_NIM Summary 5 2" xfId="9716"/>
    <cellStyle name="_DEM-WP(C) Costs not in AURORA 2007PCORC-5.07Update_NIM Summary 50" xfId="9717"/>
    <cellStyle name="_DEM-WP(C) Costs not in AURORA 2007PCORC-5.07Update_NIM Summary 51" xfId="9718"/>
    <cellStyle name="_DEM-WP(C) Costs not in AURORA 2007PCORC-5.07Update_NIM Summary 6" xfId="9719"/>
    <cellStyle name="_DEM-WP(C) Costs not in AURORA 2007PCORC-5.07Update_NIM Summary 6 2" xfId="9720"/>
    <cellStyle name="_DEM-WP(C) Costs not in AURORA 2007PCORC-5.07Update_NIM Summary 7" xfId="9721"/>
    <cellStyle name="_DEM-WP(C) Costs not in AURORA 2007PCORC-5.07Update_NIM Summary 7 2" xfId="9722"/>
    <cellStyle name="_DEM-WP(C) Costs not in AURORA 2007PCORC-5.07Update_NIM Summary 8" xfId="9723"/>
    <cellStyle name="_DEM-WP(C) Costs not in AURORA 2007PCORC-5.07Update_NIM Summary 8 2" xfId="9724"/>
    <cellStyle name="_DEM-WP(C) Costs not in AURORA 2007PCORC-5.07Update_NIM Summary 9" xfId="9725"/>
    <cellStyle name="_DEM-WP(C) Costs not in AURORA 2007PCORC-5.07Update_NIM Summary 9 2" xfId="9726"/>
    <cellStyle name="_DEM-WP(C) Costs not in AURORA 2007PCORC-5.07Update_NIM Summary_DEM-WP(C) ENERG10C--ctn Mid-C_042010 2010GRC" xfId="9727"/>
    <cellStyle name="_DEM-WP(C) Costs not in AURORA 2007PCORC-5.07Update_NIM Summary_DEM-WP(C) ENERG10C--ctn Mid-C_042010 2010GRC 2" xfId="9728"/>
    <cellStyle name="_DEM-WP(C) Costs not in AURORA 2007PCORC-5.07Update_NIM+O&amp;M Monthly" xfId="9729"/>
    <cellStyle name="_DEM-WP(C) Costs not in AURORA 2007PCORC-5.07Update_NIM+O&amp;M Monthly 2" xfId="9730"/>
    <cellStyle name="_DEM-WP(C) Costs not in AURORA 2007PCORC-5.07Update_NIM+O&amp;M Monthly 2 2" xfId="9731"/>
    <cellStyle name="_DEM-WP(C) Costs not in AURORA 2007PCORC-5.07Update_NIM+O&amp;M Monthly 3" xfId="9732"/>
    <cellStyle name="_DEM-WP(C) Costs not in AURORA 2007PCORC-5.07Update_Power Costs - Comparison bx Rbtl-Staff-Jt-PC" xfId="9733"/>
    <cellStyle name="_DEM-WP(C) Costs not in AURORA 2007PCORC-5.07Update_Power Costs - Comparison bx Rbtl-Staff-Jt-PC 2" xfId="9734"/>
    <cellStyle name="_DEM-WP(C) Costs not in AURORA 2007PCORC-5.07Update_Power Costs - Comparison bx Rbtl-Staff-Jt-PC 2 2" xfId="9735"/>
    <cellStyle name="_DEM-WP(C) Costs not in AURORA 2007PCORC-5.07Update_Power Costs - Comparison bx Rbtl-Staff-Jt-PC 2 2 2" xfId="9736"/>
    <cellStyle name="_DEM-WP(C) Costs not in AURORA 2007PCORC-5.07Update_Power Costs - Comparison bx Rbtl-Staff-Jt-PC 2 3" xfId="9737"/>
    <cellStyle name="_DEM-WP(C) Costs not in AURORA 2007PCORC-5.07Update_Power Costs - Comparison bx Rbtl-Staff-Jt-PC 3" xfId="9738"/>
    <cellStyle name="_DEM-WP(C) Costs not in AURORA 2007PCORC-5.07Update_Power Costs - Comparison bx Rbtl-Staff-Jt-PC 3 2" xfId="9739"/>
    <cellStyle name="_DEM-WP(C) Costs not in AURORA 2007PCORC-5.07Update_Power Costs - Comparison bx Rbtl-Staff-Jt-PC 4" xfId="9740"/>
    <cellStyle name="_DEM-WP(C) Costs not in AURORA 2007PCORC-5.07Update_Power Costs - Comparison bx Rbtl-Staff-Jt-PC_DEM-WP(C) ENERG10C--ctn Mid-C_042010 2010GRC" xfId="9741"/>
    <cellStyle name="_DEM-WP(C) Costs not in AURORA 2007PCORC-5.07Update_Power Costs - Comparison bx Rbtl-Staff-Jt-PC_DEM-WP(C) ENERG10C--ctn Mid-C_042010 2010GRC 2" xfId="9742"/>
    <cellStyle name="_DEM-WP(C) Costs not in AURORA 2007PCORC-5.07Update_Rebuttal Power Costs" xfId="9743"/>
    <cellStyle name="_DEM-WP(C) Costs not in AURORA 2007PCORC-5.07Update_Rebuttal Power Costs 2" xfId="9744"/>
    <cellStyle name="_DEM-WP(C) Costs not in AURORA 2007PCORC-5.07Update_Rebuttal Power Costs 2 2" xfId="9745"/>
    <cellStyle name="_DEM-WP(C) Costs not in AURORA 2007PCORC-5.07Update_Rebuttal Power Costs 2 2 2" xfId="9746"/>
    <cellStyle name="_DEM-WP(C) Costs not in AURORA 2007PCORC-5.07Update_Rebuttal Power Costs 2 3" xfId="9747"/>
    <cellStyle name="_DEM-WP(C) Costs not in AURORA 2007PCORC-5.07Update_Rebuttal Power Costs 3" xfId="9748"/>
    <cellStyle name="_DEM-WP(C) Costs not in AURORA 2007PCORC-5.07Update_Rebuttal Power Costs 3 2" xfId="9749"/>
    <cellStyle name="_DEM-WP(C) Costs not in AURORA 2007PCORC-5.07Update_Rebuttal Power Costs 4" xfId="9750"/>
    <cellStyle name="_DEM-WP(C) Costs not in AURORA 2007PCORC-5.07Update_Rebuttal Power Costs_DEM-WP(C) ENERG10C--ctn Mid-C_042010 2010GRC" xfId="9751"/>
    <cellStyle name="_DEM-WP(C) Costs not in AURORA 2007PCORC-5.07Update_Rebuttal Power Costs_DEM-WP(C) ENERG10C--ctn Mid-C_042010 2010GRC 2" xfId="9752"/>
    <cellStyle name="_DEM-WP(C) Costs not in AURORA 2007PCORC-5.07Update_TENASKA REGULATORY ASSET" xfId="9753"/>
    <cellStyle name="_DEM-WP(C) Costs not in AURORA 2007PCORC-5.07Update_TENASKA REGULATORY ASSET 2" xfId="9754"/>
    <cellStyle name="_DEM-WP(C) Costs not in AURORA 2007PCORC-5.07Update_TENASKA REGULATORY ASSET 2 2" xfId="9755"/>
    <cellStyle name="_DEM-WP(C) Costs not in AURORA 2007PCORC-5.07Update_TENASKA REGULATORY ASSET 2 2 2" xfId="9756"/>
    <cellStyle name="_DEM-WP(C) Costs not in AURORA 2007PCORC-5.07Update_TENASKA REGULATORY ASSET 2 3" xfId="9757"/>
    <cellStyle name="_DEM-WP(C) Costs not in AURORA 2007PCORC-5.07Update_TENASKA REGULATORY ASSET 3" xfId="9758"/>
    <cellStyle name="_DEM-WP(C) Costs not in AURORA 2007PCORC-5.07Update_TENASKA REGULATORY ASSET 3 2" xfId="9759"/>
    <cellStyle name="_DEM-WP(C) Costs not in AURORA 2007PCORC-5.07Update_TENASKA REGULATORY ASSET 4" xfId="9760"/>
    <cellStyle name="_DEM-WP(C) Costs Not In AURORA 2009GRC" xfId="9761"/>
    <cellStyle name="_DEM-WP(C) Costs Not In AURORA 2009GRC 2" xfId="9762"/>
    <cellStyle name="_x0013__DEM-WP(C) ENERG10C--ctn Mid-C_042010 2010GRC" xfId="9763"/>
    <cellStyle name="_x0013__DEM-WP(C) ENERG10C--ctn Mid-C_042010 2010GRC 2" xfId="9764"/>
    <cellStyle name="_DEM-WP(C) Prod O&amp;M 2007GRC" xfId="9765"/>
    <cellStyle name="_DEM-WP(C) Prod O&amp;M 2007GRC 2" xfId="9766"/>
    <cellStyle name="_DEM-WP(C) Prod O&amp;M 2007GRC 2 2" xfId="9767"/>
    <cellStyle name="_DEM-WP(C) Prod O&amp;M 2007GRC 2 2 2" xfId="9768"/>
    <cellStyle name="_DEM-WP(C) Prod O&amp;M 2007GRC 2 3" xfId="9769"/>
    <cellStyle name="_DEM-WP(C) Prod O&amp;M 2007GRC 3" xfId="9770"/>
    <cellStyle name="_DEM-WP(C) Prod O&amp;M 2007GRC 3 2" xfId="9771"/>
    <cellStyle name="_DEM-WP(C) Prod O&amp;M 2007GRC 3 2 2" xfId="9772"/>
    <cellStyle name="_DEM-WP(C) Prod O&amp;M 2007GRC 4" xfId="9773"/>
    <cellStyle name="_DEM-WP(C) Prod O&amp;M 2007GRC 4 2" xfId="9774"/>
    <cellStyle name="_DEM-WP(C) Prod O&amp;M 2007GRC 4 3" xfId="9775"/>
    <cellStyle name="_DEM-WP(C) Prod O&amp;M 2007GRC 5" xfId="9776"/>
    <cellStyle name="_DEM-WP(C) Prod O&amp;M 2007GRC 5 2" xfId="9777"/>
    <cellStyle name="_DEM-WP(C) Prod O&amp;M 2007GRC 6" xfId="9778"/>
    <cellStyle name="_DEM-WP(C) Prod O&amp;M 2007GRC 6 2" xfId="9779"/>
    <cellStyle name="_DEM-WP(C) Prod O&amp;M 2007GRC_Adj Bench DR 3 for Initial Briefs (Electric)" xfId="9780"/>
    <cellStyle name="_DEM-WP(C) Prod O&amp;M 2007GRC_Adj Bench DR 3 for Initial Briefs (Electric) 2" xfId="9781"/>
    <cellStyle name="_DEM-WP(C) Prod O&amp;M 2007GRC_Adj Bench DR 3 for Initial Briefs (Electric) 2 2" xfId="9782"/>
    <cellStyle name="_DEM-WP(C) Prod O&amp;M 2007GRC_Adj Bench DR 3 for Initial Briefs (Electric) 2 2 2" xfId="9783"/>
    <cellStyle name="_DEM-WP(C) Prod O&amp;M 2007GRC_Adj Bench DR 3 for Initial Briefs (Electric) 2 3" xfId="9784"/>
    <cellStyle name="_DEM-WP(C) Prod O&amp;M 2007GRC_Adj Bench DR 3 for Initial Briefs (Electric) 3" xfId="9785"/>
    <cellStyle name="_DEM-WP(C) Prod O&amp;M 2007GRC_Adj Bench DR 3 for Initial Briefs (Electric) 3 2" xfId="9786"/>
    <cellStyle name="_DEM-WP(C) Prod O&amp;M 2007GRC_Adj Bench DR 3 for Initial Briefs (Electric) 4" xfId="9787"/>
    <cellStyle name="_DEM-WP(C) Prod O&amp;M 2007GRC_Adj Bench DR 3 for Initial Briefs (Electric)_DEM-WP(C) ENERG10C--ctn Mid-C_042010 2010GRC" xfId="9788"/>
    <cellStyle name="_DEM-WP(C) Prod O&amp;M 2007GRC_Adj Bench DR 3 for Initial Briefs (Electric)_DEM-WP(C) ENERG10C--ctn Mid-C_042010 2010GRC 2" xfId="9789"/>
    <cellStyle name="_DEM-WP(C) Prod O&amp;M 2007GRC_Book2" xfId="9790"/>
    <cellStyle name="_DEM-WP(C) Prod O&amp;M 2007GRC_Book2 2" xfId="9791"/>
    <cellStyle name="_DEM-WP(C) Prod O&amp;M 2007GRC_Book2 2 2" xfId="9792"/>
    <cellStyle name="_DEM-WP(C) Prod O&amp;M 2007GRC_Book2 2 2 2" xfId="9793"/>
    <cellStyle name="_DEM-WP(C) Prod O&amp;M 2007GRC_Book2 2 3" xfId="9794"/>
    <cellStyle name="_DEM-WP(C) Prod O&amp;M 2007GRC_Book2 3" xfId="9795"/>
    <cellStyle name="_DEM-WP(C) Prod O&amp;M 2007GRC_Book2 3 2" xfId="9796"/>
    <cellStyle name="_DEM-WP(C) Prod O&amp;M 2007GRC_Book2 4" xfId="9797"/>
    <cellStyle name="_DEM-WP(C) Prod O&amp;M 2007GRC_Book2_Adj Bench DR 3 for Initial Briefs (Electric)" xfId="9798"/>
    <cellStyle name="_DEM-WP(C) Prod O&amp;M 2007GRC_Book2_Adj Bench DR 3 for Initial Briefs (Electric) 2" xfId="9799"/>
    <cellStyle name="_DEM-WP(C) Prod O&amp;M 2007GRC_Book2_Adj Bench DR 3 for Initial Briefs (Electric) 2 2" xfId="9800"/>
    <cellStyle name="_DEM-WP(C) Prod O&amp;M 2007GRC_Book2_Adj Bench DR 3 for Initial Briefs (Electric) 2 2 2" xfId="9801"/>
    <cellStyle name="_DEM-WP(C) Prod O&amp;M 2007GRC_Book2_Adj Bench DR 3 for Initial Briefs (Electric) 2 3" xfId="9802"/>
    <cellStyle name="_DEM-WP(C) Prod O&amp;M 2007GRC_Book2_Adj Bench DR 3 for Initial Briefs (Electric) 3" xfId="9803"/>
    <cellStyle name="_DEM-WP(C) Prod O&amp;M 2007GRC_Book2_Adj Bench DR 3 for Initial Briefs (Electric) 3 2" xfId="9804"/>
    <cellStyle name="_DEM-WP(C) Prod O&amp;M 2007GRC_Book2_Adj Bench DR 3 for Initial Briefs (Electric) 4" xfId="9805"/>
    <cellStyle name="_DEM-WP(C) Prod O&amp;M 2007GRC_Book2_Adj Bench DR 3 for Initial Briefs (Electric)_DEM-WP(C) ENERG10C--ctn Mid-C_042010 2010GRC" xfId="9806"/>
    <cellStyle name="_DEM-WP(C) Prod O&amp;M 2007GRC_Book2_Adj Bench DR 3 for Initial Briefs (Electric)_DEM-WP(C) ENERG10C--ctn Mid-C_042010 2010GRC 2" xfId="9807"/>
    <cellStyle name="_DEM-WP(C) Prod O&amp;M 2007GRC_Book2_DEM-WP(C) ENERG10C--ctn Mid-C_042010 2010GRC" xfId="9808"/>
    <cellStyle name="_DEM-WP(C) Prod O&amp;M 2007GRC_Book2_DEM-WP(C) ENERG10C--ctn Mid-C_042010 2010GRC 2" xfId="9809"/>
    <cellStyle name="_DEM-WP(C) Prod O&amp;M 2007GRC_Book2_Electric Rev Req Model (2009 GRC) Rebuttal" xfId="9810"/>
    <cellStyle name="_DEM-WP(C) Prod O&amp;M 2007GRC_Book2_Electric Rev Req Model (2009 GRC) Rebuttal 2" xfId="9811"/>
    <cellStyle name="_DEM-WP(C) Prod O&amp;M 2007GRC_Book2_Electric Rev Req Model (2009 GRC) Rebuttal 2 2" xfId="9812"/>
    <cellStyle name="_DEM-WP(C) Prod O&amp;M 2007GRC_Book2_Electric Rev Req Model (2009 GRC) Rebuttal 2 2 2" xfId="9813"/>
    <cellStyle name="_DEM-WP(C) Prod O&amp;M 2007GRC_Book2_Electric Rev Req Model (2009 GRC) Rebuttal 2 3" xfId="9814"/>
    <cellStyle name="_DEM-WP(C) Prod O&amp;M 2007GRC_Book2_Electric Rev Req Model (2009 GRC) Rebuttal 3" xfId="9815"/>
    <cellStyle name="_DEM-WP(C) Prod O&amp;M 2007GRC_Book2_Electric Rev Req Model (2009 GRC) Rebuttal 3 2" xfId="9816"/>
    <cellStyle name="_DEM-WP(C) Prod O&amp;M 2007GRC_Book2_Electric Rev Req Model (2009 GRC) Rebuttal 4" xfId="9817"/>
    <cellStyle name="_DEM-WP(C) Prod O&amp;M 2007GRC_Book2_Electric Rev Req Model (2009 GRC) Rebuttal REmoval of New  WH Solar AdjustMI" xfId="9818"/>
    <cellStyle name="_DEM-WP(C) Prod O&amp;M 2007GRC_Book2_Electric Rev Req Model (2009 GRC) Rebuttal REmoval of New  WH Solar AdjustMI 2" xfId="9819"/>
    <cellStyle name="_DEM-WP(C) Prod O&amp;M 2007GRC_Book2_Electric Rev Req Model (2009 GRC) Rebuttal REmoval of New  WH Solar AdjustMI 2 2" xfId="9820"/>
    <cellStyle name="_DEM-WP(C) Prod O&amp;M 2007GRC_Book2_Electric Rev Req Model (2009 GRC) Rebuttal REmoval of New  WH Solar AdjustMI 2 2 2" xfId="9821"/>
    <cellStyle name="_DEM-WP(C) Prod O&amp;M 2007GRC_Book2_Electric Rev Req Model (2009 GRC) Rebuttal REmoval of New  WH Solar AdjustMI 2 3" xfId="9822"/>
    <cellStyle name="_DEM-WP(C) Prod O&amp;M 2007GRC_Book2_Electric Rev Req Model (2009 GRC) Rebuttal REmoval of New  WH Solar AdjustMI 3" xfId="9823"/>
    <cellStyle name="_DEM-WP(C) Prod O&amp;M 2007GRC_Book2_Electric Rev Req Model (2009 GRC) Rebuttal REmoval of New  WH Solar AdjustMI 3 2" xfId="9824"/>
    <cellStyle name="_DEM-WP(C) Prod O&amp;M 2007GRC_Book2_Electric Rev Req Model (2009 GRC) Rebuttal REmoval of New  WH Solar AdjustMI 4" xfId="9825"/>
    <cellStyle name="_DEM-WP(C) Prod O&amp;M 2007GRC_Book2_Electric Rev Req Model (2009 GRC) Rebuttal REmoval of New  WH Solar AdjustMI_DEM-WP(C) ENERG10C--ctn Mid-C_042010 2010GRC" xfId="9826"/>
    <cellStyle name="_DEM-WP(C) Prod O&amp;M 2007GRC_Book2_Electric Rev Req Model (2009 GRC) Rebuttal REmoval of New  WH Solar AdjustMI_DEM-WP(C) ENERG10C--ctn Mid-C_042010 2010GRC 2" xfId="9827"/>
    <cellStyle name="_DEM-WP(C) Prod O&amp;M 2007GRC_Book2_Electric Rev Req Model (2009 GRC) Revised 01-18-2010" xfId="9828"/>
    <cellStyle name="_DEM-WP(C) Prod O&amp;M 2007GRC_Book2_Electric Rev Req Model (2009 GRC) Revised 01-18-2010 2" xfId="9829"/>
    <cellStyle name="_DEM-WP(C) Prod O&amp;M 2007GRC_Book2_Electric Rev Req Model (2009 GRC) Revised 01-18-2010 2 2" xfId="9830"/>
    <cellStyle name="_DEM-WP(C) Prod O&amp;M 2007GRC_Book2_Electric Rev Req Model (2009 GRC) Revised 01-18-2010 2 2 2" xfId="9831"/>
    <cellStyle name="_DEM-WP(C) Prod O&amp;M 2007GRC_Book2_Electric Rev Req Model (2009 GRC) Revised 01-18-2010 2 3" xfId="9832"/>
    <cellStyle name="_DEM-WP(C) Prod O&amp;M 2007GRC_Book2_Electric Rev Req Model (2009 GRC) Revised 01-18-2010 3" xfId="9833"/>
    <cellStyle name="_DEM-WP(C) Prod O&amp;M 2007GRC_Book2_Electric Rev Req Model (2009 GRC) Revised 01-18-2010 3 2" xfId="9834"/>
    <cellStyle name="_DEM-WP(C) Prod O&amp;M 2007GRC_Book2_Electric Rev Req Model (2009 GRC) Revised 01-18-2010 4" xfId="9835"/>
    <cellStyle name="_DEM-WP(C) Prod O&amp;M 2007GRC_Book2_Electric Rev Req Model (2009 GRC) Revised 01-18-2010_DEM-WP(C) ENERG10C--ctn Mid-C_042010 2010GRC" xfId="9836"/>
    <cellStyle name="_DEM-WP(C) Prod O&amp;M 2007GRC_Book2_Electric Rev Req Model (2009 GRC) Revised 01-18-2010_DEM-WP(C) ENERG10C--ctn Mid-C_042010 2010GRC 2" xfId="9837"/>
    <cellStyle name="_DEM-WP(C) Prod O&amp;M 2007GRC_Book2_Final Order Electric EXHIBIT A-1" xfId="9838"/>
    <cellStyle name="_DEM-WP(C) Prod O&amp;M 2007GRC_Book2_Final Order Electric EXHIBIT A-1 2" xfId="9839"/>
    <cellStyle name="_DEM-WP(C) Prod O&amp;M 2007GRC_Book2_Final Order Electric EXHIBIT A-1 2 2" xfId="9840"/>
    <cellStyle name="_DEM-WP(C) Prod O&amp;M 2007GRC_Book2_Final Order Electric EXHIBIT A-1 2 2 2" xfId="9841"/>
    <cellStyle name="_DEM-WP(C) Prod O&amp;M 2007GRC_Book2_Final Order Electric EXHIBIT A-1 2 3" xfId="9842"/>
    <cellStyle name="_DEM-WP(C) Prod O&amp;M 2007GRC_Book2_Final Order Electric EXHIBIT A-1 3" xfId="9843"/>
    <cellStyle name="_DEM-WP(C) Prod O&amp;M 2007GRC_Book2_Final Order Electric EXHIBIT A-1 3 2" xfId="9844"/>
    <cellStyle name="_DEM-WP(C) Prod O&amp;M 2007GRC_Book2_Final Order Electric EXHIBIT A-1 4" xfId="9845"/>
    <cellStyle name="_DEM-WP(C) Prod O&amp;M 2007GRC_Colstrip 1&amp;2 Annual O&amp;M Budgets" xfId="9846"/>
    <cellStyle name="_DEM-WP(C) Prod O&amp;M 2007GRC_Confidential Material" xfId="9847"/>
    <cellStyle name="_DEM-WP(C) Prod O&amp;M 2007GRC_Confidential Material 2" xfId="9848"/>
    <cellStyle name="_DEM-WP(C) Prod O&amp;M 2007GRC_DEM-WP(C) Colstrip 12 Coal Cost Forecast 2010GRC" xfId="9849"/>
    <cellStyle name="_DEM-WP(C) Prod O&amp;M 2007GRC_DEM-WP(C) Colstrip 12 Coal Cost Forecast 2010GRC 2" xfId="9850"/>
    <cellStyle name="_DEM-WP(C) Prod O&amp;M 2007GRC_DEM-WP(C) ENERG10C--ctn Mid-C_042010 2010GRC" xfId="9851"/>
    <cellStyle name="_DEM-WP(C) Prod O&amp;M 2007GRC_DEM-WP(C) ENERG10C--ctn Mid-C_042010 2010GRC 2" xfId="9852"/>
    <cellStyle name="_DEM-WP(C) Prod O&amp;M 2007GRC_DEM-WP(C) Production O&amp;M 2010GRC As-Filed" xfId="9853"/>
    <cellStyle name="_DEM-WP(C) Prod O&amp;M 2007GRC_DEM-WP(C) Production O&amp;M 2010GRC As-Filed 2" xfId="9854"/>
    <cellStyle name="_DEM-WP(C) Prod O&amp;M 2007GRC_DEM-WP(C) Production O&amp;M 2010GRC As-Filed 2 2" xfId="9855"/>
    <cellStyle name="_DEM-WP(C) Prod O&amp;M 2007GRC_DEM-WP(C) Production O&amp;M 2010GRC As-Filed 3" xfId="9856"/>
    <cellStyle name="_DEM-WP(C) Prod O&amp;M 2007GRC_DEM-WP(C) Production O&amp;M 2010GRC As-Filed 3 2" xfId="9857"/>
    <cellStyle name="_DEM-WP(C) Prod O&amp;M 2007GRC_DEM-WP(C) Production O&amp;M 2010GRC As-Filed 4" xfId="9858"/>
    <cellStyle name="_DEM-WP(C) Prod O&amp;M 2007GRC_DEM-WP(C) Production O&amp;M 2010GRC As-Filed 4 2" xfId="9859"/>
    <cellStyle name="_DEM-WP(C) Prod O&amp;M 2007GRC_DEM-WP(C) Production O&amp;M 2010GRC As-Filed 5" xfId="9860"/>
    <cellStyle name="_DEM-WP(C) Prod O&amp;M 2007GRC_DEM-WP(C) Production O&amp;M 2010GRC As-Filed 5 2" xfId="9861"/>
    <cellStyle name="_DEM-WP(C) Prod O&amp;M 2007GRC_DEM-WP(C) Production O&amp;M 2010GRC As-Filed 6" xfId="9862"/>
    <cellStyle name="_DEM-WP(C) Prod O&amp;M 2007GRC_DEM-WP(C) Production O&amp;M 2010GRC As-Filed 6 2" xfId="9863"/>
    <cellStyle name="_DEM-WP(C) Prod O&amp;M 2007GRC_Electric Rev Req Model (2009 GRC) Rebuttal" xfId="9864"/>
    <cellStyle name="_DEM-WP(C) Prod O&amp;M 2007GRC_Electric Rev Req Model (2009 GRC) Rebuttal 2" xfId="9865"/>
    <cellStyle name="_DEM-WP(C) Prod O&amp;M 2007GRC_Electric Rev Req Model (2009 GRC) Rebuttal 2 2" xfId="9866"/>
    <cellStyle name="_DEM-WP(C) Prod O&amp;M 2007GRC_Electric Rev Req Model (2009 GRC) Rebuttal 2 2 2" xfId="9867"/>
    <cellStyle name="_DEM-WP(C) Prod O&amp;M 2007GRC_Electric Rev Req Model (2009 GRC) Rebuttal 2 3" xfId="9868"/>
    <cellStyle name="_DEM-WP(C) Prod O&amp;M 2007GRC_Electric Rev Req Model (2009 GRC) Rebuttal 3" xfId="9869"/>
    <cellStyle name="_DEM-WP(C) Prod O&amp;M 2007GRC_Electric Rev Req Model (2009 GRC) Rebuttal 3 2" xfId="9870"/>
    <cellStyle name="_DEM-WP(C) Prod O&amp;M 2007GRC_Electric Rev Req Model (2009 GRC) Rebuttal 4" xfId="9871"/>
    <cellStyle name="_DEM-WP(C) Prod O&amp;M 2007GRC_Electric Rev Req Model (2009 GRC) Rebuttal REmoval of New  WH Solar AdjustMI" xfId="9872"/>
    <cellStyle name="_DEM-WP(C) Prod O&amp;M 2007GRC_Electric Rev Req Model (2009 GRC) Rebuttal REmoval of New  WH Solar AdjustMI 2" xfId="9873"/>
    <cellStyle name="_DEM-WP(C) Prod O&amp;M 2007GRC_Electric Rev Req Model (2009 GRC) Rebuttal REmoval of New  WH Solar AdjustMI 2 2" xfId="9874"/>
    <cellStyle name="_DEM-WP(C) Prod O&amp;M 2007GRC_Electric Rev Req Model (2009 GRC) Rebuttal REmoval of New  WH Solar AdjustMI 2 2 2" xfId="9875"/>
    <cellStyle name="_DEM-WP(C) Prod O&amp;M 2007GRC_Electric Rev Req Model (2009 GRC) Rebuttal REmoval of New  WH Solar AdjustMI 2 3" xfId="9876"/>
    <cellStyle name="_DEM-WP(C) Prod O&amp;M 2007GRC_Electric Rev Req Model (2009 GRC) Rebuttal REmoval of New  WH Solar AdjustMI 3" xfId="9877"/>
    <cellStyle name="_DEM-WP(C) Prod O&amp;M 2007GRC_Electric Rev Req Model (2009 GRC) Rebuttal REmoval of New  WH Solar AdjustMI 3 2" xfId="9878"/>
    <cellStyle name="_DEM-WP(C) Prod O&amp;M 2007GRC_Electric Rev Req Model (2009 GRC) Rebuttal REmoval of New  WH Solar AdjustMI 4" xfId="9879"/>
    <cellStyle name="_DEM-WP(C) Prod O&amp;M 2007GRC_Electric Rev Req Model (2009 GRC) Rebuttal REmoval of New  WH Solar AdjustMI_DEM-WP(C) ENERG10C--ctn Mid-C_042010 2010GRC" xfId="9880"/>
    <cellStyle name="_DEM-WP(C) Prod O&amp;M 2007GRC_Electric Rev Req Model (2009 GRC) Rebuttal REmoval of New  WH Solar AdjustMI_DEM-WP(C) ENERG10C--ctn Mid-C_042010 2010GRC 2" xfId="9881"/>
    <cellStyle name="_DEM-WP(C) Prod O&amp;M 2007GRC_Electric Rev Req Model (2009 GRC) Revised 01-18-2010" xfId="9882"/>
    <cellStyle name="_DEM-WP(C) Prod O&amp;M 2007GRC_Electric Rev Req Model (2009 GRC) Revised 01-18-2010 2" xfId="9883"/>
    <cellStyle name="_DEM-WP(C) Prod O&amp;M 2007GRC_Electric Rev Req Model (2009 GRC) Revised 01-18-2010 2 2" xfId="9884"/>
    <cellStyle name="_DEM-WP(C) Prod O&amp;M 2007GRC_Electric Rev Req Model (2009 GRC) Revised 01-18-2010 2 2 2" xfId="9885"/>
    <cellStyle name="_DEM-WP(C) Prod O&amp;M 2007GRC_Electric Rev Req Model (2009 GRC) Revised 01-18-2010 2 3" xfId="9886"/>
    <cellStyle name="_DEM-WP(C) Prod O&amp;M 2007GRC_Electric Rev Req Model (2009 GRC) Revised 01-18-2010 3" xfId="9887"/>
    <cellStyle name="_DEM-WP(C) Prod O&amp;M 2007GRC_Electric Rev Req Model (2009 GRC) Revised 01-18-2010 3 2" xfId="9888"/>
    <cellStyle name="_DEM-WP(C) Prod O&amp;M 2007GRC_Electric Rev Req Model (2009 GRC) Revised 01-18-2010 4" xfId="9889"/>
    <cellStyle name="_DEM-WP(C) Prod O&amp;M 2007GRC_Electric Rev Req Model (2009 GRC) Revised 01-18-2010_DEM-WP(C) ENERG10C--ctn Mid-C_042010 2010GRC" xfId="9890"/>
    <cellStyle name="_DEM-WP(C) Prod O&amp;M 2007GRC_Electric Rev Req Model (2009 GRC) Revised 01-18-2010_DEM-WP(C) ENERG10C--ctn Mid-C_042010 2010GRC 2" xfId="9891"/>
    <cellStyle name="_DEM-WP(C) Prod O&amp;M 2007GRC_Final Order Electric EXHIBIT A-1" xfId="9892"/>
    <cellStyle name="_DEM-WP(C) Prod O&amp;M 2007GRC_Final Order Electric EXHIBIT A-1 2" xfId="9893"/>
    <cellStyle name="_DEM-WP(C) Prod O&amp;M 2007GRC_Final Order Electric EXHIBIT A-1 2 2" xfId="9894"/>
    <cellStyle name="_DEM-WP(C) Prod O&amp;M 2007GRC_Final Order Electric EXHIBIT A-1 2 2 2" xfId="9895"/>
    <cellStyle name="_DEM-WP(C) Prod O&amp;M 2007GRC_Final Order Electric EXHIBIT A-1 2 3" xfId="9896"/>
    <cellStyle name="_DEM-WP(C) Prod O&amp;M 2007GRC_Final Order Electric EXHIBIT A-1 3" xfId="9897"/>
    <cellStyle name="_DEM-WP(C) Prod O&amp;M 2007GRC_Final Order Electric EXHIBIT A-1 3 2" xfId="9898"/>
    <cellStyle name="_DEM-WP(C) Prod O&amp;M 2007GRC_Final Order Electric EXHIBIT A-1 4" xfId="9899"/>
    <cellStyle name="_DEM-WP(C) Prod O&amp;M 2007GRC_Rebuttal Power Costs" xfId="9900"/>
    <cellStyle name="_DEM-WP(C) Prod O&amp;M 2007GRC_Rebuttal Power Costs 2" xfId="9901"/>
    <cellStyle name="_DEM-WP(C) Prod O&amp;M 2007GRC_Rebuttal Power Costs 2 2" xfId="9902"/>
    <cellStyle name="_DEM-WP(C) Prod O&amp;M 2007GRC_Rebuttal Power Costs 2 2 2" xfId="9903"/>
    <cellStyle name="_DEM-WP(C) Prod O&amp;M 2007GRC_Rebuttal Power Costs 2 3" xfId="9904"/>
    <cellStyle name="_DEM-WP(C) Prod O&amp;M 2007GRC_Rebuttal Power Costs 3" xfId="9905"/>
    <cellStyle name="_DEM-WP(C) Prod O&amp;M 2007GRC_Rebuttal Power Costs 3 2" xfId="9906"/>
    <cellStyle name="_DEM-WP(C) Prod O&amp;M 2007GRC_Rebuttal Power Costs 4" xfId="9907"/>
    <cellStyle name="_DEM-WP(C) Prod O&amp;M 2007GRC_Rebuttal Power Costs_Adj Bench DR 3 for Initial Briefs (Electric)" xfId="9908"/>
    <cellStyle name="_DEM-WP(C) Prod O&amp;M 2007GRC_Rebuttal Power Costs_Adj Bench DR 3 for Initial Briefs (Electric) 2" xfId="9909"/>
    <cellStyle name="_DEM-WP(C) Prod O&amp;M 2007GRC_Rebuttal Power Costs_Adj Bench DR 3 for Initial Briefs (Electric) 2 2" xfId="9910"/>
    <cellStyle name="_DEM-WP(C) Prod O&amp;M 2007GRC_Rebuttal Power Costs_Adj Bench DR 3 for Initial Briefs (Electric) 2 2 2" xfId="9911"/>
    <cellStyle name="_DEM-WP(C) Prod O&amp;M 2007GRC_Rebuttal Power Costs_Adj Bench DR 3 for Initial Briefs (Electric) 2 3" xfId="9912"/>
    <cellStyle name="_DEM-WP(C) Prod O&amp;M 2007GRC_Rebuttal Power Costs_Adj Bench DR 3 for Initial Briefs (Electric) 3" xfId="9913"/>
    <cellStyle name="_DEM-WP(C) Prod O&amp;M 2007GRC_Rebuttal Power Costs_Adj Bench DR 3 for Initial Briefs (Electric) 3 2" xfId="9914"/>
    <cellStyle name="_DEM-WP(C) Prod O&amp;M 2007GRC_Rebuttal Power Costs_Adj Bench DR 3 for Initial Briefs (Electric) 4" xfId="9915"/>
    <cellStyle name="_DEM-WP(C) Prod O&amp;M 2007GRC_Rebuttal Power Costs_Adj Bench DR 3 for Initial Briefs (Electric)_DEM-WP(C) ENERG10C--ctn Mid-C_042010 2010GRC" xfId="9916"/>
    <cellStyle name="_DEM-WP(C) Prod O&amp;M 2007GRC_Rebuttal Power Costs_Adj Bench DR 3 for Initial Briefs (Electric)_DEM-WP(C) ENERG10C--ctn Mid-C_042010 2010GRC 2" xfId="9917"/>
    <cellStyle name="_DEM-WP(C) Prod O&amp;M 2007GRC_Rebuttal Power Costs_DEM-WP(C) ENERG10C--ctn Mid-C_042010 2010GRC" xfId="9918"/>
    <cellStyle name="_DEM-WP(C) Prod O&amp;M 2007GRC_Rebuttal Power Costs_DEM-WP(C) ENERG10C--ctn Mid-C_042010 2010GRC 2" xfId="9919"/>
    <cellStyle name="_DEM-WP(C) Prod O&amp;M 2007GRC_Rebuttal Power Costs_Electric Rev Req Model (2009 GRC) Rebuttal" xfId="9920"/>
    <cellStyle name="_DEM-WP(C) Prod O&amp;M 2007GRC_Rebuttal Power Costs_Electric Rev Req Model (2009 GRC) Rebuttal 2" xfId="9921"/>
    <cellStyle name="_DEM-WP(C) Prod O&amp;M 2007GRC_Rebuttal Power Costs_Electric Rev Req Model (2009 GRC) Rebuttal 2 2" xfId="9922"/>
    <cellStyle name="_DEM-WP(C) Prod O&amp;M 2007GRC_Rebuttal Power Costs_Electric Rev Req Model (2009 GRC) Rebuttal 2 2 2" xfId="9923"/>
    <cellStyle name="_DEM-WP(C) Prod O&amp;M 2007GRC_Rebuttal Power Costs_Electric Rev Req Model (2009 GRC) Rebuttal 2 3" xfId="9924"/>
    <cellStyle name="_DEM-WP(C) Prod O&amp;M 2007GRC_Rebuttal Power Costs_Electric Rev Req Model (2009 GRC) Rebuttal 3" xfId="9925"/>
    <cellStyle name="_DEM-WP(C) Prod O&amp;M 2007GRC_Rebuttal Power Costs_Electric Rev Req Model (2009 GRC) Rebuttal 3 2" xfId="9926"/>
    <cellStyle name="_DEM-WP(C) Prod O&amp;M 2007GRC_Rebuttal Power Costs_Electric Rev Req Model (2009 GRC) Rebuttal 4" xfId="9927"/>
    <cellStyle name="_DEM-WP(C) Prod O&amp;M 2007GRC_Rebuttal Power Costs_Electric Rev Req Model (2009 GRC) Rebuttal REmoval of New  WH Solar AdjustMI" xfId="9928"/>
    <cellStyle name="_DEM-WP(C) Prod O&amp;M 2007GRC_Rebuttal Power Costs_Electric Rev Req Model (2009 GRC) Rebuttal REmoval of New  WH Solar AdjustMI 2" xfId="9929"/>
    <cellStyle name="_DEM-WP(C) Prod O&amp;M 2007GRC_Rebuttal Power Costs_Electric Rev Req Model (2009 GRC) Rebuttal REmoval of New  WH Solar AdjustMI 2 2" xfId="9930"/>
    <cellStyle name="_DEM-WP(C) Prod O&amp;M 2007GRC_Rebuttal Power Costs_Electric Rev Req Model (2009 GRC) Rebuttal REmoval of New  WH Solar AdjustMI 2 2 2" xfId="9931"/>
    <cellStyle name="_DEM-WP(C) Prod O&amp;M 2007GRC_Rebuttal Power Costs_Electric Rev Req Model (2009 GRC) Rebuttal REmoval of New  WH Solar AdjustMI 2 3" xfId="9932"/>
    <cellStyle name="_DEM-WP(C) Prod O&amp;M 2007GRC_Rebuttal Power Costs_Electric Rev Req Model (2009 GRC) Rebuttal REmoval of New  WH Solar AdjustMI 3" xfId="9933"/>
    <cellStyle name="_DEM-WP(C) Prod O&amp;M 2007GRC_Rebuttal Power Costs_Electric Rev Req Model (2009 GRC) Rebuttal REmoval of New  WH Solar AdjustMI 3 2" xfId="9934"/>
    <cellStyle name="_DEM-WP(C) Prod O&amp;M 2007GRC_Rebuttal Power Costs_Electric Rev Req Model (2009 GRC) Rebuttal REmoval of New  WH Solar AdjustMI 4" xfId="9935"/>
    <cellStyle name="_DEM-WP(C) Prod O&amp;M 2007GRC_Rebuttal Power Costs_Electric Rev Req Model (2009 GRC) Rebuttal REmoval of New  WH Solar AdjustMI_DEM-WP(C) ENERG10C--ctn Mid-C_042010 2010GRC" xfId="9936"/>
    <cellStyle name="_DEM-WP(C) Prod O&amp;M 2007GRC_Rebuttal Power Costs_Electric Rev Req Model (2009 GRC) Rebuttal REmoval of New  WH Solar AdjustMI_DEM-WP(C) ENERG10C--ctn Mid-C_042010 2010GRC 2" xfId="9937"/>
    <cellStyle name="_DEM-WP(C) Prod O&amp;M 2007GRC_Rebuttal Power Costs_Electric Rev Req Model (2009 GRC) Revised 01-18-2010" xfId="9938"/>
    <cellStyle name="_DEM-WP(C) Prod O&amp;M 2007GRC_Rebuttal Power Costs_Electric Rev Req Model (2009 GRC) Revised 01-18-2010 2" xfId="9939"/>
    <cellStyle name="_DEM-WP(C) Prod O&amp;M 2007GRC_Rebuttal Power Costs_Electric Rev Req Model (2009 GRC) Revised 01-18-2010 2 2" xfId="9940"/>
    <cellStyle name="_DEM-WP(C) Prod O&amp;M 2007GRC_Rebuttal Power Costs_Electric Rev Req Model (2009 GRC) Revised 01-18-2010 2 2 2" xfId="9941"/>
    <cellStyle name="_DEM-WP(C) Prod O&amp;M 2007GRC_Rebuttal Power Costs_Electric Rev Req Model (2009 GRC) Revised 01-18-2010 2 3" xfId="9942"/>
    <cellStyle name="_DEM-WP(C) Prod O&amp;M 2007GRC_Rebuttal Power Costs_Electric Rev Req Model (2009 GRC) Revised 01-18-2010 3" xfId="9943"/>
    <cellStyle name="_DEM-WP(C) Prod O&amp;M 2007GRC_Rebuttal Power Costs_Electric Rev Req Model (2009 GRC) Revised 01-18-2010 3 2" xfId="9944"/>
    <cellStyle name="_DEM-WP(C) Prod O&amp;M 2007GRC_Rebuttal Power Costs_Electric Rev Req Model (2009 GRC) Revised 01-18-2010 4" xfId="9945"/>
    <cellStyle name="_DEM-WP(C) Prod O&amp;M 2007GRC_Rebuttal Power Costs_Electric Rev Req Model (2009 GRC) Revised 01-18-2010_DEM-WP(C) ENERG10C--ctn Mid-C_042010 2010GRC" xfId="9946"/>
    <cellStyle name="_DEM-WP(C) Prod O&amp;M 2007GRC_Rebuttal Power Costs_Electric Rev Req Model (2009 GRC) Revised 01-18-2010_DEM-WP(C) ENERG10C--ctn Mid-C_042010 2010GRC 2" xfId="9947"/>
    <cellStyle name="_DEM-WP(C) Prod O&amp;M 2007GRC_Rebuttal Power Costs_Final Order Electric EXHIBIT A-1" xfId="9948"/>
    <cellStyle name="_DEM-WP(C) Prod O&amp;M 2007GRC_Rebuttal Power Costs_Final Order Electric EXHIBIT A-1 2" xfId="9949"/>
    <cellStyle name="_DEM-WP(C) Prod O&amp;M 2007GRC_Rebuttal Power Costs_Final Order Electric EXHIBIT A-1 2 2" xfId="9950"/>
    <cellStyle name="_DEM-WP(C) Prod O&amp;M 2007GRC_Rebuttal Power Costs_Final Order Electric EXHIBIT A-1 2 2 2" xfId="9951"/>
    <cellStyle name="_DEM-WP(C) Prod O&amp;M 2007GRC_Rebuttal Power Costs_Final Order Electric EXHIBIT A-1 2 3" xfId="9952"/>
    <cellStyle name="_DEM-WP(C) Prod O&amp;M 2007GRC_Rebuttal Power Costs_Final Order Electric EXHIBIT A-1 3" xfId="9953"/>
    <cellStyle name="_DEM-WP(C) Prod O&amp;M 2007GRC_Rebuttal Power Costs_Final Order Electric EXHIBIT A-1 3 2" xfId="9954"/>
    <cellStyle name="_DEM-WP(C) Prod O&amp;M 2007GRC_Rebuttal Power Costs_Final Order Electric EXHIBIT A-1 4" xfId="9955"/>
    <cellStyle name="_x0013__DEM-WP(C) Production O&amp;M 2010GRC As-Filed" xfId="9956"/>
    <cellStyle name="_x0013__DEM-WP(C) Production O&amp;M 2010GRC As-Filed 2" xfId="9957"/>
    <cellStyle name="_x0013__DEM-WP(C) Production O&amp;M 2010GRC As-Filed 2 2" xfId="9958"/>
    <cellStyle name="_x0013__DEM-WP(C) Production O&amp;M 2010GRC As-Filed 3" xfId="9959"/>
    <cellStyle name="_x0013__DEM-WP(C) Production O&amp;M 2010GRC As-Filed 3 2" xfId="9960"/>
    <cellStyle name="_x0013__DEM-WP(C) Production O&amp;M 2010GRC As-Filed 4" xfId="9961"/>
    <cellStyle name="_x0013__DEM-WP(C) Production O&amp;M 2010GRC As-Filed 4 2" xfId="9962"/>
    <cellStyle name="_x0013__DEM-WP(C) Production O&amp;M 2010GRC As-Filed 5" xfId="9963"/>
    <cellStyle name="_x0013__DEM-WP(C) Production O&amp;M 2010GRC As-Filed 5 2" xfId="9964"/>
    <cellStyle name="_x0013__DEM-WP(C) Production O&amp;M 2010GRC As-Filed 6" xfId="9965"/>
    <cellStyle name="_x0013__DEM-WP(C) Production O&amp;M 2010GRC As-Filed 6 2" xfId="9966"/>
    <cellStyle name="_DEM-WP(C) Rate Year Sumas by Month Update Corrected" xfId="9967"/>
    <cellStyle name="_DEM-WP(C) Rate Year Sumas by Month Update Corrected 2" xfId="9968"/>
    <cellStyle name="_DEM-WP(C) ST Power Contracts 3102008" xfId="9969"/>
    <cellStyle name="_DEM-WP(C) ST Power Contracts 3102008 2" xfId="9970"/>
    <cellStyle name="_DEM-WP(C) ST Power Contracts 3102008 2 2" xfId="9971"/>
    <cellStyle name="_DEM-WP(C) ST Power Contracts 3102008 2 2 2" xfId="9972"/>
    <cellStyle name="_DEM-WP(C) ST Power Contracts 3102008 2 2 2 2" xfId="9973"/>
    <cellStyle name="_DEM-WP(C) ST Power Contracts 3102008 2 2 3" xfId="9974"/>
    <cellStyle name="_DEM-WP(C) ST Power Contracts 3102008 2 3" xfId="9975"/>
    <cellStyle name="_DEM-WP(C) ST Power Contracts 3102008 2 3 2" xfId="9976"/>
    <cellStyle name="_DEM-WP(C) ST Power Contracts 3102008 2 4" xfId="9977"/>
    <cellStyle name="_DEM-WP(C) ST Power Contracts 3102008 3" xfId="9978"/>
    <cellStyle name="_DEM-WP(C) ST Power Contracts 3102008 3 2" xfId="9979"/>
    <cellStyle name="_DEM-WP(C) ST Power Contracts 3102008 3 2 2" xfId="9980"/>
    <cellStyle name="_DEM-WP(C) ST Power Contracts 3102008 3 3" xfId="9981"/>
    <cellStyle name="_DEM-WP(C) ST Power Contracts 3102008 4" xfId="9982"/>
    <cellStyle name="_DEM-WP(C) ST Power Contracts 3102008 4 2" xfId="9983"/>
    <cellStyle name="_DEM-WP(C) ST Power Contracts 3102008 4 2 2" xfId="9984"/>
    <cellStyle name="_DEM-WP(C) ST Power Contracts 3102008 4 3" xfId="9985"/>
    <cellStyle name="_DEM-WP(C) ST Power Contracts 3102008 5" xfId="9986"/>
    <cellStyle name="_DEM-WP(C) ST Power Contracts 3102008 5 2" xfId="9987"/>
    <cellStyle name="_DEM-WP(C) ST Power Contracts 3102008 5 2 2" xfId="9988"/>
    <cellStyle name="_DEM-WP(C) ST Power Contracts 3102008 5 3" xfId="9989"/>
    <cellStyle name="_DEM-WP(C) ST Power Contracts 3102008 6" xfId="9990"/>
    <cellStyle name="_DEM-WP(C) Sumas Proforma 11.14.07" xfId="9991"/>
    <cellStyle name="_DEM-WP(C) Sumas Proforma 11.14.07 2" xfId="9992"/>
    <cellStyle name="_DEM-WP(C) Sumas Proforma 11.5.07" xfId="9993"/>
    <cellStyle name="_DEM-WP(C) Sumas Proforma 11.5.07 2" xfId="9994"/>
    <cellStyle name="_DEM-WP(C) Wells_Power_Cost" xfId="9995"/>
    <cellStyle name="_DEM-WP(C) Wells_Power_Cost 2" xfId="9996"/>
    <cellStyle name="_DEM-WP(C) Wells_Power_Cost 2 2" xfId="9997"/>
    <cellStyle name="_DEM-WP(C) Wells_Power_Cost 2 2 2" xfId="9998"/>
    <cellStyle name="_DEM-WP(C) Wells_Power_Cost 2 3" xfId="9999"/>
    <cellStyle name="_DEM-WP(C) Wells_Power_Cost 3" xfId="10000"/>
    <cellStyle name="_DEM-WP(C) Wells_Power_Cost 3 2" xfId="10001"/>
    <cellStyle name="_DEM-WP(C) Westside Hydro Data_051007" xfId="10002"/>
    <cellStyle name="_DEM-WP(C) Westside Hydro Data_051007 2" xfId="10003"/>
    <cellStyle name="_DEM-WP(C) Westside Hydro Data_051007 2 2" xfId="10004"/>
    <cellStyle name="_DEM-WP(C) Westside Hydro Data_051007 2 2 2" xfId="10005"/>
    <cellStyle name="_DEM-WP(C) Westside Hydro Data_051007 2 3" xfId="10006"/>
    <cellStyle name="_DEM-WP(C) Westside Hydro Data_051007 3" xfId="10007"/>
    <cellStyle name="_DEM-WP(C) Westside Hydro Data_051007 3 2" xfId="10008"/>
    <cellStyle name="_DEM-WP(C) Westside Hydro Data_051007 4" xfId="10009"/>
    <cellStyle name="_DEM-WP(C) Westside Hydro Data_051007_16.37E Wild Horse Expansion DeferralRevwrkingfile SF" xfId="10010"/>
    <cellStyle name="_DEM-WP(C) Westside Hydro Data_051007_16.37E Wild Horse Expansion DeferralRevwrkingfile SF 2" xfId="10011"/>
    <cellStyle name="_DEM-WP(C) Westside Hydro Data_051007_16.37E Wild Horse Expansion DeferralRevwrkingfile SF 2 2" xfId="10012"/>
    <cellStyle name="_DEM-WP(C) Westside Hydro Data_051007_16.37E Wild Horse Expansion DeferralRevwrkingfile SF 2 2 2" xfId="10013"/>
    <cellStyle name="_DEM-WP(C) Westside Hydro Data_051007_16.37E Wild Horse Expansion DeferralRevwrkingfile SF 2 3" xfId="10014"/>
    <cellStyle name="_DEM-WP(C) Westside Hydro Data_051007_16.37E Wild Horse Expansion DeferralRevwrkingfile SF 3" xfId="10015"/>
    <cellStyle name="_DEM-WP(C) Westside Hydro Data_051007_16.37E Wild Horse Expansion DeferralRevwrkingfile SF 3 2" xfId="10016"/>
    <cellStyle name="_DEM-WP(C) Westside Hydro Data_051007_16.37E Wild Horse Expansion DeferralRevwrkingfile SF 4" xfId="10017"/>
    <cellStyle name="_DEM-WP(C) Westside Hydro Data_051007_16.37E Wild Horse Expansion DeferralRevwrkingfile SF_DEM-WP(C) ENERG10C--ctn Mid-C_042010 2010GRC" xfId="10018"/>
    <cellStyle name="_DEM-WP(C) Westside Hydro Data_051007_16.37E Wild Horse Expansion DeferralRevwrkingfile SF_DEM-WP(C) ENERG10C--ctn Mid-C_042010 2010GRC 2" xfId="10019"/>
    <cellStyle name="_DEM-WP(C) Westside Hydro Data_051007_2009 GRC Compl Filing - Exhibit D" xfId="10020"/>
    <cellStyle name="_DEM-WP(C) Westside Hydro Data_051007_2009 GRC Compl Filing - Exhibit D 2" xfId="10021"/>
    <cellStyle name="_DEM-WP(C) Westside Hydro Data_051007_2009 GRC Compl Filing - Exhibit D 2 2" xfId="10022"/>
    <cellStyle name="_DEM-WP(C) Westside Hydro Data_051007_2009 GRC Compl Filing - Exhibit D 2 2 2" xfId="10023"/>
    <cellStyle name="_DEM-WP(C) Westside Hydro Data_051007_2009 GRC Compl Filing - Exhibit D 2 3" xfId="10024"/>
    <cellStyle name="_DEM-WP(C) Westside Hydro Data_051007_2009 GRC Compl Filing - Exhibit D 3" xfId="10025"/>
    <cellStyle name="_DEM-WP(C) Westside Hydro Data_051007_2009 GRC Compl Filing - Exhibit D 3 2" xfId="10026"/>
    <cellStyle name="_DEM-WP(C) Westside Hydro Data_051007_2009 GRC Compl Filing - Exhibit D 4" xfId="10027"/>
    <cellStyle name="_DEM-WP(C) Westside Hydro Data_051007_2009 GRC Compl Filing - Exhibit D_DEM-WP(C) ENERG10C--ctn Mid-C_042010 2010GRC" xfId="10028"/>
    <cellStyle name="_DEM-WP(C) Westside Hydro Data_051007_2009 GRC Compl Filing - Exhibit D_DEM-WP(C) ENERG10C--ctn Mid-C_042010 2010GRC 2" xfId="10029"/>
    <cellStyle name="_DEM-WP(C) Westside Hydro Data_051007_Adj Bench DR 3 for Initial Briefs (Electric)" xfId="10030"/>
    <cellStyle name="_DEM-WP(C) Westside Hydro Data_051007_Adj Bench DR 3 for Initial Briefs (Electric) 2" xfId="10031"/>
    <cellStyle name="_DEM-WP(C) Westside Hydro Data_051007_Adj Bench DR 3 for Initial Briefs (Electric) 2 2" xfId="10032"/>
    <cellStyle name="_DEM-WP(C) Westside Hydro Data_051007_Adj Bench DR 3 for Initial Briefs (Electric) 2 2 2" xfId="10033"/>
    <cellStyle name="_DEM-WP(C) Westside Hydro Data_051007_Adj Bench DR 3 for Initial Briefs (Electric) 2 3" xfId="10034"/>
    <cellStyle name="_DEM-WP(C) Westside Hydro Data_051007_Adj Bench DR 3 for Initial Briefs (Electric) 3" xfId="10035"/>
    <cellStyle name="_DEM-WP(C) Westside Hydro Data_051007_Adj Bench DR 3 for Initial Briefs (Electric) 3 2" xfId="10036"/>
    <cellStyle name="_DEM-WP(C) Westside Hydro Data_051007_Adj Bench DR 3 for Initial Briefs (Electric) 4" xfId="10037"/>
    <cellStyle name="_DEM-WP(C) Westside Hydro Data_051007_Adj Bench DR 3 for Initial Briefs (Electric)_DEM-WP(C) ENERG10C--ctn Mid-C_042010 2010GRC" xfId="10038"/>
    <cellStyle name="_DEM-WP(C) Westside Hydro Data_051007_Adj Bench DR 3 for Initial Briefs (Electric)_DEM-WP(C) ENERG10C--ctn Mid-C_042010 2010GRC 2" xfId="10039"/>
    <cellStyle name="_DEM-WP(C) Westside Hydro Data_051007_Book1" xfId="10040"/>
    <cellStyle name="_DEM-WP(C) Westside Hydro Data_051007_Book1 2" xfId="10041"/>
    <cellStyle name="_DEM-WP(C) Westside Hydro Data_051007_Book2" xfId="10042"/>
    <cellStyle name="_DEM-WP(C) Westside Hydro Data_051007_Book2 2" xfId="10043"/>
    <cellStyle name="_DEM-WP(C) Westside Hydro Data_051007_Book2 2 2" xfId="10044"/>
    <cellStyle name="_DEM-WP(C) Westside Hydro Data_051007_Book2 2 2 2" xfId="10045"/>
    <cellStyle name="_DEM-WP(C) Westside Hydro Data_051007_Book2 2 3" xfId="10046"/>
    <cellStyle name="_DEM-WP(C) Westside Hydro Data_051007_Book2 3" xfId="10047"/>
    <cellStyle name="_DEM-WP(C) Westside Hydro Data_051007_Book2 3 2" xfId="10048"/>
    <cellStyle name="_DEM-WP(C) Westside Hydro Data_051007_Book2 4" xfId="10049"/>
    <cellStyle name="_DEM-WP(C) Westside Hydro Data_051007_Book2_DEM-WP(C) ENERG10C--ctn Mid-C_042010 2010GRC" xfId="10050"/>
    <cellStyle name="_DEM-WP(C) Westside Hydro Data_051007_Book2_DEM-WP(C) ENERG10C--ctn Mid-C_042010 2010GRC 2" xfId="10051"/>
    <cellStyle name="_DEM-WP(C) Westside Hydro Data_051007_Book4" xfId="10052"/>
    <cellStyle name="_DEM-WP(C) Westside Hydro Data_051007_Book4 2" xfId="10053"/>
    <cellStyle name="_DEM-WP(C) Westside Hydro Data_051007_Book4 2 2" xfId="10054"/>
    <cellStyle name="_DEM-WP(C) Westside Hydro Data_051007_Book4 2 2 2" xfId="10055"/>
    <cellStyle name="_DEM-WP(C) Westside Hydro Data_051007_Book4 2 3" xfId="10056"/>
    <cellStyle name="_DEM-WP(C) Westside Hydro Data_051007_Book4 3" xfId="10057"/>
    <cellStyle name="_DEM-WP(C) Westside Hydro Data_051007_Book4 3 2" xfId="10058"/>
    <cellStyle name="_DEM-WP(C) Westside Hydro Data_051007_Book4 4" xfId="10059"/>
    <cellStyle name="_DEM-WP(C) Westside Hydro Data_051007_Book4_DEM-WP(C) ENERG10C--ctn Mid-C_042010 2010GRC" xfId="10060"/>
    <cellStyle name="_DEM-WP(C) Westside Hydro Data_051007_Book4_DEM-WP(C) ENERG10C--ctn Mid-C_042010 2010GRC 2" xfId="10061"/>
    <cellStyle name="_DEM-WP(C) Westside Hydro Data_051007_DEM-WP(C) ENERG10C--ctn Mid-C_042010 2010GRC" xfId="10062"/>
    <cellStyle name="_DEM-WP(C) Westside Hydro Data_051007_DEM-WP(C) ENERG10C--ctn Mid-C_042010 2010GRC 2" xfId="10063"/>
    <cellStyle name="_DEM-WP(C) Westside Hydro Data_051007_Electric Rev Req Model (2009 GRC) " xfId="10064"/>
    <cellStyle name="_DEM-WP(C) Westside Hydro Data_051007_Electric Rev Req Model (2009 GRC)  2" xfId="10065"/>
    <cellStyle name="_DEM-WP(C) Westside Hydro Data_051007_Electric Rev Req Model (2009 GRC)  2 2" xfId="10066"/>
    <cellStyle name="_DEM-WP(C) Westside Hydro Data_051007_Electric Rev Req Model (2009 GRC)  2 2 2" xfId="10067"/>
    <cellStyle name="_DEM-WP(C) Westside Hydro Data_051007_Electric Rev Req Model (2009 GRC)  2 3" xfId="10068"/>
    <cellStyle name="_DEM-WP(C) Westside Hydro Data_051007_Electric Rev Req Model (2009 GRC)  3" xfId="10069"/>
    <cellStyle name="_DEM-WP(C) Westside Hydro Data_051007_Electric Rev Req Model (2009 GRC)  3 2" xfId="10070"/>
    <cellStyle name="_DEM-WP(C) Westside Hydro Data_051007_Electric Rev Req Model (2009 GRC)  4" xfId="10071"/>
    <cellStyle name="_DEM-WP(C) Westside Hydro Data_051007_Electric Rev Req Model (2009 GRC) _DEM-WP(C) ENERG10C--ctn Mid-C_042010 2010GRC" xfId="10072"/>
    <cellStyle name="_DEM-WP(C) Westside Hydro Data_051007_Electric Rev Req Model (2009 GRC) _DEM-WP(C) ENERG10C--ctn Mid-C_042010 2010GRC 2" xfId="10073"/>
    <cellStyle name="_DEM-WP(C) Westside Hydro Data_051007_Electric Rev Req Model (2009 GRC) Rebuttal" xfId="10074"/>
    <cellStyle name="_DEM-WP(C) Westside Hydro Data_051007_Electric Rev Req Model (2009 GRC) Rebuttal 2" xfId="10075"/>
    <cellStyle name="_DEM-WP(C) Westside Hydro Data_051007_Electric Rev Req Model (2009 GRC) Rebuttal 2 2" xfId="10076"/>
    <cellStyle name="_DEM-WP(C) Westside Hydro Data_051007_Electric Rev Req Model (2009 GRC) Rebuttal 2 2 2" xfId="10077"/>
    <cellStyle name="_DEM-WP(C) Westside Hydro Data_051007_Electric Rev Req Model (2009 GRC) Rebuttal 2 3" xfId="10078"/>
    <cellStyle name="_DEM-WP(C) Westside Hydro Data_051007_Electric Rev Req Model (2009 GRC) Rebuttal 3" xfId="10079"/>
    <cellStyle name="_DEM-WP(C) Westside Hydro Data_051007_Electric Rev Req Model (2009 GRC) Rebuttal 3 2" xfId="10080"/>
    <cellStyle name="_DEM-WP(C) Westside Hydro Data_051007_Electric Rev Req Model (2009 GRC) Rebuttal 4" xfId="10081"/>
    <cellStyle name="_DEM-WP(C) Westside Hydro Data_051007_Electric Rev Req Model (2009 GRC) Rebuttal REmoval of New  WH Solar AdjustMI" xfId="10082"/>
    <cellStyle name="_DEM-WP(C) Westside Hydro Data_051007_Electric Rev Req Model (2009 GRC) Rebuttal REmoval of New  WH Solar AdjustMI 2" xfId="10083"/>
    <cellStyle name="_DEM-WP(C) Westside Hydro Data_051007_Electric Rev Req Model (2009 GRC) Rebuttal REmoval of New  WH Solar AdjustMI 2 2" xfId="10084"/>
    <cellStyle name="_DEM-WP(C) Westside Hydro Data_051007_Electric Rev Req Model (2009 GRC) Rebuttal REmoval of New  WH Solar AdjustMI 2 2 2" xfId="10085"/>
    <cellStyle name="_DEM-WP(C) Westside Hydro Data_051007_Electric Rev Req Model (2009 GRC) Rebuttal REmoval of New  WH Solar AdjustMI 2 3" xfId="10086"/>
    <cellStyle name="_DEM-WP(C) Westside Hydro Data_051007_Electric Rev Req Model (2009 GRC) Rebuttal REmoval of New  WH Solar AdjustMI 3" xfId="10087"/>
    <cellStyle name="_DEM-WP(C) Westside Hydro Data_051007_Electric Rev Req Model (2009 GRC) Rebuttal REmoval of New  WH Solar AdjustMI 3 2" xfId="10088"/>
    <cellStyle name="_DEM-WP(C) Westside Hydro Data_051007_Electric Rev Req Model (2009 GRC) Rebuttal REmoval of New  WH Solar AdjustMI 4" xfId="10089"/>
    <cellStyle name="_DEM-WP(C) Westside Hydro Data_051007_Electric Rev Req Model (2009 GRC) Rebuttal REmoval of New  WH Solar AdjustMI_DEM-WP(C) ENERG10C--ctn Mid-C_042010 2010GRC" xfId="10090"/>
    <cellStyle name="_DEM-WP(C) Westside Hydro Data_051007_Electric Rev Req Model (2009 GRC) Rebuttal REmoval of New  WH Solar AdjustMI_DEM-WP(C) ENERG10C--ctn Mid-C_042010 2010GRC 2" xfId="10091"/>
    <cellStyle name="_DEM-WP(C) Westside Hydro Data_051007_Electric Rev Req Model (2009 GRC) Revised 01-18-2010" xfId="10092"/>
    <cellStyle name="_DEM-WP(C) Westside Hydro Data_051007_Electric Rev Req Model (2009 GRC) Revised 01-18-2010 2" xfId="10093"/>
    <cellStyle name="_DEM-WP(C) Westside Hydro Data_051007_Electric Rev Req Model (2009 GRC) Revised 01-18-2010 2 2" xfId="10094"/>
    <cellStyle name="_DEM-WP(C) Westside Hydro Data_051007_Electric Rev Req Model (2009 GRC) Revised 01-18-2010 2 2 2" xfId="10095"/>
    <cellStyle name="_DEM-WP(C) Westside Hydro Data_051007_Electric Rev Req Model (2009 GRC) Revised 01-18-2010 2 3" xfId="10096"/>
    <cellStyle name="_DEM-WP(C) Westside Hydro Data_051007_Electric Rev Req Model (2009 GRC) Revised 01-18-2010 3" xfId="10097"/>
    <cellStyle name="_DEM-WP(C) Westside Hydro Data_051007_Electric Rev Req Model (2009 GRC) Revised 01-18-2010 3 2" xfId="10098"/>
    <cellStyle name="_DEM-WP(C) Westside Hydro Data_051007_Electric Rev Req Model (2009 GRC) Revised 01-18-2010 4" xfId="10099"/>
    <cellStyle name="_DEM-WP(C) Westside Hydro Data_051007_Electric Rev Req Model (2009 GRC) Revised 01-18-2010_DEM-WP(C) ENERG10C--ctn Mid-C_042010 2010GRC" xfId="10100"/>
    <cellStyle name="_DEM-WP(C) Westside Hydro Data_051007_Electric Rev Req Model (2009 GRC) Revised 01-18-2010_DEM-WP(C) ENERG10C--ctn Mid-C_042010 2010GRC 2" xfId="10101"/>
    <cellStyle name="_DEM-WP(C) Westside Hydro Data_051007_Electric Rev Req Model (2010 GRC)" xfId="10102"/>
    <cellStyle name="_DEM-WP(C) Westside Hydro Data_051007_Electric Rev Req Model (2010 GRC) 2" xfId="10103"/>
    <cellStyle name="_DEM-WP(C) Westside Hydro Data_051007_Electric Rev Req Model (2010 GRC) SF" xfId="10104"/>
    <cellStyle name="_DEM-WP(C) Westside Hydro Data_051007_Electric Rev Req Model (2010 GRC) SF 2" xfId="10105"/>
    <cellStyle name="_DEM-WP(C) Westside Hydro Data_051007_Final Order Electric" xfId="10106"/>
    <cellStyle name="_DEM-WP(C) Westside Hydro Data_051007_Final Order Electric EXHIBIT A-1" xfId="10107"/>
    <cellStyle name="_DEM-WP(C) Westside Hydro Data_051007_Final Order Electric EXHIBIT A-1 2" xfId="10108"/>
    <cellStyle name="_DEM-WP(C) Westside Hydro Data_051007_Final Order Electric EXHIBIT A-1 2 2" xfId="10109"/>
    <cellStyle name="_DEM-WP(C) Westside Hydro Data_051007_Final Order Electric EXHIBIT A-1 2 2 2" xfId="10110"/>
    <cellStyle name="_DEM-WP(C) Westside Hydro Data_051007_Final Order Electric EXHIBIT A-1 2 3" xfId="10111"/>
    <cellStyle name="_DEM-WP(C) Westside Hydro Data_051007_Final Order Electric EXHIBIT A-1 3" xfId="10112"/>
    <cellStyle name="_DEM-WP(C) Westside Hydro Data_051007_Final Order Electric EXHIBIT A-1 3 2" xfId="10113"/>
    <cellStyle name="_DEM-WP(C) Westside Hydro Data_051007_Final Order Electric EXHIBIT A-1 4" xfId="10114"/>
    <cellStyle name="_DEM-WP(C) Westside Hydro Data_051007_NIM Summary" xfId="10115"/>
    <cellStyle name="_DEM-WP(C) Westside Hydro Data_051007_NIM Summary 2" xfId="10116"/>
    <cellStyle name="_DEM-WP(C) Westside Hydro Data_051007_NIM Summary 2 2" xfId="10117"/>
    <cellStyle name="_DEM-WP(C) Westside Hydro Data_051007_NIM Summary 2 2 2" xfId="10118"/>
    <cellStyle name="_DEM-WP(C) Westside Hydro Data_051007_NIM Summary 2 3" xfId="10119"/>
    <cellStyle name="_DEM-WP(C) Westside Hydro Data_051007_NIM Summary 3" xfId="10120"/>
    <cellStyle name="_DEM-WP(C) Westside Hydro Data_051007_NIM Summary 3 2" xfId="10121"/>
    <cellStyle name="_DEM-WP(C) Westside Hydro Data_051007_NIM Summary 4" xfId="10122"/>
    <cellStyle name="_DEM-WP(C) Westside Hydro Data_051007_NIM Summary_DEM-WP(C) ENERG10C--ctn Mid-C_042010 2010GRC" xfId="10123"/>
    <cellStyle name="_DEM-WP(C) Westside Hydro Data_051007_NIM Summary_DEM-WP(C) ENERG10C--ctn Mid-C_042010 2010GRC 2" xfId="10124"/>
    <cellStyle name="_DEM-WP(C) Westside Hydro Data_051007_Power Costs - Comparison bx Rbtl-Staff-Jt-PC" xfId="10125"/>
    <cellStyle name="_DEM-WP(C) Westside Hydro Data_051007_Power Costs - Comparison bx Rbtl-Staff-Jt-PC 2" xfId="10126"/>
    <cellStyle name="_DEM-WP(C) Westside Hydro Data_051007_Power Costs - Comparison bx Rbtl-Staff-Jt-PC 2 2" xfId="10127"/>
    <cellStyle name="_DEM-WP(C) Westside Hydro Data_051007_Power Costs - Comparison bx Rbtl-Staff-Jt-PC 2 2 2" xfId="10128"/>
    <cellStyle name="_DEM-WP(C) Westside Hydro Data_051007_Power Costs - Comparison bx Rbtl-Staff-Jt-PC 2 3" xfId="10129"/>
    <cellStyle name="_DEM-WP(C) Westside Hydro Data_051007_Power Costs - Comparison bx Rbtl-Staff-Jt-PC 3" xfId="10130"/>
    <cellStyle name="_DEM-WP(C) Westside Hydro Data_051007_Power Costs - Comparison bx Rbtl-Staff-Jt-PC 3 2" xfId="10131"/>
    <cellStyle name="_DEM-WP(C) Westside Hydro Data_051007_Power Costs - Comparison bx Rbtl-Staff-Jt-PC 4" xfId="10132"/>
    <cellStyle name="_DEM-WP(C) Westside Hydro Data_051007_Power Costs - Comparison bx Rbtl-Staff-Jt-PC_DEM-WP(C) ENERG10C--ctn Mid-C_042010 2010GRC" xfId="10133"/>
    <cellStyle name="_DEM-WP(C) Westside Hydro Data_051007_Power Costs - Comparison bx Rbtl-Staff-Jt-PC_DEM-WP(C) ENERG10C--ctn Mid-C_042010 2010GRC 2" xfId="10134"/>
    <cellStyle name="_DEM-WP(C) Westside Hydro Data_051007_Rebuttal Power Costs" xfId="10135"/>
    <cellStyle name="_DEM-WP(C) Westside Hydro Data_051007_Rebuttal Power Costs 2" xfId="10136"/>
    <cellStyle name="_DEM-WP(C) Westside Hydro Data_051007_Rebuttal Power Costs 2 2" xfId="10137"/>
    <cellStyle name="_DEM-WP(C) Westside Hydro Data_051007_Rebuttal Power Costs 2 2 2" xfId="10138"/>
    <cellStyle name="_DEM-WP(C) Westside Hydro Data_051007_Rebuttal Power Costs 2 3" xfId="10139"/>
    <cellStyle name="_DEM-WP(C) Westside Hydro Data_051007_Rebuttal Power Costs 3" xfId="10140"/>
    <cellStyle name="_DEM-WP(C) Westside Hydro Data_051007_Rebuttal Power Costs 3 2" xfId="10141"/>
    <cellStyle name="_DEM-WP(C) Westside Hydro Data_051007_Rebuttal Power Costs 4" xfId="10142"/>
    <cellStyle name="_DEM-WP(C) Westside Hydro Data_051007_Rebuttal Power Costs_DEM-WP(C) ENERG10C--ctn Mid-C_042010 2010GRC" xfId="10143"/>
    <cellStyle name="_DEM-WP(C) Westside Hydro Data_051007_Rebuttal Power Costs_DEM-WP(C) ENERG10C--ctn Mid-C_042010 2010GRC 2" xfId="10144"/>
    <cellStyle name="_DEM-WP(C) Westside Hydro Data_051007_TENASKA REGULATORY ASSET" xfId="10145"/>
    <cellStyle name="_DEM-WP(C) Westside Hydro Data_051007_TENASKA REGULATORY ASSET 2" xfId="10146"/>
    <cellStyle name="_DEM-WP(C) Westside Hydro Data_051007_TENASKA REGULATORY ASSET 2 2" xfId="10147"/>
    <cellStyle name="_DEM-WP(C) Westside Hydro Data_051007_TENASKA REGULATORY ASSET 2 2 2" xfId="10148"/>
    <cellStyle name="_DEM-WP(C) Westside Hydro Data_051007_TENASKA REGULATORY ASSET 2 3" xfId="10149"/>
    <cellStyle name="_DEM-WP(C) Westside Hydro Data_051007_TENASKA REGULATORY ASSET 3" xfId="10150"/>
    <cellStyle name="_DEM-WP(C) Westside Hydro Data_051007_TENASKA REGULATORY ASSET 3 2" xfId="10151"/>
    <cellStyle name="_DEM-WP(C) Westside Hydro Data_051007_TENASKA REGULATORY ASSET 4" xfId="10152"/>
    <cellStyle name="_Elec Peak Capacity Need_2008-2029_032709_Wind 5% Cap" xfId="10153"/>
    <cellStyle name="_Elec Peak Capacity Need_2008-2029_032709_Wind 5% Cap 2" xfId="10154"/>
    <cellStyle name="_Elec Peak Capacity Need_2008-2029_032709_Wind 5% Cap 2 2" xfId="10155"/>
    <cellStyle name="_Elec Peak Capacity Need_2008-2029_032709_Wind 5% Cap 2 2 2" xfId="10156"/>
    <cellStyle name="_Elec Peak Capacity Need_2008-2029_032709_Wind 5% Cap 2 2 2 2" xfId="10157"/>
    <cellStyle name="_Elec Peak Capacity Need_2008-2029_032709_Wind 5% Cap 2 2 3" xfId="10158"/>
    <cellStyle name="_Elec Peak Capacity Need_2008-2029_032709_Wind 5% Cap 2 3" xfId="10159"/>
    <cellStyle name="_Elec Peak Capacity Need_2008-2029_032709_Wind 5% Cap 2 3 2" xfId="10160"/>
    <cellStyle name="_Elec Peak Capacity Need_2008-2029_032709_Wind 5% Cap 2 4" xfId="10161"/>
    <cellStyle name="_Elec Peak Capacity Need_2008-2029_032709_Wind 5% Cap 3" xfId="10162"/>
    <cellStyle name="_Elec Peak Capacity Need_2008-2029_032709_Wind 5% Cap 3 2" xfId="10163"/>
    <cellStyle name="_Elec Peak Capacity Need_2008-2029_032709_Wind 5% Cap 4" xfId="10164"/>
    <cellStyle name="_Elec Peak Capacity Need_2008-2029_032709_Wind 5% Cap_DEM-WP(C) ENERG10C--ctn Mid-C_042010 2010GRC" xfId="10165"/>
    <cellStyle name="_Elec Peak Capacity Need_2008-2029_032709_Wind 5% Cap_DEM-WP(C) ENERG10C--ctn Mid-C_042010 2010GRC 2" xfId="10166"/>
    <cellStyle name="_Elec Peak Capacity Need_2008-2029_032709_Wind 5% Cap_NIM Summary" xfId="10167"/>
    <cellStyle name="_Elec Peak Capacity Need_2008-2029_032709_Wind 5% Cap_NIM Summary 2" xfId="10168"/>
    <cellStyle name="_Elec Peak Capacity Need_2008-2029_032709_Wind 5% Cap_NIM Summary 2 2" xfId="10169"/>
    <cellStyle name="_Elec Peak Capacity Need_2008-2029_032709_Wind 5% Cap_NIM Summary 2 2 2" xfId="10170"/>
    <cellStyle name="_Elec Peak Capacity Need_2008-2029_032709_Wind 5% Cap_NIM Summary 2 3" xfId="10171"/>
    <cellStyle name="_Elec Peak Capacity Need_2008-2029_032709_Wind 5% Cap_NIM Summary 3" xfId="10172"/>
    <cellStyle name="_Elec Peak Capacity Need_2008-2029_032709_Wind 5% Cap_NIM Summary 3 2" xfId="10173"/>
    <cellStyle name="_Elec Peak Capacity Need_2008-2029_032709_Wind 5% Cap_NIM Summary 4" xfId="10174"/>
    <cellStyle name="_Elec Peak Capacity Need_2008-2029_032709_Wind 5% Cap_NIM Summary_DEM-WP(C) ENERG10C--ctn Mid-C_042010 2010GRC" xfId="10175"/>
    <cellStyle name="_Elec Peak Capacity Need_2008-2029_032709_Wind 5% Cap_NIM Summary_DEM-WP(C) ENERG10C--ctn Mid-C_042010 2010GRC 2" xfId="10176"/>
    <cellStyle name="_Elec Peak Capacity Need_2008-2029_032709_Wind 5% Cap-ST-Adj-PJP1" xfId="10177"/>
    <cellStyle name="_Elec Peak Capacity Need_2008-2029_032709_Wind 5% Cap-ST-Adj-PJP1 2" xfId="10178"/>
    <cellStyle name="_Elec Peak Capacity Need_2008-2029_032709_Wind 5% Cap-ST-Adj-PJP1 2 2" xfId="10179"/>
    <cellStyle name="_Elec Peak Capacity Need_2008-2029_032709_Wind 5% Cap-ST-Adj-PJP1 2 2 2" xfId="10180"/>
    <cellStyle name="_Elec Peak Capacity Need_2008-2029_032709_Wind 5% Cap-ST-Adj-PJP1 2 2 2 2" xfId="10181"/>
    <cellStyle name="_Elec Peak Capacity Need_2008-2029_032709_Wind 5% Cap-ST-Adj-PJP1 2 2 3" xfId="10182"/>
    <cellStyle name="_Elec Peak Capacity Need_2008-2029_032709_Wind 5% Cap-ST-Adj-PJP1 2 3" xfId="10183"/>
    <cellStyle name="_Elec Peak Capacity Need_2008-2029_032709_Wind 5% Cap-ST-Adj-PJP1 2 3 2" xfId="10184"/>
    <cellStyle name="_Elec Peak Capacity Need_2008-2029_032709_Wind 5% Cap-ST-Adj-PJP1 2 4" xfId="10185"/>
    <cellStyle name="_Elec Peak Capacity Need_2008-2029_032709_Wind 5% Cap-ST-Adj-PJP1 3" xfId="10186"/>
    <cellStyle name="_Elec Peak Capacity Need_2008-2029_032709_Wind 5% Cap-ST-Adj-PJP1 3 2" xfId="10187"/>
    <cellStyle name="_Elec Peak Capacity Need_2008-2029_032709_Wind 5% Cap-ST-Adj-PJP1 4" xfId="10188"/>
    <cellStyle name="_Elec Peak Capacity Need_2008-2029_032709_Wind 5% Cap-ST-Adj-PJP1_DEM-WP(C) ENERG10C--ctn Mid-C_042010 2010GRC" xfId="10189"/>
    <cellStyle name="_Elec Peak Capacity Need_2008-2029_032709_Wind 5% Cap-ST-Adj-PJP1_DEM-WP(C) ENERG10C--ctn Mid-C_042010 2010GRC 2" xfId="10190"/>
    <cellStyle name="_Elec Peak Capacity Need_2008-2029_032709_Wind 5% Cap-ST-Adj-PJP1_NIM Summary" xfId="10191"/>
    <cellStyle name="_Elec Peak Capacity Need_2008-2029_032709_Wind 5% Cap-ST-Adj-PJP1_NIM Summary 2" xfId="10192"/>
    <cellStyle name="_Elec Peak Capacity Need_2008-2029_032709_Wind 5% Cap-ST-Adj-PJP1_NIM Summary 2 2" xfId="10193"/>
    <cellStyle name="_Elec Peak Capacity Need_2008-2029_032709_Wind 5% Cap-ST-Adj-PJP1_NIM Summary 2 2 2" xfId="10194"/>
    <cellStyle name="_Elec Peak Capacity Need_2008-2029_032709_Wind 5% Cap-ST-Adj-PJP1_NIM Summary 2 3" xfId="10195"/>
    <cellStyle name="_Elec Peak Capacity Need_2008-2029_032709_Wind 5% Cap-ST-Adj-PJP1_NIM Summary 3" xfId="10196"/>
    <cellStyle name="_Elec Peak Capacity Need_2008-2029_032709_Wind 5% Cap-ST-Adj-PJP1_NIM Summary 3 2" xfId="10197"/>
    <cellStyle name="_Elec Peak Capacity Need_2008-2029_032709_Wind 5% Cap-ST-Adj-PJP1_NIM Summary 4" xfId="10198"/>
    <cellStyle name="_Elec Peak Capacity Need_2008-2029_032709_Wind 5% Cap-ST-Adj-PJP1_NIM Summary_DEM-WP(C) ENERG10C--ctn Mid-C_042010 2010GRC" xfId="10199"/>
    <cellStyle name="_Elec Peak Capacity Need_2008-2029_032709_Wind 5% Cap-ST-Adj-PJP1_NIM Summary_DEM-WP(C) ENERG10C--ctn Mid-C_042010 2010GRC 2" xfId="10200"/>
    <cellStyle name="_Elec Peak Capacity Need_2008-2029_120908_Wind 5% Cap_Low" xfId="10201"/>
    <cellStyle name="_Elec Peak Capacity Need_2008-2029_120908_Wind 5% Cap_Low 2" xfId="10202"/>
    <cellStyle name="_Elec Peak Capacity Need_2008-2029_120908_Wind 5% Cap_Low 2 2" xfId="10203"/>
    <cellStyle name="_Elec Peak Capacity Need_2008-2029_120908_Wind 5% Cap_Low 2 2 2" xfId="10204"/>
    <cellStyle name="_Elec Peak Capacity Need_2008-2029_120908_Wind 5% Cap_Low 2 2 2 2" xfId="10205"/>
    <cellStyle name="_Elec Peak Capacity Need_2008-2029_120908_Wind 5% Cap_Low 2 2 3" xfId="10206"/>
    <cellStyle name="_Elec Peak Capacity Need_2008-2029_120908_Wind 5% Cap_Low 2 3" xfId="10207"/>
    <cellStyle name="_Elec Peak Capacity Need_2008-2029_120908_Wind 5% Cap_Low 2 3 2" xfId="10208"/>
    <cellStyle name="_Elec Peak Capacity Need_2008-2029_120908_Wind 5% Cap_Low 2 4" xfId="10209"/>
    <cellStyle name="_Elec Peak Capacity Need_2008-2029_120908_Wind 5% Cap_Low 3" xfId="10210"/>
    <cellStyle name="_Elec Peak Capacity Need_2008-2029_120908_Wind 5% Cap_Low 3 2" xfId="10211"/>
    <cellStyle name="_Elec Peak Capacity Need_2008-2029_120908_Wind 5% Cap_Low 4" xfId="10212"/>
    <cellStyle name="_Elec Peak Capacity Need_2008-2029_120908_Wind 5% Cap_Low_DEM-WP(C) ENERG10C--ctn Mid-C_042010 2010GRC" xfId="10213"/>
    <cellStyle name="_Elec Peak Capacity Need_2008-2029_120908_Wind 5% Cap_Low_DEM-WP(C) ENERG10C--ctn Mid-C_042010 2010GRC 2" xfId="10214"/>
    <cellStyle name="_Elec Peak Capacity Need_2008-2029_120908_Wind 5% Cap_Low_NIM Summary" xfId="10215"/>
    <cellStyle name="_Elec Peak Capacity Need_2008-2029_120908_Wind 5% Cap_Low_NIM Summary 2" xfId="10216"/>
    <cellStyle name="_Elec Peak Capacity Need_2008-2029_120908_Wind 5% Cap_Low_NIM Summary 2 2" xfId="10217"/>
    <cellStyle name="_Elec Peak Capacity Need_2008-2029_120908_Wind 5% Cap_Low_NIM Summary 2 2 2" xfId="10218"/>
    <cellStyle name="_Elec Peak Capacity Need_2008-2029_120908_Wind 5% Cap_Low_NIM Summary 2 3" xfId="10219"/>
    <cellStyle name="_Elec Peak Capacity Need_2008-2029_120908_Wind 5% Cap_Low_NIM Summary 3" xfId="10220"/>
    <cellStyle name="_Elec Peak Capacity Need_2008-2029_120908_Wind 5% Cap_Low_NIM Summary 3 2" xfId="10221"/>
    <cellStyle name="_Elec Peak Capacity Need_2008-2029_120908_Wind 5% Cap_Low_NIM Summary 4" xfId="10222"/>
    <cellStyle name="_Elec Peak Capacity Need_2008-2029_120908_Wind 5% Cap_Low_NIM Summary_DEM-WP(C) ENERG10C--ctn Mid-C_042010 2010GRC" xfId="10223"/>
    <cellStyle name="_Elec Peak Capacity Need_2008-2029_120908_Wind 5% Cap_Low_NIM Summary_DEM-WP(C) ENERG10C--ctn Mid-C_042010 2010GRC 2" xfId="10224"/>
    <cellStyle name="_Elec Peak Capacity Need_2008-2029_Wind 5% Cap_050809" xfId="10225"/>
    <cellStyle name="_Elec Peak Capacity Need_2008-2029_Wind 5% Cap_050809 2" xfId="10226"/>
    <cellStyle name="_Elec Peak Capacity Need_2008-2029_Wind 5% Cap_050809 2 2" xfId="10227"/>
    <cellStyle name="_Elec Peak Capacity Need_2008-2029_Wind 5% Cap_050809 2 2 2" xfId="10228"/>
    <cellStyle name="_Elec Peak Capacity Need_2008-2029_Wind 5% Cap_050809 2 2 2 2" xfId="10229"/>
    <cellStyle name="_Elec Peak Capacity Need_2008-2029_Wind 5% Cap_050809 2 2 3" xfId="10230"/>
    <cellStyle name="_Elec Peak Capacity Need_2008-2029_Wind 5% Cap_050809 2 3" xfId="10231"/>
    <cellStyle name="_Elec Peak Capacity Need_2008-2029_Wind 5% Cap_050809 2 3 2" xfId="10232"/>
    <cellStyle name="_Elec Peak Capacity Need_2008-2029_Wind 5% Cap_050809 2 4" xfId="10233"/>
    <cellStyle name="_Elec Peak Capacity Need_2008-2029_Wind 5% Cap_050809 3" xfId="10234"/>
    <cellStyle name="_Elec Peak Capacity Need_2008-2029_Wind 5% Cap_050809 3 2" xfId="10235"/>
    <cellStyle name="_Elec Peak Capacity Need_2008-2029_Wind 5% Cap_050809 4" xfId="10236"/>
    <cellStyle name="_Elec Peak Capacity Need_2008-2029_Wind 5% Cap_050809_DEM-WP(C) ENERG10C--ctn Mid-C_042010 2010GRC" xfId="10237"/>
    <cellStyle name="_Elec Peak Capacity Need_2008-2029_Wind 5% Cap_050809_DEM-WP(C) ENERG10C--ctn Mid-C_042010 2010GRC 2" xfId="10238"/>
    <cellStyle name="_Elec Peak Capacity Need_2008-2029_Wind 5% Cap_050809_NIM Summary" xfId="10239"/>
    <cellStyle name="_Elec Peak Capacity Need_2008-2029_Wind 5% Cap_050809_NIM Summary 2" xfId="10240"/>
    <cellStyle name="_Elec Peak Capacity Need_2008-2029_Wind 5% Cap_050809_NIM Summary 2 2" xfId="10241"/>
    <cellStyle name="_Elec Peak Capacity Need_2008-2029_Wind 5% Cap_050809_NIM Summary 2 2 2" xfId="10242"/>
    <cellStyle name="_Elec Peak Capacity Need_2008-2029_Wind 5% Cap_050809_NIM Summary 2 3" xfId="10243"/>
    <cellStyle name="_Elec Peak Capacity Need_2008-2029_Wind 5% Cap_050809_NIM Summary 3" xfId="10244"/>
    <cellStyle name="_Elec Peak Capacity Need_2008-2029_Wind 5% Cap_050809_NIM Summary 3 2" xfId="10245"/>
    <cellStyle name="_Elec Peak Capacity Need_2008-2029_Wind 5% Cap_050809_NIM Summary 4" xfId="10246"/>
    <cellStyle name="_Elec Peak Capacity Need_2008-2029_Wind 5% Cap_050809_NIM Summary_DEM-WP(C) ENERG10C--ctn Mid-C_042010 2010GRC" xfId="10247"/>
    <cellStyle name="_Elec Peak Capacity Need_2008-2029_Wind 5% Cap_050809_NIM Summary_DEM-WP(C) ENERG10C--ctn Mid-C_042010 2010GRC 2" xfId="10248"/>
    <cellStyle name="_x0013__Electric Rev Req Model (2009 GRC) " xfId="10249"/>
    <cellStyle name="_x0013__Electric Rev Req Model (2009 GRC)  2" xfId="10250"/>
    <cellStyle name="_x0013__Electric Rev Req Model (2009 GRC)  2 2" xfId="10251"/>
    <cellStyle name="_x0013__Electric Rev Req Model (2009 GRC)  2 2 2" xfId="10252"/>
    <cellStyle name="_x0013__Electric Rev Req Model (2009 GRC)  2 3" xfId="10253"/>
    <cellStyle name="_x0013__Electric Rev Req Model (2009 GRC)  3" xfId="10254"/>
    <cellStyle name="_x0013__Electric Rev Req Model (2009 GRC)  3 2" xfId="10255"/>
    <cellStyle name="_x0013__Electric Rev Req Model (2009 GRC)  4" xfId="10256"/>
    <cellStyle name="_x0013__Electric Rev Req Model (2009 GRC) _DEM-WP(C) ENERG10C--ctn Mid-C_042010 2010GRC" xfId="10257"/>
    <cellStyle name="_x0013__Electric Rev Req Model (2009 GRC) _DEM-WP(C) ENERG10C--ctn Mid-C_042010 2010GRC 2" xfId="10258"/>
    <cellStyle name="_x0013__Electric Rev Req Model (2009 GRC) Rebuttal" xfId="10259"/>
    <cellStyle name="_x0013__Electric Rev Req Model (2009 GRC) Rebuttal 2" xfId="10260"/>
    <cellStyle name="_x0013__Electric Rev Req Model (2009 GRC) Rebuttal 2 2" xfId="10261"/>
    <cellStyle name="_x0013__Electric Rev Req Model (2009 GRC) Rebuttal 2 2 2" xfId="10262"/>
    <cellStyle name="_x0013__Electric Rev Req Model (2009 GRC) Rebuttal 2 3" xfId="10263"/>
    <cellStyle name="_x0013__Electric Rev Req Model (2009 GRC) Rebuttal 3" xfId="10264"/>
    <cellStyle name="_x0013__Electric Rev Req Model (2009 GRC) Rebuttal 3 2" xfId="10265"/>
    <cellStyle name="_x0013__Electric Rev Req Model (2009 GRC) Rebuttal 4" xfId="10266"/>
    <cellStyle name="_x0013__Electric Rev Req Model (2009 GRC) Rebuttal REmoval of New  WH Solar AdjustMI" xfId="10267"/>
    <cellStyle name="_x0013__Electric Rev Req Model (2009 GRC) Rebuttal REmoval of New  WH Solar AdjustMI 2" xfId="10268"/>
    <cellStyle name="_x0013__Electric Rev Req Model (2009 GRC) Rebuttal REmoval of New  WH Solar AdjustMI 2 2" xfId="10269"/>
    <cellStyle name="_x0013__Electric Rev Req Model (2009 GRC) Rebuttal REmoval of New  WH Solar AdjustMI 2 2 2" xfId="10270"/>
    <cellStyle name="_x0013__Electric Rev Req Model (2009 GRC) Rebuttal REmoval of New  WH Solar AdjustMI 2 3" xfId="10271"/>
    <cellStyle name="_x0013__Electric Rev Req Model (2009 GRC) Rebuttal REmoval of New  WH Solar AdjustMI 3" xfId="10272"/>
    <cellStyle name="_x0013__Electric Rev Req Model (2009 GRC) Rebuttal REmoval of New  WH Solar AdjustMI 3 2" xfId="10273"/>
    <cellStyle name="_x0013__Electric Rev Req Model (2009 GRC) Rebuttal REmoval of New  WH Solar AdjustMI 4" xfId="10274"/>
    <cellStyle name="_x0013__Electric Rev Req Model (2009 GRC) Rebuttal REmoval of New  WH Solar AdjustMI_DEM-WP(C) ENERG10C--ctn Mid-C_042010 2010GRC" xfId="10275"/>
    <cellStyle name="_x0013__Electric Rev Req Model (2009 GRC) Rebuttal REmoval of New  WH Solar AdjustMI_DEM-WP(C) ENERG10C--ctn Mid-C_042010 2010GRC 2" xfId="10276"/>
    <cellStyle name="_x0013__Electric Rev Req Model (2009 GRC) Revised 01-18-2010" xfId="10277"/>
    <cellStyle name="_x0013__Electric Rev Req Model (2009 GRC) Revised 01-18-2010 2" xfId="10278"/>
    <cellStyle name="_x0013__Electric Rev Req Model (2009 GRC) Revised 01-18-2010 2 2" xfId="10279"/>
    <cellStyle name="_x0013__Electric Rev Req Model (2009 GRC) Revised 01-18-2010 2 2 2" xfId="10280"/>
    <cellStyle name="_x0013__Electric Rev Req Model (2009 GRC) Revised 01-18-2010 2 3" xfId="10281"/>
    <cellStyle name="_x0013__Electric Rev Req Model (2009 GRC) Revised 01-18-2010 3" xfId="10282"/>
    <cellStyle name="_x0013__Electric Rev Req Model (2009 GRC) Revised 01-18-2010 3 2" xfId="10283"/>
    <cellStyle name="_x0013__Electric Rev Req Model (2009 GRC) Revised 01-18-2010 4" xfId="10284"/>
    <cellStyle name="_x0013__Electric Rev Req Model (2009 GRC) Revised 01-18-2010_DEM-WP(C) ENERG10C--ctn Mid-C_042010 2010GRC" xfId="10285"/>
    <cellStyle name="_x0013__Electric Rev Req Model (2009 GRC) Revised 01-18-2010_DEM-WP(C) ENERG10C--ctn Mid-C_042010 2010GRC 2" xfId="10286"/>
    <cellStyle name="_x0013__Electric Rev Req Model (2010 GRC)" xfId="10287"/>
    <cellStyle name="_x0013__Electric Rev Req Model (2010 GRC) 2" xfId="10288"/>
    <cellStyle name="_x0013__Electric Rev Req Model (2010 GRC) SF" xfId="10289"/>
    <cellStyle name="_x0013__Electric Rev Req Model (2010 GRC) SF 2" xfId="10290"/>
    <cellStyle name="_ENCOGEN_WBOOK" xfId="10291"/>
    <cellStyle name="_ENCOGEN_WBOOK 2" xfId="10292"/>
    <cellStyle name="_ENCOGEN_WBOOK 2 2" xfId="10293"/>
    <cellStyle name="_ENCOGEN_WBOOK 2 2 2" xfId="10294"/>
    <cellStyle name="_ENCOGEN_WBOOK 2 3" xfId="10295"/>
    <cellStyle name="_ENCOGEN_WBOOK 3" xfId="10296"/>
    <cellStyle name="_ENCOGEN_WBOOK 3 2" xfId="10297"/>
    <cellStyle name="_ENCOGEN_WBOOK 4" xfId="10298"/>
    <cellStyle name="_ENCOGEN_WBOOK_DEM-WP(C) ENERG10C--ctn Mid-C_042010 2010GRC" xfId="10299"/>
    <cellStyle name="_ENCOGEN_WBOOK_DEM-WP(C) ENERG10C--ctn Mid-C_042010 2010GRC 2" xfId="10300"/>
    <cellStyle name="_ENCOGEN_WBOOK_NIM Summary" xfId="10301"/>
    <cellStyle name="_ENCOGEN_WBOOK_NIM Summary 2" xfId="10302"/>
    <cellStyle name="_ENCOGEN_WBOOK_NIM Summary 2 2" xfId="10303"/>
    <cellStyle name="_ENCOGEN_WBOOK_NIM Summary 2 2 2" xfId="10304"/>
    <cellStyle name="_ENCOGEN_WBOOK_NIM Summary 2 3" xfId="10305"/>
    <cellStyle name="_ENCOGEN_WBOOK_NIM Summary 3" xfId="10306"/>
    <cellStyle name="_ENCOGEN_WBOOK_NIM Summary 3 2" xfId="10307"/>
    <cellStyle name="_ENCOGEN_WBOOK_NIM Summary 4" xfId="10308"/>
    <cellStyle name="_ENCOGEN_WBOOK_NIM Summary_DEM-WP(C) ENERG10C--ctn Mid-C_042010 2010GRC" xfId="10309"/>
    <cellStyle name="_ENCOGEN_WBOOK_NIM Summary_DEM-WP(C) ENERG10C--ctn Mid-C_042010 2010GRC 2" xfId="10310"/>
    <cellStyle name="_x0013__Final Order Electric EXHIBIT A-1" xfId="10311"/>
    <cellStyle name="_x0013__Final Order Electric EXHIBIT A-1 2" xfId="10312"/>
    <cellStyle name="_x0013__Final Order Electric EXHIBIT A-1 2 2" xfId="10313"/>
    <cellStyle name="_x0013__Final Order Electric EXHIBIT A-1 2 2 2" xfId="10314"/>
    <cellStyle name="_x0013__Final Order Electric EXHIBIT A-1 2 3" xfId="10315"/>
    <cellStyle name="_x0013__Final Order Electric EXHIBIT A-1 3" xfId="10316"/>
    <cellStyle name="_x0013__Final Order Electric EXHIBIT A-1 3 2" xfId="10317"/>
    <cellStyle name="_x0013__Final Order Electric EXHIBIT A-1 4" xfId="10318"/>
    <cellStyle name="_Fixed Gas Transport 1 19 09" xfId="10319"/>
    <cellStyle name="_Fixed Gas Transport 1 19 09 2" xfId="10320"/>
    <cellStyle name="_Fixed Gas Transport 1 19 09 2 2" xfId="10321"/>
    <cellStyle name="_Fixed Gas Transport 1 19 09 2 2 2" xfId="10322"/>
    <cellStyle name="_Fixed Gas Transport 1 19 09 2 2 2 2" xfId="10323"/>
    <cellStyle name="_Fixed Gas Transport 1 19 09 2 2 3" xfId="10324"/>
    <cellStyle name="_Fixed Gas Transport 1 19 09 2 3" xfId="10325"/>
    <cellStyle name="_Fixed Gas Transport 1 19 09 2 3 2" xfId="10326"/>
    <cellStyle name="_Fixed Gas Transport 1 19 09 2 4" xfId="10327"/>
    <cellStyle name="_Fixed Gas Transport 1 19 09 3" xfId="10328"/>
    <cellStyle name="_Fixed Gas Transport 1 19 09 3 2" xfId="10329"/>
    <cellStyle name="_Fixed Gas Transport 1 19 09 4" xfId="10330"/>
    <cellStyle name="_Fixed Gas Transport 1 19 09_DEM-WP(C) ENERG10C--ctn Mid-C_042010 2010GRC" xfId="10331"/>
    <cellStyle name="_Fixed Gas Transport 1 19 09_DEM-WP(C) ENERG10C--ctn Mid-C_042010 2010GRC 2" xfId="10332"/>
    <cellStyle name="_Fuel Prices 4-14" xfId="10333"/>
    <cellStyle name="_Fuel Prices 4-14 10" xfId="10334"/>
    <cellStyle name="_Fuel Prices 4-14 10 2" xfId="10335"/>
    <cellStyle name="_Fuel Prices 4-14 2" xfId="10336"/>
    <cellStyle name="_Fuel Prices 4-14 2 2" xfId="10337"/>
    <cellStyle name="_Fuel Prices 4-14 2 2 2" xfId="10338"/>
    <cellStyle name="_Fuel Prices 4-14 2 2 2 2" xfId="10339"/>
    <cellStyle name="_Fuel Prices 4-14 2 2 3" xfId="10340"/>
    <cellStyle name="_Fuel Prices 4-14 2 3" xfId="10341"/>
    <cellStyle name="_Fuel Prices 4-14 2 3 2" xfId="10342"/>
    <cellStyle name="_Fuel Prices 4-14 2 4" xfId="10343"/>
    <cellStyle name="_Fuel Prices 4-14 3" xfId="10344"/>
    <cellStyle name="_Fuel Prices 4-14 3 2" xfId="10345"/>
    <cellStyle name="_Fuel Prices 4-14 3 2 2" xfId="10346"/>
    <cellStyle name="_Fuel Prices 4-14 3 3" xfId="10347"/>
    <cellStyle name="_Fuel Prices 4-14 4" xfId="10348"/>
    <cellStyle name="_Fuel Prices 4-14 4 2" xfId="10349"/>
    <cellStyle name="_Fuel Prices 4-14 4 2 2" xfId="10350"/>
    <cellStyle name="_Fuel Prices 4-14 4 2 2 2" xfId="10351"/>
    <cellStyle name="_Fuel Prices 4-14 4 2 3" xfId="10352"/>
    <cellStyle name="_Fuel Prices 4-14 4 3" xfId="10353"/>
    <cellStyle name="_Fuel Prices 4-14 4 3 2" xfId="10354"/>
    <cellStyle name="_Fuel Prices 4-14 4 4" xfId="10355"/>
    <cellStyle name="_Fuel Prices 4-14 5" xfId="10356"/>
    <cellStyle name="_Fuel Prices 4-14 5 2" xfId="10357"/>
    <cellStyle name="_Fuel Prices 4-14 5 2 2" xfId="10358"/>
    <cellStyle name="_Fuel Prices 4-14 5 2 2 2" xfId="10359"/>
    <cellStyle name="_Fuel Prices 4-14 5 2 3" xfId="10360"/>
    <cellStyle name="_Fuel Prices 4-14 5 2 4" xfId="10361"/>
    <cellStyle name="_Fuel Prices 4-14 5 3" xfId="10362"/>
    <cellStyle name="_Fuel Prices 4-14 5 3 2" xfId="10363"/>
    <cellStyle name="_Fuel Prices 4-14 5 3 3" xfId="10364"/>
    <cellStyle name="_Fuel Prices 4-14 5 4" xfId="10365"/>
    <cellStyle name="_Fuel Prices 4-14 6" xfId="10366"/>
    <cellStyle name="_Fuel Prices 4-14 6 2" xfId="10367"/>
    <cellStyle name="_Fuel Prices 4-14 6 2 2" xfId="10368"/>
    <cellStyle name="_Fuel Prices 4-14 6 2 2 2" xfId="10369"/>
    <cellStyle name="_Fuel Prices 4-14 6 2 3" xfId="10370"/>
    <cellStyle name="_Fuel Prices 4-14 6 3" xfId="10371"/>
    <cellStyle name="_Fuel Prices 4-14 6 3 2" xfId="10372"/>
    <cellStyle name="_Fuel Prices 4-14 6 4" xfId="10373"/>
    <cellStyle name="_Fuel Prices 4-14 7" xfId="10374"/>
    <cellStyle name="_Fuel Prices 4-14 7 2" xfId="10375"/>
    <cellStyle name="_Fuel Prices 4-14 7 2 2" xfId="10376"/>
    <cellStyle name="_Fuel Prices 4-14 7 3" xfId="10377"/>
    <cellStyle name="_Fuel Prices 4-14 8" xfId="10378"/>
    <cellStyle name="_Fuel Prices 4-14 8 2" xfId="10379"/>
    <cellStyle name="_Fuel Prices 4-14 8 2 2" xfId="10380"/>
    <cellStyle name="_Fuel Prices 4-14 8 3" xfId="10381"/>
    <cellStyle name="_Fuel Prices 4-14 9" xfId="10382"/>
    <cellStyle name="_Fuel Prices 4-14 9 2" xfId="10383"/>
    <cellStyle name="_Fuel Prices 4-14 9 2 2" xfId="10384"/>
    <cellStyle name="_Fuel Prices 4-14 9 3" xfId="10385"/>
    <cellStyle name="_Fuel Prices 4-14_04 07E Wild Horse Wind Expansion (C) (2)" xfId="10386"/>
    <cellStyle name="_Fuel Prices 4-14_04 07E Wild Horse Wind Expansion (C) (2) 2" xfId="10387"/>
    <cellStyle name="_Fuel Prices 4-14_04 07E Wild Horse Wind Expansion (C) (2) 2 2" xfId="10388"/>
    <cellStyle name="_Fuel Prices 4-14_04 07E Wild Horse Wind Expansion (C) (2) 2 2 2" xfId="10389"/>
    <cellStyle name="_Fuel Prices 4-14_04 07E Wild Horse Wind Expansion (C) (2) 2 3" xfId="10390"/>
    <cellStyle name="_Fuel Prices 4-14_04 07E Wild Horse Wind Expansion (C) (2) 3" xfId="10391"/>
    <cellStyle name="_Fuel Prices 4-14_04 07E Wild Horse Wind Expansion (C) (2) 3 2" xfId="10392"/>
    <cellStyle name="_Fuel Prices 4-14_04 07E Wild Horse Wind Expansion (C) (2) 4" xfId="10393"/>
    <cellStyle name="_Fuel Prices 4-14_04 07E Wild Horse Wind Expansion (C) (2)_Adj Bench DR 3 for Initial Briefs (Electric)" xfId="10394"/>
    <cellStyle name="_Fuel Prices 4-14_04 07E Wild Horse Wind Expansion (C) (2)_Adj Bench DR 3 for Initial Briefs (Electric) 2" xfId="10395"/>
    <cellStyle name="_Fuel Prices 4-14_04 07E Wild Horse Wind Expansion (C) (2)_Adj Bench DR 3 for Initial Briefs (Electric) 2 2" xfId="10396"/>
    <cellStyle name="_Fuel Prices 4-14_04 07E Wild Horse Wind Expansion (C) (2)_Adj Bench DR 3 for Initial Briefs (Electric) 2 2 2" xfId="10397"/>
    <cellStyle name="_Fuel Prices 4-14_04 07E Wild Horse Wind Expansion (C) (2)_Adj Bench DR 3 for Initial Briefs (Electric) 2 3" xfId="10398"/>
    <cellStyle name="_Fuel Prices 4-14_04 07E Wild Horse Wind Expansion (C) (2)_Adj Bench DR 3 for Initial Briefs (Electric) 3" xfId="10399"/>
    <cellStyle name="_Fuel Prices 4-14_04 07E Wild Horse Wind Expansion (C) (2)_Adj Bench DR 3 for Initial Briefs (Electric) 3 2" xfId="10400"/>
    <cellStyle name="_Fuel Prices 4-14_04 07E Wild Horse Wind Expansion (C) (2)_Adj Bench DR 3 for Initial Briefs (Electric) 4" xfId="10401"/>
    <cellStyle name="_Fuel Prices 4-14_04 07E Wild Horse Wind Expansion (C) (2)_Adj Bench DR 3 for Initial Briefs (Electric)_DEM-WP(C) ENERG10C--ctn Mid-C_042010 2010GRC" xfId="10402"/>
    <cellStyle name="_Fuel Prices 4-14_04 07E Wild Horse Wind Expansion (C) (2)_Adj Bench DR 3 for Initial Briefs (Electric)_DEM-WP(C) ENERG10C--ctn Mid-C_042010 2010GRC 2" xfId="10403"/>
    <cellStyle name="_Fuel Prices 4-14_04 07E Wild Horse Wind Expansion (C) (2)_Book1" xfId="10404"/>
    <cellStyle name="_Fuel Prices 4-14_04 07E Wild Horse Wind Expansion (C) (2)_Book1 2" xfId="10405"/>
    <cellStyle name="_Fuel Prices 4-14_04 07E Wild Horse Wind Expansion (C) (2)_DEM-WP(C) ENERG10C--ctn Mid-C_042010 2010GRC" xfId="10406"/>
    <cellStyle name="_Fuel Prices 4-14_04 07E Wild Horse Wind Expansion (C) (2)_DEM-WP(C) ENERG10C--ctn Mid-C_042010 2010GRC 2" xfId="10407"/>
    <cellStyle name="_Fuel Prices 4-14_04 07E Wild Horse Wind Expansion (C) (2)_Electric Rev Req Model (2009 GRC) " xfId="10408"/>
    <cellStyle name="_Fuel Prices 4-14_04 07E Wild Horse Wind Expansion (C) (2)_Electric Rev Req Model (2009 GRC)  2" xfId="10409"/>
    <cellStyle name="_Fuel Prices 4-14_04 07E Wild Horse Wind Expansion (C) (2)_Electric Rev Req Model (2009 GRC)  2 2" xfId="10410"/>
    <cellStyle name="_Fuel Prices 4-14_04 07E Wild Horse Wind Expansion (C) (2)_Electric Rev Req Model (2009 GRC)  2 2 2" xfId="10411"/>
    <cellStyle name="_Fuel Prices 4-14_04 07E Wild Horse Wind Expansion (C) (2)_Electric Rev Req Model (2009 GRC)  2 3" xfId="10412"/>
    <cellStyle name="_Fuel Prices 4-14_04 07E Wild Horse Wind Expansion (C) (2)_Electric Rev Req Model (2009 GRC)  3" xfId="10413"/>
    <cellStyle name="_Fuel Prices 4-14_04 07E Wild Horse Wind Expansion (C) (2)_Electric Rev Req Model (2009 GRC)  3 2" xfId="10414"/>
    <cellStyle name="_Fuel Prices 4-14_04 07E Wild Horse Wind Expansion (C) (2)_Electric Rev Req Model (2009 GRC)  4" xfId="10415"/>
    <cellStyle name="_Fuel Prices 4-14_04 07E Wild Horse Wind Expansion (C) (2)_Electric Rev Req Model (2009 GRC) _DEM-WP(C) ENERG10C--ctn Mid-C_042010 2010GRC" xfId="10416"/>
    <cellStyle name="_Fuel Prices 4-14_04 07E Wild Horse Wind Expansion (C) (2)_Electric Rev Req Model (2009 GRC) _DEM-WP(C) ENERG10C--ctn Mid-C_042010 2010GRC 2" xfId="10417"/>
    <cellStyle name="_Fuel Prices 4-14_04 07E Wild Horse Wind Expansion (C) (2)_Electric Rev Req Model (2009 GRC) Rebuttal" xfId="10418"/>
    <cellStyle name="_Fuel Prices 4-14_04 07E Wild Horse Wind Expansion (C) (2)_Electric Rev Req Model (2009 GRC) Rebuttal 2" xfId="10419"/>
    <cellStyle name="_Fuel Prices 4-14_04 07E Wild Horse Wind Expansion (C) (2)_Electric Rev Req Model (2009 GRC) Rebuttal 2 2" xfId="10420"/>
    <cellStyle name="_Fuel Prices 4-14_04 07E Wild Horse Wind Expansion (C) (2)_Electric Rev Req Model (2009 GRC) Rebuttal 2 2 2" xfId="10421"/>
    <cellStyle name="_Fuel Prices 4-14_04 07E Wild Horse Wind Expansion (C) (2)_Electric Rev Req Model (2009 GRC) Rebuttal 2 3" xfId="10422"/>
    <cellStyle name="_Fuel Prices 4-14_04 07E Wild Horse Wind Expansion (C) (2)_Electric Rev Req Model (2009 GRC) Rebuttal 3" xfId="10423"/>
    <cellStyle name="_Fuel Prices 4-14_04 07E Wild Horse Wind Expansion (C) (2)_Electric Rev Req Model (2009 GRC) Rebuttal 3 2" xfId="10424"/>
    <cellStyle name="_Fuel Prices 4-14_04 07E Wild Horse Wind Expansion (C) (2)_Electric Rev Req Model (2009 GRC) Rebuttal 4" xfId="10425"/>
    <cellStyle name="_Fuel Prices 4-14_04 07E Wild Horse Wind Expansion (C) (2)_Electric Rev Req Model (2009 GRC) Rebuttal REmoval of New  WH Solar AdjustMI" xfId="10426"/>
    <cellStyle name="_Fuel Prices 4-14_04 07E Wild Horse Wind Expansion (C) (2)_Electric Rev Req Model (2009 GRC) Rebuttal REmoval of New  WH Solar AdjustMI 2" xfId="10427"/>
    <cellStyle name="_Fuel Prices 4-14_04 07E Wild Horse Wind Expansion (C) (2)_Electric Rev Req Model (2009 GRC) Rebuttal REmoval of New  WH Solar AdjustMI 2 2" xfId="10428"/>
    <cellStyle name="_Fuel Prices 4-14_04 07E Wild Horse Wind Expansion (C) (2)_Electric Rev Req Model (2009 GRC) Rebuttal REmoval of New  WH Solar AdjustMI 2 2 2" xfId="10429"/>
    <cellStyle name="_Fuel Prices 4-14_04 07E Wild Horse Wind Expansion (C) (2)_Electric Rev Req Model (2009 GRC) Rebuttal REmoval of New  WH Solar AdjustMI 2 3" xfId="10430"/>
    <cellStyle name="_Fuel Prices 4-14_04 07E Wild Horse Wind Expansion (C) (2)_Electric Rev Req Model (2009 GRC) Rebuttal REmoval of New  WH Solar AdjustMI 3" xfId="10431"/>
    <cellStyle name="_Fuel Prices 4-14_04 07E Wild Horse Wind Expansion (C) (2)_Electric Rev Req Model (2009 GRC) Rebuttal REmoval of New  WH Solar AdjustMI 3 2" xfId="10432"/>
    <cellStyle name="_Fuel Prices 4-14_04 07E Wild Horse Wind Expansion (C) (2)_Electric Rev Req Model (2009 GRC) Rebuttal REmoval of New  WH Solar AdjustMI 4" xfId="10433"/>
    <cellStyle name="_Fuel Prices 4-14_04 07E Wild Horse Wind Expansion (C) (2)_Electric Rev Req Model (2009 GRC) Rebuttal REmoval of New  WH Solar AdjustMI_DEM-WP(C) ENERG10C--ctn Mid-C_042010 2010GRC" xfId="10434"/>
    <cellStyle name="_Fuel Prices 4-14_04 07E Wild Horse Wind Expansion (C) (2)_Electric Rev Req Model (2009 GRC) Rebuttal REmoval of New  WH Solar AdjustMI_DEM-WP(C) ENERG10C--ctn Mid-C_042010 2010GRC 2" xfId="10435"/>
    <cellStyle name="_Fuel Prices 4-14_04 07E Wild Horse Wind Expansion (C) (2)_Electric Rev Req Model (2009 GRC) Revised 01-18-2010" xfId="10436"/>
    <cellStyle name="_Fuel Prices 4-14_04 07E Wild Horse Wind Expansion (C) (2)_Electric Rev Req Model (2009 GRC) Revised 01-18-2010 2" xfId="10437"/>
    <cellStyle name="_Fuel Prices 4-14_04 07E Wild Horse Wind Expansion (C) (2)_Electric Rev Req Model (2009 GRC) Revised 01-18-2010 2 2" xfId="10438"/>
    <cellStyle name="_Fuel Prices 4-14_04 07E Wild Horse Wind Expansion (C) (2)_Electric Rev Req Model (2009 GRC) Revised 01-18-2010 2 2 2" xfId="10439"/>
    <cellStyle name="_Fuel Prices 4-14_04 07E Wild Horse Wind Expansion (C) (2)_Electric Rev Req Model (2009 GRC) Revised 01-18-2010 2 3" xfId="10440"/>
    <cellStyle name="_Fuel Prices 4-14_04 07E Wild Horse Wind Expansion (C) (2)_Electric Rev Req Model (2009 GRC) Revised 01-18-2010 3" xfId="10441"/>
    <cellStyle name="_Fuel Prices 4-14_04 07E Wild Horse Wind Expansion (C) (2)_Electric Rev Req Model (2009 GRC) Revised 01-18-2010 3 2" xfId="10442"/>
    <cellStyle name="_Fuel Prices 4-14_04 07E Wild Horse Wind Expansion (C) (2)_Electric Rev Req Model (2009 GRC) Revised 01-18-2010 4" xfId="10443"/>
    <cellStyle name="_Fuel Prices 4-14_04 07E Wild Horse Wind Expansion (C) (2)_Electric Rev Req Model (2009 GRC) Revised 01-18-2010_DEM-WP(C) ENERG10C--ctn Mid-C_042010 2010GRC" xfId="10444"/>
    <cellStyle name="_Fuel Prices 4-14_04 07E Wild Horse Wind Expansion (C) (2)_Electric Rev Req Model (2009 GRC) Revised 01-18-2010_DEM-WP(C) ENERG10C--ctn Mid-C_042010 2010GRC 2" xfId="10445"/>
    <cellStyle name="_Fuel Prices 4-14_04 07E Wild Horse Wind Expansion (C) (2)_Electric Rev Req Model (2010 GRC)" xfId="10446"/>
    <cellStyle name="_Fuel Prices 4-14_04 07E Wild Horse Wind Expansion (C) (2)_Electric Rev Req Model (2010 GRC) 2" xfId="10447"/>
    <cellStyle name="_Fuel Prices 4-14_04 07E Wild Horse Wind Expansion (C) (2)_Electric Rev Req Model (2010 GRC) SF" xfId="10448"/>
    <cellStyle name="_Fuel Prices 4-14_04 07E Wild Horse Wind Expansion (C) (2)_Electric Rev Req Model (2010 GRC) SF 2" xfId="10449"/>
    <cellStyle name="_Fuel Prices 4-14_04 07E Wild Horse Wind Expansion (C) (2)_Final Order Electric EXHIBIT A-1" xfId="10450"/>
    <cellStyle name="_Fuel Prices 4-14_04 07E Wild Horse Wind Expansion (C) (2)_Final Order Electric EXHIBIT A-1 2" xfId="10451"/>
    <cellStyle name="_Fuel Prices 4-14_04 07E Wild Horse Wind Expansion (C) (2)_Final Order Electric EXHIBIT A-1 2 2" xfId="10452"/>
    <cellStyle name="_Fuel Prices 4-14_04 07E Wild Horse Wind Expansion (C) (2)_Final Order Electric EXHIBIT A-1 2 2 2" xfId="10453"/>
    <cellStyle name="_Fuel Prices 4-14_04 07E Wild Horse Wind Expansion (C) (2)_Final Order Electric EXHIBIT A-1 2 3" xfId="10454"/>
    <cellStyle name="_Fuel Prices 4-14_04 07E Wild Horse Wind Expansion (C) (2)_Final Order Electric EXHIBIT A-1 3" xfId="10455"/>
    <cellStyle name="_Fuel Prices 4-14_04 07E Wild Horse Wind Expansion (C) (2)_Final Order Electric EXHIBIT A-1 3 2" xfId="10456"/>
    <cellStyle name="_Fuel Prices 4-14_04 07E Wild Horse Wind Expansion (C) (2)_Final Order Electric EXHIBIT A-1 4" xfId="10457"/>
    <cellStyle name="_Fuel Prices 4-14_04 07E Wild Horse Wind Expansion (C) (2)_TENASKA REGULATORY ASSET" xfId="10458"/>
    <cellStyle name="_Fuel Prices 4-14_04 07E Wild Horse Wind Expansion (C) (2)_TENASKA REGULATORY ASSET 2" xfId="10459"/>
    <cellStyle name="_Fuel Prices 4-14_04 07E Wild Horse Wind Expansion (C) (2)_TENASKA REGULATORY ASSET 2 2" xfId="10460"/>
    <cellStyle name="_Fuel Prices 4-14_04 07E Wild Horse Wind Expansion (C) (2)_TENASKA REGULATORY ASSET 2 2 2" xfId="10461"/>
    <cellStyle name="_Fuel Prices 4-14_04 07E Wild Horse Wind Expansion (C) (2)_TENASKA REGULATORY ASSET 2 3" xfId="10462"/>
    <cellStyle name="_Fuel Prices 4-14_04 07E Wild Horse Wind Expansion (C) (2)_TENASKA REGULATORY ASSET 3" xfId="10463"/>
    <cellStyle name="_Fuel Prices 4-14_04 07E Wild Horse Wind Expansion (C) (2)_TENASKA REGULATORY ASSET 3 2" xfId="10464"/>
    <cellStyle name="_Fuel Prices 4-14_04 07E Wild Horse Wind Expansion (C) (2)_TENASKA REGULATORY ASSET 4" xfId="10465"/>
    <cellStyle name="_Fuel Prices 4-14_16.37E Wild Horse Expansion DeferralRevwrkingfile SF" xfId="10466"/>
    <cellStyle name="_Fuel Prices 4-14_16.37E Wild Horse Expansion DeferralRevwrkingfile SF 2" xfId="10467"/>
    <cellStyle name="_Fuel Prices 4-14_16.37E Wild Horse Expansion DeferralRevwrkingfile SF 2 2" xfId="10468"/>
    <cellStyle name="_Fuel Prices 4-14_16.37E Wild Horse Expansion DeferralRevwrkingfile SF 2 2 2" xfId="10469"/>
    <cellStyle name="_Fuel Prices 4-14_16.37E Wild Horse Expansion DeferralRevwrkingfile SF 2 3" xfId="10470"/>
    <cellStyle name="_Fuel Prices 4-14_16.37E Wild Horse Expansion DeferralRevwrkingfile SF 3" xfId="10471"/>
    <cellStyle name="_Fuel Prices 4-14_16.37E Wild Horse Expansion DeferralRevwrkingfile SF 3 2" xfId="10472"/>
    <cellStyle name="_Fuel Prices 4-14_16.37E Wild Horse Expansion DeferralRevwrkingfile SF 4" xfId="10473"/>
    <cellStyle name="_Fuel Prices 4-14_16.37E Wild Horse Expansion DeferralRevwrkingfile SF_DEM-WP(C) ENERG10C--ctn Mid-C_042010 2010GRC" xfId="10474"/>
    <cellStyle name="_Fuel Prices 4-14_16.37E Wild Horse Expansion DeferralRevwrkingfile SF_DEM-WP(C) ENERG10C--ctn Mid-C_042010 2010GRC 2" xfId="10475"/>
    <cellStyle name="_Fuel Prices 4-14_2009 Compliance Filing PCA Exhibits for GRC" xfId="10476"/>
    <cellStyle name="_Fuel Prices 4-14_2009 Compliance Filing PCA Exhibits for GRC 2" xfId="10477"/>
    <cellStyle name="_Fuel Prices 4-14_2009 Compliance Filing PCA Exhibits for GRC 2 2" xfId="10478"/>
    <cellStyle name="_Fuel Prices 4-14_2009 Compliance Filing PCA Exhibits for GRC 3" xfId="10479"/>
    <cellStyle name="_Fuel Prices 4-14_2009 GRC Compl Filing - Exhibit D" xfId="10480"/>
    <cellStyle name="_Fuel Prices 4-14_2009 GRC Compl Filing - Exhibit D 2" xfId="10481"/>
    <cellStyle name="_Fuel Prices 4-14_2009 GRC Compl Filing - Exhibit D 2 2" xfId="10482"/>
    <cellStyle name="_Fuel Prices 4-14_2009 GRC Compl Filing - Exhibit D 2 2 2" xfId="10483"/>
    <cellStyle name="_Fuel Prices 4-14_2009 GRC Compl Filing - Exhibit D 2 3" xfId="10484"/>
    <cellStyle name="_Fuel Prices 4-14_2009 GRC Compl Filing - Exhibit D 3" xfId="10485"/>
    <cellStyle name="_Fuel Prices 4-14_2009 GRC Compl Filing - Exhibit D 3 2" xfId="10486"/>
    <cellStyle name="_Fuel Prices 4-14_2009 GRC Compl Filing - Exhibit D 4" xfId="10487"/>
    <cellStyle name="_Fuel Prices 4-14_2009 GRC Compl Filing - Exhibit D_DEM-WP(C) ENERG10C--ctn Mid-C_042010 2010GRC" xfId="10488"/>
    <cellStyle name="_Fuel Prices 4-14_2009 GRC Compl Filing - Exhibit D_DEM-WP(C) ENERG10C--ctn Mid-C_042010 2010GRC 2" xfId="10489"/>
    <cellStyle name="_Fuel Prices 4-14_2010 PTC's July1_Dec31 2010 " xfId="10490"/>
    <cellStyle name="_Fuel Prices 4-14_2010 PTC's Sept10_Aug11 (Version 4)" xfId="10491"/>
    <cellStyle name="_Fuel Prices 4-14_3.01 Income Statement" xfId="10492"/>
    <cellStyle name="_Fuel Prices 4-14_4 31 Regulatory Assets and Liabilities  7 06- Exhibit D" xfId="10493"/>
    <cellStyle name="_Fuel Prices 4-14_4 31 Regulatory Assets and Liabilities  7 06- Exhibit D 2" xfId="10494"/>
    <cellStyle name="_Fuel Prices 4-14_4 31 Regulatory Assets and Liabilities  7 06- Exhibit D 2 2" xfId="10495"/>
    <cellStyle name="_Fuel Prices 4-14_4 31 Regulatory Assets and Liabilities  7 06- Exhibit D 2 2 2" xfId="10496"/>
    <cellStyle name="_Fuel Prices 4-14_4 31 Regulatory Assets and Liabilities  7 06- Exhibit D 2 2 2 2" xfId="10497"/>
    <cellStyle name="_Fuel Prices 4-14_4 31 Regulatory Assets and Liabilities  7 06- Exhibit D 2 2 3" xfId="10498"/>
    <cellStyle name="_Fuel Prices 4-14_4 31 Regulatory Assets and Liabilities  7 06- Exhibit D 2 3" xfId="10499"/>
    <cellStyle name="_Fuel Prices 4-14_4 31 Regulatory Assets and Liabilities  7 06- Exhibit D 3" xfId="10500"/>
    <cellStyle name="_Fuel Prices 4-14_4 31 Regulatory Assets and Liabilities  7 06- Exhibit D 3 2" xfId="10501"/>
    <cellStyle name="_Fuel Prices 4-14_4 31 Regulatory Assets and Liabilities  7 06- Exhibit D 4" xfId="10502"/>
    <cellStyle name="_Fuel Prices 4-14_4 31 Regulatory Assets and Liabilities  7 06- Exhibit D_DEM-WP(C) ENERG10C--ctn Mid-C_042010 2010GRC" xfId="10503"/>
    <cellStyle name="_Fuel Prices 4-14_4 31 Regulatory Assets and Liabilities  7 06- Exhibit D_DEM-WP(C) ENERG10C--ctn Mid-C_042010 2010GRC 2" xfId="10504"/>
    <cellStyle name="_Fuel Prices 4-14_4 31 Regulatory Assets and Liabilities  7 06- Exhibit D_NIM Summary" xfId="10505"/>
    <cellStyle name="_Fuel Prices 4-14_4 31 Regulatory Assets and Liabilities  7 06- Exhibit D_NIM Summary 2" xfId="10506"/>
    <cellStyle name="_Fuel Prices 4-14_4 31 Regulatory Assets and Liabilities  7 06- Exhibit D_NIM Summary 2 2" xfId="10507"/>
    <cellStyle name="_Fuel Prices 4-14_4 31 Regulatory Assets and Liabilities  7 06- Exhibit D_NIM Summary 2 2 2" xfId="10508"/>
    <cellStyle name="_Fuel Prices 4-14_4 31 Regulatory Assets and Liabilities  7 06- Exhibit D_NIM Summary 2 3" xfId="10509"/>
    <cellStyle name="_Fuel Prices 4-14_4 31 Regulatory Assets and Liabilities  7 06- Exhibit D_NIM Summary 3" xfId="10510"/>
    <cellStyle name="_Fuel Prices 4-14_4 31 Regulatory Assets and Liabilities  7 06- Exhibit D_NIM Summary 3 2" xfId="10511"/>
    <cellStyle name="_Fuel Prices 4-14_4 31 Regulatory Assets and Liabilities  7 06- Exhibit D_NIM Summary 4" xfId="10512"/>
    <cellStyle name="_Fuel Prices 4-14_4 31 Regulatory Assets and Liabilities  7 06- Exhibit D_NIM Summary_DEM-WP(C) ENERG10C--ctn Mid-C_042010 2010GRC" xfId="10513"/>
    <cellStyle name="_Fuel Prices 4-14_4 31 Regulatory Assets and Liabilities  7 06- Exhibit D_NIM Summary_DEM-WP(C) ENERG10C--ctn Mid-C_042010 2010GRC 2" xfId="10514"/>
    <cellStyle name="_Fuel Prices 4-14_4 31 Regulatory Assets and Liabilities  7 06- Exhibit D_NIM+O&amp;M" xfId="10515"/>
    <cellStyle name="_Fuel Prices 4-14_4 31 Regulatory Assets and Liabilities  7 06- Exhibit D_NIM+O&amp;M 2" xfId="10516"/>
    <cellStyle name="_Fuel Prices 4-14_4 31 Regulatory Assets and Liabilities  7 06- Exhibit D_NIM+O&amp;M 2 2" xfId="10517"/>
    <cellStyle name="_Fuel Prices 4-14_4 31 Regulatory Assets and Liabilities  7 06- Exhibit D_NIM+O&amp;M 3" xfId="10518"/>
    <cellStyle name="_Fuel Prices 4-14_4 31 Regulatory Assets and Liabilities  7 06- Exhibit D_NIM+O&amp;M Monthly" xfId="10519"/>
    <cellStyle name="_Fuel Prices 4-14_4 31 Regulatory Assets and Liabilities  7 06- Exhibit D_NIM+O&amp;M Monthly 2" xfId="10520"/>
    <cellStyle name="_Fuel Prices 4-14_4 31 Regulatory Assets and Liabilities  7 06- Exhibit D_NIM+O&amp;M Monthly 2 2" xfId="10521"/>
    <cellStyle name="_Fuel Prices 4-14_4 31 Regulatory Assets and Liabilities  7 06- Exhibit D_NIM+O&amp;M Monthly 3" xfId="10522"/>
    <cellStyle name="_Fuel Prices 4-14_4 31E Reg Asset  Liab and EXH D" xfId="10523"/>
    <cellStyle name="_Fuel Prices 4-14_4 31E Reg Asset  Liab and EXH D _ Aug 10 Filing (2)" xfId="10524"/>
    <cellStyle name="_Fuel Prices 4-14_4 31E Reg Asset  Liab and EXH D _ Aug 10 Filing (2) 2" xfId="10525"/>
    <cellStyle name="_Fuel Prices 4-14_4 31E Reg Asset  Liab and EXH D _ Aug 10 Filing (2) 2 2" xfId="10526"/>
    <cellStyle name="_Fuel Prices 4-14_4 31E Reg Asset  Liab and EXH D _ Aug 10 Filing (2) 3" xfId="10527"/>
    <cellStyle name="_Fuel Prices 4-14_4 31E Reg Asset  Liab and EXH D 10" xfId="10528"/>
    <cellStyle name="_Fuel Prices 4-14_4 31E Reg Asset  Liab and EXH D 10 2" xfId="10529"/>
    <cellStyle name="_Fuel Prices 4-14_4 31E Reg Asset  Liab and EXH D 11" xfId="10530"/>
    <cellStyle name="_Fuel Prices 4-14_4 31E Reg Asset  Liab and EXH D 11 2" xfId="10531"/>
    <cellStyle name="_Fuel Prices 4-14_4 31E Reg Asset  Liab and EXH D 12" xfId="10532"/>
    <cellStyle name="_Fuel Prices 4-14_4 31E Reg Asset  Liab and EXH D 12 2" xfId="10533"/>
    <cellStyle name="_Fuel Prices 4-14_4 31E Reg Asset  Liab and EXH D 13" xfId="10534"/>
    <cellStyle name="_Fuel Prices 4-14_4 31E Reg Asset  Liab and EXH D 13 2" xfId="10535"/>
    <cellStyle name="_Fuel Prices 4-14_4 31E Reg Asset  Liab and EXH D 14" xfId="10536"/>
    <cellStyle name="_Fuel Prices 4-14_4 31E Reg Asset  Liab and EXH D 14 2" xfId="10537"/>
    <cellStyle name="_Fuel Prices 4-14_4 31E Reg Asset  Liab and EXH D 15" xfId="10538"/>
    <cellStyle name="_Fuel Prices 4-14_4 31E Reg Asset  Liab and EXH D 15 2" xfId="10539"/>
    <cellStyle name="_Fuel Prices 4-14_4 31E Reg Asset  Liab and EXH D 16" xfId="10540"/>
    <cellStyle name="_Fuel Prices 4-14_4 31E Reg Asset  Liab and EXH D 16 2" xfId="10541"/>
    <cellStyle name="_Fuel Prices 4-14_4 31E Reg Asset  Liab and EXH D 17" xfId="10542"/>
    <cellStyle name="_Fuel Prices 4-14_4 31E Reg Asset  Liab and EXH D 17 2" xfId="10543"/>
    <cellStyle name="_Fuel Prices 4-14_4 31E Reg Asset  Liab and EXH D 18" xfId="10544"/>
    <cellStyle name="_Fuel Prices 4-14_4 31E Reg Asset  Liab and EXH D 18 2" xfId="10545"/>
    <cellStyle name="_Fuel Prices 4-14_4 31E Reg Asset  Liab and EXH D 19" xfId="10546"/>
    <cellStyle name="_Fuel Prices 4-14_4 31E Reg Asset  Liab and EXH D 19 2" xfId="10547"/>
    <cellStyle name="_Fuel Prices 4-14_4 31E Reg Asset  Liab and EXH D 2" xfId="10548"/>
    <cellStyle name="_Fuel Prices 4-14_4 31E Reg Asset  Liab and EXH D 2 2" xfId="10549"/>
    <cellStyle name="_Fuel Prices 4-14_4 31E Reg Asset  Liab and EXH D 20" xfId="10550"/>
    <cellStyle name="_Fuel Prices 4-14_4 31E Reg Asset  Liab and EXH D 20 2" xfId="10551"/>
    <cellStyle name="_Fuel Prices 4-14_4 31E Reg Asset  Liab and EXH D 21" xfId="10552"/>
    <cellStyle name="_Fuel Prices 4-14_4 31E Reg Asset  Liab and EXH D 21 2" xfId="10553"/>
    <cellStyle name="_Fuel Prices 4-14_4 31E Reg Asset  Liab and EXH D 22" xfId="10554"/>
    <cellStyle name="_Fuel Prices 4-14_4 31E Reg Asset  Liab and EXH D 22 2" xfId="10555"/>
    <cellStyle name="_Fuel Prices 4-14_4 31E Reg Asset  Liab and EXH D 23" xfId="10556"/>
    <cellStyle name="_Fuel Prices 4-14_4 31E Reg Asset  Liab and EXH D 23 2" xfId="10557"/>
    <cellStyle name="_Fuel Prices 4-14_4 31E Reg Asset  Liab and EXH D 24" xfId="10558"/>
    <cellStyle name="_Fuel Prices 4-14_4 31E Reg Asset  Liab and EXH D 24 2" xfId="10559"/>
    <cellStyle name="_Fuel Prices 4-14_4 31E Reg Asset  Liab and EXH D 25" xfId="10560"/>
    <cellStyle name="_Fuel Prices 4-14_4 31E Reg Asset  Liab and EXH D 25 2" xfId="10561"/>
    <cellStyle name="_Fuel Prices 4-14_4 31E Reg Asset  Liab and EXH D 26" xfId="10562"/>
    <cellStyle name="_Fuel Prices 4-14_4 31E Reg Asset  Liab and EXH D 26 2" xfId="10563"/>
    <cellStyle name="_Fuel Prices 4-14_4 31E Reg Asset  Liab and EXH D 27" xfId="10564"/>
    <cellStyle name="_Fuel Prices 4-14_4 31E Reg Asset  Liab and EXH D 27 2" xfId="10565"/>
    <cellStyle name="_Fuel Prices 4-14_4 31E Reg Asset  Liab and EXH D 28" xfId="10566"/>
    <cellStyle name="_Fuel Prices 4-14_4 31E Reg Asset  Liab and EXH D 28 2" xfId="10567"/>
    <cellStyle name="_Fuel Prices 4-14_4 31E Reg Asset  Liab and EXH D 29" xfId="10568"/>
    <cellStyle name="_Fuel Prices 4-14_4 31E Reg Asset  Liab and EXH D 29 2" xfId="10569"/>
    <cellStyle name="_Fuel Prices 4-14_4 31E Reg Asset  Liab and EXH D 3" xfId="10570"/>
    <cellStyle name="_Fuel Prices 4-14_4 31E Reg Asset  Liab and EXH D 3 2" xfId="10571"/>
    <cellStyle name="_Fuel Prices 4-14_4 31E Reg Asset  Liab and EXH D 30" xfId="10572"/>
    <cellStyle name="_Fuel Prices 4-14_4 31E Reg Asset  Liab and EXH D 30 2" xfId="10573"/>
    <cellStyle name="_Fuel Prices 4-14_4 31E Reg Asset  Liab and EXH D 31" xfId="10574"/>
    <cellStyle name="_Fuel Prices 4-14_4 31E Reg Asset  Liab and EXH D 32" xfId="10575"/>
    <cellStyle name="_Fuel Prices 4-14_4 31E Reg Asset  Liab and EXH D 33" xfId="10576"/>
    <cellStyle name="_Fuel Prices 4-14_4 31E Reg Asset  Liab and EXH D 34" xfId="10577"/>
    <cellStyle name="_Fuel Prices 4-14_4 31E Reg Asset  Liab and EXH D 35" xfId="10578"/>
    <cellStyle name="_Fuel Prices 4-14_4 31E Reg Asset  Liab and EXH D 36" xfId="10579"/>
    <cellStyle name="_Fuel Prices 4-14_4 31E Reg Asset  Liab and EXH D 4" xfId="10580"/>
    <cellStyle name="_Fuel Prices 4-14_4 31E Reg Asset  Liab and EXH D 4 2" xfId="10581"/>
    <cellStyle name="_Fuel Prices 4-14_4 31E Reg Asset  Liab and EXH D 5" xfId="10582"/>
    <cellStyle name="_Fuel Prices 4-14_4 31E Reg Asset  Liab and EXH D 5 2" xfId="10583"/>
    <cellStyle name="_Fuel Prices 4-14_4 31E Reg Asset  Liab and EXH D 6" xfId="10584"/>
    <cellStyle name="_Fuel Prices 4-14_4 31E Reg Asset  Liab and EXH D 6 2" xfId="10585"/>
    <cellStyle name="_Fuel Prices 4-14_4 31E Reg Asset  Liab and EXH D 7" xfId="10586"/>
    <cellStyle name="_Fuel Prices 4-14_4 31E Reg Asset  Liab and EXH D 7 2" xfId="10587"/>
    <cellStyle name="_Fuel Prices 4-14_4 31E Reg Asset  Liab and EXH D 8" xfId="10588"/>
    <cellStyle name="_Fuel Prices 4-14_4 31E Reg Asset  Liab and EXH D 8 2" xfId="10589"/>
    <cellStyle name="_Fuel Prices 4-14_4 31E Reg Asset  Liab and EXH D 9" xfId="10590"/>
    <cellStyle name="_Fuel Prices 4-14_4 31E Reg Asset  Liab and EXH D 9 2" xfId="10591"/>
    <cellStyle name="_Fuel Prices 4-14_4 32 Regulatory Assets and Liabilities  7 06- Exhibit D" xfId="10592"/>
    <cellStyle name="_Fuel Prices 4-14_4 32 Regulatory Assets and Liabilities  7 06- Exhibit D 2" xfId="10593"/>
    <cellStyle name="_Fuel Prices 4-14_4 32 Regulatory Assets and Liabilities  7 06- Exhibit D 2 2" xfId="10594"/>
    <cellStyle name="_Fuel Prices 4-14_4 32 Regulatory Assets and Liabilities  7 06- Exhibit D 2 2 2" xfId="10595"/>
    <cellStyle name="_Fuel Prices 4-14_4 32 Regulatory Assets and Liabilities  7 06- Exhibit D 2 2 2 2" xfId="10596"/>
    <cellStyle name="_Fuel Prices 4-14_4 32 Regulatory Assets and Liabilities  7 06- Exhibit D 2 2 3" xfId="10597"/>
    <cellStyle name="_Fuel Prices 4-14_4 32 Regulatory Assets and Liabilities  7 06- Exhibit D 2 3" xfId="10598"/>
    <cellStyle name="_Fuel Prices 4-14_4 32 Regulatory Assets and Liabilities  7 06- Exhibit D 3" xfId="10599"/>
    <cellStyle name="_Fuel Prices 4-14_4 32 Regulatory Assets and Liabilities  7 06- Exhibit D 3 2" xfId="10600"/>
    <cellStyle name="_Fuel Prices 4-14_4 32 Regulatory Assets and Liabilities  7 06- Exhibit D 4" xfId="10601"/>
    <cellStyle name="_Fuel Prices 4-14_4 32 Regulatory Assets and Liabilities  7 06- Exhibit D_DEM-WP(C) ENERG10C--ctn Mid-C_042010 2010GRC" xfId="10602"/>
    <cellStyle name="_Fuel Prices 4-14_4 32 Regulatory Assets and Liabilities  7 06- Exhibit D_DEM-WP(C) ENERG10C--ctn Mid-C_042010 2010GRC 2" xfId="10603"/>
    <cellStyle name="_Fuel Prices 4-14_4 32 Regulatory Assets and Liabilities  7 06- Exhibit D_NIM Summary" xfId="10604"/>
    <cellStyle name="_Fuel Prices 4-14_4 32 Regulatory Assets and Liabilities  7 06- Exhibit D_NIM Summary 2" xfId="10605"/>
    <cellStyle name="_Fuel Prices 4-14_4 32 Regulatory Assets and Liabilities  7 06- Exhibit D_NIM Summary 2 2" xfId="10606"/>
    <cellStyle name="_Fuel Prices 4-14_4 32 Regulatory Assets and Liabilities  7 06- Exhibit D_NIM Summary 2 2 2" xfId="10607"/>
    <cellStyle name="_Fuel Prices 4-14_4 32 Regulatory Assets and Liabilities  7 06- Exhibit D_NIM Summary 2 3" xfId="10608"/>
    <cellStyle name="_Fuel Prices 4-14_4 32 Regulatory Assets and Liabilities  7 06- Exhibit D_NIM Summary 3" xfId="10609"/>
    <cellStyle name="_Fuel Prices 4-14_4 32 Regulatory Assets and Liabilities  7 06- Exhibit D_NIM Summary 3 2" xfId="10610"/>
    <cellStyle name="_Fuel Prices 4-14_4 32 Regulatory Assets and Liabilities  7 06- Exhibit D_NIM Summary 4" xfId="10611"/>
    <cellStyle name="_Fuel Prices 4-14_4 32 Regulatory Assets and Liabilities  7 06- Exhibit D_NIM Summary_DEM-WP(C) ENERG10C--ctn Mid-C_042010 2010GRC" xfId="10612"/>
    <cellStyle name="_Fuel Prices 4-14_4 32 Regulatory Assets and Liabilities  7 06- Exhibit D_NIM Summary_DEM-WP(C) ENERG10C--ctn Mid-C_042010 2010GRC 2" xfId="10613"/>
    <cellStyle name="_Fuel Prices 4-14_4 32 Regulatory Assets and Liabilities  7 06- Exhibit D_NIM+O&amp;M" xfId="10614"/>
    <cellStyle name="_Fuel Prices 4-14_4 32 Regulatory Assets and Liabilities  7 06- Exhibit D_NIM+O&amp;M 2" xfId="10615"/>
    <cellStyle name="_Fuel Prices 4-14_4 32 Regulatory Assets and Liabilities  7 06- Exhibit D_NIM+O&amp;M 2 2" xfId="10616"/>
    <cellStyle name="_Fuel Prices 4-14_4 32 Regulatory Assets and Liabilities  7 06- Exhibit D_NIM+O&amp;M 3" xfId="10617"/>
    <cellStyle name="_Fuel Prices 4-14_4 32 Regulatory Assets and Liabilities  7 06- Exhibit D_NIM+O&amp;M Monthly" xfId="10618"/>
    <cellStyle name="_Fuel Prices 4-14_4 32 Regulatory Assets and Liabilities  7 06- Exhibit D_NIM+O&amp;M Monthly 2" xfId="10619"/>
    <cellStyle name="_Fuel Prices 4-14_4 32 Regulatory Assets and Liabilities  7 06- Exhibit D_NIM+O&amp;M Monthly 2 2" xfId="10620"/>
    <cellStyle name="_Fuel Prices 4-14_4 32 Regulatory Assets and Liabilities  7 06- Exhibit D_NIM+O&amp;M Monthly 3" xfId="10621"/>
    <cellStyle name="_Fuel Prices 4-14_Att B to RECs proceeds proposal" xfId="10622"/>
    <cellStyle name="_Fuel Prices 4-14_AURORA Total New" xfId="10623"/>
    <cellStyle name="_Fuel Prices 4-14_AURORA Total New 2" xfId="10624"/>
    <cellStyle name="_Fuel Prices 4-14_AURORA Total New 2 2" xfId="10625"/>
    <cellStyle name="_Fuel Prices 4-14_AURORA Total New 2 2 2" xfId="10626"/>
    <cellStyle name="_Fuel Prices 4-14_AURORA Total New 2 3" xfId="10627"/>
    <cellStyle name="_Fuel Prices 4-14_AURORA Total New 3" xfId="10628"/>
    <cellStyle name="_Fuel Prices 4-14_AURORA Total New 3 2" xfId="10629"/>
    <cellStyle name="_Fuel Prices 4-14_AURORA Total New 4" xfId="10630"/>
    <cellStyle name="_Fuel Prices 4-14_Backup for Attachment B 2010-09-09" xfId="10631"/>
    <cellStyle name="_Fuel Prices 4-14_Bench Request - Attachment B" xfId="10632"/>
    <cellStyle name="_Fuel Prices 4-14_Book2" xfId="10633"/>
    <cellStyle name="_Fuel Prices 4-14_Book2 2" xfId="10634"/>
    <cellStyle name="_Fuel Prices 4-14_Book2 2 2" xfId="10635"/>
    <cellStyle name="_Fuel Prices 4-14_Book2 2 2 2" xfId="10636"/>
    <cellStyle name="_Fuel Prices 4-14_Book2 2 3" xfId="10637"/>
    <cellStyle name="_Fuel Prices 4-14_Book2 3" xfId="10638"/>
    <cellStyle name="_Fuel Prices 4-14_Book2 3 2" xfId="10639"/>
    <cellStyle name="_Fuel Prices 4-14_Book2 4" xfId="10640"/>
    <cellStyle name="_Fuel Prices 4-14_Book2_Adj Bench DR 3 for Initial Briefs (Electric)" xfId="10641"/>
    <cellStyle name="_Fuel Prices 4-14_Book2_Adj Bench DR 3 for Initial Briefs (Electric) 2" xfId="10642"/>
    <cellStyle name="_Fuel Prices 4-14_Book2_Adj Bench DR 3 for Initial Briefs (Electric) 2 2" xfId="10643"/>
    <cellStyle name="_Fuel Prices 4-14_Book2_Adj Bench DR 3 for Initial Briefs (Electric) 2 2 2" xfId="10644"/>
    <cellStyle name="_Fuel Prices 4-14_Book2_Adj Bench DR 3 for Initial Briefs (Electric) 2 3" xfId="10645"/>
    <cellStyle name="_Fuel Prices 4-14_Book2_Adj Bench DR 3 for Initial Briefs (Electric) 3" xfId="10646"/>
    <cellStyle name="_Fuel Prices 4-14_Book2_Adj Bench DR 3 for Initial Briefs (Electric) 3 2" xfId="10647"/>
    <cellStyle name="_Fuel Prices 4-14_Book2_Adj Bench DR 3 for Initial Briefs (Electric) 4" xfId="10648"/>
    <cellStyle name="_Fuel Prices 4-14_Book2_Adj Bench DR 3 for Initial Briefs (Electric)_DEM-WP(C) ENERG10C--ctn Mid-C_042010 2010GRC" xfId="10649"/>
    <cellStyle name="_Fuel Prices 4-14_Book2_Adj Bench DR 3 for Initial Briefs (Electric)_DEM-WP(C) ENERG10C--ctn Mid-C_042010 2010GRC 2" xfId="10650"/>
    <cellStyle name="_Fuel Prices 4-14_Book2_DEM-WP(C) ENERG10C--ctn Mid-C_042010 2010GRC" xfId="10651"/>
    <cellStyle name="_Fuel Prices 4-14_Book2_DEM-WP(C) ENERG10C--ctn Mid-C_042010 2010GRC 2" xfId="10652"/>
    <cellStyle name="_Fuel Prices 4-14_Book2_Electric Rev Req Model (2009 GRC) Rebuttal" xfId="10653"/>
    <cellStyle name="_Fuel Prices 4-14_Book2_Electric Rev Req Model (2009 GRC) Rebuttal 2" xfId="10654"/>
    <cellStyle name="_Fuel Prices 4-14_Book2_Electric Rev Req Model (2009 GRC) Rebuttal 2 2" xfId="10655"/>
    <cellStyle name="_Fuel Prices 4-14_Book2_Electric Rev Req Model (2009 GRC) Rebuttal 2 2 2" xfId="10656"/>
    <cellStyle name="_Fuel Prices 4-14_Book2_Electric Rev Req Model (2009 GRC) Rebuttal 2 3" xfId="10657"/>
    <cellStyle name="_Fuel Prices 4-14_Book2_Electric Rev Req Model (2009 GRC) Rebuttal 3" xfId="10658"/>
    <cellStyle name="_Fuel Prices 4-14_Book2_Electric Rev Req Model (2009 GRC) Rebuttal 3 2" xfId="10659"/>
    <cellStyle name="_Fuel Prices 4-14_Book2_Electric Rev Req Model (2009 GRC) Rebuttal 4" xfId="10660"/>
    <cellStyle name="_Fuel Prices 4-14_Book2_Electric Rev Req Model (2009 GRC) Rebuttal REmoval of New  WH Solar AdjustMI" xfId="10661"/>
    <cellStyle name="_Fuel Prices 4-14_Book2_Electric Rev Req Model (2009 GRC) Rebuttal REmoval of New  WH Solar AdjustMI 2" xfId="10662"/>
    <cellStyle name="_Fuel Prices 4-14_Book2_Electric Rev Req Model (2009 GRC) Rebuttal REmoval of New  WH Solar AdjustMI 2 2" xfId="10663"/>
    <cellStyle name="_Fuel Prices 4-14_Book2_Electric Rev Req Model (2009 GRC) Rebuttal REmoval of New  WH Solar AdjustMI 2 2 2" xfId="10664"/>
    <cellStyle name="_Fuel Prices 4-14_Book2_Electric Rev Req Model (2009 GRC) Rebuttal REmoval of New  WH Solar AdjustMI 2 3" xfId="10665"/>
    <cellStyle name="_Fuel Prices 4-14_Book2_Electric Rev Req Model (2009 GRC) Rebuttal REmoval of New  WH Solar AdjustMI 3" xfId="10666"/>
    <cellStyle name="_Fuel Prices 4-14_Book2_Electric Rev Req Model (2009 GRC) Rebuttal REmoval of New  WH Solar AdjustMI 3 2" xfId="10667"/>
    <cellStyle name="_Fuel Prices 4-14_Book2_Electric Rev Req Model (2009 GRC) Rebuttal REmoval of New  WH Solar AdjustMI 4" xfId="10668"/>
    <cellStyle name="_Fuel Prices 4-14_Book2_Electric Rev Req Model (2009 GRC) Rebuttal REmoval of New  WH Solar AdjustMI_DEM-WP(C) ENERG10C--ctn Mid-C_042010 2010GRC" xfId="10669"/>
    <cellStyle name="_Fuel Prices 4-14_Book2_Electric Rev Req Model (2009 GRC) Rebuttal REmoval of New  WH Solar AdjustMI_DEM-WP(C) ENERG10C--ctn Mid-C_042010 2010GRC 2" xfId="10670"/>
    <cellStyle name="_Fuel Prices 4-14_Book2_Electric Rev Req Model (2009 GRC) Revised 01-18-2010" xfId="10671"/>
    <cellStyle name="_Fuel Prices 4-14_Book2_Electric Rev Req Model (2009 GRC) Revised 01-18-2010 2" xfId="10672"/>
    <cellStyle name="_Fuel Prices 4-14_Book2_Electric Rev Req Model (2009 GRC) Revised 01-18-2010 2 2" xfId="10673"/>
    <cellStyle name="_Fuel Prices 4-14_Book2_Electric Rev Req Model (2009 GRC) Revised 01-18-2010 2 2 2" xfId="10674"/>
    <cellStyle name="_Fuel Prices 4-14_Book2_Electric Rev Req Model (2009 GRC) Revised 01-18-2010 2 3" xfId="10675"/>
    <cellStyle name="_Fuel Prices 4-14_Book2_Electric Rev Req Model (2009 GRC) Revised 01-18-2010 3" xfId="10676"/>
    <cellStyle name="_Fuel Prices 4-14_Book2_Electric Rev Req Model (2009 GRC) Revised 01-18-2010 3 2" xfId="10677"/>
    <cellStyle name="_Fuel Prices 4-14_Book2_Electric Rev Req Model (2009 GRC) Revised 01-18-2010 4" xfId="10678"/>
    <cellStyle name="_Fuel Prices 4-14_Book2_Electric Rev Req Model (2009 GRC) Revised 01-18-2010_DEM-WP(C) ENERG10C--ctn Mid-C_042010 2010GRC" xfId="10679"/>
    <cellStyle name="_Fuel Prices 4-14_Book2_Electric Rev Req Model (2009 GRC) Revised 01-18-2010_DEM-WP(C) ENERG10C--ctn Mid-C_042010 2010GRC 2" xfId="10680"/>
    <cellStyle name="_Fuel Prices 4-14_Book2_Final Order Electric EXHIBIT A-1" xfId="10681"/>
    <cellStyle name="_Fuel Prices 4-14_Book2_Final Order Electric EXHIBIT A-1 2" xfId="10682"/>
    <cellStyle name="_Fuel Prices 4-14_Book2_Final Order Electric EXHIBIT A-1 2 2" xfId="10683"/>
    <cellStyle name="_Fuel Prices 4-14_Book2_Final Order Electric EXHIBIT A-1 2 2 2" xfId="10684"/>
    <cellStyle name="_Fuel Prices 4-14_Book2_Final Order Electric EXHIBIT A-1 2 3" xfId="10685"/>
    <cellStyle name="_Fuel Prices 4-14_Book2_Final Order Electric EXHIBIT A-1 3" xfId="10686"/>
    <cellStyle name="_Fuel Prices 4-14_Book2_Final Order Electric EXHIBIT A-1 3 2" xfId="10687"/>
    <cellStyle name="_Fuel Prices 4-14_Book2_Final Order Electric EXHIBIT A-1 4" xfId="10688"/>
    <cellStyle name="_Fuel Prices 4-14_Book4" xfId="10689"/>
    <cellStyle name="_Fuel Prices 4-14_Book4 2" xfId="10690"/>
    <cellStyle name="_Fuel Prices 4-14_Book4 2 2" xfId="10691"/>
    <cellStyle name="_Fuel Prices 4-14_Book4 2 2 2" xfId="10692"/>
    <cellStyle name="_Fuel Prices 4-14_Book4 2 3" xfId="10693"/>
    <cellStyle name="_Fuel Prices 4-14_Book4 3" xfId="10694"/>
    <cellStyle name="_Fuel Prices 4-14_Book4 3 2" xfId="10695"/>
    <cellStyle name="_Fuel Prices 4-14_Book4 4" xfId="10696"/>
    <cellStyle name="_Fuel Prices 4-14_Book4_DEM-WP(C) ENERG10C--ctn Mid-C_042010 2010GRC" xfId="10697"/>
    <cellStyle name="_Fuel Prices 4-14_Book4_DEM-WP(C) ENERG10C--ctn Mid-C_042010 2010GRC 2" xfId="10698"/>
    <cellStyle name="_Fuel Prices 4-14_Book9" xfId="10699"/>
    <cellStyle name="_Fuel Prices 4-14_Book9 2" xfId="10700"/>
    <cellStyle name="_Fuel Prices 4-14_Book9 2 2" xfId="10701"/>
    <cellStyle name="_Fuel Prices 4-14_Book9 2 2 2" xfId="10702"/>
    <cellStyle name="_Fuel Prices 4-14_Book9 2 3" xfId="10703"/>
    <cellStyle name="_Fuel Prices 4-14_Book9 3" xfId="10704"/>
    <cellStyle name="_Fuel Prices 4-14_Book9 3 2" xfId="10705"/>
    <cellStyle name="_Fuel Prices 4-14_Book9 4" xfId="10706"/>
    <cellStyle name="_Fuel Prices 4-14_Book9_DEM-WP(C) ENERG10C--ctn Mid-C_042010 2010GRC" xfId="10707"/>
    <cellStyle name="_Fuel Prices 4-14_Book9_DEM-WP(C) ENERG10C--ctn Mid-C_042010 2010GRC 2" xfId="10708"/>
    <cellStyle name="_Fuel Prices 4-14_Chelan PUD Power Costs (8-10)" xfId="10709"/>
    <cellStyle name="_Fuel Prices 4-14_Chelan PUD Power Costs (8-10) 2" xfId="10710"/>
    <cellStyle name="_Fuel Prices 4-14_DEM-WP(C) Chelan Power Costs" xfId="10711"/>
    <cellStyle name="_Fuel Prices 4-14_DEM-WP(C) Chelan Power Costs 2" xfId="10712"/>
    <cellStyle name="_Fuel Prices 4-14_DEM-WP(C) Chelan Power Costs 2 2" xfId="10713"/>
    <cellStyle name="_Fuel Prices 4-14_DEM-WP(C) Chelan Power Costs 3" xfId="10714"/>
    <cellStyle name="_Fuel Prices 4-14_DEM-WP(C) ENERG10C--ctn Mid-C_042010 2010GRC" xfId="10715"/>
    <cellStyle name="_Fuel Prices 4-14_DEM-WP(C) ENERG10C--ctn Mid-C_042010 2010GRC 2" xfId="10716"/>
    <cellStyle name="_Fuel Prices 4-14_DEM-WP(C) Gas Transport 2010GRC" xfId="10717"/>
    <cellStyle name="_Fuel Prices 4-14_DEM-WP(C) Gas Transport 2010GRC 2" xfId="10718"/>
    <cellStyle name="_Fuel Prices 4-14_DEM-WP(C) Gas Transport 2010GRC 2 2" xfId="10719"/>
    <cellStyle name="_Fuel Prices 4-14_DEM-WP(C) Gas Transport 2010GRC 3" xfId="10720"/>
    <cellStyle name="_Fuel Prices 4-14_Direct Assignment Distribution Plant 2008" xfId="10721"/>
    <cellStyle name="_Fuel Prices 4-14_Direct Assignment Distribution Plant 2008 2" xfId="10722"/>
    <cellStyle name="_Fuel Prices 4-14_Direct Assignment Distribution Plant 2008 2 2" xfId="10723"/>
    <cellStyle name="_Fuel Prices 4-14_Direct Assignment Distribution Plant 2008 2 2 2" xfId="10724"/>
    <cellStyle name="_Fuel Prices 4-14_Direct Assignment Distribution Plant 2008 2 2 2 2" xfId="10725"/>
    <cellStyle name="_Fuel Prices 4-14_Direct Assignment Distribution Plant 2008 2 2 3" xfId="10726"/>
    <cellStyle name="_Fuel Prices 4-14_Direct Assignment Distribution Plant 2008 2 3" xfId="10727"/>
    <cellStyle name="_Fuel Prices 4-14_Direct Assignment Distribution Plant 2008 2 3 2" xfId="10728"/>
    <cellStyle name="_Fuel Prices 4-14_Direct Assignment Distribution Plant 2008 2 3 2 2" xfId="10729"/>
    <cellStyle name="_Fuel Prices 4-14_Direct Assignment Distribution Plant 2008 2 3 3" xfId="10730"/>
    <cellStyle name="_Fuel Prices 4-14_Direct Assignment Distribution Plant 2008 2 4" xfId="10731"/>
    <cellStyle name="_Fuel Prices 4-14_Direct Assignment Distribution Plant 2008 2 4 2" xfId="10732"/>
    <cellStyle name="_Fuel Prices 4-14_Direct Assignment Distribution Plant 2008 2 4 2 2" xfId="10733"/>
    <cellStyle name="_Fuel Prices 4-14_Direct Assignment Distribution Plant 2008 2 4 3" xfId="10734"/>
    <cellStyle name="_Fuel Prices 4-14_Direct Assignment Distribution Plant 2008 2 5" xfId="10735"/>
    <cellStyle name="_Fuel Prices 4-14_Direct Assignment Distribution Plant 2008 3" xfId="10736"/>
    <cellStyle name="_Fuel Prices 4-14_Direct Assignment Distribution Plant 2008 3 2" xfId="10737"/>
    <cellStyle name="_Fuel Prices 4-14_Direct Assignment Distribution Plant 2008 3 2 2" xfId="10738"/>
    <cellStyle name="_Fuel Prices 4-14_Direct Assignment Distribution Plant 2008 3 3" xfId="10739"/>
    <cellStyle name="_Fuel Prices 4-14_Direct Assignment Distribution Plant 2008 4" xfId="10740"/>
    <cellStyle name="_Fuel Prices 4-14_Direct Assignment Distribution Plant 2008 4 2" xfId="10741"/>
    <cellStyle name="_Fuel Prices 4-14_Direct Assignment Distribution Plant 2008 4 2 2" xfId="10742"/>
    <cellStyle name="_Fuel Prices 4-14_Direct Assignment Distribution Plant 2008 4 3" xfId="10743"/>
    <cellStyle name="_Fuel Prices 4-14_Direct Assignment Distribution Plant 2008 5" xfId="10744"/>
    <cellStyle name="_Fuel Prices 4-14_Direct Assignment Distribution Plant 2008 5 2" xfId="10745"/>
    <cellStyle name="_Fuel Prices 4-14_Direct Assignment Distribution Plant 2008 6" xfId="10746"/>
    <cellStyle name="_Fuel Prices 4-14_Direct Assignment Distribution Plant 2008_Low Income 2010 RevRequirement" xfId="10747"/>
    <cellStyle name="_Fuel Prices 4-14_Direct Assignment Distribution Plant 2008_Low Income 2010 RevRequirement (2)" xfId="10748"/>
    <cellStyle name="_Fuel Prices 4-14_Direct Assignment Distribution Plant 2008_Oct2010toSep2011LwIncLead" xfId="10749"/>
    <cellStyle name="_Fuel Prices 4-14_DWH-08 (Rate Spread &amp; Design Workpapers)" xfId="10750"/>
    <cellStyle name="_Fuel Prices 4-14_Electric COS Inputs" xfId="10751"/>
    <cellStyle name="_Fuel Prices 4-14_Electric COS Inputs 2" xfId="10752"/>
    <cellStyle name="_Fuel Prices 4-14_Electric COS Inputs 2 2" xfId="10753"/>
    <cellStyle name="_Fuel Prices 4-14_Electric COS Inputs 2 2 2" xfId="10754"/>
    <cellStyle name="_Fuel Prices 4-14_Electric COS Inputs 2 2 2 2" xfId="10755"/>
    <cellStyle name="_Fuel Prices 4-14_Electric COS Inputs 2 2 3" xfId="10756"/>
    <cellStyle name="_Fuel Prices 4-14_Electric COS Inputs 2 3" xfId="10757"/>
    <cellStyle name="_Fuel Prices 4-14_Electric COS Inputs 2 3 2" xfId="10758"/>
    <cellStyle name="_Fuel Prices 4-14_Electric COS Inputs 2 3 2 2" xfId="10759"/>
    <cellStyle name="_Fuel Prices 4-14_Electric COS Inputs 2 3 3" xfId="10760"/>
    <cellStyle name="_Fuel Prices 4-14_Electric COS Inputs 2 4" xfId="10761"/>
    <cellStyle name="_Fuel Prices 4-14_Electric COS Inputs 2 4 2" xfId="10762"/>
    <cellStyle name="_Fuel Prices 4-14_Electric COS Inputs 2 4 2 2" xfId="10763"/>
    <cellStyle name="_Fuel Prices 4-14_Electric COS Inputs 2 4 3" xfId="10764"/>
    <cellStyle name="_Fuel Prices 4-14_Electric COS Inputs 2 5" xfId="10765"/>
    <cellStyle name="_Fuel Prices 4-14_Electric COS Inputs 3" xfId="10766"/>
    <cellStyle name="_Fuel Prices 4-14_Electric COS Inputs 3 2" xfId="10767"/>
    <cellStyle name="_Fuel Prices 4-14_Electric COS Inputs 3 2 2" xfId="10768"/>
    <cellStyle name="_Fuel Prices 4-14_Electric COS Inputs 3 3" xfId="10769"/>
    <cellStyle name="_Fuel Prices 4-14_Electric COS Inputs 4" xfId="10770"/>
    <cellStyle name="_Fuel Prices 4-14_Electric COS Inputs 4 2" xfId="10771"/>
    <cellStyle name="_Fuel Prices 4-14_Electric COS Inputs 4 2 2" xfId="10772"/>
    <cellStyle name="_Fuel Prices 4-14_Electric COS Inputs 4 3" xfId="10773"/>
    <cellStyle name="_Fuel Prices 4-14_Electric COS Inputs 5" xfId="10774"/>
    <cellStyle name="_Fuel Prices 4-14_Electric COS Inputs 5 2" xfId="10775"/>
    <cellStyle name="_Fuel Prices 4-14_Electric COS Inputs 6" xfId="10776"/>
    <cellStyle name="_Fuel Prices 4-14_Electric COS Inputs_Low Income 2010 RevRequirement" xfId="10777"/>
    <cellStyle name="_Fuel Prices 4-14_Electric COS Inputs_Low Income 2010 RevRequirement (2)" xfId="10778"/>
    <cellStyle name="_Fuel Prices 4-14_Electric COS Inputs_Oct2010toSep2011LwIncLead" xfId="10779"/>
    <cellStyle name="_Fuel Prices 4-14_Electric Rate Spread and Rate Design 3.23.09" xfId="10780"/>
    <cellStyle name="_Fuel Prices 4-14_Electric Rate Spread and Rate Design 3.23.09 2" xfId="10781"/>
    <cellStyle name="_Fuel Prices 4-14_Electric Rate Spread and Rate Design 3.23.09 2 2" xfId="10782"/>
    <cellStyle name="_Fuel Prices 4-14_Electric Rate Spread and Rate Design 3.23.09 2 2 2" xfId="10783"/>
    <cellStyle name="_Fuel Prices 4-14_Electric Rate Spread and Rate Design 3.23.09 2 2 2 2" xfId="10784"/>
    <cellStyle name="_Fuel Prices 4-14_Electric Rate Spread and Rate Design 3.23.09 2 2 3" xfId="10785"/>
    <cellStyle name="_Fuel Prices 4-14_Electric Rate Spread and Rate Design 3.23.09 2 3" xfId="10786"/>
    <cellStyle name="_Fuel Prices 4-14_Electric Rate Spread and Rate Design 3.23.09 2 3 2" xfId="10787"/>
    <cellStyle name="_Fuel Prices 4-14_Electric Rate Spread and Rate Design 3.23.09 2 3 2 2" xfId="10788"/>
    <cellStyle name="_Fuel Prices 4-14_Electric Rate Spread and Rate Design 3.23.09 2 3 3" xfId="10789"/>
    <cellStyle name="_Fuel Prices 4-14_Electric Rate Spread and Rate Design 3.23.09 2 4" xfId="10790"/>
    <cellStyle name="_Fuel Prices 4-14_Electric Rate Spread and Rate Design 3.23.09 2 4 2" xfId="10791"/>
    <cellStyle name="_Fuel Prices 4-14_Electric Rate Spread and Rate Design 3.23.09 2 4 2 2" xfId="10792"/>
    <cellStyle name="_Fuel Prices 4-14_Electric Rate Spread and Rate Design 3.23.09 2 4 3" xfId="10793"/>
    <cellStyle name="_Fuel Prices 4-14_Electric Rate Spread and Rate Design 3.23.09 2 5" xfId="10794"/>
    <cellStyle name="_Fuel Prices 4-14_Electric Rate Spread and Rate Design 3.23.09 3" xfId="10795"/>
    <cellStyle name="_Fuel Prices 4-14_Electric Rate Spread and Rate Design 3.23.09 3 2" xfId="10796"/>
    <cellStyle name="_Fuel Prices 4-14_Electric Rate Spread and Rate Design 3.23.09 3 2 2" xfId="10797"/>
    <cellStyle name="_Fuel Prices 4-14_Electric Rate Spread and Rate Design 3.23.09 3 3" xfId="10798"/>
    <cellStyle name="_Fuel Prices 4-14_Electric Rate Spread and Rate Design 3.23.09 4" xfId="10799"/>
    <cellStyle name="_Fuel Prices 4-14_Electric Rate Spread and Rate Design 3.23.09 4 2" xfId="10800"/>
    <cellStyle name="_Fuel Prices 4-14_Electric Rate Spread and Rate Design 3.23.09 4 2 2" xfId="10801"/>
    <cellStyle name="_Fuel Prices 4-14_Electric Rate Spread and Rate Design 3.23.09 4 3" xfId="10802"/>
    <cellStyle name="_Fuel Prices 4-14_Electric Rate Spread and Rate Design 3.23.09 5" xfId="10803"/>
    <cellStyle name="_Fuel Prices 4-14_Electric Rate Spread and Rate Design 3.23.09 5 2" xfId="10804"/>
    <cellStyle name="_Fuel Prices 4-14_Electric Rate Spread and Rate Design 3.23.09 6" xfId="10805"/>
    <cellStyle name="_Fuel Prices 4-14_Electric Rate Spread and Rate Design 3.23.09_Low Income 2010 RevRequirement" xfId="10806"/>
    <cellStyle name="_Fuel Prices 4-14_Electric Rate Spread and Rate Design 3.23.09_Low Income 2010 RevRequirement (2)" xfId="10807"/>
    <cellStyle name="_Fuel Prices 4-14_Electric Rate Spread and Rate Design 3.23.09_Oct2010toSep2011LwIncLead" xfId="10808"/>
    <cellStyle name="_Fuel Prices 4-14_Exh A-1 resulting from UE-112050 effective Jan 1 2012" xfId="10809"/>
    <cellStyle name="_Fuel Prices 4-14_Exh A-1 resulting from UE-112050 effective Jan 1 2012 2" xfId="10810"/>
    <cellStyle name="_Fuel Prices 4-14_Exh G - Klamath Peaker PPA fr C Locke 2-12" xfId="10811"/>
    <cellStyle name="_Fuel Prices 4-14_Exh G - Klamath Peaker PPA fr C Locke 2-12 2" xfId="10812"/>
    <cellStyle name="_Fuel Prices 4-14_Exhibit A-1 effective 4-1-11 fr S Free 12-11" xfId="10813"/>
    <cellStyle name="_Fuel Prices 4-14_Exhibit A-1 effective 4-1-11 fr S Free 12-11 2" xfId="10814"/>
    <cellStyle name="_Fuel Prices 4-14_Final 2008 PTC Rate Design Workpapers 10.27.08" xfId="10815"/>
    <cellStyle name="_Fuel Prices 4-14_Final 2009 Electric Low Income Workpapers" xfId="10816"/>
    <cellStyle name="_Fuel Prices 4-14_INPUTS" xfId="10817"/>
    <cellStyle name="_Fuel Prices 4-14_INPUTS 2" xfId="10818"/>
    <cellStyle name="_Fuel Prices 4-14_INPUTS 2 2" xfId="10819"/>
    <cellStyle name="_Fuel Prices 4-14_INPUTS 2 2 2" xfId="10820"/>
    <cellStyle name="_Fuel Prices 4-14_INPUTS 2 2 2 2" xfId="10821"/>
    <cellStyle name="_Fuel Prices 4-14_INPUTS 2 2 3" xfId="10822"/>
    <cellStyle name="_Fuel Prices 4-14_INPUTS 2 3" xfId="10823"/>
    <cellStyle name="_Fuel Prices 4-14_INPUTS 2 3 2" xfId="10824"/>
    <cellStyle name="_Fuel Prices 4-14_INPUTS 2 3 2 2" xfId="10825"/>
    <cellStyle name="_Fuel Prices 4-14_INPUTS 2 3 3" xfId="10826"/>
    <cellStyle name="_Fuel Prices 4-14_INPUTS 2 4" xfId="10827"/>
    <cellStyle name="_Fuel Prices 4-14_INPUTS 2 4 2" xfId="10828"/>
    <cellStyle name="_Fuel Prices 4-14_INPUTS 2 4 2 2" xfId="10829"/>
    <cellStyle name="_Fuel Prices 4-14_INPUTS 2 4 3" xfId="10830"/>
    <cellStyle name="_Fuel Prices 4-14_INPUTS 2 5" xfId="10831"/>
    <cellStyle name="_Fuel Prices 4-14_INPUTS 3" xfId="10832"/>
    <cellStyle name="_Fuel Prices 4-14_INPUTS 3 2" xfId="10833"/>
    <cellStyle name="_Fuel Prices 4-14_INPUTS 3 2 2" xfId="10834"/>
    <cellStyle name="_Fuel Prices 4-14_INPUTS 3 3" xfId="10835"/>
    <cellStyle name="_Fuel Prices 4-14_INPUTS 4" xfId="10836"/>
    <cellStyle name="_Fuel Prices 4-14_INPUTS 4 2" xfId="10837"/>
    <cellStyle name="_Fuel Prices 4-14_INPUTS 4 2 2" xfId="10838"/>
    <cellStyle name="_Fuel Prices 4-14_INPUTS 4 3" xfId="10839"/>
    <cellStyle name="_Fuel Prices 4-14_INPUTS 5" xfId="10840"/>
    <cellStyle name="_Fuel Prices 4-14_INPUTS 5 2" xfId="10841"/>
    <cellStyle name="_Fuel Prices 4-14_INPUTS 6" xfId="10842"/>
    <cellStyle name="_Fuel Prices 4-14_INPUTS_Low Income 2010 RevRequirement" xfId="10843"/>
    <cellStyle name="_Fuel Prices 4-14_INPUTS_Low Income 2010 RevRequirement (2)" xfId="10844"/>
    <cellStyle name="_Fuel Prices 4-14_INPUTS_Oct2010toSep2011LwIncLead" xfId="10845"/>
    <cellStyle name="_Fuel Prices 4-14_Leased Transformer &amp; Substation Plant &amp; Rev 12-2009" xfId="10846"/>
    <cellStyle name="_Fuel Prices 4-14_Leased Transformer &amp; Substation Plant &amp; Rev 12-2009 2" xfId="10847"/>
    <cellStyle name="_Fuel Prices 4-14_Leased Transformer &amp; Substation Plant &amp; Rev 12-2009 2 2" xfId="10848"/>
    <cellStyle name="_Fuel Prices 4-14_Leased Transformer &amp; Substation Plant &amp; Rev 12-2009 2 2 2" xfId="10849"/>
    <cellStyle name="_Fuel Prices 4-14_Leased Transformer &amp; Substation Plant &amp; Rev 12-2009 2 2 2 2" xfId="10850"/>
    <cellStyle name="_Fuel Prices 4-14_Leased Transformer &amp; Substation Plant &amp; Rev 12-2009 2 2 3" xfId="10851"/>
    <cellStyle name="_Fuel Prices 4-14_Leased Transformer &amp; Substation Plant &amp; Rev 12-2009 2 3" xfId="10852"/>
    <cellStyle name="_Fuel Prices 4-14_Leased Transformer &amp; Substation Plant &amp; Rev 12-2009 2 3 2" xfId="10853"/>
    <cellStyle name="_Fuel Prices 4-14_Leased Transformer &amp; Substation Plant &amp; Rev 12-2009 2 3 2 2" xfId="10854"/>
    <cellStyle name="_Fuel Prices 4-14_Leased Transformer &amp; Substation Plant &amp; Rev 12-2009 2 3 3" xfId="10855"/>
    <cellStyle name="_Fuel Prices 4-14_Leased Transformer &amp; Substation Plant &amp; Rev 12-2009 2 4" xfId="10856"/>
    <cellStyle name="_Fuel Prices 4-14_Leased Transformer &amp; Substation Plant &amp; Rev 12-2009 2 4 2" xfId="10857"/>
    <cellStyle name="_Fuel Prices 4-14_Leased Transformer &amp; Substation Plant &amp; Rev 12-2009 2 4 2 2" xfId="10858"/>
    <cellStyle name="_Fuel Prices 4-14_Leased Transformer &amp; Substation Plant &amp; Rev 12-2009 2 4 3" xfId="10859"/>
    <cellStyle name="_Fuel Prices 4-14_Leased Transformer &amp; Substation Plant &amp; Rev 12-2009 2 5" xfId="10860"/>
    <cellStyle name="_Fuel Prices 4-14_Leased Transformer &amp; Substation Plant &amp; Rev 12-2009 3" xfId="10861"/>
    <cellStyle name="_Fuel Prices 4-14_Leased Transformer &amp; Substation Plant &amp; Rev 12-2009 3 2" xfId="10862"/>
    <cellStyle name="_Fuel Prices 4-14_Leased Transformer &amp; Substation Plant &amp; Rev 12-2009 3 2 2" xfId="10863"/>
    <cellStyle name="_Fuel Prices 4-14_Leased Transformer &amp; Substation Plant &amp; Rev 12-2009 3 3" xfId="10864"/>
    <cellStyle name="_Fuel Prices 4-14_Leased Transformer &amp; Substation Plant &amp; Rev 12-2009 4" xfId="10865"/>
    <cellStyle name="_Fuel Prices 4-14_Leased Transformer &amp; Substation Plant &amp; Rev 12-2009 4 2" xfId="10866"/>
    <cellStyle name="_Fuel Prices 4-14_Leased Transformer &amp; Substation Plant &amp; Rev 12-2009 4 2 2" xfId="10867"/>
    <cellStyle name="_Fuel Prices 4-14_Leased Transformer &amp; Substation Plant &amp; Rev 12-2009 4 3" xfId="10868"/>
    <cellStyle name="_Fuel Prices 4-14_Leased Transformer &amp; Substation Plant &amp; Rev 12-2009 5" xfId="10869"/>
    <cellStyle name="_Fuel Prices 4-14_Leased Transformer &amp; Substation Plant &amp; Rev 12-2009 5 2" xfId="10870"/>
    <cellStyle name="_Fuel Prices 4-14_Leased Transformer &amp; Substation Plant &amp; Rev 12-2009 6" xfId="10871"/>
    <cellStyle name="_Fuel Prices 4-14_Leased Transformer &amp; Substation Plant &amp; Rev 12-2009_Low Income 2010 RevRequirement" xfId="10872"/>
    <cellStyle name="_Fuel Prices 4-14_Leased Transformer &amp; Substation Plant &amp; Rev 12-2009_Low Income 2010 RevRequirement (2)" xfId="10873"/>
    <cellStyle name="_Fuel Prices 4-14_Leased Transformer &amp; Substation Plant &amp; Rev 12-2009_Oct2010toSep2011LwIncLead" xfId="10874"/>
    <cellStyle name="_Fuel Prices 4-14_Low Income 2010 RevRequirement" xfId="10875"/>
    <cellStyle name="_Fuel Prices 4-14_Low Income 2010 RevRequirement (2)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6" xfId="10979"/>
    <cellStyle name="_Fuel Prices 4-14_NIM Summary 6 2" xfId="10980"/>
    <cellStyle name="_Fuel Prices 4-14_NIM Summary 7" xfId="10981"/>
    <cellStyle name="_Fuel Prices 4-14_NIM Summary 7 2" xfId="10982"/>
    <cellStyle name="_Fuel Prices 4-14_NIM Summary 8" xfId="10983"/>
    <cellStyle name="_Fuel Prices 4-14_NIM Summary 8 2" xfId="10984"/>
    <cellStyle name="_Fuel Prices 4-14_NIM Summary 9" xfId="10985"/>
    <cellStyle name="_Fuel Prices 4-14_NIM Summary 9 2" xfId="10986"/>
    <cellStyle name="_Fuel Prices 4-14_NIM Summary_DEM-WP(C) ENERG10C--ctn Mid-C_042010 2010GRC" xfId="10987"/>
    <cellStyle name="_Fuel Prices 4-14_NIM Summary_DEM-WP(C) ENERG10C--ctn Mid-C_042010 2010GRC 2" xfId="10988"/>
    <cellStyle name="_Fuel Prices 4-14_NIM+O&amp;M" xfId="10989"/>
    <cellStyle name="_Fuel Prices 4-14_NIM+O&amp;M 2" xfId="10990"/>
    <cellStyle name="_Fuel Prices 4-14_NIM+O&amp;M 2 2" xfId="10991"/>
    <cellStyle name="_Fuel Prices 4-14_NIM+O&amp;M 2 2 2" xfId="10992"/>
    <cellStyle name="_Fuel Prices 4-14_NIM+O&amp;M 2 3" xfId="10993"/>
    <cellStyle name="_Fuel Prices 4-14_NIM+O&amp;M 3" xfId="10994"/>
    <cellStyle name="_Fuel Prices 4-14_NIM+O&amp;M 3 2" xfId="10995"/>
    <cellStyle name="_Fuel Prices 4-14_NIM+O&amp;M 4" xfId="10996"/>
    <cellStyle name="_Fuel Prices 4-14_NIM+O&amp;M Monthly" xfId="10997"/>
    <cellStyle name="_Fuel Prices 4-14_NIM+O&amp;M Monthly 2" xfId="10998"/>
    <cellStyle name="_Fuel Prices 4-14_NIM+O&amp;M Monthly 2 2" xfId="10999"/>
    <cellStyle name="_Fuel Prices 4-14_NIM+O&amp;M Monthly 2 2 2" xfId="11000"/>
    <cellStyle name="_Fuel Prices 4-14_NIM+O&amp;M Monthly 2 3" xfId="11001"/>
    <cellStyle name="_Fuel Prices 4-14_NIM+O&amp;M Monthly 3" xfId="11002"/>
    <cellStyle name="_Fuel Prices 4-14_NIM+O&amp;M Monthly 3 2" xfId="11003"/>
    <cellStyle name="_Fuel Prices 4-14_NIM+O&amp;M Monthly 4" xfId="11004"/>
    <cellStyle name="_Fuel Prices 4-14_Oct2010toSep2011LwIncLead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eak Credit Exhibits for 2009 GRC_Low Income 2010 RevRequirement" xfId="11078"/>
    <cellStyle name="_Fuel Prices 4-14_Peak Credit Exhibits for 2009 GRC_Low Income 2010 RevRequirement (2)" xfId="11079"/>
    <cellStyle name="_Fuel Prices 4-14_Peak Credit Exhibits for 2009 GRC_Oct2010toSep2011LwIncLead" xfId="11080"/>
    <cellStyle name="_Fuel Prices 4-14_Power Costs - Comparison bx Rbtl-Staff-Jt-PC" xfId="11081"/>
    <cellStyle name="_Fuel Prices 4-14_Power Costs - Comparison bx Rbtl-Staff-Jt-PC 2" xfId="11082"/>
    <cellStyle name="_Fuel Prices 4-14_Power Costs - Comparison bx Rbtl-Staff-Jt-PC 2 2" xfId="11083"/>
    <cellStyle name="_Fuel Prices 4-14_Power Costs - Comparison bx Rbtl-Staff-Jt-PC 2 2 2" xfId="11084"/>
    <cellStyle name="_Fuel Prices 4-14_Power Costs - Comparison bx Rbtl-Staff-Jt-PC 2 3" xfId="11085"/>
    <cellStyle name="_Fuel Prices 4-14_Power Costs - Comparison bx Rbtl-Staff-Jt-PC 3" xfId="11086"/>
    <cellStyle name="_Fuel Prices 4-14_Power Costs - Comparison bx Rbtl-Staff-Jt-PC 3 2" xfId="11087"/>
    <cellStyle name="_Fuel Prices 4-14_Power Costs - Comparison bx Rbtl-Staff-Jt-PC 4" xfId="11088"/>
    <cellStyle name="_Fuel Prices 4-14_Power Costs - Comparison bx Rbtl-Staff-Jt-PC_Adj Bench DR 3 for Initial Briefs (Electric)" xfId="11089"/>
    <cellStyle name="_Fuel Prices 4-14_Power Costs - Comparison bx Rbtl-Staff-Jt-PC_Adj Bench DR 3 for Initial Briefs (Electric) 2" xfId="11090"/>
    <cellStyle name="_Fuel Prices 4-14_Power Costs - Comparison bx Rbtl-Staff-Jt-PC_Adj Bench DR 3 for Initial Briefs (Electric) 2 2" xfId="11091"/>
    <cellStyle name="_Fuel Prices 4-14_Power Costs - Comparison bx Rbtl-Staff-Jt-PC_Adj Bench DR 3 for Initial Briefs (Electric) 2 2 2" xfId="11092"/>
    <cellStyle name="_Fuel Prices 4-14_Power Costs - Comparison bx Rbtl-Staff-Jt-PC_Adj Bench DR 3 for Initial Briefs (Electric) 2 3" xfId="11093"/>
    <cellStyle name="_Fuel Prices 4-14_Power Costs - Comparison bx Rbtl-Staff-Jt-PC_Adj Bench DR 3 for Initial Briefs (Electric) 3" xfId="11094"/>
    <cellStyle name="_Fuel Prices 4-14_Power Costs - Comparison bx Rbtl-Staff-Jt-PC_Adj Bench DR 3 for Initial Briefs (Electric) 3 2" xfId="11095"/>
    <cellStyle name="_Fuel Prices 4-14_Power Costs - Comparison bx Rbtl-Staff-Jt-PC_Adj Bench DR 3 for Initial Briefs (Electric) 4" xfId="11096"/>
    <cellStyle name="_Fuel Prices 4-14_Power Costs - Comparison bx Rbtl-Staff-Jt-PC_Adj Bench DR 3 for Initial Briefs (Electric)_DEM-WP(C) ENERG10C--ctn Mid-C_042010 2010GRC" xfId="11097"/>
    <cellStyle name="_Fuel Prices 4-14_Power Costs - Comparison bx Rbtl-Staff-Jt-PC_Adj Bench DR 3 for Initial Briefs (Electric)_DEM-WP(C) ENERG10C--ctn Mid-C_042010 2010GRC 2" xfId="11098"/>
    <cellStyle name="_Fuel Prices 4-14_Power Costs - Comparison bx Rbtl-Staff-Jt-PC_DEM-WP(C) ENERG10C--ctn Mid-C_042010 2010GRC" xfId="11099"/>
    <cellStyle name="_Fuel Prices 4-14_Power Costs - Comparison bx Rbtl-Staff-Jt-PC_DEM-WP(C) ENERG10C--ctn Mid-C_042010 2010GRC 2" xfId="11100"/>
    <cellStyle name="_Fuel Prices 4-14_Power Costs - Comparison bx Rbtl-Staff-Jt-PC_Electric Rev Req Model (2009 GRC) Rebuttal" xfId="11101"/>
    <cellStyle name="_Fuel Prices 4-14_Power Costs - Comparison bx Rbtl-Staff-Jt-PC_Electric Rev Req Model (2009 GRC) Rebuttal 2" xfId="11102"/>
    <cellStyle name="_Fuel Prices 4-14_Power Costs - Comparison bx Rbtl-Staff-Jt-PC_Electric Rev Req Model (2009 GRC) Rebuttal 2 2" xfId="11103"/>
    <cellStyle name="_Fuel Prices 4-14_Power Costs - Comparison bx Rbtl-Staff-Jt-PC_Electric Rev Req Model (2009 GRC) Rebuttal 2 2 2" xfId="11104"/>
    <cellStyle name="_Fuel Prices 4-14_Power Costs - Comparison bx Rbtl-Staff-Jt-PC_Electric Rev Req Model (2009 GRC) Rebuttal 2 3" xfId="11105"/>
    <cellStyle name="_Fuel Prices 4-14_Power Costs - Comparison bx Rbtl-Staff-Jt-PC_Electric Rev Req Model (2009 GRC) Rebuttal 3" xfId="11106"/>
    <cellStyle name="_Fuel Prices 4-14_Power Costs - Comparison bx Rbtl-Staff-Jt-PC_Electric Rev Req Model (2009 GRC) Rebuttal 3 2" xfId="11107"/>
    <cellStyle name="_Fuel Prices 4-14_Power Costs - Comparison bx Rbtl-Staff-Jt-PC_Electric Rev Req Model (2009 GRC) Rebuttal 4" xfId="11108"/>
    <cellStyle name="_Fuel Prices 4-14_Power Costs - Comparison bx Rbtl-Staff-Jt-PC_Electric Rev Req Model (2009 GRC) Rebuttal REmoval of New  WH Solar AdjustMI" xfId="11109"/>
    <cellStyle name="_Fuel Prices 4-14_Power Costs - Comparison bx Rbtl-Staff-Jt-PC_Electric Rev Req Model (2009 GRC) Rebuttal REmoval of New  WH Solar AdjustMI 2" xfId="11110"/>
    <cellStyle name="_Fuel Prices 4-14_Power Costs - Comparison bx Rbtl-Staff-Jt-PC_Electric Rev Req Model (2009 GRC) Rebuttal REmoval of New  WH Solar AdjustMI 2 2" xfId="11111"/>
    <cellStyle name="_Fuel Prices 4-14_Power Costs - Comparison bx Rbtl-Staff-Jt-PC_Electric Rev Req Model (2009 GRC) Rebuttal REmoval of New  WH Solar AdjustMI 2 2 2" xfId="11112"/>
    <cellStyle name="_Fuel Prices 4-14_Power Costs - Comparison bx Rbtl-Staff-Jt-PC_Electric Rev Req Model (2009 GRC) Rebuttal REmoval of New  WH Solar AdjustMI 2 3" xfId="11113"/>
    <cellStyle name="_Fuel Prices 4-14_Power Costs - Comparison bx Rbtl-Staff-Jt-PC_Electric Rev Req Model (2009 GRC) Rebuttal REmoval of New  WH Solar AdjustMI 3" xfId="11114"/>
    <cellStyle name="_Fuel Prices 4-14_Power Costs - Comparison bx Rbtl-Staff-Jt-PC_Electric Rev Req Model (2009 GRC) Rebuttal REmoval of New  WH Solar AdjustMI 3 2" xfId="11115"/>
    <cellStyle name="_Fuel Prices 4-14_Power Costs - Comparison bx Rbtl-Staff-Jt-PC_Electric Rev Req Model (2009 GRC) Rebuttal REmoval of New  WH Solar AdjustMI 4" xfId="11116"/>
    <cellStyle name="_Fuel Prices 4-14_Power Costs - Comparison bx Rbtl-Staff-Jt-PC_Electric Rev Req Model (2009 GRC) Rebuttal REmoval of New  WH Solar AdjustMI_DEM-WP(C) ENERG10C--ctn Mid-C_042010 2010GRC" xfId="11117"/>
    <cellStyle name="_Fuel Prices 4-14_Power Costs - Comparison bx Rbtl-Staff-Jt-PC_Electric Rev Req Model (2009 GRC) Rebuttal REmoval of New  WH Solar AdjustMI_DEM-WP(C) ENERG10C--ctn Mid-C_042010 2010GRC 2" xfId="11118"/>
    <cellStyle name="_Fuel Prices 4-14_Power Costs - Comparison bx Rbtl-Staff-Jt-PC_Electric Rev Req Model (2009 GRC) Revised 01-18-2010" xfId="11119"/>
    <cellStyle name="_Fuel Prices 4-14_Power Costs - Comparison bx Rbtl-Staff-Jt-PC_Electric Rev Req Model (2009 GRC) Revised 01-18-2010 2" xfId="11120"/>
    <cellStyle name="_Fuel Prices 4-14_Power Costs - Comparison bx Rbtl-Staff-Jt-PC_Electric Rev Req Model (2009 GRC) Revised 01-18-2010 2 2" xfId="11121"/>
    <cellStyle name="_Fuel Prices 4-14_Power Costs - Comparison bx Rbtl-Staff-Jt-PC_Electric Rev Req Model (2009 GRC) Revised 01-18-2010 2 2 2" xfId="11122"/>
    <cellStyle name="_Fuel Prices 4-14_Power Costs - Comparison bx Rbtl-Staff-Jt-PC_Electric Rev Req Model (2009 GRC) Revised 01-18-2010 2 3" xfId="11123"/>
    <cellStyle name="_Fuel Prices 4-14_Power Costs - Comparison bx Rbtl-Staff-Jt-PC_Electric Rev Req Model (2009 GRC) Revised 01-18-2010 3" xfId="11124"/>
    <cellStyle name="_Fuel Prices 4-14_Power Costs - Comparison bx Rbtl-Staff-Jt-PC_Electric Rev Req Model (2009 GRC) Revised 01-18-2010 3 2" xfId="11125"/>
    <cellStyle name="_Fuel Prices 4-14_Power Costs - Comparison bx Rbtl-Staff-Jt-PC_Electric Rev Req Model (2009 GRC) Revised 01-18-2010 4" xfId="11126"/>
    <cellStyle name="_Fuel Prices 4-14_Power Costs - Comparison bx Rbtl-Staff-Jt-PC_Electric Rev Req Model (2009 GRC) Revised 01-18-2010_DEM-WP(C) ENERG10C--ctn Mid-C_042010 2010GRC" xfId="11127"/>
    <cellStyle name="_Fuel Prices 4-14_Power Costs - Comparison bx Rbtl-Staff-Jt-PC_Electric Rev Req Model (2009 GRC) Revised 01-18-2010_DEM-WP(C) ENERG10C--ctn Mid-C_042010 2010GRC 2" xfId="11128"/>
    <cellStyle name="_Fuel Prices 4-14_Power Costs - Comparison bx Rbtl-Staff-Jt-PC_Final Order Electric EXHIBIT A-1" xfId="11129"/>
    <cellStyle name="_Fuel Prices 4-14_Power Costs - Comparison bx Rbtl-Staff-Jt-PC_Final Order Electric EXHIBIT A-1 2" xfId="11130"/>
    <cellStyle name="_Fuel Prices 4-14_Power Costs - Comparison bx Rbtl-Staff-Jt-PC_Final Order Electric EXHIBIT A-1 2 2" xfId="11131"/>
    <cellStyle name="_Fuel Prices 4-14_Power Costs - Comparison bx Rbtl-Staff-Jt-PC_Final Order Electric EXHIBIT A-1 2 2 2" xfId="11132"/>
    <cellStyle name="_Fuel Prices 4-14_Power Costs - Comparison bx Rbtl-Staff-Jt-PC_Final Order Electric EXHIBIT A-1 2 3" xfId="11133"/>
    <cellStyle name="_Fuel Prices 4-14_Power Costs - Comparison bx Rbtl-Staff-Jt-PC_Final Order Electric EXHIBIT A-1 3" xfId="11134"/>
    <cellStyle name="_Fuel Prices 4-14_Power Costs - Comparison bx Rbtl-Staff-Jt-PC_Final Order Electric EXHIBIT A-1 3 2" xfId="11135"/>
    <cellStyle name="_Fuel Prices 4-14_Power Costs - Comparison bx Rbtl-Staff-Jt-PC_Final Order Electric EXHIBIT A-1 4" xfId="11136"/>
    <cellStyle name="_Fuel Prices 4-14_Production Adj 4.37" xfId="11137"/>
    <cellStyle name="_Fuel Prices 4-14_Production Adj 4.37 2" xfId="11138"/>
    <cellStyle name="_Fuel Prices 4-14_Production Adj 4.37 2 2" xfId="11139"/>
    <cellStyle name="_Fuel Prices 4-14_Production Adj 4.37 2 2 2" xfId="11140"/>
    <cellStyle name="_Fuel Prices 4-14_Production Adj 4.37 2 3" xfId="11141"/>
    <cellStyle name="_Fuel Prices 4-14_Production Adj 4.37 3" xfId="11142"/>
    <cellStyle name="_Fuel Prices 4-14_Production Adj 4.37 3 2" xfId="11143"/>
    <cellStyle name="_Fuel Prices 4-14_Production Adj 4.37 4" xfId="11144"/>
    <cellStyle name="_Fuel Prices 4-14_Purchased Power Adj 4.03" xfId="11145"/>
    <cellStyle name="_Fuel Prices 4-14_Purchased Power Adj 4.03 2" xfId="11146"/>
    <cellStyle name="_Fuel Prices 4-14_Purchased Power Adj 4.03 2 2" xfId="11147"/>
    <cellStyle name="_Fuel Prices 4-14_Purchased Power Adj 4.03 2 2 2" xfId="11148"/>
    <cellStyle name="_Fuel Prices 4-14_Purchased Power Adj 4.03 2 3" xfId="11149"/>
    <cellStyle name="_Fuel Prices 4-14_Purchased Power Adj 4.03 3" xfId="11150"/>
    <cellStyle name="_Fuel Prices 4-14_Purchased Power Adj 4.03 3 2" xfId="11151"/>
    <cellStyle name="_Fuel Prices 4-14_Purchased Power Adj 4.03 4" xfId="11152"/>
    <cellStyle name="_Fuel Prices 4-14_Rate Design Sch 24" xfId="11153"/>
    <cellStyle name="_Fuel Prices 4-14_Rate Design Sch 24 2" xfId="11154"/>
    <cellStyle name="_Fuel Prices 4-14_Rate Design Sch 24 2 2" xfId="11155"/>
    <cellStyle name="_Fuel Prices 4-14_Rate Design Sch 24 3" xfId="11156"/>
    <cellStyle name="_Fuel Prices 4-14_Rate Design Sch 25" xfId="11157"/>
    <cellStyle name="_Fuel Prices 4-14_Rate Design Sch 25 2" xfId="11158"/>
    <cellStyle name="_Fuel Prices 4-14_Rate Design Sch 25 2 2" xfId="11159"/>
    <cellStyle name="_Fuel Prices 4-14_Rate Design Sch 25 2 2 2" xfId="11160"/>
    <cellStyle name="_Fuel Prices 4-14_Rate Design Sch 25 2 3" xfId="11161"/>
    <cellStyle name="_Fuel Prices 4-14_Rate Design Sch 25 3" xfId="11162"/>
    <cellStyle name="_Fuel Prices 4-14_Rate Design Sch 25 3 2" xfId="11163"/>
    <cellStyle name="_Fuel Prices 4-14_Rate Design Sch 25 4" xfId="11164"/>
    <cellStyle name="_Fuel Prices 4-14_Rate Design Sch 26" xfId="11165"/>
    <cellStyle name="_Fuel Prices 4-14_Rate Design Sch 26 2" xfId="11166"/>
    <cellStyle name="_Fuel Prices 4-14_Rate Design Sch 26 2 2" xfId="11167"/>
    <cellStyle name="_Fuel Prices 4-14_Rate Design Sch 26 2 2 2" xfId="11168"/>
    <cellStyle name="_Fuel Prices 4-14_Rate Design Sch 26 2 3" xfId="11169"/>
    <cellStyle name="_Fuel Prices 4-14_Rate Design Sch 26 3" xfId="11170"/>
    <cellStyle name="_Fuel Prices 4-14_Rate Design Sch 26 3 2" xfId="11171"/>
    <cellStyle name="_Fuel Prices 4-14_Rate Design Sch 26 4" xfId="11172"/>
    <cellStyle name="_Fuel Prices 4-14_Rate Design Sch 31" xfId="11173"/>
    <cellStyle name="_Fuel Prices 4-14_Rate Design Sch 31 2" xfId="11174"/>
    <cellStyle name="_Fuel Prices 4-14_Rate Design Sch 31 2 2" xfId="11175"/>
    <cellStyle name="_Fuel Prices 4-14_Rate Design Sch 31 2 2 2" xfId="11176"/>
    <cellStyle name="_Fuel Prices 4-14_Rate Design Sch 31 2 3" xfId="11177"/>
    <cellStyle name="_Fuel Prices 4-14_Rate Design Sch 31 3" xfId="11178"/>
    <cellStyle name="_Fuel Prices 4-14_Rate Design Sch 31 3 2" xfId="11179"/>
    <cellStyle name="_Fuel Prices 4-14_Rate Design Sch 31 4" xfId="11180"/>
    <cellStyle name="_Fuel Prices 4-14_Rate Design Sch 43" xfId="11181"/>
    <cellStyle name="_Fuel Prices 4-14_Rate Design Sch 43 2" xfId="11182"/>
    <cellStyle name="_Fuel Prices 4-14_Rate Design Sch 43 2 2" xfId="11183"/>
    <cellStyle name="_Fuel Prices 4-14_Rate Design Sch 43 2 2 2" xfId="11184"/>
    <cellStyle name="_Fuel Prices 4-14_Rate Design Sch 43 2 3" xfId="11185"/>
    <cellStyle name="_Fuel Prices 4-14_Rate Design Sch 43 3" xfId="11186"/>
    <cellStyle name="_Fuel Prices 4-14_Rate Design Sch 43 3 2" xfId="11187"/>
    <cellStyle name="_Fuel Prices 4-14_Rate Design Sch 43 4" xfId="11188"/>
    <cellStyle name="_Fuel Prices 4-14_Rate Design Sch 448-449" xfId="11189"/>
    <cellStyle name="_Fuel Prices 4-14_Rate Design Sch 448-449 2" xfId="11190"/>
    <cellStyle name="_Fuel Prices 4-14_Rate Design Sch 448-449 2 2" xfId="11191"/>
    <cellStyle name="_Fuel Prices 4-14_Rate Design Sch 448-449 3" xfId="11192"/>
    <cellStyle name="_Fuel Prices 4-14_Rate Design Sch 46" xfId="11193"/>
    <cellStyle name="_Fuel Prices 4-14_Rate Design Sch 46 2" xfId="11194"/>
    <cellStyle name="_Fuel Prices 4-14_Rate Design Sch 46 2 2" xfId="11195"/>
    <cellStyle name="_Fuel Prices 4-14_Rate Design Sch 46 2 2 2" xfId="11196"/>
    <cellStyle name="_Fuel Prices 4-14_Rate Design Sch 46 2 3" xfId="11197"/>
    <cellStyle name="_Fuel Prices 4-14_Rate Design Sch 46 3" xfId="11198"/>
    <cellStyle name="_Fuel Prices 4-14_Rate Design Sch 46 3 2" xfId="11199"/>
    <cellStyle name="_Fuel Prices 4-14_Rate Design Sch 46 4" xfId="11200"/>
    <cellStyle name="_Fuel Prices 4-14_Rate Spread" xfId="11201"/>
    <cellStyle name="_Fuel Prices 4-14_Rate Spread 2" xfId="11202"/>
    <cellStyle name="_Fuel Prices 4-14_Rate Spread 2 2" xfId="11203"/>
    <cellStyle name="_Fuel Prices 4-14_Rate Spread 2 2 2" xfId="11204"/>
    <cellStyle name="_Fuel Prices 4-14_Rate Spread 2 3" xfId="11205"/>
    <cellStyle name="_Fuel Prices 4-14_Rate Spread 3" xfId="11206"/>
    <cellStyle name="_Fuel Prices 4-14_Rate Spread 3 2" xfId="11207"/>
    <cellStyle name="_Fuel Prices 4-14_Rate Spread 4" xfId="11208"/>
    <cellStyle name="_Fuel Prices 4-14_Rebuttal Power Costs" xfId="11209"/>
    <cellStyle name="_Fuel Prices 4-14_Rebuttal Power Costs 2" xfId="11210"/>
    <cellStyle name="_Fuel Prices 4-14_Rebuttal Power Costs 2 2" xfId="11211"/>
    <cellStyle name="_Fuel Prices 4-14_Rebuttal Power Costs 2 2 2" xfId="11212"/>
    <cellStyle name="_Fuel Prices 4-14_Rebuttal Power Costs 2 3" xfId="11213"/>
    <cellStyle name="_Fuel Prices 4-14_Rebuttal Power Costs 3" xfId="11214"/>
    <cellStyle name="_Fuel Prices 4-14_Rebuttal Power Costs 3 2" xfId="11215"/>
    <cellStyle name="_Fuel Prices 4-14_Rebuttal Power Costs 4" xfId="11216"/>
    <cellStyle name="_Fuel Prices 4-14_Rebuttal Power Costs_Adj Bench DR 3 for Initial Briefs (Electric)" xfId="11217"/>
    <cellStyle name="_Fuel Prices 4-14_Rebuttal Power Costs_Adj Bench DR 3 for Initial Briefs (Electric) 2" xfId="11218"/>
    <cellStyle name="_Fuel Prices 4-14_Rebuttal Power Costs_Adj Bench DR 3 for Initial Briefs (Electric) 2 2" xfId="11219"/>
    <cellStyle name="_Fuel Prices 4-14_Rebuttal Power Costs_Adj Bench DR 3 for Initial Briefs (Electric) 2 2 2" xfId="11220"/>
    <cellStyle name="_Fuel Prices 4-14_Rebuttal Power Costs_Adj Bench DR 3 for Initial Briefs (Electric) 2 3" xfId="11221"/>
    <cellStyle name="_Fuel Prices 4-14_Rebuttal Power Costs_Adj Bench DR 3 for Initial Briefs (Electric) 3" xfId="11222"/>
    <cellStyle name="_Fuel Prices 4-14_Rebuttal Power Costs_Adj Bench DR 3 for Initial Briefs (Electric) 3 2" xfId="11223"/>
    <cellStyle name="_Fuel Prices 4-14_Rebuttal Power Costs_Adj Bench DR 3 for Initial Briefs (Electric) 4" xfId="11224"/>
    <cellStyle name="_Fuel Prices 4-14_Rebuttal Power Costs_Adj Bench DR 3 for Initial Briefs (Electric)_DEM-WP(C) ENERG10C--ctn Mid-C_042010 2010GRC" xfId="11225"/>
    <cellStyle name="_Fuel Prices 4-14_Rebuttal Power Costs_Adj Bench DR 3 for Initial Briefs (Electric)_DEM-WP(C) ENERG10C--ctn Mid-C_042010 2010GRC 2" xfId="11226"/>
    <cellStyle name="_Fuel Prices 4-14_Rebuttal Power Costs_DEM-WP(C) ENERG10C--ctn Mid-C_042010 2010GRC" xfId="11227"/>
    <cellStyle name="_Fuel Prices 4-14_Rebuttal Power Costs_DEM-WP(C) ENERG10C--ctn Mid-C_042010 2010GRC 2" xfId="11228"/>
    <cellStyle name="_Fuel Prices 4-14_Rebuttal Power Costs_Electric Rev Req Model (2009 GRC) Rebuttal" xfId="11229"/>
    <cellStyle name="_Fuel Prices 4-14_Rebuttal Power Costs_Electric Rev Req Model (2009 GRC) Rebuttal 2" xfId="11230"/>
    <cellStyle name="_Fuel Prices 4-14_Rebuttal Power Costs_Electric Rev Req Model (2009 GRC) Rebuttal 2 2" xfId="11231"/>
    <cellStyle name="_Fuel Prices 4-14_Rebuttal Power Costs_Electric Rev Req Model (2009 GRC) Rebuttal 2 2 2" xfId="11232"/>
    <cellStyle name="_Fuel Prices 4-14_Rebuttal Power Costs_Electric Rev Req Model (2009 GRC) Rebuttal 2 3" xfId="11233"/>
    <cellStyle name="_Fuel Prices 4-14_Rebuttal Power Costs_Electric Rev Req Model (2009 GRC) Rebuttal 3" xfId="11234"/>
    <cellStyle name="_Fuel Prices 4-14_Rebuttal Power Costs_Electric Rev Req Model (2009 GRC) Rebuttal 3 2" xfId="11235"/>
    <cellStyle name="_Fuel Prices 4-14_Rebuttal Power Costs_Electric Rev Req Model (2009 GRC) Rebuttal 4" xfId="11236"/>
    <cellStyle name="_Fuel Prices 4-14_Rebuttal Power Costs_Electric Rev Req Model (2009 GRC) Rebuttal REmoval of New  WH Solar AdjustMI" xfId="11237"/>
    <cellStyle name="_Fuel Prices 4-14_Rebuttal Power Costs_Electric Rev Req Model (2009 GRC) Rebuttal REmoval of New  WH Solar AdjustMI 2" xfId="11238"/>
    <cellStyle name="_Fuel Prices 4-14_Rebuttal Power Costs_Electric Rev Req Model (2009 GRC) Rebuttal REmoval of New  WH Solar AdjustMI 2 2" xfId="11239"/>
    <cellStyle name="_Fuel Prices 4-14_Rebuttal Power Costs_Electric Rev Req Model (2009 GRC) Rebuttal REmoval of New  WH Solar AdjustMI 2 2 2" xfId="11240"/>
    <cellStyle name="_Fuel Prices 4-14_Rebuttal Power Costs_Electric Rev Req Model (2009 GRC) Rebuttal REmoval of New  WH Solar AdjustMI 2 3" xfId="11241"/>
    <cellStyle name="_Fuel Prices 4-14_Rebuttal Power Costs_Electric Rev Req Model (2009 GRC) Rebuttal REmoval of New  WH Solar AdjustMI 3" xfId="11242"/>
    <cellStyle name="_Fuel Prices 4-14_Rebuttal Power Costs_Electric Rev Req Model (2009 GRC) Rebuttal REmoval of New  WH Solar AdjustMI 3 2" xfId="11243"/>
    <cellStyle name="_Fuel Prices 4-14_Rebuttal Power Costs_Electric Rev Req Model (2009 GRC) Rebuttal REmoval of New  WH Solar AdjustMI 4" xfId="11244"/>
    <cellStyle name="_Fuel Prices 4-14_Rebuttal Power Costs_Electric Rev Req Model (2009 GRC) Rebuttal REmoval of New  WH Solar AdjustMI_DEM-WP(C) ENERG10C--ctn Mid-C_042010 2010GRC" xfId="11245"/>
    <cellStyle name="_Fuel Prices 4-14_Rebuttal Power Costs_Electric Rev Req Model (2009 GRC) Rebuttal REmoval of New  WH Solar AdjustMI_DEM-WP(C) ENERG10C--ctn Mid-C_042010 2010GRC 2" xfId="11246"/>
    <cellStyle name="_Fuel Prices 4-14_Rebuttal Power Costs_Electric Rev Req Model (2009 GRC) Revised 01-18-2010" xfId="11247"/>
    <cellStyle name="_Fuel Prices 4-14_Rebuttal Power Costs_Electric Rev Req Model (2009 GRC) Revised 01-18-2010 2" xfId="11248"/>
    <cellStyle name="_Fuel Prices 4-14_Rebuttal Power Costs_Electric Rev Req Model (2009 GRC) Revised 01-18-2010 2 2" xfId="11249"/>
    <cellStyle name="_Fuel Prices 4-14_Rebuttal Power Costs_Electric Rev Req Model (2009 GRC) Revised 01-18-2010 2 2 2" xfId="11250"/>
    <cellStyle name="_Fuel Prices 4-14_Rebuttal Power Costs_Electric Rev Req Model (2009 GRC) Revised 01-18-2010 2 3" xfId="11251"/>
    <cellStyle name="_Fuel Prices 4-14_Rebuttal Power Costs_Electric Rev Req Model (2009 GRC) Revised 01-18-2010 3" xfId="11252"/>
    <cellStyle name="_Fuel Prices 4-14_Rebuttal Power Costs_Electric Rev Req Model (2009 GRC) Revised 01-18-2010 3 2" xfId="11253"/>
    <cellStyle name="_Fuel Prices 4-14_Rebuttal Power Costs_Electric Rev Req Model (2009 GRC) Revised 01-18-2010 4" xfId="11254"/>
    <cellStyle name="_Fuel Prices 4-14_Rebuttal Power Costs_Electric Rev Req Model (2009 GRC) Revised 01-18-2010_DEM-WP(C) ENERG10C--ctn Mid-C_042010 2010GRC" xfId="11255"/>
    <cellStyle name="_Fuel Prices 4-14_Rebuttal Power Costs_Electric Rev Req Model (2009 GRC) Revised 01-18-2010_DEM-WP(C) ENERG10C--ctn Mid-C_042010 2010GRC 2" xfId="11256"/>
    <cellStyle name="_Fuel Prices 4-14_Rebuttal Power Costs_Final Order Electric EXHIBIT A-1" xfId="11257"/>
    <cellStyle name="_Fuel Prices 4-14_Rebuttal Power Costs_Final Order Electric EXHIBIT A-1 2" xfId="11258"/>
    <cellStyle name="_Fuel Prices 4-14_Rebuttal Power Costs_Final Order Electric EXHIBIT A-1 2 2" xfId="11259"/>
    <cellStyle name="_Fuel Prices 4-14_Rebuttal Power Costs_Final Order Electric EXHIBIT A-1 2 2 2" xfId="11260"/>
    <cellStyle name="_Fuel Prices 4-14_Rebuttal Power Costs_Final Order Electric EXHIBIT A-1 2 3" xfId="11261"/>
    <cellStyle name="_Fuel Prices 4-14_Rebuttal Power Costs_Final Order Electric EXHIBIT A-1 3" xfId="11262"/>
    <cellStyle name="_Fuel Prices 4-14_Rebuttal Power Costs_Final Order Electric EXHIBIT A-1 3 2" xfId="11263"/>
    <cellStyle name="_Fuel Prices 4-14_Rebuttal Power Costs_Final Order Electric EXHIBIT A-1 4" xfId="11264"/>
    <cellStyle name="_Fuel Prices 4-14_RECS vs PTC's w Interest 6-28-10" xfId="11265"/>
    <cellStyle name="_Fuel Prices 4-14_ROR 5.02" xfId="11266"/>
    <cellStyle name="_Fuel Prices 4-14_ROR 5.02 2" xfId="11267"/>
    <cellStyle name="_Fuel Prices 4-14_ROR 5.02 2 2" xfId="11268"/>
    <cellStyle name="_Fuel Prices 4-14_ROR 5.02 2 2 2" xfId="11269"/>
    <cellStyle name="_Fuel Prices 4-14_ROR 5.02 2 3" xfId="11270"/>
    <cellStyle name="_Fuel Prices 4-14_ROR 5.02 3" xfId="11271"/>
    <cellStyle name="_Fuel Prices 4-14_ROR 5.02 3 2" xfId="11272"/>
    <cellStyle name="_Fuel Prices 4-14_ROR 5.02 4" xfId="11273"/>
    <cellStyle name="_Fuel Prices 4-14_Sch 40 Feeder OH 2008" xfId="11274"/>
    <cellStyle name="_Fuel Prices 4-14_Sch 40 Feeder OH 2008 2" xfId="11275"/>
    <cellStyle name="_Fuel Prices 4-14_Sch 40 Feeder OH 2008 2 2" xfId="11276"/>
    <cellStyle name="_Fuel Prices 4-14_Sch 40 Feeder OH 2008 2 2 2" xfId="11277"/>
    <cellStyle name="_Fuel Prices 4-14_Sch 40 Feeder OH 2008 2 3" xfId="11278"/>
    <cellStyle name="_Fuel Prices 4-14_Sch 40 Feeder OH 2008 3" xfId="11279"/>
    <cellStyle name="_Fuel Prices 4-14_Sch 40 Feeder OH 2008 3 2" xfId="11280"/>
    <cellStyle name="_Fuel Prices 4-14_Sch 40 Feeder OH 2008 4" xfId="11281"/>
    <cellStyle name="_Fuel Prices 4-14_Sch 40 Interim Energy Rates " xfId="11282"/>
    <cellStyle name="_Fuel Prices 4-14_Sch 40 Interim Energy Rates  2" xfId="11283"/>
    <cellStyle name="_Fuel Prices 4-14_Sch 40 Interim Energy Rates  2 2" xfId="11284"/>
    <cellStyle name="_Fuel Prices 4-14_Sch 40 Interim Energy Rates  2 2 2" xfId="11285"/>
    <cellStyle name="_Fuel Prices 4-14_Sch 40 Interim Energy Rates  2 3" xfId="11286"/>
    <cellStyle name="_Fuel Prices 4-14_Sch 40 Interim Energy Rates  3" xfId="11287"/>
    <cellStyle name="_Fuel Prices 4-14_Sch 40 Interim Energy Rates  3 2" xfId="11288"/>
    <cellStyle name="_Fuel Prices 4-14_Sch 40 Interim Energy Rates  4" xfId="11289"/>
    <cellStyle name="_Fuel Prices 4-14_Sch 40 Substation A&amp;G 2008" xfId="11290"/>
    <cellStyle name="_Fuel Prices 4-14_Sch 40 Substation A&amp;G 2008 2" xfId="11291"/>
    <cellStyle name="_Fuel Prices 4-14_Sch 40 Substation A&amp;G 2008 2 2" xfId="11292"/>
    <cellStyle name="_Fuel Prices 4-14_Sch 40 Substation A&amp;G 2008 2 2 2" xfId="11293"/>
    <cellStyle name="_Fuel Prices 4-14_Sch 40 Substation A&amp;G 2008 2 3" xfId="11294"/>
    <cellStyle name="_Fuel Prices 4-14_Sch 40 Substation A&amp;G 2008 3" xfId="11295"/>
    <cellStyle name="_Fuel Prices 4-14_Sch 40 Substation A&amp;G 2008 3 2" xfId="11296"/>
    <cellStyle name="_Fuel Prices 4-14_Sch 40 Substation A&amp;G 2008 4" xfId="11297"/>
    <cellStyle name="_Fuel Prices 4-14_Sch 40 Substation O&amp;M 2008" xfId="11298"/>
    <cellStyle name="_Fuel Prices 4-14_Sch 40 Substation O&amp;M 2008 2" xfId="11299"/>
    <cellStyle name="_Fuel Prices 4-14_Sch 40 Substation O&amp;M 2008 2 2" xfId="11300"/>
    <cellStyle name="_Fuel Prices 4-14_Sch 40 Substation O&amp;M 2008 2 2 2" xfId="11301"/>
    <cellStyle name="_Fuel Prices 4-14_Sch 40 Substation O&amp;M 2008 2 3" xfId="11302"/>
    <cellStyle name="_Fuel Prices 4-14_Sch 40 Substation O&amp;M 2008 3" xfId="11303"/>
    <cellStyle name="_Fuel Prices 4-14_Sch 40 Substation O&amp;M 2008 3 2" xfId="11304"/>
    <cellStyle name="_Fuel Prices 4-14_Sch 40 Substation O&amp;M 2008 4" xfId="11305"/>
    <cellStyle name="_Fuel Prices 4-14_Subs 2008" xfId="11306"/>
    <cellStyle name="_Fuel Prices 4-14_Subs 2008 2" xfId="11307"/>
    <cellStyle name="_Fuel Prices 4-14_Subs 2008 2 2" xfId="11308"/>
    <cellStyle name="_Fuel Prices 4-14_Subs 2008 2 2 2" xfId="11309"/>
    <cellStyle name="_Fuel Prices 4-14_Subs 2008 2 3" xfId="11310"/>
    <cellStyle name="_Fuel Prices 4-14_Subs 2008 3" xfId="11311"/>
    <cellStyle name="_Fuel Prices 4-14_Subs 2008 3 2" xfId="11312"/>
    <cellStyle name="_Fuel Prices 4-14_Subs 2008 4" xfId="11313"/>
    <cellStyle name="_Fuel Prices 4-14_Typical Residential Impacts 10.27.08" xfId="11314"/>
    <cellStyle name="_Fuel Prices 4-14_Wind Integration 10GRC" xfId="11315"/>
    <cellStyle name="_Fuel Prices 4-14_Wind Integration 10GRC 2" xfId="11316"/>
    <cellStyle name="_Fuel Prices 4-14_Wind Integration 10GRC 2 2" xfId="11317"/>
    <cellStyle name="_Fuel Prices 4-14_Wind Integration 10GRC 2 2 2" xfId="11318"/>
    <cellStyle name="_Fuel Prices 4-14_Wind Integration 10GRC 2 3" xfId="11319"/>
    <cellStyle name="_Fuel Prices 4-14_Wind Integration 10GRC 3" xfId="11320"/>
    <cellStyle name="_Fuel Prices 4-14_Wind Integration 10GRC 3 2" xfId="11321"/>
    <cellStyle name="_Fuel Prices 4-14_Wind Integration 10GRC 4" xfId="11322"/>
    <cellStyle name="_Fuel Prices 4-14_Wind Integration 10GRC_DEM-WP(C) ENERG10C--ctn Mid-C_042010 2010GRC" xfId="11323"/>
    <cellStyle name="_Fuel Prices 4-14_Wind Integration 10GRC_DEM-WP(C) ENERG10C--ctn Mid-C_042010 2010GRC 2" xfId="11324"/>
    <cellStyle name="_Gas Low Income 2009" xfId="11325"/>
    <cellStyle name="_Gas Pro Forma Rev CY 2007 Janet 4_8_08" xfId="11326"/>
    <cellStyle name="_Gas Transportation Charges_2009GRC_120308" xfId="11327"/>
    <cellStyle name="_Gas Transportation Charges_2009GRC_120308 2" xfId="11328"/>
    <cellStyle name="_Gas Transportation Charges_2009GRC_120308 2 2" xfId="11329"/>
    <cellStyle name="_Gas Transportation Charges_2009GRC_120308 2 2 2" xfId="11330"/>
    <cellStyle name="_Gas Transportation Charges_2009GRC_120308 2 2 2 2" xfId="11331"/>
    <cellStyle name="_Gas Transportation Charges_2009GRC_120308 2 2 2 3" xfId="11332"/>
    <cellStyle name="_Gas Transportation Charges_2009GRC_120308 2 2 3" xfId="11333"/>
    <cellStyle name="_Gas Transportation Charges_2009GRC_120308 2 3" xfId="11334"/>
    <cellStyle name="_Gas Transportation Charges_2009GRC_120308 2 3 2" xfId="11335"/>
    <cellStyle name="_Gas Transportation Charges_2009GRC_120308 2 4" xfId="11336"/>
    <cellStyle name="_Gas Transportation Charges_2009GRC_120308 3" xfId="11337"/>
    <cellStyle name="_Gas Transportation Charges_2009GRC_120308 3 2" xfId="11338"/>
    <cellStyle name="_Gas Transportation Charges_2009GRC_120308 3 2 2" xfId="11339"/>
    <cellStyle name="_Gas Transportation Charges_2009GRC_120308 3 2 2 2" xfId="11340"/>
    <cellStyle name="_Gas Transportation Charges_2009GRC_120308 3 2 3" xfId="11341"/>
    <cellStyle name="_Gas Transportation Charges_2009GRC_120308 3 3" xfId="11342"/>
    <cellStyle name="_Gas Transportation Charges_2009GRC_120308 3 3 2" xfId="11343"/>
    <cellStyle name="_Gas Transportation Charges_2009GRC_120308 3 4" xfId="11344"/>
    <cellStyle name="_Gas Transportation Charges_2009GRC_120308 4" xfId="11345"/>
    <cellStyle name="_Gas Transportation Charges_2009GRC_120308 4 2" xfId="11346"/>
    <cellStyle name="_Gas Transportation Charges_2009GRC_120308 4 2 2" xfId="11347"/>
    <cellStyle name="_Gas Transportation Charges_2009GRC_120308 4 3" xfId="11348"/>
    <cellStyle name="_Gas Transportation Charges_2009GRC_120308 5" xfId="11349"/>
    <cellStyle name="_Gas Transportation Charges_2009GRC_120308 5 2" xfId="11350"/>
    <cellStyle name="_Gas Transportation Charges_2009GRC_120308 5 2 2" xfId="11351"/>
    <cellStyle name="_Gas Transportation Charges_2009GRC_120308 5 3" xfId="11352"/>
    <cellStyle name="_Gas Transportation Charges_2009GRC_120308 6" xfId="11353"/>
    <cellStyle name="_Gas Transportation Charges_2009GRC_120308 6 2" xfId="11354"/>
    <cellStyle name="_Gas Transportation Charges_2009GRC_120308 6 2 2" xfId="11355"/>
    <cellStyle name="_Gas Transportation Charges_2009GRC_120308 6 3" xfId="11356"/>
    <cellStyle name="_Gas Transportation Charges_2009GRC_120308 7" xfId="11357"/>
    <cellStyle name="_Gas Transportation Charges_2009GRC_120308 7 2" xfId="11358"/>
    <cellStyle name="_Gas Transportation Charges_2009GRC_120308 7 2 2" xfId="11359"/>
    <cellStyle name="_Gas Transportation Charges_2009GRC_120308 7 3" xfId="11360"/>
    <cellStyle name="_Gas Transportation Charges_2009GRC_120308 8" xfId="11361"/>
    <cellStyle name="_Gas Transportation Charges_2009GRC_120308_4 31E Reg Asset  Liab and EXH D" xfId="11362"/>
    <cellStyle name="_Gas Transportation Charges_2009GRC_120308_4 31E Reg Asset  Liab and EXH D _ Aug 10 Filing (2)" xfId="11363"/>
    <cellStyle name="_Gas Transportation Charges_2009GRC_120308_4 31E Reg Asset  Liab and EXH D _ Aug 10 Filing (2) 2" xfId="11364"/>
    <cellStyle name="_Gas Transportation Charges_2009GRC_120308_4 31E Reg Asset  Liab and EXH D _ Aug 10 Filing (2) 2 2" xfId="11365"/>
    <cellStyle name="_Gas Transportation Charges_2009GRC_120308_4 31E Reg Asset  Liab and EXH D _ Aug 10 Filing (2) 3" xfId="11366"/>
    <cellStyle name="_Gas Transportation Charges_2009GRC_120308_4 31E Reg Asset  Liab and EXH D 10" xfId="11367"/>
    <cellStyle name="_Gas Transportation Charges_2009GRC_120308_4 31E Reg Asset  Liab and EXH D 10 2" xfId="11368"/>
    <cellStyle name="_Gas Transportation Charges_2009GRC_120308_4 31E Reg Asset  Liab and EXH D 11" xfId="11369"/>
    <cellStyle name="_Gas Transportation Charges_2009GRC_120308_4 31E Reg Asset  Liab and EXH D 11 2" xfId="11370"/>
    <cellStyle name="_Gas Transportation Charges_2009GRC_120308_4 31E Reg Asset  Liab and EXH D 12" xfId="11371"/>
    <cellStyle name="_Gas Transportation Charges_2009GRC_120308_4 31E Reg Asset  Liab and EXH D 12 2" xfId="11372"/>
    <cellStyle name="_Gas Transportation Charges_2009GRC_120308_4 31E Reg Asset  Liab and EXH D 13" xfId="11373"/>
    <cellStyle name="_Gas Transportation Charges_2009GRC_120308_4 31E Reg Asset  Liab and EXH D 13 2" xfId="11374"/>
    <cellStyle name="_Gas Transportation Charges_2009GRC_120308_4 31E Reg Asset  Liab and EXH D 14" xfId="11375"/>
    <cellStyle name="_Gas Transportation Charges_2009GRC_120308_4 31E Reg Asset  Liab and EXH D 14 2" xfId="11376"/>
    <cellStyle name="_Gas Transportation Charges_2009GRC_120308_4 31E Reg Asset  Liab and EXH D 15" xfId="11377"/>
    <cellStyle name="_Gas Transportation Charges_2009GRC_120308_4 31E Reg Asset  Liab and EXH D 15 2" xfId="11378"/>
    <cellStyle name="_Gas Transportation Charges_2009GRC_120308_4 31E Reg Asset  Liab and EXH D 16" xfId="11379"/>
    <cellStyle name="_Gas Transportation Charges_2009GRC_120308_4 31E Reg Asset  Liab and EXH D 16 2" xfId="11380"/>
    <cellStyle name="_Gas Transportation Charges_2009GRC_120308_4 31E Reg Asset  Liab and EXH D 17" xfId="11381"/>
    <cellStyle name="_Gas Transportation Charges_2009GRC_120308_4 31E Reg Asset  Liab and EXH D 17 2" xfId="11382"/>
    <cellStyle name="_Gas Transportation Charges_2009GRC_120308_4 31E Reg Asset  Liab and EXH D 18" xfId="11383"/>
    <cellStyle name="_Gas Transportation Charges_2009GRC_120308_4 31E Reg Asset  Liab and EXH D 18 2" xfId="11384"/>
    <cellStyle name="_Gas Transportation Charges_2009GRC_120308_4 31E Reg Asset  Liab and EXH D 19" xfId="11385"/>
    <cellStyle name="_Gas Transportation Charges_2009GRC_120308_4 31E Reg Asset  Liab and EXH D 19 2" xfId="11386"/>
    <cellStyle name="_Gas Transportation Charges_2009GRC_120308_4 31E Reg Asset  Liab and EXH D 2" xfId="11387"/>
    <cellStyle name="_Gas Transportation Charges_2009GRC_120308_4 31E Reg Asset  Liab and EXH D 2 2" xfId="11388"/>
    <cellStyle name="_Gas Transportation Charges_2009GRC_120308_4 31E Reg Asset  Liab and EXH D 20" xfId="11389"/>
    <cellStyle name="_Gas Transportation Charges_2009GRC_120308_4 31E Reg Asset  Liab and EXH D 20 2" xfId="11390"/>
    <cellStyle name="_Gas Transportation Charges_2009GRC_120308_4 31E Reg Asset  Liab and EXH D 21" xfId="11391"/>
    <cellStyle name="_Gas Transportation Charges_2009GRC_120308_4 31E Reg Asset  Liab and EXH D 21 2" xfId="11392"/>
    <cellStyle name="_Gas Transportation Charges_2009GRC_120308_4 31E Reg Asset  Liab and EXH D 22" xfId="11393"/>
    <cellStyle name="_Gas Transportation Charges_2009GRC_120308_4 31E Reg Asset  Liab and EXH D 22 2" xfId="11394"/>
    <cellStyle name="_Gas Transportation Charges_2009GRC_120308_4 31E Reg Asset  Liab and EXH D 23" xfId="11395"/>
    <cellStyle name="_Gas Transportation Charges_2009GRC_120308_4 31E Reg Asset  Liab and EXH D 23 2" xfId="11396"/>
    <cellStyle name="_Gas Transportation Charges_2009GRC_120308_4 31E Reg Asset  Liab and EXH D 24" xfId="11397"/>
    <cellStyle name="_Gas Transportation Charges_2009GRC_120308_4 31E Reg Asset  Liab and EXH D 24 2" xfId="11398"/>
    <cellStyle name="_Gas Transportation Charges_2009GRC_120308_4 31E Reg Asset  Liab and EXH D 25" xfId="11399"/>
    <cellStyle name="_Gas Transportation Charges_2009GRC_120308_4 31E Reg Asset  Liab and EXH D 25 2" xfId="11400"/>
    <cellStyle name="_Gas Transportation Charges_2009GRC_120308_4 31E Reg Asset  Liab and EXH D 26" xfId="11401"/>
    <cellStyle name="_Gas Transportation Charges_2009GRC_120308_4 31E Reg Asset  Liab and EXH D 26 2" xfId="11402"/>
    <cellStyle name="_Gas Transportation Charges_2009GRC_120308_4 31E Reg Asset  Liab and EXH D 27" xfId="11403"/>
    <cellStyle name="_Gas Transportation Charges_2009GRC_120308_4 31E Reg Asset  Liab and EXH D 27 2" xfId="11404"/>
    <cellStyle name="_Gas Transportation Charges_2009GRC_120308_4 31E Reg Asset  Liab and EXH D 28" xfId="11405"/>
    <cellStyle name="_Gas Transportation Charges_2009GRC_120308_4 31E Reg Asset  Liab and EXH D 28 2" xfId="11406"/>
    <cellStyle name="_Gas Transportation Charges_2009GRC_120308_4 31E Reg Asset  Liab and EXH D 29" xfId="11407"/>
    <cellStyle name="_Gas Transportation Charges_2009GRC_120308_4 31E Reg Asset  Liab and EXH D 29 2" xfId="11408"/>
    <cellStyle name="_Gas Transportation Charges_2009GRC_120308_4 31E Reg Asset  Liab and EXH D 3" xfId="11409"/>
    <cellStyle name="_Gas Transportation Charges_2009GRC_120308_4 31E Reg Asset  Liab and EXH D 3 2" xfId="11410"/>
    <cellStyle name="_Gas Transportation Charges_2009GRC_120308_4 31E Reg Asset  Liab and EXH D 30" xfId="11411"/>
    <cellStyle name="_Gas Transportation Charges_2009GRC_120308_4 31E Reg Asset  Liab and EXH D 30 2" xfId="11412"/>
    <cellStyle name="_Gas Transportation Charges_2009GRC_120308_4 31E Reg Asset  Liab and EXH D 31" xfId="11413"/>
    <cellStyle name="_Gas Transportation Charges_2009GRC_120308_4 31E Reg Asset  Liab and EXH D 32" xfId="11414"/>
    <cellStyle name="_Gas Transportation Charges_2009GRC_120308_4 31E Reg Asset  Liab and EXH D 33" xfId="11415"/>
    <cellStyle name="_Gas Transportation Charges_2009GRC_120308_4 31E Reg Asset  Liab and EXH D 34" xfId="11416"/>
    <cellStyle name="_Gas Transportation Charges_2009GRC_120308_4 31E Reg Asset  Liab and EXH D 35" xfId="11417"/>
    <cellStyle name="_Gas Transportation Charges_2009GRC_120308_4 31E Reg Asset  Liab and EXH D 36" xfId="11418"/>
    <cellStyle name="_Gas Transportation Charges_2009GRC_120308_4 31E Reg Asset  Liab and EXH D 4" xfId="11419"/>
    <cellStyle name="_Gas Transportation Charges_2009GRC_120308_4 31E Reg Asset  Liab and EXH D 4 2" xfId="11420"/>
    <cellStyle name="_Gas Transportation Charges_2009GRC_120308_4 31E Reg Asset  Liab and EXH D 5" xfId="11421"/>
    <cellStyle name="_Gas Transportation Charges_2009GRC_120308_4 31E Reg Asset  Liab and EXH D 5 2" xfId="11422"/>
    <cellStyle name="_Gas Transportation Charges_2009GRC_120308_4 31E Reg Asset  Liab and EXH D 6" xfId="11423"/>
    <cellStyle name="_Gas Transportation Charges_2009GRC_120308_4 31E Reg Asset  Liab and EXH D 6 2" xfId="11424"/>
    <cellStyle name="_Gas Transportation Charges_2009GRC_120308_4 31E Reg Asset  Liab and EXH D 7" xfId="11425"/>
    <cellStyle name="_Gas Transportation Charges_2009GRC_120308_4 31E Reg Asset  Liab and EXH D 7 2" xfId="11426"/>
    <cellStyle name="_Gas Transportation Charges_2009GRC_120308_4 31E Reg Asset  Liab and EXH D 8" xfId="11427"/>
    <cellStyle name="_Gas Transportation Charges_2009GRC_120308_4 31E Reg Asset  Liab and EXH D 8 2" xfId="11428"/>
    <cellStyle name="_Gas Transportation Charges_2009GRC_120308_4 31E Reg Asset  Liab and EXH D 9" xfId="11429"/>
    <cellStyle name="_Gas Transportation Charges_2009GRC_120308_4 31E Reg Asset  Liab and EXH D 9 2" xfId="11430"/>
    <cellStyle name="_Gas Transportation Charges_2009GRC_120308_Chelan PUD Power Costs (8-10)" xfId="11431"/>
    <cellStyle name="_Gas Transportation Charges_2009GRC_120308_Chelan PUD Power Costs (8-10) 2" xfId="11432"/>
    <cellStyle name="_Gas Transportation Charges_2009GRC_120308_compare wind integration" xfId="11433"/>
    <cellStyle name="_Gas Transportation Charges_2009GRC_120308_DEM-WP(C) Chelan Power Costs" xfId="11434"/>
    <cellStyle name="_Gas Transportation Charges_2009GRC_120308_DEM-WP(C) Chelan Power Costs 2" xfId="11435"/>
    <cellStyle name="_Gas Transportation Charges_2009GRC_120308_DEM-WP(C) Chelan Power Costs 2 2" xfId="11436"/>
    <cellStyle name="_Gas Transportation Charges_2009GRC_120308_DEM-WP(C) Chelan Power Costs 3" xfId="11437"/>
    <cellStyle name="_Gas Transportation Charges_2009GRC_120308_DEM-WP(C) Costs Not In AURORA 2010GRC As Filed" xfId="11438"/>
    <cellStyle name="_Gas Transportation Charges_2009GRC_120308_DEM-WP(C) Costs Not In AURORA 2010GRC As Filed 2" xfId="11439"/>
    <cellStyle name="_Gas Transportation Charges_2009GRC_120308_DEM-WP(C) Costs Not In AURORA 2010GRC As Filed 2 2" xfId="11440"/>
    <cellStyle name="_Gas Transportation Charges_2009GRC_120308_DEM-WP(C) Costs Not In AURORA 2010GRC As Filed 2 2 2" xfId="11441"/>
    <cellStyle name="_Gas Transportation Charges_2009GRC_120308_DEM-WP(C) Costs Not In AURORA 2010GRC As Filed 3" xfId="11442"/>
    <cellStyle name="_Gas Transportation Charges_2009GRC_120308_DEM-WP(C) Costs Not In AURORA 2010GRC As Filed 3 2" xfId="11443"/>
    <cellStyle name="_Gas Transportation Charges_2009GRC_120308_DEM-WP(C) Costs Not In AURORA 2010GRC As Filed 3 3" xfId="11444"/>
    <cellStyle name="_Gas Transportation Charges_2009GRC_120308_DEM-WP(C) Costs Not In AURORA 2010GRC As Filed 4" xfId="11445"/>
    <cellStyle name="_Gas Transportation Charges_2009GRC_120308_DEM-WP(C) Costs Not In AURORA 2010GRC As Filed 4 2" xfId="11446"/>
    <cellStyle name="_Gas Transportation Charges_2009GRC_120308_DEM-WP(C) Costs Not In AURORA 2010GRC As Filed 5" xfId="11447"/>
    <cellStyle name="_Gas Transportation Charges_2009GRC_120308_DEM-WP(C) Costs Not In AURORA 2010GRC As Filed 5 2" xfId="11448"/>
    <cellStyle name="_Gas Transportation Charges_2009GRC_120308_DEM-WP(C) Costs Not In AURORA 2010GRC As Filed 6" xfId="11449"/>
    <cellStyle name="_Gas Transportation Charges_2009GRC_120308_DEM-WP(C) Costs Not In AURORA 2010GRC As Filed 6 2" xfId="11450"/>
    <cellStyle name="_Gas Transportation Charges_2009GRC_120308_DEM-WP(C) Costs Not In AURORA 2010GRC As Filed_DEM-WP(C) ENERG10C--ctn Mid-C_042010 2010GRC" xfId="11451"/>
    <cellStyle name="_Gas Transportation Charges_2009GRC_120308_DEM-WP(C) Costs Not In AURORA 2010GRC As Filed_DEM-WP(C) ENERG10C--ctn Mid-C_042010 2010GRC 2" xfId="11452"/>
    <cellStyle name="_Gas Transportation Charges_2009GRC_120308_DEM-WP(C) ENERG10C--ctn Mid-C_042010 2010GRC" xfId="11453"/>
    <cellStyle name="_Gas Transportation Charges_2009GRC_120308_DEM-WP(C) ENERG10C--ctn Mid-C_042010 2010GRC 2" xfId="11454"/>
    <cellStyle name="_Gas Transportation Charges_2009GRC_120308_DEM-WP(C) Gas Transport 2010GRC" xfId="11455"/>
    <cellStyle name="_Gas Transportation Charges_2009GRC_120308_DEM-WP(C) Gas Transport 2010GRC 2" xfId="11456"/>
    <cellStyle name="_Gas Transportation Charges_2009GRC_120308_DEM-WP(C) Gas Transport 2010GRC 2 2" xfId="11457"/>
    <cellStyle name="_Gas Transportation Charges_2009GRC_120308_DEM-WP(C) Gas Transport 2010GRC 3" xfId="11458"/>
    <cellStyle name="_Gas Transportation Charges_2009GRC_120308_NIM Summary" xfId="11459"/>
    <cellStyle name="_Gas Transportation Charges_2009GRC_120308_NIM Summary 09GRC" xfId="11460"/>
    <cellStyle name="_Gas Transportation Charges_2009GRC_120308_NIM Summary 09GRC 2" xfId="11461"/>
    <cellStyle name="_Gas Transportation Charges_2009GRC_120308_NIM Summary 09GRC 2 2" xfId="11462"/>
    <cellStyle name="_Gas Transportation Charges_2009GRC_120308_NIM Summary 09GRC 2 2 2" xfId="11463"/>
    <cellStyle name="_Gas Transportation Charges_2009GRC_120308_NIM Summary 09GRC 2 3" xfId="11464"/>
    <cellStyle name="_Gas Transportation Charges_2009GRC_120308_NIM Summary 09GRC 3" xfId="11465"/>
    <cellStyle name="_Gas Transportation Charges_2009GRC_120308_NIM Summary 09GRC 3 2" xfId="11466"/>
    <cellStyle name="_Gas Transportation Charges_2009GRC_120308_NIM Summary 09GRC 4" xfId="11467"/>
    <cellStyle name="_Gas Transportation Charges_2009GRC_120308_NIM Summary 09GRC_DEM-WP(C) ENERG10C--ctn Mid-C_042010 2010GRC" xfId="11468"/>
    <cellStyle name="_Gas Transportation Charges_2009GRC_120308_NIM Summary 09GRC_DEM-WP(C) ENERG10C--ctn Mid-C_042010 2010GRC 2" xfId="11469"/>
    <cellStyle name="_Gas Transportation Charges_2009GRC_120308_NIM Summary 10" xfId="11470"/>
    <cellStyle name="_Gas Transportation Charges_2009GRC_120308_NIM Summary 10 2" xfId="11471"/>
    <cellStyle name="_Gas Transportation Charges_2009GRC_120308_NIM Summary 11" xfId="11472"/>
    <cellStyle name="_Gas Transportation Charges_2009GRC_120308_NIM Summary 11 2" xfId="11473"/>
    <cellStyle name="_Gas Transportation Charges_2009GRC_120308_NIM Summary 12" xfId="11474"/>
    <cellStyle name="_Gas Transportation Charges_2009GRC_120308_NIM Summary 12 2" xfId="11475"/>
    <cellStyle name="_Gas Transportation Charges_2009GRC_120308_NIM Summary 13" xfId="11476"/>
    <cellStyle name="_Gas Transportation Charges_2009GRC_120308_NIM Summary 13 2" xfId="11477"/>
    <cellStyle name="_Gas Transportation Charges_2009GRC_120308_NIM Summary 14" xfId="11478"/>
    <cellStyle name="_Gas Transportation Charges_2009GRC_120308_NIM Summary 14 2" xfId="11479"/>
    <cellStyle name="_Gas Transportation Charges_2009GRC_120308_NIM Summary 15" xfId="11480"/>
    <cellStyle name="_Gas Transportation Charges_2009GRC_120308_NIM Summary 15 2" xfId="11481"/>
    <cellStyle name="_Gas Transportation Charges_2009GRC_120308_NIM Summary 16" xfId="11482"/>
    <cellStyle name="_Gas Transportation Charges_2009GRC_120308_NIM Summary 16 2" xfId="11483"/>
    <cellStyle name="_Gas Transportation Charges_2009GRC_120308_NIM Summary 17" xfId="11484"/>
    <cellStyle name="_Gas Transportation Charges_2009GRC_120308_NIM Summary 17 2" xfId="11485"/>
    <cellStyle name="_Gas Transportation Charges_2009GRC_120308_NIM Summary 18" xfId="11486"/>
    <cellStyle name="_Gas Transportation Charges_2009GRC_120308_NIM Summary 18 2" xfId="11487"/>
    <cellStyle name="_Gas Transportation Charges_2009GRC_120308_NIM Summary 19" xfId="11488"/>
    <cellStyle name="_Gas Transportation Charges_2009GRC_120308_NIM Summary 19 2" xfId="11489"/>
    <cellStyle name="_Gas Transportation Charges_2009GRC_120308_NIM Summary 2" xfId="11490"/>
    <cellStyle name="_Gas Transportation Charges_2009GRC_120308_NIM Summary 2 2" xfId="11491"/>
    <cellStyle name="_Gas Transportation Charges_2009GRC_120308_NIM Summary 2 2 2" xfId="11492"/>
    <cellStyle name="_Gas Transportation Charges_2009GRC_120308_NIM Summary 2 3" xfId="11493"/>
    <cellStyle name="_Gas Transportation Charges_2009GRC_120308_NIM Summary 20" xfId="11494"/>
    <cellStyle name="_Gas Transportation Charges_2009GRC_120308_NIM Summary 20 2" xfId="11495"/>
    <cellStyle name="_Gas Transportation Charges_2009GRC_120308_NIM Summary 21" xfId="11496"/>
    <cellStyle name="_Gas Transportation Charges_2009GRC_120308_NIM Summary 21 2" xfId="11497"/>
    <cellStyle name="_Gas Transportation Charges_2009GRC_120308_NIM Summary 22" xfId="11498"/>
    <cellStyle name="_Gas Transportation Charges_2009GRC_120308_NIM Summary 22 2" xfId="11499"/>
    <cellStyle name="_Gas Transportation Charges_2009GRC_120308_NIM Summary 23" xfId="11500"/>
    <cellStyle name="_Gas Transportation Charges_2009GRC_120308_NIM Summary 23 2" xfId="11501"/>
    <cellStyle name="_Gas Transportation Charges_2009GRC_120308_NIM Summary 24" xfId="11502"/>
    <cellStyle name="_Gas Transportation Charges_2009GRC_120308_NIM Summary 24 2" xfId="11503"/>
    <cellStyle name="_Gas Transportation Charges_2009GRC_120308_NIM Summary 25" xfId="11504"/>
    <cellStyle name="_Gas Transportation Charges_2009GRC_120308_NIM Summary 25 2" xfId="11505"/>
    <cellStyle name="_Gas Transportation Charges_2009GRC_120308_NIM Summary 26" xfId="11506"/>
    <cellStyle name="_Gas Transportation Charges_2009GRC_120308_NIM Summary 26 2" xfId="11507"/>
    <cellStyle name="_Gas Transportation Charges_2009GRC_120308_NIM Summary 27" xfId="11508"/>
    <cellStyle name="_Gas Transportation Charges_2009GRC_120308_NIM Summary 27 2" xfId="11509"/>
    <cellStyle name="_Gas Transportation Charges_2009GRC_120308_NIM Summary 28" xfId="11510"/>
    <cellStyle name="_Gas Transportation Charges_2009GRC_120308_NIM Summary 28 2" xfId="11511"/>
    <cellStyle name="_Gas Transportation Charges_2009GRC_120308_NIM Summary 29" xfId="11512"/>
    <cellStyle name="_Gas Transportation Charges_2009GRC_120308_NIM Summary 29 2" xfId="11513"/>
    <cellStyle name="_Gas Transportation Charges_2009GRC_120308_NIM Summary 3" xfId="11514"/>
    <cellStyle name="_Gas Transportation Charges_2009GRC_120308_NIM Summary 3 2" xfId="11515"/>
    <cellStyle name="_Gas Transportation Charges_2009GRC_120308_NIM Summary 30" xfId="11516"/>
    <cellStyle name="_Gas Transportation Charges_2009GRC_120308_NIM Summary 30 2" xfId="11517"/>
    <cellStyle name="_Gas Transportation Charges_2009GRC_120308_NIM Summary 31" xfId="11518"/>
    <cellStyle name="_Gas Transportation Charges_2009GRC_120308_NIM Summary 31 2" xfId="11519"/>
    <cellStyle name="_Gas Transportation Charges_2009GRC_120308_NIM Summary 32" xfId="11520"/>
    <cellStyle name="_Gas Transportation Charges_2009GRC_120308_NIM Summary 32 2" xfId="11521"/>
    <cellStyle name="_Gas Transportation Charges_2009GRC_120308_NIM Summary 33" xfId="11522"/>
    <cellStyle name="_Gas Transportation Charges_2009GRC_120308_NIM Summary 33 2" xfId="11523"/>
    <cellStyle name="_Gas Transportation Charges_2009GRC_120308_NIM Summary 34" xfId="11524"/>
    <cellStyle name="_Gas Transportation Charges_2009GRC_120308_NIM Summary 34 2" xfId="11525"/>
    <cellStyle name="_Gas Transportation Charges_2009GRC_120308_NIM Summary 35" xfId="11526"/>
    <cellStyle name="_Gas Transportation Charges_2009GRC_120308_NIM Summary 35 2" xfId="11527"/>
    <cellStyle name="_Gas Transportation Charges_2009GRC_120308_NIM Summary 36" xfId="11528"/>
    <cellStyle name="_Gas Transportation Charges_2009GRC_120308_NIM Summary 36 2" xfId="11529"/>
    <cellStyle name="_Gas Transportation Charges_2009GRC_120308_NIM Summary 37" xfId="11530"/>
    <cellStyle name="_Gas Transportation Charges_2009GRC_120308_NIM Summary 37 2" xfId="11531"/>
    <cellStyle name="_Gas Transportation Charges_2009GRC_120308_NIM Summary 38" xfId="11532"/>
    <cellStyle name="_Gas Transportation Charges_2009GRC_120308_NIM Summary 38 2" xfId="11533"/>
    <cellStyle name="_Gas Transportation Charges_2009GRC_120308_NIM Summary 39" xfId="11534"/>
    <cellStyle name="_Gas Transportation Charges_2009GRC_120308_NIM Summary 39 2" xfId="11535"/>
    <cellStyle name="_Gas Transportation Charges_2009GRC_120308_NIM Summary 4" xfId="11536"/>
    <cellStyle name="_Gas Transportation Charges_2009GRC_120308_NIM Summary 4 2" xfId="11537"/>
    <cellStyle name="_Gas Transportation Charges_2009GRC_120308_NIM Summary 40" xfId="11538"/>
    <cellStyle name="_Gas Transportation Charges_2009GRC_120308_NIM Summary 40 2" xfId="11539"/>
    <cellStyle name="_Gas Transportation Charges_2009GRC_120308_NIM Summary 41" xfId="11540"/>
    <cellStyle name="_Gas Transportation Charges_2009GRC_120308_NIM Summary 41 2" xfId="11541"/>
    <cellStyle name="_Gas Transportation Charges_2009GRC_120308_NIM Summary 42" xfId="11542"/>
    <cellStyle name="_Gas Transportation Charges_2009GRC_120308_NIM Summary 42 2" xfId="11543"/>
    <cellStyle name="_Gas Transportation Charges_2009GRC_120308_NIM Summary 43" xfId="11544"/>
    <cellStyle name="_Gas Transportation Charges_2009GRC_120308_NIM Summary 43 2" xfId="11545"/>
    <cellStyle name="_Gas Transportation Charges_2009GRC_120308_NIM Summary 44" xfId="11546"/>
    <cellStyle name="_Gas Transportation Charges_2009GRC_120308_NIM Summary 44 2" xfId="11547"/>
    <cellStyle name="_Gas Transportation Charges_2009GRC_120308_NIM Summary 45" xfId="11548"/>
    <cellStyle name="_Gas Transportation Charges_2009GRC_120308_NIM Summary 45 2" xfId="11549"/>
    <cellStyle name="_Gas Transportation Charges_2009GRC_120308_NIM Summary 46" xfId="11550"/>
    <cellStyle name="_Gas Transportation Charges_2009GRC_120308_NIM Summary 46 2" xfId="11551"/>
    <cellStyle name="_Gas Transportation Charges_2009GRC_120308_NIM Summary 47" xfId="11552"/>
    <cellStyle name="_Gas Transportation Charges_2009GRC_120308_NIM Summary 47 2" xfId="11553"/>
    <cellStyle name="_Gas Transportation Charges_2009GRC_120308_NIM Summary 48" xfId="11554"/>
    <cellStyle name="_Gas Transportation Charges_2009GRC_120308_NIM Summary 49" xfId="11555"/>
    <cellStyle name="_Gas Transportation Charges_2009GRC_120308_NIM Summary 5" xfId="11556"/>
    <cellStyle name="_Gas Transportation Charges_2009GRC_120308_NIM Summary 5 2" xfId="11557"/>
    <cellStyle name="_Gas Transportation Charges_2009GRC_120308_NIM Summary 50" xfId="11558"/>
    <cellStyle name="_Gas Transportation Charges_2009GRC_120308_NIM Summary 51" xfId="11559"/>
    <cellStyle name="_Gas Transportation Charges_2009GRC_120308_NIM Summary 6" xfId="11560"/>
    <cellStyle name="_Gas Transportation Charges_2009GRC_120308_NIM Summary 6 2" xfId="11561"/>
    <cellStyle name="_Gas Transportation Charges_2009GRC_120308_NIM Summary 7" xfId="11562"/>
    <cellStyle name="_Gas Transportation Charges_2009GRC_120308_NIM Summary 7 2" xfId="11563"/>
    <cellStyle name="_Gas Transportation Charges_2009GRC_120308_NIM Summary 8" xfId="11564"/>
    <cellStyle name="_Gas Transportation Charges_2009GRC_120308_NIM Summary 8 2" xfId="11565"/>
    <cellStyle name="_Gas Transportation Charges_2009GRC_120308_NIM Summary 9" xfId="11566"/>
    <cellStyle name="_Gas Transportation Charges_2009GRC_120308_NIM Summary 9 2" xfId="11567"/>
    <cellStyle name="_Gas Transportation Charges_2009GRC_120308_NIM Summary_DEM-WP(C) ENERG10C--ctn Mid-C_042010 2010GRC" xfId="11568"/>
    <cellStyle name="_Gas Transportation Charges_2009GRC_120308_NIM Summary_DEM-WP(C) ENERG10C--ctn Mid-C_042010 2010GRC 2" xfId="11569"/>
    <cellStyle name="_Gas Transportation Charges_2009GRC_120308_NIM+O&amp;M" xfId="11570"/>
    <cellStyle name="_Gas Transportation Charges_2009GRC_120308_NIM+O&amp;M 2" xfId="11571"/>
    <cellStyle name="_Gas Transportation Charges_2009GRC_120308_NIM+O&amp;M 2 2" xfId="11572"/>
    <cellStyle name="_Gas Transportation Charges_2009GRC_120308_NIM+O&amp;M 2 2 2" xfId="11573"/>
    <cellStyle name="_Gas Transportation Charges_2009GRC_120308_NIM+O&amp;M 2 3" xfId="11574"/>
    <cellStyle name="_Gas Transportation Charges_2009GRC_120308_NIM+O&amp;M 3" xfId="11575"/>
    <cellStyle name="_Gas Transportation Charges_2009GRC_120308_NIM+O&amp;M 3 2" xfId="11576"/>
    <cellStyle name="_Gas Transportation Charges_2009GRC_120308_NIM+O&amp;M 4" xfId="11577"/>
    <cellStyle name="_Gas Transportation Charges_2009GRC_120308_NIM+O&amp;M Monthly" xfId="11578"/>
    <cellStyle name="_Gas Transportation Charges_2009GRC_120308_NIM+O&amp;M Monthly 2" xfId="11579"/>
    <cellStyle name="_Gas Transportation Charges_2009GRC_120308_NIM+O&amp;M Monthly 2 2" xfId="11580"/>
    <cellStyle name="_Gas Transportation Charges_2009GRC_120308_NIM+O&amp;M Monthly 2 2 2" xfId="11581"/>
    <cellStyle name="_Gas Transportation Charges_2009GRC_120308_NIM+O&amp;M Monthly 2 3" xfId="11582"/>
    <cellStyle name="_Gas Transportation Charges_2009GRC_120308_NIM+O&amp;M Monthly 3" xfId="11583"/>
    <cellStyle name="_Gas Transportation Charges_2009GRC_120308_NIM+O&amp;M Monthly 3 2" xfId="11584"/>
    <cellStyle name="_Gas Transportation Charges_2009GRC_120308_NIM+O&amp;M Monthly 4" xfId="11585"/>
    <cellStyle name="_Gas Transportation Charges_2009GRC_120308_PCA 9 -  Exhibit D April 2010 (3)" xfId="11586"/>
    <cellStyle name="_Gas Transportation Charges_2009GRC_120308_PCA 9 -  Exhibit D April 2010 (3) 2" xfId="11587"/>
    <cellStyle name="_Gas Transportation Charges_2009GRC_120308_PCA 9 -  Exhibit D April 2010 (3) 2 2" xfId="11588"/>
    <cellStyle name="_Gas Transportation Charges_2009GRC_120308_PCA 9 -  Exhibit D April 2010 (3) 2 2 2" xfId="11589"/>
    <cellStyle name="_Gas Transportation Charges_2009GRC_120308_PCA 9 -  Exhibit D April 2010 (3) 2 3" xfId="11590"/>
    <cellStyle name="_Gas Transportation Charges_2009GRC_120308_PCA 9 -  Exhibit D April 2010 (3) 3" xfId="11591"/>
    <cellStyle name="_Gas Transportation Charges_2009GRC_120308_PCA 9 -  Exhibit D April 2010 (3) 3 2" xfId="11592"/>
    <cellStyle name="_Gas Transportation Charges_2009GRC_120308_PCA 9 -  Exhibit D April 2010 (3) 4" xfId="11593"/>
    <cellStyle name="_Gas Transportation Charges_2009GRC_120308_PCA 9 -  Exhibit D April 2010 (3)_DEM-WP(C) ENERG10C--ctn Mid-C_042010 2010GRC" xfId="11594"/>
    <cellStyle name="_Gas Transportation Charges_2009GRC_120308_PCA 9 -  Exhibit D April 2010 (3)_DEM-WP(C) ENERG10C--ctn Mid-C_042010 2010GRC 2" xfId="11595"/>
    <cellStyle name="_Gas Transportation Charges_2009GRC_120308_Reconciliation" xfId="11596"/>
    <cellStyle name="_Gas Transportation Charges_2009GRC_120308_Reconciliation 2" xfId="11597"/>
    <cellStyle name="_Gas Transportation Charges_2009GRC_120308_Reconciliation 2 2" xfId="11598"/>
    <cellStyle name="_Gas Transportation Charges_2009GRC_120308_Reconciliation 2 2 2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nfidential Material" xfId="11818"/>
    <cellStyle name="_NIM 06 Base Case Current Trends_Confidential Material 2" xfId="11819"/>
    <cellStyle name="_NIM 06 Base Case Current Trends_DEM-WP(C) Colstrip 12 Coal Cost Forecast 2010GRC" xfId="11820"/>
    <cellStyle name="_NIM 06 Base Case Current Trends_DEM-WP(C) Colstrip 12 Coal Cost Forecast 2010GRC 2" xfId="11821"/>
    <cellStyle name="_NIM 06 Base Case Current Trends_DEM-WP(C) ENERG10C--ctn Mid-C_042010 2010GRC" xfId="11822"/>
    <cellStyle name="_NIM 06 Base Case Current Trends_DEM-WP(C) ENERG10C--ctn Mid-C_042010 2010GRC 2" xfId="11823"/>
    <cellStyle name="_NIM 06 Base Case Current Trends_DEM-WP(C) Production O&amp;M 2010GRC As-Filed" xfId="11824"/>
    <cellStyle name="_NIM 06 Base Case Current Trends_DEM-WP(C) Production O&amp;M 2010GRC As-Filed 2" xfId="11825"/>
    <cellStyle name="_NIM 06 Base Case Current Trends_DEM-WP(C) Production O&amp;M 2010GRC As-Filed 2 2" xfId="11826"/>
    <cellStyle name="_NIM 06 Base Case Current Trends_DEM-WP(C) Production O&amp;M 2010GRC As-Filed 3" xfId="11827"/>
    <cellStyle name="_NIM 06 Base Case Current Trends_DEM-WP(C) Production O&amp;M 2010GRC As-Filed 3 2" xfId="11828"/>
    <cellStyle name="_NIM 06 Base Case Current Trends_DEM-WP(C) Production O&amp;M 2010GRC As-Filed 4" xfId="11829"/>
    <cellStyle name="_NIM 06 Base Case Current Trends_DEM-WP(C) Production O&amp;M 2010GRC As-Filed 4 2" xfId="11830"/>
    <cellStyle name="_NIM 06 Base Case Current Trends_DEM-WP(C) Production O&amp;M 2010GRC As-Filed 5" xfId="11831"/>
    <cellStyle name="_NIM 06 Base Case Current Trends_DEM-WP(C) Production O&amp;M 2010GRC As-Filed 5 2" xfId="11832"/>
    <cellStyle name="_NIM 06 Base Case Current Trends_DEM-WP(C) Production O&amp;M 2010GRC As-Filed 6" xfId="11833"/>
    <cellStyle name="_NIM 06 Base Case Current Trends_DEM-WP(C) Production O&amp;M 2010GRC As-Filed 6 2" xfId="11834"/>
    <cellStyle name="_NIM 06 Base Case Current Trends_Electric Rev Req Model (2009 GRC) " xfId="11835"/>
    <cellStyle name="_NIM 06 Base Case Current Trends_Electric Rev Req Model (2009 GRC)  2" xfId="11836"/>
    <cellStyle name="_NIM 06 Base Case Current Trends_Electric Rev Req Model (2009 GRC)  2 2" xfId="11837"/>
    <cellStyle name="_NIM 06 Base Case Current Trends_Electric Rev Req Model (2009 GRC)  2 2 2" xfId="11838"/>
    <cellStyle name="_NIM 06 Base Case Current Trends_Electric Rev Req Model (2009 GRC)  2 2 2 2" xfId="11839"/>
    <cellStyle name="_NIM 06 Base Case Current Trends_Electric Rev Req Model (2009 GRC)  2 2 3" xfId="11840"/>
    <cellStyle name="_NIM 06 Base Case Current Trends_Electric Rev Req Model (2009 GRC)  2 2 4" xfId="11841"/>
    <cellStyle name="_NIM 06 Base Case Current Trends_Electric Rev Req Model (2009 GRC)  2 3" xfId="11842"/>
    <cellStyle name="_NIM 06 Base Case Current Trends_Electric Rev Req Model (2009 GRC)  2 3 2" xfId="11843"/>
    <cellStyle name="_NIM 06 Base Case Current Trends_Electric Rev Req Model (2009 GRC)  2 4" xfId="11844"/>
    <cellStyle name="_NIM 06 Base Case Current Trends_Electric Rev Req Model (2009 GRC)  3" xfId="11845"/>
    <cellStyle name="_NIM 06 Base Case Current Trends_Electric Rev Req Model (2009 GRC)  3 2" xfId="11846"/>
    <cellStyle name="_NIM 06 Base Case Current Trends_Electric Rev Req Model (2009 GRC)  3 2 2" xfId="11847"/>
    <cellStyle name="_NIM 06 Base Case Current Trends_Electric Rev Req Model (2009 GRC)  3 3" xfId="11848"/>
    <cellStyle name="_NIM 06 Base Case Current Trends_Electric Rev Req Model (2009 GRC)  3 4" xfId="11849"/>
    <cellStyle name="_NIM 06 Base Case Current Trends_Electric Rev Req Model (2009 GRC)  4" xfId="11850"/>
    <cellStyle name="_NIM 06 Base Case Current Trends_Electric Rev Req Model (2009 GRC)  4 2" xfId="11851"/>
    <cellStyle name="_NIM 06 Base Case Current Trends_Electric Rev Req Model (2009 GRC)  5" xfId="11852"/>
    <cellStyle name="_NIM 06 Base Case Current Trends_Electric Rev Req Model (2009 GRC) _DEM-WP(C) ENERG10C--ctn Mid-C_042010 2010GRC" xfId="11853"/>
    <cellStyle name="_NIM 06 Base Case Current Trends_Electric Rev Req Model (2009 GRC) _DEM-WP(C) ENERG10C--ctn Mid-C_042010 2010GRC 2" xfId="11854"/>
    <cellStyle name="_NIM 06 Base Case Current Trends_Electric Rev Req Model (2009 GRC) Rebuttal" xfId="11855"/>
    <cellStyle name="_NIM 06 Base Case Current Trends_Electric Rev Req Model (2009 GRC) Rebuttal 2" xfId="11856"/>
    <cellStyle name="_NIM 06 Base Case Current Trends_Electric Rev Req Model (2009 GRC) Rebuttal 2 2" xfId="11857"/>
    <cellStyle name="_NIM 06 Base Case Current Trends_Electric Rev Req Model (2009 GRC) Rebuttal 2 2 2" xfId="11858"/>
    <cellStyle name="_NIM 06 Base Case Current Trends_Electric Rev Req Model (2009 GRC) Rebuttal 2 3" xfId="11859"/>
    <cellStyle name="_NIM 06 Base Case Current Trends_Electric Rev Req Model (2009 GRC) Rebuttal 3" xfId="11860"/>
    <cellStyle name="_NIM 06 Base Case Current Trends_Electric Rev Req Model (2009 GRC) Rebuttal 3 2" xfId="11861"/>
    <cellStyle name="_NIM 06 Base Case Current Trends_Electric Rev Req Model (2009 GRC) Rebuttal 4" xfId="11862"/>
    <cellStyle name="_NIM 06 Base Case Current Trends_Electric Rev Req Model (2009 GRC) Rebuttal REmoval of New  WH Solar AdjustMI" xfId="11863"/>
    <cellStyle name="_NIM 06 Base Case Current Trends_Electric Rev Req Model (2009 GRC) Rebuttal REmoval of New  WH Solar AdjustMI 2" xfId="11864"/>
    <cellStyle name="_NIM 06 Base Case Current Trends_Electric Rev Req Model (2009 GRC) Rebuttal REmoval of New  WH Solar AdjustMI 2 2" xfId="11865"/>
    <cellStyle name="_NIM 06 Base Case Current Trends_Electric Rev Req Model (2009 GRC) Rebuttal REmoval of New  WH Solar AdjustMI 2 2 2" xfId="11866"/>
    <cellStyle name="_NIM 06 Base Case Current Trends_Electric Rev Req Model (2009 GRC) Rebuttal REmoval of New  WH Solar AdjustMI 2 2 2 2" xfId="11867"/>
    <cellStyle name="_NIM 06 Base Case Current Trends_Electric Rev Req Model (2009 GRC) Rebuttal REmoval of New  WH Solar AdjustMI 2 2 3" xfId="11868"/>
    <cellStyle name="_NIM 06 Base Case Current Trends_Electric Rev Req Model (2009 GRC) Rebuttal REmoval of New  WH Solar AdjustMI 2 2 4" xfId="11869"/>
    <cellStyle name="_NIM 06 Base Case Current Trends_Electric Rev Req Model (2009 GRC) Rebuttal REmoval of New  WH Solar AdjustMI 2 3" xfId="11870"/>
    <cellStyle name="_NIM 06 Base Case Current Trends_Electric Rev Req Model (2009 GRC) Rebuttal REmoval of New  WH Solar AdjustMI 2 3 2" xfId="11871"/>
    <cellStyle name="_NIM 06 Base Case Current Trends_Electric Rev Req Model (2009 GRC) Rebuttal REmoval of New  WH Solar AdjustMI 2 4" xfId="11872"/>
    <cellStyle name="_NIM 06 Base Case Current Trends_Electric Rev Req Model (2009 GRC) Rebuttal REmoval of New  WH Solar AdjustMI 3" xfId="11873"/>
    <cellStyle name="_NIM 06 Base Case Current Trends_Electric Rev Req Model (2009 GRC) Rebuttal REmoval of New  WH Solar AdjustMI 3 2" xfId="11874"/>
    <cellStyle name="_NIM 06 Base Case Current Trends_Electric Rev Req Model (2009 GRC) Rebuttal REmoval of New  WH Solar AdjustMI 3 2 2" xfId="11875"/>
    <cellStyle name="_NIM 06 Base Case Current Trends_Electric Rev Req Model (2009 GRC) Rebuttal REmoval of New  WH Solar AdjustMI 3 3" xfId="11876"/>
    <cellStyle name="_NIM 06 Base Case Current Trends_Electric Rev Req Model (2009 GRC) Rebuttal REmoval of New  WH Solar AdjustMI 3 4" xfId="11877"/>
    <cellStyle name="_NIM 06 Base Case Current Trends_Electric Rev Req Model (2009 GRC) Rebuttal REmoval of New  WH Solar AdjustMI 4" xfId="11878"/>
    <cellStyle name="_NIM 06 Base Case Current Trends_Electric Rev Req Model (2009 GRC) Rebuttal REmoval of New  WH Solar AdjustMI 4 2" xfId="11879"/>
    <cellStyle name="_NIM 06 Base Case Current Trends_Electric Rev Req Model (2009 GRC) Rebuttal REmoval of New  WH Solar AdjustMI 5" xfId="11880"/>
    <cellStyle name="_NIM 06 Base Case Current Trends_Electric Rev Req Model (2009 GRC) Rebuttal REmoval of New  WH Solar AdjustMI_DEM-WP(C) ENERG10C--ctn Mid-C_042010 2010GRC" xfId="11881"/>
    <cellStyle name="_NIM 06 Base Case Current Trends_Electric Rev Req Model (2009 GRC) Rebuttal REmoval of New  WH Solar AdjustMI_DEM-WP(C) ENERG10C--ctn Mid-C_042010 2010GRC 2" xfId="11882"/>
    <cellStyle name="_NIM 06 Base Case Current Trends_Electric Rev Req Model (2009 GRC) Revised 01-18-2010" xfId="11883"/>
    <cellStyle name="_NIM 06 Base Case Current Trends_Electric Rev Req Model (2009 GRC) Revised 01-18-2010 2" xfId="11884"/>
    <cellStyle name="_NIM 06 Base Case Current Trends_Electric Rev Req Model (2009 GRC) Revised 01-18-2010 2 2" xfId="11885"/>
    <cellStyle name="_NIM 06 Base Case Current Trends_Electric Rev Req Model (2009 GRC) Revised 01-18-2010 2 2 2" xfId="11886"/>
    <cellStyle name="_NIM 06 Base Case Current Trends_Electric Rev Req Model (2009 GRC) Revised 01-18-2010 2 2 2 2" xfId="11887"/>
    <cellStyle name="_NIM 06 Base Case Current Trends_Electric Rev Req Model (2009 GRC) Revised 01-18-2010 2 2 3" xfId="11888"/>
    <cellStyle name="_NIM 06 Base Case Current Trends_Electric Rev Req Model (2009 GRC) Revised 01-18-2010 2 2 4" xfId="11889"/>
    <cellStyle name="_NIM 06 Base Case Current Trends_Electric Rev Req Model (2009 GRC) Revised 01-18-2010 2 3" xfId="11890"/>
    <cellStyle name="_NIM 06 Base Case Current Trends_Electric Rev Req Model (2009 GRC) Revised 01-18-2010 2 3 2" xfId="11891"/>
    <cellStyle name="_NIM 06 Base Case Current Trends_Electric Rev Req Model (2009 GRC) Revised 01-18-2010 2 4" xfId="11892"/>
    <cellStyle name="_NIM 06 Base Case Current Trends_Electric Rev Req Model (2009 GRC) Revised 01-18-2010 3" xfId="11893"/>
    <cellStyle name="_NIM 06 Base Case Current Trends_Electric Rev Req Model (2009 GRC) Revised 01-18-2010 3 2" xfId="11894"/>
    <cellStyle name="_NIM 06 Base Case Current Trends_Electric Rev Req Model (2009 GRC) Revised 01-18-2010 3 2 2" xfId="11895"/>
    <cellStyle name="_NIM 06 Base Case Current Trends_Electric Rev Req Model (2009 GRC) Revised 01-18-2010 3 3" xfId="11896"/>
    <cellStyle name="_NIM 06 Base Case Current Trends_Electric Rev Req Model (2009 GRC) Revised 01-18-2010 3 4" xfId="11897"/>
    <cellStyle name="_NIM 06 Base Case Current Trends_Electric Rev Req Model (2009 GRC) Revised 01-18-2010 4" xfId="11898"/>
    <cellStyle name="_NIM 06 Base Case Current Trends_Electric Rev Req Model (2009 GRC) Revised 01-18-2010 4 2" xfId="11899"/>
    <cellStyle name="_NIM 06 Base Case Current Trends_Electric Rev Req Model (2009 GRC) Revised 01-18-2010 5" xfId="11900"/>
    <cellStyle name="_NIM 06 Base Case Current Trends_Electric Rev Req Model (2009 GRC) Revised 01-18-2010_DEM-WP(C) ENERG10C--ctn Mid-C_042010 2010GRC" xfId="11901"/>
    <cellStyle name="_NIM 06 Base Case Current Trends_Electric Rev Req Model (2009 GRC) Revised 01-18-2010_DEM-WP(C) ENERG10C--ctn Mid-C_042010 2010GRC 2" xfId="11902"/>
    <cellStyle name="_NIM 06 Base Case Current Trends_Electric Rev Req Model (2010 GRC)" xfId="11903"/>
    <cellStyle name="_NIM 06 Base Case Current Trends_Electric Rev Req Model (2010 GRC) 2" xfId="11904"/>
    <cellStyle name="_NIM 06 Base Case Current Trends_Electric Rev Req Model (2010 GRC) SF" xfId="11905"/>
    <cellStyle name="_NIM 06 Base Case Current Trends_Electric Rev Req Model (2010 GRC) SF 2" xfId="11906"/>
    <cellStyle name="_NIM 06 Base Case Current Trends_Final Order Electric EXHIBIT A-1" xfId="11907"/>
    <cellStyle name="_NIM 06 Base Case Current Trends_Final Order Electric EXHIBIT A-1 2" xfId="11908"/>
    <cellStyle name="_NIM 06 Base Case Current Trends_Final Order Electric EXHIBIT A-1 2 2" xfId="11909"/>
    <cellStyle name="_NIM 06 Base Case Current Trends_Final Order Electric EXHIBIT A-1 2 2 2" xfId="11910"/>
    <cellStyle name="_NIM 06 Base Case Current Trends_Final Order Electric EXHIBIT A-1 2 3" xfId="11911"/>
    <cellStyle name="_NIM 06 Base Case Current Trends_Final Order Electric EXHIBIT A-1 2 4" xfId="11912"/>
    <cellStyle name="_NIM 06 Base Case Current Trends_Final Order Electric EXHIBIT A-1 3" xfId="11913"/>
    <cellStyle name="_NIM 06 Base Case Current Trends_Final Order Electric EXHIBIT A-1 3 2" xfId="11914"/>
    <cellStyle name="_NIM 06 Base Case Current Trends_Final Order Electric EXHIBIT A-1 4" xfId="11915"/>
    <cellStyle name="_NIM 06 Base Case Current Trends_Final Order Electric EXHIBIT A-1 5" xfId="11916"/>
    <cellStyle name="_NIM 06 Base Case Current Trends_Final Order Electric EXHIBIT A-1 6" xfId="11917"/>
    <cellStyle name="_NIM 06 Base Case Current Trends_NIM Summary" xfId="11918"/>
    <cellStyle name="_NIM 06 Base Case Current Trends_NIM Summary 2" xfId="11919"/>
    <cellStyle name="_NIM 06 Base Case Current Trends_NIM Summary 2 2" xfId="11920"/>
    <cellStyle name="_NIM 06 Base Case Current Trends_NIM Summary 2 2 2" xfId="11921"/>
    <cellStyle name="_NIM 06 Base Case Current Trends_NIM Summary 2 2 2 2" xfId="11922"/>
    <cellStyle name="_NIM 06 Base Case Current Trends_NIM Summary 2 2 3" xfId="11923"/>
    <cellStyle name="_NIM 06 Base Case Current Trends_NIM Summary 2 2 4" xfId="11924"/>
    <cellStyle name="_NIM 06 Base Case Current Trends_NIM Summary 2 3" xfId="11925"/>
    <cellStyle name="_NIM 06 Base Case Current Trends_NIM Summary 2 3 2" xfId="11926"/>
    <cellStyle name="_NIM 06 Base Case Current Trends_NIM Summary 2 4" xfId="11927"/>
    <cellStyle name="_NIM 06 Base Case Current Trends_NIM Summary 3" xfId="11928"/>
    <cellStyle name="_NIM 06 Base Case Current Trends_NIM Summary 3 2" xfId="11929"/>
    <cellStyle name="_NIM 06 Base Case Current Trends_NIM Summary 3 2 2" xfId="11930"/>
    <cellStyle name="_NIM 06 Base Case Current Trends_NIM Summary 3 3" xfId="11931"/>
    <cellStyle name="_NIM 06 Base Case Current Trends_NIM Summary 3 4" xfId="11932"/>
    <cellStyle name="_NIM 06 Base Case Current Trends_NIM Summary 4" xfId="11933"/>
    <cellStyle name="_NIM 06 Base Case Current Trends_NIM Summary 4 2" xfId="11934"/>
    <cellStyle name="_NIM 06 Base Case Current Trends_NIM Summary 5" xfId="11935"/>
    <cellStyle name="_NIM 06 Base Case Current Trends_NIM Summary_DEM-WP(C) ENERG10C--ctn Mid-C_042010 2010GRC" xfId="11936"/>
    <cellStyle name="_NIM 06 Base Case Current Trends_NIM Summary_DEM-WP(C) ENERG10C--ctn Mid-C_042010 2010GRC 2" xfId="11937"/>
    <cellStyle name="_NIM 06 Base Case Current Trends_NIM+O&amp;M" xfId="11938"/>
    <cellStyle name="_NIM 06 Base Case Current Trends_NIM+O&amp;M 2" xfId="11939"/>
    <cellStyle name="_NIM 06 Base Case Current Trends_NIM+O&amp;M 2 2" xfId="11940"/>
    <cellStyle name="_NIM 06 Base Case Current Trends_NIM+O&amp;M 2 2 2" xfId="11941"/>
    <cellStyle name="_NIM 06 Base Case Current Trends_NIM+O&amp;M 2 2 2 2" xfId="11942"/>
    <cellStyle name="_NIM 06 Base Case Current Trends_NIM+O&amp;M 2 2 3" xfId="11943"/>
    <cellStyle name="_NIM 06 Base Case Current Trends_NIM+O&amp;M 2 3" xfId="11944"/>
    <cellStyle name="_NIM 06 Base Case Current Trends_NIM+O&amp;M 2 3 2" xfId="11945"/>
    <cellStyle name="_NIM 06 Base Case Current Trends_NIM+O&amp;M 2 4" xfId="11946"/>
    <cellStyle name="_NIM 06 Base Case Current Trends_NIM+O&amp;M 3" xfId="11947"/>
    <cellStyle name="_NIM 06 Base Case Current Trends_NIM+O&amp;M 3 2" xfId="11948"/>
    <cellStyle name="_NIM 06 Base Case Current Trends_NIM+O&amp;M 3 2 2" xfId="11949"/>
    <cellStyle name="_NIM 06 Base Case Current Trends_NIM+O&amp;M 3 3" xfId="11950"/>
    <cellStyle name="_NIM 06 Base Case Current Trends_NIM+O&amp;M 4" xfId="11951"/>
    <cellStyle name="_NIM 06 Base Case Current Trends_NIM+O&amp;M 4 2" xfId="11952"/>
    <cellStyle name="_NIM 06 Base Case Current Trends_NIM+O&amp;M 5" xfId="11953"/>
    <cellStyle name="_NIM 06 Base Case Current Trends_NIM+O&amp;M Monthly" xfId="11954"/>
    <cellStyle name="_NIM 06 Base Case Current Trends_NIM+O&amp;M Monthly 2" xfId="11955"/>
    <cellStyle name="_NIM 06 Base Case Current Trends_NIM+O&amp;M Monthly 2 2" xfId="11956"/>
    <cellStyle name="_NIM 06 Base Case Current Trends_NIM+O&amp;M Monthly 2 2 2" xfId="11957"/>
    <cellStyle name="_NIM 06 Base Case Current Trends_NIM+O&amp;M Monthly 2 2 2 2" xfId="11958"/>
    <cellStyle name="_NIM 06 Base Case Current Trends_NIM+O&amp;M Monthly 2 2 3" xfId="11959"/>
    <cellStyle name="_NIM 06 Base Case Current Trends_NIM+O&amp;M Monthly 2 3" xfId="11960"/>
    <cellStyle name="_NIM 06 Base Case Current Trends_NIM+O&amp;M Monthly 2 3 2" xfId="11961"/>
    <cellStyle name="_NIM 06 Base Case Current Trends_NIM+O&amp;M Monthly 2 4" xfId="11962"/>
    <cellStyle name="_NIM 06 Base Case Current Trends_NIM+O&amp;M Monthly 3" xfId="11963"/>
    <cellStyle name="_NIM 06 Base Case Current Trends_NIM+O&amp;M Monthly 3 2" xfId="11964"/>
    <cellStyle name="_NIM 06 Base Case Current Trends_NIM+O&amp;M Monthly 3 2 2" xfId="11965"/>
    <cellStyle name="_NIM 06 Base Case Current Trends_NIM+O&amp;M Monthly 3 3" xfId="11966"/>
    <cellStyle name="_NIM 06 Base Case Current Trends_NIM+O&amp;M Monthly 4" xfId="11967"/>
    <cellStyle name="_NIM 06 Base Case Current Trends_NIM+O&amp;M Monthly 4 2" xfId="11968"/>
    <cellStyle name="_NIM 06 Base Case Current Trends_NIM+O&amp;M Monthly 5" xfId="11969"/>
    <cellStyle name="_NIM 06 Base Case Current Trends_Rebuttal Power Costs" xfId="11970"/>
    <cellStyle name="_NIM 06 Base Case Current Trends_Rebuttal Power Costs 2" xfId="11971"/>
    <cellStyle name="_NIM 06 Base Case Current Trends_Rebuttal Power Costs 2 2" xfId="11972"/>
    <cellStyle name="_NIM 06 Base Case Current Trends_Rebuttal Power Costs 2 2 2" xfId="11973"/>
    <cellStyle name="_NIM 06 Base Case Current Trends_Rebuttal Power Costs 2 2 2 2" xfId="11974"/>
    <cellStyle name="_NIM 06 Base Case Current Trends_Rebuttal Power Costs 2 2 3" xfId="11975"/>
    <cellStyle name="_NIM 06 Base Case Current Trends_Rebuttal Power Costs 2 2 4" xfId="11976"/>
    <cellStyle name="_NIM 06 Base Case Current Trends_Rebuttal Power Costs 2 3" xfId="11977"/>
    <cellStyle name="_NIM 06 Base Case Current Trends_Rebuttal Power Costs 2 3 2" xfId="11978"/>
    <cellStyle name="_NIM 06 Base Case Current Trends_Rebuttal Power Costs 2 4" xfId="11979"/>
    <cellStyle name="_NIM 06 Base Case Current Trends_Rebuttal Power Costs 3" xfId="11980"/>
    <cellStyle name="_NIM 06 Base Case Current Trends_Rebuttal Power Costs 3 2" xfId="11981"/>
    <cellStyle name="_NIM 06 Base Case Current Trends_Rebuttal Power Costs 3 2 2" xfId="11982"/>
    <cellStyle name="_NIM 06 Base Case Current Trends_Rebuttal Power Costs 3 3" xfId="11983"/>
    <cellStyle name="_NIM 06 Base Case Current Trends_Rebuttal Power Costs 3 4" xfId="11984"/>
    <cellStyle name="_NIM 06 Base Case Current Trends_Rebuttal Power Costs 4" xfId="11985"/>
    <cellStyle name="_NIM 06 Base Case Current Trends_Rebuttal Power Costs 4 2" xfId="11986"/>
    <cellStyle name="_NIM 06 Base Case Current Trends_Rebuttal Power Costs 5" xfId="11987"/>
    <cellStyle name="_NIM 06 Base Case Current Trends_Rebuttal Power Costs_Adj Bench DR 3 for Initial Briefs (Electric)" xfId="11988"/>
    <cellStyle name="_NIM 06 Base Case Current Trends_Rebuttal Power Costs_Adj Bench DR 3 for Initial Briefs (Electric) 2" xfId="11989"/>
    <cellStyle name="_NIM 06 Base Case Current Trends_Rebuttal Power Costs_Adj Bench DR 3 for Initial Briefs (Electric) 2 2" xfId="11990"/>
    <cellStyle name="_NIM 06 Base Case Current Trends_Rebuttal Power Costs_Adj Bench DR 3 for Initial Briefs (Electric) 2 2 2" xfId="11991"/>
    <cellStyle name="_NIM 06 Base Case Current Trends_Rebuttal Power Costs_Adj Bench DR 3 for Initial Briefs (Electric) 2 2 2 2" xfId="11992"/>
    <cellStyle name="_NIM 06 Base Case Current Trends_Rebuttal Power Costs_Adj Bench DR 3 for Initial Briefs (Electric) 2 2 3" xfId="11993"/>
    <cellStyle name="_NIM 06 Base Case Current Trends_Rebuttal Power Costs_Adj Bench DR 3 for Initial Briefs (Electric) 2 2 4" xfId="11994"/>
    <cellStyle name="_NIM 06 Base Case Current Trends_Rebuttal Power Costs_Adj Bench DR 3 for Initial Briefs (Electric) 2 3" xfId="11995"/>
    <cellStyle name="_NIM 06 Base Case Current Trends_Rebuttal Power Costs_Adj Bench DR 3 for Initial Briefs (Electric) 2 3 2" xfId="11996"/>
    <cellStyle name="_NIM 06 Base Case Current Trends_Rebuttal Power Costs_Adj Bench DR 3 for Initial Briefs (Electric) 2 4" xfId="11997"/>
    <cellStyle name="_NIM 06 Base Case Current Trends_Rebuttal Power Costs_Adj Bench DR 3 for Initial Briefs (Electric) 3" xfId="11998"/>
    <cellStyle name="_NIM 06 Base Case Current Trends_Rebuttal Power Costs_Adj Bench DR 3 for Initial Briefs (Electric) 3 2" xfId="11999"/>
    <cellStyle name="_NIM 06 Base Case Current Trends_Rebuttal Power Costs_Adj Bench DR 3 for Initial Briefs (Electric) 3 2 2" xfId="12000"/>
    <cellStyle name="_NIM 06 Base Case Current Trends_Rebuttal Power Costs_Adj Bench DR 3 for Initial Briefs (Electric) 3 3" xfId="12001"/>
    <cellStyle name="_NIM 06 Base Case Current Trends_Rebuttal Power Costs_Adj Bench DR 3 for Initial Briefs (Electric) 3 4" xfId="12002"/>
    <cellStyle name="_NIM 06 Base Case Current Trends_Rebuttal Power Costs_Adj Bench DR 3 for Initial Briefs (Electric) 4" xfId="12003"/>
    <cellStyle name="_NIM 06 Base Case Current Trends_Rebuttal Power Costs_Adj Bench DR 3 for Initial Briefs (Electric) 4 2" xfId="12004"/>
    <cellStyle name="_NIM 06 Base Case Current Trends_Rebuttal Power Costs_Adj Bench DR 3 for Initial Briefs (Electric) 5" xfId="12005"/>
    <cellStyle name="_NIM 06 Base Case Current Trends_Rebuttal Power Costs_Adj Bench DR 3 for Initial Briefs (Electric)_DEM-WP(C) ENERG10C--ctn Mid-C_042010 2010GRC" xfId="12006"/>
    <cellStyle name="_NIM 06 Base Case Current Trends_Rebuttal Power Costs_Adj Bench DR 3 for Initial Briefs (Electric)_DEM-WP(C) ENERG10C--ctn Mid-C_042010 2010GRC 2" xfId="12007"/>
    <cellStyle name="_NIM 06 Base Case Current Trends_Rebuttal Power Costs_DEM-WP(C) ENERG10C--ctn Mid-C_042010 2010GRC" xfId="12008"/>
    <cellStyle name="_NIM 06 Base Case Current Trends_Rebuttal Power Costs_DEM-WP(C) ENERG10C--ctn Mid-C_042010 2010GRC 2" xfId="12009"/>
    <cellStyle name="_NIM 06 Base Case Current Trends_Rebuttal Power Costs_Electric Rev Req Model (2009 GRC) Rebuttal" xfId="12010"/>
    <cellStyle name="_NIM 06 Base Case Current Trends_Rebuttal Power Costs_Electric Rev Req Model (2009 GRC) Rebuttal 2" xfId="12011"/>
    <cellStyle name="_NIM 06 Base Case Current Trends_Rebuttal Power Costs_Electric Rev Req Model (2009 GRC) Rebuttal 2 2" xfId="12012"/>
    <cellStyle name="_NIM 06 Base Case Current Trends_Rebuttal Power Costs_Electric Rev Req Model (2009 GRC) Rebuttal 2 2 2" xfId="12013"/>
    <cellStyle name="_NIM 06 Base Case Current Trends_Rebuttal Power Costs_Electric Rev Req Model (2009 GRC) Rebuttal 2 3" xfId="12014"/>
    <cellStyle name="_NIM 06 Base Case Current Trends_Rebuttal Power Costs_Electric Rev Req Model (2009 GRC) Rebuttal 3" xfId="12015"/>
    <cellStyle name="_NIM 06 Base Case Current Trends_Rebuttal Power Costs_Electric Rev Req Model (2009 GRC) Rebuttal 3 2" xfId="12016"/>
    <cellStyle name="_NIM 06 Base Case Current Trends_Rebuttal Power Costs_Electric Rev Req Model (2009 GRC) Rebuttal 4" xfId="12017"/>
    <cellStyle name="_NIM 06 Base Case Current Trends_Rebuttal Power Costs_Electric Rev Req Model (2009 GRC) Rebuttal REmoval of New  WH Solar AdjustMI" xfId="12018"/>
    <cellStyle name="_NIM 06 Base Case Current Trends_Rebuttal Power Costs_Electric Rev Req Model (2009 GRC) Rebuttal REmoval of New  WH Solar AdjustMI 2" xfId="12019"/>
    <cellStyle name="_NIM 06 Base Case Current Trends_Rebuttal Power Costs_Electric Rev Req Model (2009 GRC) Rebuttal REmoval of New  WH Solar AdjustMI 2 2" xfId="12020"/>
    <cellStyle name="_NIM 06 Base Case Current Trends_Rebuttal Power Costs_Electric Rev Req Model (2009 GRC) Rebuttal REmoval of New  WH Solar AdjustMI 2 2 2" xfId="12021"/>
    <cellStyle name="_NIM 06 Base Case Current Trends_Rebuttal Power Costs_Electric Rev Req Model (2009 GRC) Rebuttal REmoval of New  WH Solar AdjustMI 2 2 2 2" xfId="12022"/>
    <cellStyle name="_NIM 06 Base Case Current Trends_Rebuttal Power Costs_Electric Rev Req Model (2009 GRC) Rebuttal REmoval of New  WH Solar AdjustMI 2 2 3" xfId="12023"/>
    <cellStyle name="_NIM 06 Base Case Current Trends_Rebuttal Power Costs_Electric Rev Req Model (2009 GRC) Rebuttal REmoval of New  WH Solar AdjustMI 2 2 4" xfId="12024"/>
    <cellStyle name="_NIM 06 Base Case Current Trends_Rebuttal Power Costs_Electric Rev Req Model (2009 GRC) Rebuttal REmoval of New  WH Solar AdjustMI 2 3" xfId="12025"/>
    <cellStyle name="_NIM 06 Base Case Current Trends_Rebuttal Power Costs_Electric Rev Req Model (2009 GRC) Rebuttal REmoval of New  WH Solar AdjustMI 2 3 2" xfId="12026"/>
    <cellStyle name="_NIM 06 Base Case Current Trends_Rebuttal Power Costs_Electric Rev Req Model (2009 GRC) Rebuttal REmoval of New  WH Solar AdjustMI 2 4" xfId="12027"/>
    <cellStyle name="_NIM 06 Base Case Current Trends_Rebuttal Power Costs_Electric Rev Req Model (2009 GRC) Rebuttal REmoval of New  WH Solar AdjustMI 3" xfId="12028"/>
    <cellStyle name="_NIM 06 Base Case Current Trends_Rebuttal Power Costs_Electric Rev Req Model (2009 GRC) Rebuttal REmoval of New  WH Solar AdjustMI 3 2" xfId="12029"/>
    <cellStyle name="_NIM 06 Base Case Current Trends_Rebuttal Power Costs_Electric Rev Req Model (2009 GRC) Rebuttal REmoval of New  WH Solar AdjustMI 3 2 2" xfId="12030"/>
    <cellStyle name="_NIM 06 Base Case Current Trends_Rebuttal Power Costs_Electric Rev Req Model (2009 GRC) Rebuttal REmoval of New  WH Solar AdjustMI 3 3" xfId="12031"/>
    <cellStyle name="_NIM 06 Base Case Current Trends_Rebuttal Power Costs_Electric Rev Req Model (2009 GRC) Rebuttal REmoval of New  WH Solar AdjustMI 3 4" xfId="12032"/>
    <cellStyle name="_NIM 06 Base Case Current Trends_Rebuttal Power Costs_Electric Rev Req Model (2009 GRC) Rebuttal REmoval of New  WH Solar AdjustMI 4" xfId="12033"/>
    <cellStyle name="_NIM 06 Base Case Current Trends_Rebuttal Power Costs_Electric Rev Req Model (2009 GRC) Rebuttal REmoval of New  WH Solar AdjustMI 4 2" xfId="12034"/>
    <cellStyle name="_NIM 06 Base Case Current Trends_Rebuttal Power Costs_Electric Rev Req Model (2009 GRC) Rebuttal REmoval of New  WH Solar AdjustMI 5" xfId="12035"/>
    <cellStyle name="_NIM 06 Base Case Current Trends_Rebuttal Power Costs_Electric Rev Req Model (2009 GRC) Rebuttal REmoval of New  WH Solar AdjustMI_DEM-WP(C) ENERG10C--ctn Mid-C_042010 2010GRC" xfId="12036"/>
    <cellStyle name="_NIM 06 Base Case Current Trends_Rebuttal Power Costs_Electric Rev Req Model (2009 GRC) Rebuttal REmoval of New  WH Solar AdjustMI_DEM-WP(C) ENERG10C--ctn Mid-C_042010 2010GRC 2" xfId="12037"/>
    <cellStyle name="_NIM 06 Base Case Current Trends_Rebuttal Power Costs_Electric Rev Req Model (2009 GRC) Revised 01-18-2010" xfId="12038"/>
    <cellStyle name="_NIM 06 Base Case Current Trends_Rebuttal Power Costs_Electric Rev Req Model (2009 GRC) Revised 01-18-2010 2" xfId="12039"/>
    <cellStyle name="_NIM 06 Base Case Current Trends_Rebuttal Power Costs_Electric Rev Req Model (2009 GRC) Revised 01-18-2010 2 2" xfId="12040"/>
    <cellStyle name="_NIM 06 Base Case Current Trends_Rebuttal Power Costs_Electric Rev Req Model (2009 GRC) Revised 01-18-2010 2 2 2" xfId="12041"/>
    <cellStyle name="_NIM 06 Base Case Current Trends_Rebuttal Power Costs_Electric Rev Req Model (2009 GRC) Revised 01-18-2010 2 2 2 2" xfId="12042"/>
    <cellStyle name="_NIM 06 Base Case Current Trends_Rebuttal Power Costs_Electric Rev Req Model (2009 GRC) Revised 01-18-2010 2 2 3" xfId="12043"/>
    <cellStyle name="_NIM 06 Base Case Current Trends_Rebuttal Power Costs_Electric Rev Req Model (2009 GRC) Revised 01-18-2010 2 2 4" xfId="12044"/>
    <cellStyle name="_NIM 06 Base Case Current Trends_Rebuttal Power Costs_Electric Rev Req Model (2009 GRC) Revised 01-18-2010 2 3" xfId="12045"/>
    <cellStyle name="_NIM 06 Base Case Current Trends_Rebuttal Power Costs_Electric Rev Req Model (2009 GRC) Revised 01-18-2010 2 3 2" xfId="12046"/>
    <cellStyle name="_NIM 06 Base Case Current Trends_Rebuttal Power Costs_Electric Rev Req Model (2009 GRC) Revised 01-18-2010 2 4" xfId="12047"/>
    <cellStyle name="_NIM 06 Base Case Current Trends_Rebuttal Power Costs_Electric Rev Req Model (2009 GRC) Revised 01-18-2010 3" xfId="12048"/>
    <cellStyle name="_NIM 06 Base Case Current Trends_Rebuttal Power Costs_Electric Rev Req Model (2009 GRC) Revised 01-18-2010 3 2" xfId="12049"/>
    <cellStyle name="_NIM 06 Base Case Current Trends_Rebuttal Power Costs_Electric Rev Req Model (2009 GRC) Revised 01-18-2010 3 2 2" xfId="12050"/>
    <cellStyle name="_NIM 06 Base Case Current Trends_Rebuttal Power Costs_Electric Rev Req Model (2009 GRC) Revised 01-18-2010 3 3" xfId="12051"/>
    <cellStyle name="_NIM 06 Base Case Current Trends_Rebuttal Power Costs_Electric Rev Req Model (2009 GRC) Revised 01-18-2010 3 4" xfId="12052"/>
    <cellStyle name="_NIM 06 Base Case Current Trends_Rebuttal Power Costs_Electric Rev Req Model (2009 GRC) Revised 01-18-2010 4" xfId="12053"/>
    <cellStyle name="_NIM 06 Base Case Current Trends_Rebuttal Power Costs_Electric Rev Req Model (2009 GRC) Revised 01-18-2010 4 2" xfId="12054"/>
    <cellStyle name="_NIM 06 Base Case Current Trends_Rebuttal Power Costs_Electric Rev Req Model (2009 GRC) Revised 01-18-2010 5" xfId="12055"/>
    <cellStyle name="_NIM 06 Base Case Current Trends_Rebuttal Power Costs_Electric Rev Req Model (2009 GRC) Revised 01-18-2010_DEM-WP(C) ENERG10C--ctn Mid-C_042010 2010GRC" xfId="12056"/>
    <cellStyle name="_NIM 06 Base Case Current Trends_Rebuttal Power Costs_Electric Rev Req Model (2009 GRC) Revised 01-18-2010_DEM-WP(C) ENERG10C--ctn Mid-C_042010 2010GRC 2" xfId="12057"/>
    <cellStyle name="_NIM 06 Base Case Current Trends_Rebuttal Power Costs_Final Order Electric EXHIBIT A-1" xfId="12058"/>
    <cellStyle name="_NIM 06 Base Case Current Trends_Rebuttal Power Costs_Final Order Electric EXHIBIT A-1 2" xfId="12059"/>
    <cellStyle name="_NIM 06 Base Case Current Trends_Rebuttal Power Costs_Final Order Electric EXHIBIT A-1 2 2" xfId="12060"/>
    <cellStyle name="_NIM 06 Base Case Current Trends_Rebuttal Power Costs_Final Order Electric EXHIBIT A-1 2 2 2" xfId="12061"/>
    <cellStyle name="_NIM 06 Base Case Current Trends_Rebuttal Power Costs_Final Order Electric EXHIBIT A-1 2 3" xfId="12062"/>
    <cellStyle name="_NIM 06 Base Case Current Trends_Rebuttal Power Costs_Final Order Electric EXHIBIT A-1 2 4" xfId="12063"/>
    <cellStyle name="_NIM 06 Base Case Current Trends_Rebuttal Power Costs_Final Order Electric EXHIBIT A-1 3" xfId="12064"/>
    <cellStyle name="_NIM 06 Base Case Current Trends_Rebuttal Power Costs_Final Order Electric EXHIBIT A-1 3 2" xfId="12065"/>
    <cellStyle name="_NIM 06 Base Case Current Trends_Rebuttal Power Costs_Final Order Electric EXHIBIT A-1 4" xfId="12066"/>
    <cellStyle name="_NIM 06 Base Case Current Trends_Rebuttal Power Costs_Final Order Electric EXHIBIT A-1 5" xfId="12067"/>
    <cellStyle name="_NIM 06 Base Case Current Trends_Rebuttal Power Costs_Final Order Electric EXHIBIT A-1 6" xfId="12068"/>
    <cellStyle name="_NIM 06 Base Case Current Trends_TENASKA REGULATORY ASSET" xfId="12069"/>
    <cellStyle name="_NIM 06 Base Case Current Trends_TENASKA REGULATORY ASSET 2" xfId="12070"/>
    <cellStyle name="_NIM 06 Base Case Current Trends_TENASKA REGULATORY ASSET 2 2" xfId="12071"/>
    <cellStyle name="_NIM 06 Base Case Current Trends_TENASKA REGULATORY ASSET 2 2 2" xfId="12072"/>
    <cellStyle name="_NIM 06 Base Case Current Trends_TENASKA REGULATORY ASSET 2 3" xfId="12073"/>
    <cellStyle name="_NIM 06 Base Case Current Trends_TENASKA REGULATORY ASSET 2 4" xfId="12074"/>
    <cellStyle name="_NIM 06 Base Case Current Trends_TENASKA REGULATORY ASSET 3" xfId="12075"/>
    <cellStyle name="_NIM 06 Base Case Current Trends_TENASKA REGULATORY ASSET 3 2" xfId="12076"/>
    <cellStyle name="_NIM 06 Base Case Current Trends_TENASKA REGULATORY ASSET 4" xfId="12077"/>
    <cellStyle name="_NIM 06 Base Case Current Trends_TENASKA REGULATORY ASSET 5" xfId="12078"/>
    <cellStyle name="_NIM 06 Base Case Current Trends_TENASKA REGULATORY ASSET 6" xfId="12079"/>
    <cellStyle name="_NIM Summary 09GRC" xfId="12080"/>
    <cellStyle name="_NIM Summary 09GRC 2" xfId="12081"/>
    <cellStyle name="_NIM Summary 09GRC 2 2" xfId="12082"/>
    <cellStyle name="_NIM Summary 09GRC 2 2 2" xfId="12083"/>
    <cellStyle name="_NIM Summary 09GRC 2 2 2 2" xfId="12084"/>
    <cellStyle name="_NIM Summary 09GRC 2 2 3" xfId="12085"/>
    <cellStyle name="_NIM Summary 09GRC 2 2 4" xfId="12086"/>
    <cellStyle name="_NIM Summary 09GRC 2 3" xfId="12087"/>
    <cellStyle name="_NIM Summary 09GRC 2 3 2" xfId="12088"/>
    <cellStyle name="_NIM Summary 09GRC 2 4" xfId="12089"/>
    <cellStyle name="_NIM Summary 09GRC 3" xfId="12090"/>
    <cellStyle name="_NIM Summary 09GRC 3 2" xfId="12091"/>
    <cellStyle name="_NIM Summary 09GRC 3 2 2" xfId="12092"/>
    <cellStyle name="_NIM Summary 09GRC 3 3" xfId="12093"/>
    <cellStyle name="_NIM Summary 09GRC 3 4" xfId="12094"/>
    <cellStyle name="_NIM Summary 09GRC 4" xfId="12095"/>
    <cellStyle name="_NIM Summary 09GRC 4 2" xfId="12096"/>
    <cellStyle name="_NIM Summary 09GRC 5" xfId="12097"/>
    <cellStyle name="_NIM Summary 09GRC_DEM-WP(C) ENERG10C--ctn Mid-C_042010 2010GRC" xfId="12098"/>
    <cellStyle name="_NIM Summary 09GRC_DEM-WP(C) ENERG10C--ctn Mid-C_042010 2010GRC 2" xfId="12099"/>
    <cellStyle name="_NIM Summary 09GRC_NIM Summary" xfId="12100"/>
    <cellStyle name="_NIM Summary 09GRC_NIM Summary 2" xfId="12101"/>
    <cellStyle name="_NIM Summary 09GRC_NIM Summary 2 2" xfId="12102"/>
    <cellStyle name="_NIM Summary 09GRC_NIM Summary 2 2 2" xfId="12103"/>
    <cellStyle name="_NIM Summary 09GRC_NIM Summary 2 2 2 2" xfId="12104"/>
    <cellStyle name="_NIM Summary 09GRC_NIM Summary 2 2 3" xfId="12105"/>
    <cellStyle name="_NIM Summary 09GRC_NIM Summary 2 2 4" xfId="12106"/>
    <cellStyle name="_NIM Summary 09GRC_NIM Summary 2 3" xfId="12107"/>
    <cellStyle name="_NIM Summary 09GRC_NIM Summary 2 3 2" xfId="12108"/>
    <cellStyle name="_NIM Summary 09GRC_NIM Summary 2 4" xfId="12109"/>
    <cellStyle name="_NIM Summary 09GRC_NIM Summary 3" xfId="12110"/>
    <cellStyle name="_NIM Summary 09GRC_NIM Summary 3 2" xfId="12111"/>
    <cellStyle name="_NIM Summary 09GRC_NIM Summary 3 2 2" xfId="12112"/>
    <cellStyle name="_NIM Summary 09GRC_NIM Summary 3 3" xfId="12113"/>
    <cellStyle name="_NIM Summary 09GRC_NIM Summary 3 4" xfId="12114"/>
    <cellStyle name="_NIM Summary 09GRC_NIM Summary 4" xfId="12115"/>
    <cellStyle name="_NIM Summary 09GRC_NIM Summary 4 2" xfId="12116"/>
    <cellStyle name="_NIM Summary 09GRC_NIM Summary 5" xfId="12117"/>
    <cellStyle name="_NIM Summary 09GRC_NIM Summary_DEM-WP(C) ENERG10C--ctn Mid-C_042010 2010GRC" xfId="12118"/>
    <cellStyle name="_NIM Summary 09GRC_NIM Summary_DEM-WP(C) ENERG10C--ctn Mid-C_042010 2010GRC 2" xfId="12119"/>
    <cellStyle name="_PC DRAFT 10 15 07" xfId="12120"/>
    <cellStyle name="_PC DRAFT 10 15 07 2" xfId="12121"/>
    <cellStyle name="_PCA 7 - Exhibit D update 9_30_2008" xfId="12122"/>
    <cellStyle name="_PCA 7 - Exhibit D update 9_30_2008 2" xfId="12123"/>
    <cellStyle name="_PCA 7 - Exhibit D update 9_30_2008 2 2" xfId="12124"/>
    <cellStyle name="_PCA 7 - Exhibit D update 9_30_2008 2 2 2" xfId="12125"/>
    <cellStyle name="_PCA 7 - Exhibit D update 9_30_2008 2 2 2 2" xfId="12126"/>
    <cellStyle name="_PCA 7 - Exhibit D update 9_30_2008 2 2 2 2 2" xfId="12127"/>
    <cellStyle name="_PCA 7 - Exhibit D update 9_30_2008 2 2 2 3" xfId="12128"/>
    <cellStyle name="_PCA 7 - Exhibit D update 9_30_2008 2 2 3" xfId="12129"/>
    <cellStyle name="_PCA 7 - Exhibit D update 9_30_2008 2 2 3 2" xfId="12130"/>
    <cellStyle name="_PCA 7 - Exhibit D update 9_30_2008 2 2 4" xfId="12131"/>
    <cellStyle name="_PCA 7 - Exhibit D update 9_30_2008 2 3" xfId="12132"/>
    <cellStyle name="_PCA 7 - Exhibit D update 9_30_2008 2 3 2" xfId="12133"/>
    <cellStyle name="_PCA 7 - Exhibit D update 9_30_2008 2 3 2 2" xfId="12134"/>
    <cellStyle name="_PCA 7 - Exhibit D update 9_30_2008 2 3 3" xfId="12135"/>
    <cellStyle name="_PCA 7 - Exhibit D update 9_30_2008 2 4" xfId="12136"/>
    <cellStyle name="_PCA 7 - Exhibit D update 9_30_2008 2 4 2" xfId="12137"/>
    <cellStyle name="_PCA 7 - Exhibit D update 9_30_2008 2 5" xfId="12138"/>
    <cellStyle name="_PCA 7 - Exhibit D update 9_30_2008 3" xfId="12139"/>
    <cellStyle name="_PCA 7 - Exhibit D update 9_30_2008 3 2" xfId="12140"/>
    <cellStyle name="_PCA 7 - Exhibit D update 9_30_2008 3 2 2" xfId="12141"/>
    <cellStyle name="_PCA 7 - Exhibit D update 9_30_2008 3 2 2 2" xfId="12142"/>
    <cellStyle name="_PCA 7 - Exhibit D update 9_30_2008 3 2 2 2 2" xfId="12143"/>
    <cellStyle name="_PCA 7 - Exhibit D update 9_30_2008 3 2 2 3" xfId="12144"/>
    <cellStyle name="_PCA 7 - Exhibit D update 9_30_2008 3 2 3" xfId="12145"/>
    <cellStyle name="_PCA 7 - Exhibit D update 9_30_2008 3 2 3 2" xfId="12146"/>
    <cellStyle name="_PCA 7 - Exhibit D update 9_30_2008 3 2 4" xfId="12147"/>
    <cellStyle name="_PCA 7 - Exhibit D update 9_30_2008 3 2 5" xfId="12148"/>
    <cellStyle name="_PCA 7 - Exhibit D update 9_30_2008 3 3" xfId="12149"/>
    <cellStyle name="_PCA 7 - Exhibit D update 9_30_2008 3 3 2" xfId="12150"/>
    <cellStyle name="_PCA 7 - Exhibit D update 9_30_2008 3 3 2 2" xfId="12151"/>
    <cellStyle name="_PCA 7 - Exhibit D update 9_30_2008 3 3 3" xfId="12152"/>
    <cellStyle name="_PCA 7 - Exhibit D update 9_30_2008 3 4" xfId="12153"/>
    <cellStyle name="_PCA 7 - Exhibit D update 9_30_2008 3 4 2" xfId="12154"/>
    <cellStyle name="_PCA 7 - Exhibit D update 9_30_2008 3 5" xfId="12155"/>
    <cellStyle name="_PCA 7 - Exhibit D update 9_30_2008 4" xfId="12156"/>
    <cellStyle name="_PCA 7 - Exhibit D update 9_30_2008 4 2" xfId="12157"/>
    <cellStyle name="_PCA 7 - Exhibit D update 9_30_2008 4 2 2" xfId="12158"/>
    <cellStyle name="_PCA 7 - Exhibit D update 9_30_2008 4 2 2 2" xfId="12159"/>
    <cellStyle name="_PCA 7 - Exhibit D update 9_30_2008 4 2 3" xfId="12160"/>
    <cellStyle name="_PCA 7 - Exhibit D update 9_30_2008 4 3" xfId="12161"/>
    <cellStyle name="_PCA 7 - Exhibit D update 9_30_2008 4 3 2" xfId="12162"/>
    <cellStyle name="_PCA 7 - Exhibit D update 9_30_2008 4 4" xfId="12163"/>
    <cellStyle name="_PCA 7 - Exhibit D update 9_30_2008 5" xfId="12164"/>
    <cellStyle name="_PCA 7 - Exhibit D update 9_30_2008 5 2" xfId="12165"/>
    <cellStyle name="_PCA 7 - Exhibit D update 9_30_2008 5 2 2" xfId="12166"/>
    <cellStyle name="_PCA 7 - Exhibit D update 9_30_2008 5 2 2 2" xfId="12167"/>
    <cellStyle name="_PCA 7 - Exhibit D update 9_30_2008 5 2 3" xfId="12168"/>
    <cellStyle name="_PCA 7 - Exhibit D update 9_30_2008 5 2 4" xfId="12169"/>
    <cellStyle name="_PCA 7 - Exhibit D update 9_30_2008 5 3" xfId="12170"/>
    <cellStyle name="_PCA 7 - Exhibit D update 9_30_2008 5 3 2" xfId="12171"/>
    <cellStyle name="_PCA 7 - Exhibit D update 9_30_2008 5 4" xfId="12172"/>
    <cellStyle name="_PCA 7 - Exhibit D update 9_30_2008 5 5" xfId="12173"/>
    <cellStyle name="_PCA 7 - Exhibit D update 9_30_2008 6" xfId="12174"/>
    <cellStyle name="_PCA 7 - Exhibit D update 9_30_2008 6 2" xfId="12175"/>
    <cellStyle name="_PCA 7 - Exhibit D update 9_30_2008 6 2 2" xfId="12176"/>
    <cellStyle name="_PCA 7 - Exhibit D update 9_30_2008 6 2 2 2" xfId="12177"/>
    <cellStyle name="_PCA 7 - Exhibit D update 9_30_2008 6 2 3" xfId="12178"/>
    <cellStyle name="_PCA 7 - Exhibit D update 9_30_2008 6 2 4" xfId="12179"/>
    <cellStyle name="_PCA 7 - Exhibit D update 9_30_2008 6 3" xfId="12180"/>
    <cellStyle name="_PCA 7 - Exhibit D update 9_30_2008 6 3 2" xfId="12181"/>
    <cellStyle name="_PCA 7 - Exhibit D update 9_30_2008 6 4" xfId="12182"/>
    <cellStyle name="_PCA 7 - Exhibit D update 9_30_2008 6 5" xfId="12183"/>
    <cellStyle name="_PCA 7 - Exhibit D update 9_30_2008 7" xfId="12184"/>
    <cellStyle name="_PCA 7 - Exhibit D update 9_30_2008 7 2" xfId="12185"/>
    <cellStyle name="_PCA 7 - Exhibit D update 9_30_2008 8" xfId="12186"/>
    <cellStyle name="_PCA 7 - Exhibit D update 9_30_2008_Chelan PUD Power Costs (8-10)" xfId="12187"/>
    <cellStyle name="_PCA 7 - Exhibit D update 9_30_2008_Chelan PUD Power Costs (8-10) 2" xfId="12188"/>
    <cellStyle name="_PCA 7 - Exhibit D update 9_30_2008_DEM-WP(C) Chelan Power Costs" xfId="12189"/>
    <cellStyle name="_PCA 7 - Exhibit D update 9_30_2008_DEM-WP(C) Chelan Power Costs 2" xfId="12190"/>
    <cellStyle name="_PCA 7 - Exhibit D update 9_30_2008_DEM-WP(C) Chelan Power Costs 2 2" xfId="12191"/>
    <cellStyle name="_PCA 7 - Exhibit D update 9_30_2008_DEM-WP(C) Chelan Power Costs 2 2 2" xfId="12192"/>
    <cellStyle name="_PCA 7 - Exhibit D update 9_30_2008_DEM-WP(C) Chelan Power Costs 2 3" xfId="12193"/>
    <cellStyle name="_PCA 7 - Exhibit D update 9_30_2008_DEM-WP(C) Chelan Power Costs 2 4" xfId="12194"/>
    <cellStyle name="_PCA 7 - Exhibit D update 9_30_2008_DEM-WP(C) Chelan Power Costs 3" xfId="12195"/>
    <cellStyle name="_PCA 7 - Exhibit D update 9_30_2008_DEM-WP(C) Chelan Power Costs 3 2" xfId="12196"/>
    <cellStyle name="_PCA 7 - Exhibit D update 9_30_2008_DEM-WP(C) Chelan Power Costs 4" xfId="12197"/>
    <cellStyle name="_PCA 7 - Exhibit D update 9_30_2008_DEM-WP(C) ENERG10C--ctn Mid-C_042010 2010GRC" xfId="12198"/>
    <cellStyle name="_PCA 7 - Exhibit D update 9_30_2008_DEM-WP(C) ENERG10C--ctn Mid-C_042010 2010GRC 2" xfId="12199"/>
    <cellStyle name="_PCA 7 - Exhibit D update 9_30_2008_DEM-WP(C) Gas Transport 2010GRC" xfId="12200"/>
    <cellStyle name="_PCA 7 - Exhibit D update 9_30_2008_DEM-WP(C) Gas Transport 2010GRC 2" xfId="12201"/>
    <cellStyle name="_PCA 7 - Exhibit D update 9_30_2008_DEM-WP(C) Gas Transport 2010GRC 2 2" xfId="12202"/>
    <cellStyle name="_PCA 7 - Exhibit D update 9_30_2008_DEM-WP(C) Gas Transport 2010GRC 2 2 2" xfId="12203"/>
    <cellStyle name="_PCA 7 - Exhibit D update 9_30_2008_DEM-WP(C) Gas Transport 2010GRC 2 3" xfId="12204"/>
    <cellStyle name="_PCA 7 - Exhibit D update 9_30_2008_DEM-WP(C) Gas Transport 2010GRC 2 4" xfId="12205"/>
    <cellStyle name="_PCA 7 - Exhibit D update 9_30_2008_DEM-WP(C) Gas Transport 2010GRC 3" xfId="12206"/>
    <cellStyle name="_PCA 7 - Exhibit D update 9_30_2008_DEM-WP(C) Gas Transport 2010GRC 3 2" xfId="12207"/>
    <cellStyle name="_PCA 7 - Exhibit D update 9_30_2008_DEM-WP(C) Gas Transport 2010GRC 4" xfId="12208"/>
    <cellStyle name="_PCA 7 - Exhibit D update 9_30_2008_NIM Summary" xfId="12209"/>
    <cellStyle name="_PCA 7 - Exhibit D update 9_30_2008_NIM Summary 2" xfId="12210"/>
    <cellStyle name="_PCA 7 - Exhibit D update 9_30_2008_NIM Summary 2 2" xfId="12211"/>
    <cellStyle name="_PCA 7 - Exhibit D update 9_30_2008_NIM Summary 2 2 2" xfId="12212"/>
    <cellStyle name="_PCA 7 - Exhibit D update 9_30_2008_NIM Summary 2 2 2 2" xfId="12213"/>
    <cellStyle name="_PCA 7 - Exhibit D update 9_30_2008_NIM Summary 2 2 3" xfId="12214"/>
    <cellStyle name="_PCA 7 - Exhibit D update 9_30_2008_NIM Summary 2 2 4" xfId="12215"/>
    <cellStyle name="_PCA 7 - Exhibit D update 9_30_2008_NIM Summary 2 3" xfId="12216"/>
    <cellStyle name="_PCA 7 - Exhibit D update 9_30_2008_NIM Summary 2 3 2" xfId="12217"/>
    <cellStyle name="_PCA 7 - Exhibit D update 9_30_2008_NIM Summary 2 4" xfId="12218"/>
    <cellStyle name="_PCA 7 - Exhibit D update 9_30_2008_NIM Summary 3" xfId="12219"/>
    <cellStyle name="_PCA 7 - Exhibit D update 9_30_2008_NIM Summary 3 2" xfId="12220"/>
    <cellStyle name="_PCA 7 - Exhibit D update 9_30_2008_NIM Summary 3 2 2" xfId="12221"/>
    <cellStyle name="_PCA 7 - Exhibit D update 9_30_2008_NIM Summary 3 3" xfId="12222"/>
    <cellStyle name="_PCA 7 - Exhibit D update 9_30_2008_NIM Summary 3 4" xfId="12223"/>
    <cellStyle name="_PCA 7 - Exhibit D update 9_30_2008_NIM Summary 4" xfId="12224"/>
    <cellStyle name="_PCA 7 - Exhibit D update 9_30_2008_NIM Summary 4 2" xfId="12225"/>
    <cellStyle name="_PCA 7 - Exhibit D update 9_30_2008_NIM Summary 5" xfId="12226"/>
    <cellStyle name="_PCA 7 - Exhibit D update 9_30_2008_NIM Summary_DEM-WP(C) ENERG10C--ctn Mid-C_042010 2010GRC" xfId="12227"/>
    <cellStyle name="_PCA 7 - Exhibit D update 9_30_2008_NIM Summary_DEM-WP(C) ENERG10C--ctn Mid-C_042010 2010GRC 2" xfId="12228"/>
    <cellStyle name="_PCA 7 - Exhibit D update 9_30_2008_Transmission Workbook for May BOD" xfId="12229"/>
    <cellStyle name="_PCA 7 - Exhibit D update 9_30_2008_Transmission Workbook for May BOD 2" xfId="12230"/>
    <cellStyle name="_PCA 7 - Exhibit D update 9_30_2008_Transmission Workbook for May BOD 2 2" xfId="12231"/>
    <cellStyle name="_PCA 7 - Exhibit D update 9_30_2008_Transmission Workbook for May BOD 2 2 2" xfId="12232"/>
    <cellStyle name="_PCA 7 - Exhibit D update 9_30_2008_Transmission Workbook for May BOD 2 2 2 2" xfId="12233"/>
    <cellStyle name="_PCA 7 - Exhibit D update 9_30_2008_Transmission Workbook for May BOD 2 2 3" xfId="12234"/>
    <cellStyle name="_PCA 7 - Exhibit D update 9_30_2008_Transmission Workbook for May BOD 2 2 4" xfId="12235"/>
    <cellStyle name="_PCA 7 - Exhibit D update 9_30_2008_Transmission Workbook for May BOD 2 3" xfId="12236"/>
    <cellStyle name="_PCA 7 - Exhibit D update 9_30_2008_Transmission Workbook for May BOD 2 3 2" xfId="12237"/>
    <cellStyle name="_PCA 7 - Exhibit D update 9_30_2008_Transmission Workbook for May BOD 2 4" xfId="12238"/>
    <cellStyle name="_PCA 7 - Exhibit D update 9_30_2008_Transmission Workbook for May BOD 3" xfId="12239"/>
    <cellStyle name="_PCA 7 - Exhibit D update 9_30_2008_Transmission Workbook for May BOD 3 2" xfId="12240"/>
    <cellStyle name="_PCA 7 - Exhibit D update 9_30_2008_Transmission Workbook for May BOD 3 2 2" xfId="12241"/>
    <cellStyle name="_PCA 7 - Exhibit D update 9_30_2008_Transmission Workbook for May BOD 3 3" xfId="12242"/>
    <cellStyle name="_PCA 7 - Exhibit D update 9_30_2008_Transmission Workbook for May BOD 3 4" xfId="12243"/>
    <cellStyle name="_PCA 7 - Exhibit D update 9_30_2008_Transmission Workbook for May BOD 4" xfId="12244"/>
    <cellStyle name="_PCA 7 - Exhibit D update 9_30_2008_Transmission Workbook for May BOD 4 2" xfId="12245"/>
    <cellStyle name="_PCA 7 - Exhibit D update 9_30_2008_Transmission Workbook for May BOD 5" xfId="12246"/>
    <cellStyle name="_PCA 7 - Exhibit D update 9_30_2008_Transmission Workbook for May BOD_DEM-WP(C) ENERG10C--ctn Mid-C_042010 2010GRC" xfId="12247"/>
    <cellStyle name="_PCA 7 - Exhibit D update 9_30_2008_Transmission Workbook for May BOD_DEM-WP(C) ENERG10C--ctn Mid-C_042010 2010GRC 2" xfId="12248"/>
    <cellStyle name="_PCA 7 - Exhibit D update 9_30_2008_Wind Integration 10GRC" xfId="12249"/>
    <cellStyle name="_PCA 7 - Exhibit D update 9_30_2008_Wind Integration 10GRC 2" xfId="12250"/>
    <cellStyle name="_PCA 7 - Exhibit D update 9_30_2008_Wind Integration 10GRC 2 2" xfId="12251"/>
    <cellStyle name="_PCA 7 - Exhibit D update 9_30_2008_Wind Integration 10GRC 2 2 2" xfId="12252"/>
    <cellStyle name="_PCA 7 - Exhibit D update 9_30_2008_Wind Integration 10GRC 2 2 2 2" xfId="12253"/>
    <cellStyle name="_PCA 7 - Exhibit D update 9_30_2008_Wind Integration 10GRC 2 2 3" xfId="12254"/>
    <cellStyle name="_PCA 7 - Exhibit D update 9_30_2008_Wind Integration 10GRC 2 2 4" xfId="12255"/>
    <cellStyle name="_PCA 7 - Exhibit D update 9_30_2008_Wind Integration 10GRC 2 3" xfId="12256"/>
    <cellStyle name="_PCA 7 - Exhibit D update 9_30_2008_Wind Integration 10GRC 2 3 2" xfId="12257"/>
    <cellStyle name="_PCA 7 - Exhibit D update 9_30_2008_Wind Integration 10GRC 2 4" xfId="12258"/>
    <cellStyle name="_PCA 7 - Exhibit D update 9_30_2008_Wind Integration 10GRC 3" xfId="12259"/>
    <cellStyle name="_PCA 7 - Exhibit D update 9_30_2008_Wind Integration 10GRC 3 2" xfId="12260"/>
    <cellStyle name="_PCA 7 - Exhibit D update 9_30_2008_Wind Integration 10GRC 3 2 2" xfId="12261"/>
    <cellStyle name="_PCA 7 - Exhibit D update 9_30_2008_Wind Integration 10GRC 3 3" xfId="12262"/>
    <cellStyle name="_PCA 7 - Exhibit D update 9_30_2008_Wind Integration 10GRC 3 4" xfId="12263"/>
    <cellStyle name="_PCA 7 - Exhibit D update 9_30_2008_Wind Integration 10GRC 4" xfId="12264"/>
    <cellStyle name="_PCA 7 - Exhibit D update 9_30_2008_Wind Integration 10GRC 4 2" xfId="12265"/>
    <cellStyle name="_PCA 7 - Exhibit D update 9_30_2008_Wind Integration 10GRC 5" xfId="12266"/>
    <cellStyle name="_PCA 7 - Exhibit D update 9_30_2008_Wind Integration 10GRC_DEM-WP(C) ENERG10C--ctn Mid-C_042010 2010GRC" xfId="12267"/>
    <cellStyle name="_PCA 7 - Exhibit D update 9_30_2008_Wind Integration 10GRC_DEM-WP(C) ENERG10C--ctn Mid-C_042010 2010GRC 2" xfId="12268"/>
    <cellStyle name="_Portfolio SPlan Base Case.xls Chart 1" xfId="12269"/>
    <cellStyle name="_Portfolio SPlan Base Case.xls Chart 1 2" xfId="12270"/>
    <cellStyle name="_Portfolio SPlan Base Case.xls Chart 1 2 2" xfId="12271"/>
    <cellStyle name="_Portfolio SPlan Base Case.xls Chart 1 2 2 2" xfId="12272"/>
    <cellStyle name="_Portfolio SPlan Base Case.xls Chart 1 2 2 2 2" xfId="12273"/>
    <cellStyle name="_Portfolio SPlan Base Case.xls Chart 1 2 2 2 2 2" xfId="12274"/>
    <cellStyle name="_Portfolio SPlan Base Case.xls Chart 1 2 2 2 3" xfId="12275"/>
    <cellStyle name="_Portfolio SPlan Base Case.xls Chart 1 2 2 3" xfId="12276"/>
    <cellStyle name="_Portfolio SPlan Base Case.xls Chart 1 2 2 3 2" xfId="12277"/>
    <cellStyle name="_Portfolio SPlan Base Case.xls Chart 1 2 2 4" xfId="12278"/>
    <cellStyle name="_Portfolio SPlan Base Case.xls Chart 1 2 3" xfId="12279"/>
    <cellStyle name="_Portfolio SPlan Base Case.xls Chart 1 2 3 2" xfId="12280"/>
    <cellStyle name="_Portfolio SPlan Base Case.xls Chart 1 2 3 2 2" xfId="12281"/>
    <cellStyle name="_Portfolio SPlan Base Case.xls Chart 1 2 3 3" xfId="12282"/>
    <cellStyle name="_Portfolio SPlan Base Case.xls Chart 1 2 4" xfId="12283"/>
    <cellStyle name="_Portfolio SPlan Base Case.xls Chart 1 2 4 2" xfId="12284"/>
    <cellStyle name="_Portfolio SPlan Base Case.xls Chart 1 2 5" xfId="12285"/>
    <cellStyle name="_Portfolio SPlan Base Case.xls Chart 1 3" xfId="12286"/>
    <cellStyle name="_Portfolio SPlan Base Case.xls Chart 1 3 2" xfId="12287"/>
    <cellStyle name="_Portfolio SPlan Base Case.xls Chart 1 3 2 2" xfId="12288"/>
    <cellStyle name="_Portfolio SPlan Base Case.xls Chart 1 3 2 3" xfId="12289"/>
    <cellStyle name="_Portfolio SPlan Base Case.xls Chart 1 3 3" xfId="12290"/>
    <cellStyle name="_Portfolio SPlan Base Case.xls Chart 1 3 4" xfId="12291"/>
    <cellStyle name="_Portfolio SPlan Base Case.xls Chart 1 4" xfId="12292"/>
    <cellStyle name="_Portfolio SPlan Base Case.xls Chart 1 4 2" xfId="12293"/>
    <cellStyle name="_Portfolio SPlan Base Case.xls Chart 1 4 2 2" xfId="12294"/>
    <cellStyle name="_Portfolio SPlan Base Case.xls Chart 1 4 3" xfId="12295"/>
    <cellStyle name="_Portfolio SPlan Base Case.xls Chart 1 5" xfId="12296"/>
    <cellStyle name="_Portfolio SPlan Base Case.xls Chart 1 5 2" xfId="12297"/>
    <cellStyle name="_Portfolio SPlan Base Case.xls Chart 1 5 3" xfId="12298"/>
    <cellStyle name="_Portfolio SPlan Base Case.xls Chart 1 6" xfId="12299"/>
    <cellStyle name="_Portfolio SPlan Base Case.xls Chart 1 6 2" xfId="12300"/>
    <cellStyle name="_Portfolio SPlan Base Case.xls Chart 1_Adj Bench DR 3 for Initial Briefs (Electric)" xfId="12301"/>
    <cellStyle name="_Portfolio SPlan Base Case.xls Chart 1_Adj Bench DR 3 for Initial Briefs (Electric) 2" xfId="12302"/>
    <cellStyle name="_Portfolio SPlan Base Case.xls Chart 1_Adj Bench DR 3 for Initial Briefs (Electric) 2 2" xfId="12303"/>
    <cellStyle name="_Portfolio SPlan Base Case.xls Chart 1_Adj Bench DR 3 for Initial Briefs (Electric) 2 2 2" xfId="12304"/>
    <cellStyle name="_Portfolio SPlan Base Case.xls Chart 1_Adj Bench DR 3 for Initial Briefs (Electric) 2 2 2 2" xfId="12305"/>
    <cellStyle name="_Portfolio SPlan Base Case.xls Chart 1_Adj Bench DR 3 for Initial Briefs (Electric) 2 2 3" xfId="12306"/>
    <cellStyle name="_Portfolio SPlan Base Case.xls Chart 1_Adj Bench DR 3 for Initial Briefs (Electric) 2 2 4" xfId="12307"/>
    <cellStyle name="_Portfolio SPlan Base Case.xls Chart 1_Adj Bench DR 3 for Initial Briefs (Electric) 2 3" xfId="12308"/>
    <cellStyle name="_Portfolio SPlan Base Case.xls Chart 1_Adj Bench DR 3 for Initial Briefs (Electric) 2 3 2" xfId="12309"/>
    <cellStyle name="_Portfolio SPlan Base Case.xls Chart 1_Adj Bench DR 3 for Initial Briefs (Electric) 2 4" xfId="12310"/>
    <cellStyle name="_Portfolio SPlan Base Case.xls Chart 1_Adj Bench DR 3 for Initial Briefs (Electric) 3" xfId="12311"/>
    <cellStyle name="_Portfolio SPlan Base Case.xls Chart 1_Adj Bench DR 3 for Initial Briefs (Electric) 3 2" xfId="12312"/>
    <cellStyle name="_Portfolio SPlan Base Case.xls Chart 1_Adj Bench DR 3 for Initial Briefs (Electric) 3 2 2" xfId="12313"/>
    <cellStyle name="_Portfolio SPlan Base Case.xls Chart 1_Adj Bench DR 3 for Initial Briefs (Electric) 3 3" xfId="12314"/>
    <cellStyle name="_Portfolio SPlan Base Case.xls Chart 1_Adj Bench DR 3 for Initial Briefs (Electric) 3 4" xfId="12315"/>
    <cellStyle name="_Portfolio SPlan Base Case.xls Chart 1_Adj Bench DR 3 for Initial Briefs (Electric) 4" xfId="12316"/>
    <cellStyle name="_Portfolio SPlan Base Case.xls Chart 1_Adj Bench DR 3 for Initial Briefs (Electric) 4 2" xfId="12317"/>
    <cellStyle name="_Portfolio SPlan Base Case.xls Chart 1_Adj Bench DR 3 for Initial Briefs (Electric) 5" xfId="12318"/>
    <cellStyle name="_Portfolio SPlan Base Case.xls Chart 1_Adj Bench DR 3 for Initial Briefs (Electric)_DEM-WP(C) ENERG10C--ctn Mid-C_042010 2010GRC" xfId="12319"/>
    <cellStyle name="_Portfolio SPlan Base Case.xls Chart 1_Adj Bench DR 3 for Initial Briefs (Electric)_DEM-WP(C) ENERG10C--ctn Mid-C_042010 2010GRC 2" xfId="12320"/>
    <cellStyle name="_Portfolio SPlan Base Case.xls Chart 1_Book1" xfId="12321"/>
    <cellStyle name="_Portfolio SPlan Base Case.xls Chart 1_Book1 2" xfId="12322"/>
    <cellStyle name="_Portfolio SPlan Base Case.xls Chart 1_Book2" xfId="12323"/>
    <cellStyle name="_Portfolio SPlan Base Case.xls Chart 1_Book2 2" xfId="12324"/>
    <cellStyle name="_Portfolio SPlan Base Case.xls Chart 1_Book2 2 2" xfId="12325"/>
    <cellStyle name="_Portfolio SPlan Base Case.xls Chart 1_Book2 2 2 2" xfId="12326"/>
    <cellStyle name="_Portfolio SPlan Base Case.xls Chart 1_Book2 2 2 2 2" xfId="12327"/>
    <cellStyle name="_Portfolio SPlan Base Case.xls Chart 1_Book2 2 2 3" xfId="12328"/>
    <cellStyle name="_Portfolio SPlan Base Case.xls Chart 1_Book2 2 2 4" xfId="12329"/>
    <cellStyle name="_Portfolio SPlan Base Case.xls Chart 1_Book2 2 3" xfId="12330"/>
    <cellStyle name="_Portfolio SPlan Base Case.xls Chart 1_Book2 2 3 2" xfId="12331"/>
    <cellStyle name="_Portfolio SPlan Base Case.xls Chart 1_Book2 2 4" xfId="12332"/>
    <cellStyle name="_Portfolio SPlan Base Case.xls Chart 1_Book2 3" xfId="12333"/>
    <cellStyle name="_Portfolio SPlan Base Case.xls Chart 1_Book2 3 2" xfId="12334"/>
    <cellStyle name="_Portfolio SPlan Base Case.xls Chart 1_Book2 3 2 2" xfId="12335"/>
    <cellStyle name="_Portfolio SPlan Base Case.xls Chart 1_Book2 3 3" xfId="12336"/>
    <cellStyle name="_Portfolio SPlan Base Case.xls Chart 1_Book2 3 4" xfId="12337"/>
    <cellStyle name="_Portfolio SPlan Base Case.xls Chart 1_Book2 4" xfId="12338"/>
    <cellStyle name="_Portfolio SPlan Base Case.xls Chart 1_Book2 4 2" xfId="12339"/>
    <cellStyle name="_Portfolio SPlan Base Case.xls Chart 1_Book2 5" xfId="12340"/>
    <cellStyle name="_Portfolio SPlan Base Case.xls Chart 1_Book2_Adj Bench DR 3 for Initial Briefs (Electric)" xfId="12341"/>
    <cellStyle name="_Portfolio SPlan Base Case.xls Chart 1_Book2_Adj Bench DR 3 for Initial Briefs (Electric) 2" xfId="12342"/>
    <cellStyle name="_Portfolio SPlan Base Case.xls Chart 1_Book2_Adj Bench DR 3 for Initial Briefs (Electric) 2 2" xfId="12343"/>
    <cellStyle name="_Portfolio SPlan Base Case.xls Chart 1_Book2_Adj Bench DR 3 for Initial Briefs (Electric) 2 2 2" xfId="12344"/>
    <cellStyle name="_Portfolio SPlan Base Case.xls Chart 1_Book2_Adj Bench DR 3 for Initial Briefs (Electric) 2 2 2 2" xfId="12345"/>
    <cellStyle name="_Portfolio SPlan Base Case.xls Chart 1_Book2_Adj Bench DR 3 for Initial Briefs (Electric) 2 2 3" xfId="12346"/>
    <cellStyle name="_Portfolio SPlan Base Case.xls Chart 1_Book2_Adj Bench DR 3 for Initial Briefs (Electric) 2 2 4" xfId="12347"/>
    <cellStyle name="_Portfolio SPlan Base Case.xls Chart 1_Book2_Adj Bench DR 3 for Initial Briefs (Electric) 2 3" xfId="12348"/>
    <cellStyle name="_Portfolio SPlan Base Case.xls Chart 1_Book2_Adj Bench DR 3 for Initial Briefs (Electric) 2 3 2" xfId="12349"/>
    <cellStyle name="_Portfolio SPlan Base Case.xls Chart 1_Book2_Adj Bench DR 3 for Initial Briefs (Electric) 2 4" xfId="12350"/>
    <cellStyle name="_Portfolio SPlan Base Case.xls Chart 1_Book2_Adj Bench DR 3 for Initial Briefs (Electric) 3" xfId="12351"/>
    <cellStyle name="_Portfolio SPlan Base Case.xls Chart 1_Book2_Adj Bench DR 3 for Initial Briefs (Electric) 3 2" xfId="12352"/>
    <cellStyle name="_Portfolio SPlan Base Case.xls Chart 1_Book2_Adj Bench DR 3 for Initial Briefs (Electric) 3 2 2" xfId="12353"/>
    <cellStyle name="_Portfolio SPlan Base Case.xls Chart 1_Book2_Adj Bench DR 3 for Initial Briefs (Electric) 3 3" xfId="12354"/>
    <cellStyle name="_Portfolio SPlan Base Case.xls Chart 1_Book2_Adj Bench DR 3 for Initial Briefs (Electric) 3 4" xfId="12355"/>
    <cellStyle name="_Portfolio SPlan Base Case.xls Chart 1_Book2_Adj Bench DR 3 for Initial Briefs (Electric) 4" xfId="12356"/>
    <cellStyle name="_Portfolio SPlan Base Case.xls Chart 1_Book2_Adj Bench DR 3 for Initial Briefs (Electric) 4 2" xfId="12357"/>
    <cellStyle name="_Portfolio SPlan Base Case.xls Chart 1_Book2_Adj Bench DR 3 for Initial Briefs (Electric) 5" xfId="12358"/>
    <cellStyle name="_Portfolio SPlan Base Case.xls Chart 1_Book2_Adj Bench DR 3 for Initial Briefs (Electric)_DEM-WP(C) ENERG10C--ctn Mid-C_042010 2010GRC" xfId="12359"/>
    <cellStyle name="_Portfolio SPlan Base Case.xls Chart 1_Book2_Adj Bench DR 3 for Initial Briefs (Electric)_DEM-WP(C) ENERG10C--ctn Mid-C_042010 2010GRC 2" xfId="12360"/>
    <cellStyle name="_Portfolio SPlan Base Case.xls Chart 1_Book2_DEM-WP(C) ENERG10C--ctn Mid-C_042010 2010GRC" xfId="12361"/>
    <cellStyle name="_Portfolio SPlan Base Case.xls Chart 1_Book2_DEM-WP(C) ENERG10C--ctn Mid-C_042010 2010GRC 2" xfId="12362"/>
    <cellStyle name="_Portfolio SPlan Base Case.xls Chart 1_Book2_Electric Rev Req Model (2009 GRC) Rebuttal" xfId="12363"/>
    <cellStyle name="_Portfolio SPlan Base Case.xls Chart 1_Book2_Electric Rev Req Model (2009 GRC) Rebuttal 2" xfId="12364"/>
    <cellStyle name="_Portfolio SPlan Base Case.xls Chart 1_Book2_Electric Rev Req Model (2009 GRC) Rebuttal 2 2" xfId="12365"/>
    <cellStyle name="_Portfolio SPlan Base Case.xls Chart 1_Book2_Electric Rev Req Model (2009 GRC) Rebuttal 2 2 2" xfId="12366"/>
    <cellStyle name="_Portfolio SPlan Base Case.xls Chart 1_Book2_Electric Rev Req Model (2009 GRC) Rebuttal 2 3" xfId="12367"/>
    <cellStyle name="_Portfolio SPlan Base Case.xls Chart 1_Book2_Electric Rev Req Model (2009 GRC) Rebuttal 3" xfId="12368"/>
    <cellStyle name="_Portfolio SPlan Base Case.xls Chart 1_Book2_Electric Rev Req Model (2009 GRC) Rebuttal 3 2" xfId="12369"/>
    <cellStyle name="_Portfolio SPlan Base Case.xls Chart 1_Book2_Electric Rev Req Model (2009 GRC) Rebuttal 4" xfId="12370"/>
    <cellStyle name="_Portfolio SPlan Base Case.xls Chart 1_Book2_Electric Rev Req Model (2009 GRC) Rebuttal REmoval of New  WH Solar AdjustMI" xfId="12371"/>
    <cellStyle name="_Portfolio SPlan Base Case.xls Chart 1_Book2_Electric Rev Req Model (2009 GRC) Rebuttal REmoval of New  WH Solar AdjustMI 2" xfId="12372"/>
    <cellStyle name="_Portfolio SPlan Base Case.xls Chart 1_Book2_Electric Rev Req Model (2009 GRC) Rebuttal REmoval of New  WH Solar AdjustMI 2 2" xfId="12373"/>
    <cellStyle name="_Portfolio SPlan Base Case.xls Chart 1_Book2_Electric Rev Req Model (2009 GRC) Rebuttal REmoval of New  WH Solar AdjustMI 2 2 2" xfId="12374"/>
    <cellStyle name="_Portfolio SPlan Base Case.xls Chart 1_Book2_Electric Rev Req Model (2009 GRC) Rebuttal REmoval of New  WH Solar AdjustMI 2 2 2 2" xfId="12375"/>
    <cellStyle name="_Portfolio SPlan Base Case.xls Chart 1_Book2_Electric Rev Req Model (2009 GRC) Rebuttal REmoval of New  WH Solar AdjustMI 2 2 3" xfId="12376"/>
    <cellStyle name="_Portfolio SPlan Base Case.xls Chart 1_Book2_Electric Rev Req Model (2009 GRC) Rebuttal REmoval of New  WH Solar AdjustMI 2 2 4" xfId="12377"/>
    <cellStyle name="_Portfolio SPlan Base Case.xls Chart 1_Book2_Electric Rev Req Model (2009 GRC) Rebuttal REmoval of New  WH Solar AdjustMI 2 3" xfId="12378"/>
    <cellStyle name="_Portfolio SPlan Base Case.xls Chart 1_Book2_Electric Rev Req Model (2009 GRC) Rebuttal REmoval of New  WH Solar AdjustMI 2 3 2" xfId="12379"/>
    <cellStyle name="_Portfolio SPlan Base Case.xls Chart 1_Book2_Electric Rev Req Model (2009 GRC) Rebuttal REmoval of New  WH Solar AdjustMI 2 4" xfId="12380"/>
    <cellStyle name="_Portfolio SPlan Base Case.xls Chart 1_Book2_Electric Rev Req Model (2009 GRC) Rebuttal REmoval of New  WH Solar AdjustMI 3" xfId="12381"/>
    <cellStyle name="_Portfolio SPlan Base Case.xls Chart 1_Book2_Electric Rev Req Model (2009 GRC) Rebuttal REmoval of New  WH Solar AdjustMI 3 2" xfId="12382"/>
    <cellStyle name="_Portfolio SPlan Base Case.xls Chart 1_Book2_Electric Rev Req Model (2009 GRC) Rebuttal REmoval of New  WH Solar AdjustMI 3 2 2" xfId="12383"/>
    <cellStyle name="_Portfolio SPlan Base Case.xls Chart 1_Book2_Electric Rev Req Model (2009 GRC) Rebuttal REmoval of New  WH Solar AdjustMI 3 3" xfId="12384"/>
    <cellStyle name="_Portfolio SPlan Base Case.xls Chart 1_Book2_Electric Rev Req Model (2009 GRC) Rebuttal REmoval of New  WH Solar AdjustMI 3 4" xfId="12385"/>
    <cellStyle name="_Portfolio SPlan Base Case.xls Chart 1_Book2_Electric Rev Req Model (2009 GRC) Rebuttal REmoval of New  WH Solar AdjustMI 4" xfId="12386"/>
    <cellStyle name="_Portfolio SPlan Base Case.xls Chart 1_Book2_Electric Rev Req Model (2009 GRC) Rebuttal REmoval of New  WH Solar AdjustMI 4 2" xfId="12387"/>
    <cellStyle name="_Portfolio SPlan Base Case.xls Chart 1_Book2_Electric Rev Req Model (2009 GRC) Rebuttal REmoval of New  WH Solar AdjustMI 5" xfId="12388"/>
    <cellStyle name="_Portfolio SPlan Base Case.xls Chart 1_Book2_Electric Rev Req Model (2009 GRC) Rebuttal REmoval of New  WH Solar AdjustMI_DEM-WP(C) ENERG10C--ctn Mid-C_042010 2010GRC" xfId="12389"/>
    <cellStyle name="_Portfolio SPlan Base Case.xls Chart 1_Book2_Electric Rev Req Model (2009 GRC) Rebuttal REmoval of New  WH Solar AdjustMI_DEM-WP(C) ENERG10C--ctn Mid-C_042010 2010GRC 2" xfId="12390"/>
    <cellStyle name="_Portfolio SPlan Base Case.xls Chart 1_Book2_Electric Rev Req Model (2009 GRC) Revised 01-18-2010" xfId="12391"/>
    <cellStyle name="_Portfolio SPlan Base Case.xls Chart 1_Book2_Electric Rev Req Model (2009 GRC) Revised 01-18-2010 2" xfId="12392"/>
    <cellStyle name="_Portfolio SPlan Base Case.xls Chart 1_Book2_Electric Rev Req Model (2009 GRC) Revised 01-18-2010 2 2" xfId="12393"/>
    <cellStyle name="_Portfolio SPlan Base Case.xls Chart 1_Book2_Electric Rev Req Model (2009 GRC) Revised 01-18-2010 2 2 2" xfId="12394"/>
    <cellStyle name="_Portfolio SPlan Base Case.xls Chart 1_Book2_Electric Rev Req Model (2009 GRC) Revised 01-18-2010 2 2 2 2" xfId="12395"/>
    <cellStyle name="_Portfolio SPlan Base Case.xls Chart 1_Book2_Electric Rev Req Model (2009 GRC) Revised 01-18-2010 2 2 3" xfId="12396"/>
    <cellStyle name="_Portfolio SPlan Base Case.xls Chart 1_Book2_Electric Rev Req Model (2009 GRC) Revised 01-18-2010 2 2 4" xfId="12397"/>
    <cellStyle name="_Portfolio SPlan Base Case.xls Chart 1_Book2_Electric Rev Req Model (2009 GRC) Revised 01-18-2010 2 3" xfId="12398"/>
    <cellStyle name="_Portfolio SPlan Base Case.xls Chart 1_Book2_Electric Rev Req Model (2009 GRC) Revised 01-18-2010 2 3 2" xfId="12399"/>
    <cellStyle name="_Portfolio SPlan Base Case.xls Chart 1_Book2_Electric Rev Req Model (2009 GRC) Revised 01-18-2010 2 4" xfId="12400"/>
    <cellStyle name="_Portfolio SPlan Base Case.xls Chart 1_Book2_Electric Rev Req Model (2009 GRC) Revised 01-18-2010 3" xfId="12401"/>
    <cellStyle name="_Portfolio SPlan Base Case.xls Chart 1_Book2_Electric Rev Req Model (2009 GRC) Revised 01-18-2010 3 2" xfId="12402"/>
    <cellStyle name="_Portfolio SPlan Base Case.xls Chart 1_Book2_Electric Rev Req Model (2009 GRC) Revised 01-18-2010 3 2 2" xfId="12403"/>
    <cellStyle name="_Portfolio SPlan Base Case.xls Chart 1_Book2_Electric Rev Req Model (2009 GRC) Revised 01-18-2010 3 3" xfId="12404"/>
    <cellStyle name="_Portfolio SPlan Base Case.xls Chart 1_Book2_Electric Rev Req Model (2009 GRC) Revised 01-18-2010 3 4" xfId="12405"/>
    <cellStyle name="_Portfolio SPlan Base Case.xls Chart 1_Book2_Electric Rev Req Model (2009 GRC) Revised 01-18-2010 4" xfId="12406"/>
    <cellStyle name="_Portfolio SPlan Base Case.xls Chart 1_Book2_Electric Rev Req Model (2009 GRC) Revised 01-18-2010 4 2" xfId="12407"/>
    <cellStyle name="_Portfolio SPlan Base Case.xls Chart 1_Book2_Electric Rev Req Model (2009 GRC) Revised 01-18-2010 5" xfId="12408"/>
    <cellStyle name="_Portfolio SPlan Base Case.xls Chart 1_Book2_Electric Rev Req Model (2009 GRC) Revised 01-18-2010_DEM-WP(C) ENERG10C--ctn Mid-C_042010 2010GRC" xfId="12409"/>
    <cellStyle name="_Portfolio SPlan Base Case.xls Chart 1_Book2_Electric Rev Req Model (2009 GRC) Revised 01-18-2010_DEM-WP(C) ENERG10C--ctn Mid-C_042010 2010GRC 2" xfId="12410"/>
    <cellStyle name="_Portfolio SPlan Base Case.xls Chart 1_Book2_Final Order Electric EXHIBIT A-1" xfId="12411"/>
    <cellStyle name="_Portfolio SPlan Base Case.xls Chart 1_Book2_Final Order Electric EXHIBIT A-1 2" xfId="12412"/>
    <cellStyle name="_Portfolio SPlan Base Case.xls Chart 1_Book2_Final Order Electric EXHIBIT A-1 2 2" xfId="12413"/>
    <cellStyle name="_Portfolio SPlan Base Case.xls Chart 1_Book2_Final Order Electric EXHIBIT A-1 2 2 2" xfId="12414"/>
    <cellStyle name="_Portfolio SPlan Base Case.xls Chart 1_Book2_Final Order Electric EXHIBIT A-1 2 3" xfId="12415"/>
    <cellStyle name="_Portfolio SPlan Base Case.xls Chart 1_Book2_Final Order Electric EXHIBIT A-1 2 4" xfId="12416"/>
    <cellStyle name="_Portfolio SPlan Base Case.xls Chart 1_Book2_Final Order Electric EXHIBIT A-1 3" xfId="12417"/>
    <cellStyle name="_Portfolio SPlan Base Case.xls Chart 1_Book2_Final Order Electric EXHIBIT A-1 3 2" xfId="12418"/>
    <cellStyle name="_Portfolio SPlan Base Case.xls Chart 1_Book2_Final Order Electric EXHIBIT A-1 4" xfId="12419"/>
    <cellStyle name="_Portfolio SPlan Base Case.xls Chart 1_Book2_Final Order Electric EXHIBIT A-1 5" xfId="12420"/>
    <cellStyle name="_Portfolio SPlan Base Case.xls Chart 1_Book2_Final Order Electric EXHIBIT A-1 6" xfId="12421"/>
    <cellStyle name="_Portfolio SPlan Base Case.xls Chart 1_Chelan PUD Power Costs (8-10)" xfId="12422"/>
    <cellStyle name="_Portfolio SPlan Base Case.xls Chart 1_Chelan PUD Power Costs (8-10) 2" xfId="12423"/>
    <cellStyle name="_Portfolio SPlan Base Case.xls Chart 1_Colstrip 1&amp;2 Annual O&amp;M Budgets" xfId="12424"/>
    <cellStyle name="_Portfolio SPlan Base Case.xls Chart 1_Confidential Material" xfId="12425"/>
    <cellStyle name="_Portfolio SPlan Base Case.xls Chart 1_Confidential Material 2" xfId="12426"/>
    <cellStyle name="_Portfolio SPlan Base Case.xls Chart 1_DEM-WP(C) Colstrip 12 Coal Cost Forecast 2010GRC" xfId="12427"/>
    <cellStyle name="_Portfolio SPlan Base Case.xls Chart 1_DEM-WP(C) Colstrip 12 Coal Cost Forecast 2010GRC 2" xfId="12428"/>
    <cellStyle name="_Portfolio SPlan Base Case.xls Chart 1_DEM-WP(C) ENERG10C--ctn Mid-C_042010 2010GRC" xfId="12429"/>
    <cellStyle name="_Portfolio SPlan Base Case.xls Chart 1_DEM-WP(C) ENERG10C--ctn Mid-C_042010 2010GRC 2" xfId="12430"/>
    <cellStyle name="_Portfolio SPlan Base Case.xls Chart 1_DEM-WP(C) Production O&amp;M 2010GRC As-Filed" xfId="12431"/>
    <cellStyle name="_Portfolio SPlan Base Case.xls Chart 1_DEM-WP(C) Production O&amp;M 2010GRC As-Filed 2" xfId="12432"/>
    <cellStyle name="_Portfolio SPlan Base Case.xls Chart 1_DEM-WP(C) Production O&amp;M 2010GRC As-Filed 2 2" xfId="12433"/>
    <cellStyle name="_Portfolio SPlan Base Case.xls Chart 1_DEM-WP(C) Production O&amp;M 2010GRC As-Filed 3" xfId="12434"/>
    <cellStyle name="_Portfolio SPlan Base Case.xls Chart 1_DEM-WP(C) Production O&amp;M 2010GRC As-Filed 3 2" xfId="12435"/>
    <cellStyle name="_Portfolio SPlan Base Case.xls Chart 1_DEM-WP(C) Production O&amp;M 2010GRC As-Filed 4" xfId="12436"/>
    <cellStyle name="_Portfolio SPlan Base Case.xls Chart 1_DEM-WP(C) Production O&amp;M 2010GRC As-Filed 4 2" xfId="12437"/>
    <cellStyle name="_Portfolio SPlan Base Case.xls Chart 1_DEM-WP(C) Production O&amp;M 2010GRC As-Filed 5" xfId="12438"/>
    <cellStyle name="_Portfolio SPlan Base Case.xls Chart 1_DEM-WP(C) Production O&amp;M 2010GRC As-Filed 5 2" xfId="12439"/>
    <cellStyle name="_Portfolio SPlan Base Case.xls Chart 1_DEM-WP(C) Production O&amp;M 2010GRC As-Filed 6" xfId="12440"/>
    <cellStyle name="_Portfolio SPlan Base Case.xls Chart 1_DEM-WP(C) Production O&amp;M 2010GRC As-Filed 6 2" xfId="12441"/>
    <cellStyle name="_Portfolio SPlan Base Case.xls Chart 1_Electric Rev Req Model (2009 GRC) " xfId="12442"/>
    <cellStyle name="_Portfolio SPlan Base Case.xls Chart 1_Electric Rev Req Model (2009 GRC)  2" xfId="12443"/>
    <cellStyle name="_Portfolio SPlan Base Case.xls Chart 1_Electric Rev Req Model (2009 GRC)  2 2" xfId="12444"/>
    <cellStyle name="_Portfolio SPlan Base Case.xls Chart 1_Electric Rev Req Model (2009 GRC)  2 2 2" xfId="12445"/>
    <cellStyle name="_Portfolio SPlan Base Case.xls Chart 1_Electric Rev Req Model (2009 GRC)  2 2 2 2" xfId="12446"/>
    <cellStyle name="_Portfolio SPlan Base Case.xls Chart 1_Electric Rev Req Model (2009 GRC)  2 2 3" xfId="12447"/>
    <cellStyle name="_Portfolio SPlan Base Case.xls Chart 1_Electric Rev Req Model (2009 GRC)  2 2 4" xfId="12448"/>
    <cellStyle name="_Portfolio SPlan Base Case.xls Chart 1_Electric Rev Req Model (2009 GRC)  2 3" xfId="12449"/>
    <cellStyle name="_Portfolio SPlan Base Case.xls Chart 1_Electric Rev Req Model (2009 GRC)  2 3 2" xfId="12450"/>
    <cellStyle name="_Portfolio SPlan Base Case.xls Chart 1_Electric Rev Req Model (2009 GRC)  2 4" xfId="12451"/>
    <cellStyle name="_Portfolio SPlan Base Case.xls Chart 1_Electric Rev Req Model (2009 GRC)  3" xfId="12452"/>
    <cellStyle name="_Portfolio SPlan Base Case.xls Chart 1_Electric Rev Req Model (2009 GRC)  3 2" xfId="12453"/>
    <cellStyle name="_Portfolio SPlan Base Case.xls Chart 1_Electric Rev Req Model (2009 GRC)  3 2 2" xfId="12454"/>
    <cellStyle name="_Portfolio SPlan Base Case.xls Chart 1_Electric Rev Req Model (2009 GRC)  3 3" xfId="12455"/>
    <cellStyle name="_Portfolio SPlan Base Case.xls Chart 1_Electric Rev Req Model (2009 GRC)  3 4" xfId="12456"/>
    <cellStyle name="_Portfolio SPlan Base Case.xls Chart 1_Electric Rev Req Model (2009 GRC)  4" xfId="12457"/>
    <cellStyle name="_Portfolio SPlan Base Case.xls Chart 1_Electric Rev Req Model (2009 GRC)  4 2" xfId="12458"/>
    <cellStyle name="_Portfolio SPlan Base Case.xls Chart 1_Electric Rev Req Model (2009 GRC)  5" xfId="12459"/>
    <cellStyle name="_Portfolio SPlan Base Case.xls Chart 1_Electric Rev Req Model (2009 GRC) _DEM-WP(C) ENERG10C--ctn Mid-C_042010 2010GRC" xfId="12460"/>
    <cellStyle name="_Portfolio SPlan Base Case.xls Chart 1_Electric Rev Req Model (2009 GRC) _DEM-WP(C) ENERG10C--ctn Mid-C_042010 2010GRC 2" xfId="12461"/>
    <cellStyle name="_Portfolio SPlan Base Case.xls Chart 1_Electric Rev Req Model (2009 GRC) Rebuttal" xfId="12462"/>
    <cellStyle name="_Portfolio SPlan Base Case.xls Chart 1_Electric Rev Req Model (2009 GRC) Rebuttal 2" xfId="12463"/>
    <cellStyle name="_Portfolio SPlan Base Case.xls Chart 1_Electric Rev Req Model (2009 GRC) Rebuttal 2 2" xfId="12464"/>
    <cellStyle name="_Portfolio SPlan Base Case.xls Chart 1_Electric Rev Req Model (2009 GRC) Rebuttal 2 2 2" xfId="12465"/>
    <cellStyle name="_Portfolio SPlan Base Case.xls Chart 1_Electric Rev Req Model (2009 GRC) Rebuttal 2 3" xfId="12466"/>
    <cellStyle name="_Portfolio SPlan Base Case.xls Chart 1_Electric Rev Req Model (2009 GRC) Rebuttal 3" xfId="12467"/>
    <cellStyle name="_Portfolio SPlan Base Case.xls Chart 1_Electric Rev Req Model (2009 GRC) Rebuttal 3 2" xfId="12468"/>
    <cellStyle name="_Portfolio SPlan Base Case.xls Chart 1_Electric Rev Req Model (2009 GRC) Rebuttal 4" xfId="12469"/>
    <cellStyle name="_Portfolio SPlan Base Case.xls Chart 1_Electric Rev Req Model (2009 GRC) Rebuttal REmoval of New  WH Solar AdjustMI" xfId="12470"/>
    <cellStyle name="_Portfolio SPlan Base Case.xls Chart 1_Electric Rev Req Model (2009 GRC) Rebuttal REmoval of New  WH Solar AdjustMI 2" xfId="12471"/>
    <cellStyle name="_Portfolio SPlan Base Case.xls Chart 1_Electric Rev Req Model (2009 GRC) Rebuttal REmoval of New  WH Solar AdjustMI 2 2" xfId="12472"/>
    <cellStyle name="_Portfolio SPlan Base Case.xls Chart 1_Electric Rev Req Model (2009 GRC) Rebuttal REmoval of New  WH Solar AdjustMI 2 2 2" xfId="12473"/>
    <cellStyle name="_Portfolio SPlan Base Case.xls Chart 1_Electric Rev Req Model (2009 GRC) Rebuttal REmoval of New  WH Solar AdjustMI 2 2 2 2" xfId="12474"/>
    <cellStyle name="_Portfolio SPlan Base Case.xls Chart 1_Electric Rev Req Model (2009 GRC) Rebuttal REmoval of New  WH Solar AdjustMI 2 2 3" xfId="12475"/>
    <cellStyle name="_Portfolio SPlan Base Case.xls Chart 1_Electric Rev Req Model (2009 GRC) Rebuttal REmoval of New  WH Solar AdjustMI 2 2 4" xfId="12476"/>
    <cellStyle name="_Portfolio SPlan Base Case.xls Chart 1_Electric Rev Req Model (2009 GRC) Rebuttal REmoval of New  WH Solar AdjustMI 2 3" xfId="12477"/>
    <cellStyle name="_Portfolio SPlan Base Case.xls Chart 1_Electric Rev Req Model (2009 GRC) Rebuttal REmoval of New  WH Solar AdjustMI 2 3 2" xfId="12478"/>
    <cellStyle name="_Portfolio SPlan Base Case.xls Chart 1_Electric Rev Req Model (2009 GRC) Rebuttal REmoval of New  WH Solar AdjustMI 2 4" xfId="12479"/>
    <cellStyle name="_Portfolio SPlan Base Case.xls Chart 1_Electric Rev Req Model (2009 GRC) Rebuttal REmoval of New  WH Solar AdjustMI 3" xfId="12480"/>
    <cellStyle name="_Portfolio SPlan Base Case.xls Chart 1_Electric Rev Req Model (2009 GRC) Rebuttal REmoval of New  WH Solar AdjustMI 3 2" xfId="12481"/>
    <cellStyle name="_Portfolio SPlan Base Case.xls Chart 1_Electric Rev Req Model (2009 GRC) Rebuttal REmoval of New  WH Solar AdjustMI 3 2 2" xfId="12482"/>
    <cellStyle name="_Portfolio SPlan Base Case.xls Chart 1_Electric Rev Req Model (2009 GRC) Rebuttal REmoval of New  WH Solar AdjustMI 3 3" xfId="12483"/>
    <cellStyle name="_Portfolio SPlan Base Case.xls Chart 1_Electric Rev Req Model (2009 GRC) Rebuttal REmoval of New  WH Solar AdjustMI 3 4" xfId="12484"/>
    <cellStyle name="_Portfolio SPlan Base Case.xls Chart 1_Electric Rev Req Model (2009 GRC) Rebuttal REmoval of New  WH Solar AdjustMI 4" xfId="12485"/>
    <cellStyle name="_Portfolio SPlan Base Case.xls Chart 1_Electric Rev Req Model (2009 GRC) Rebuttal REmoval of New  WH Solar AdjustMI 4 2" xfId="12486"/>
    <cellStyle name="_Portfolio SPlan Base Case.xls Chart 1_Electric Rev Req Model (2009 GRC) Rebuttal REmoval of New  WH Solar AdjustMI 5" xfId="12487"/>
    <cellStyle name="_Portfolio SPlan Base Case.xls Chart 1_Electric Rev Req Model (2009 GRC) Rebuttal REmoval of New  WH Solar AdjustMI_DEM-WP(C) ENERG10C--ctn Mid-C_042010 2010GRC" xfId="12488"/>
    <cellStyle name="_Portfolio SPlan Base Case.xls Chart 1_Electric Rev Req Model (2009 GRC) Rebuttal REmoval of New  WH Solar AdjustMI_DEM-WP(C) ENERG10C--ctn Mid-C_042010 2010GRC 2" xfId="12489"/>
    <cellStyle name="_Portfolio SPlan Base Case.xls Chart 1_Electric Rev Req Model (2009 GRC) Revised 01-18-2010" xfId="12490"/>
    <cellStyle name="_Portfolio SPlan Base Case.xls Chart 1_Electric Rev Req Model (2009 GRC) Revised 01-18-2010 2" xfId="12491"/>
    <cellStyle name="_Portfolio SPlan Base Case.xls Chart 1_Electric Rev Req Model (2009 GRC) Revised 01-18-2010 2 2" xfId="12492"/>
    <cellStyle name="_Portfolio SPlan Base Case.xls Chart 1_Electric Rev Req Model (2009 GRC) Revised 01-18-2010 2 2 2" xfId="12493"/>
    <cellStyle name="_Portfolio SPlan Base Case.xls Chart 1_Electric Rev Req Model (2009 GRC) Revised 01-18-2010 2 2 2 2" xfId="12494"/>
    <cellStyle name="_Portfolio SPlan Base Case.xls Chart 1_Electric Rev Req Model (2009 GRC) Revised 01-18-2010 2 2 3" xfId="12495"/>
    <cellStyle name="_Portfolio SPlan Base Case.xls Chart 1_Electric Rev Req Model (2009 GRC) Revised 01-18-2010 2 2 4" xfId="12496"/>
    <cellStyle name="_Portfolio SPlan Base Case.xls Chart 1_Electric Rev Req Model (2009 GRC) Revised 01-18-2010 2 3" xfId="12497"/>
    <cellStyle name="_Portfolio SPlan Base Case.xls Chart 1_Electric Rev Req Model (2009 GRC) Revised 01-18-2010 2 3 2" xfId="12498"/>
    <cellStyle name="_Portfolio SPlan Base Case.xls Chart 1_Electric Rev Req Model (2009 GRC) Revised 01-18-2010 2 4" xfId="12499"/>
    <cellStyle name="_Portfolio SPlan Base Case.xls Chart 1_Electric Rev Req Model (2009 GRC) Revised 01-18-2010 3" xfId="12500"/>
    <cellStyle name="_Portfolio SPlan Base Case.xls Chart 1_Electric Rev Req Model (2009 GRC) Revised 01-18-2010 3 2" xfId="12501"/>
    <cellStyle name="_Portfolio SPlan Base Case.xls Chart 1_Electric Rev Req Model (2009 GRC) Revised 01-18-2010 3 2 2" xfId="12502"/>
    <cellStyle name="_Portfolio SPlan Base Case.xls Chart 1_Electric Rev Req Model (2009 GRC) Revised 01-18-2010 3 3" xfId="12503"/>
    <cellStyle name="_Portfolio SPlan Base Case.xls Chart 1_Electric Rev Req Model (2009 GRC) Revised 01-18-2010 3 4" xfId="12504"/>
    <cellStyle name="_Portfolio SPlan Base Case.xls Chart 1_Electric Rev Req Model (2009 GRC) Revised 01-18-2010 4" xfId="12505"/>
    <cellStyle name="_Portfolio SPlan Base Case.xls Chart 1_Electric Rev Req Model (2009 GRC) Revised 01-18-2010 4 2" xfId="12506"/>
    <cellStyle name="_Portfolio SPlan Base Case.xls Chart 1_Electric Rev Req Model (2009 GRC) Revised 01-18-2010 5" xfId="12507"/>
    <cellStyle name="_Portfolio SPlan Base Case.xls Chart 1_Electric Rev Req Model (2009 GRC) Revised 01-18-2010_DEM-WP(C) ENERG10C--ctn Mid-C_042010 2010GRC" xfId="12508"/>
    <cellStyle name="_Portfolio SPlan Base Case.xls Chart 1_Electric Rev Req Model (2009 GRC) Revised 01-18-2010_DEM-WP(C) ENERG10C--ctn Mid-C_042010 2010GRC 2" xfId="12509"/>
    <cellStyle name="_Portfolio SPlan Base Case.xls Chart 1_Electric Rev Req Model (2010 GRC)" xfId="12510"/>
    <cellStyle name="_Portfolio SPlan Base Case.xls Chart 1_Electric Rev Req Model (2010 GRC) 2" xfId="12511"/>
    <cellStyle name="_Portfolio SPlan Base Case.xls Chart 1_Electric Rev Req Model (2010 GRC) SF" xfId="12512"/>
    <cellStyle name="_Portfolio SPlan Base Case.xls Chart 1_Electric Rev Req Model (2010 GRC) SF 2" xfId="12513"/>
    <cellStyle name="_Portfolio SPlan Base Case.xls Chart 1_Final Order Electric EXHIBIT A-1" xfId="12514"/>
    <cellStyle name="_Portfolio SPlan Base Case.xls Chart 1_Final Order Electric EXHIBIT A-1 2" xfId="12515"/>
    <cellStyle name="_Portfolio SPlan Base Case.xls Chart 1_Final Order Electric EXHIBIT A-1 2 2" xfId="12516"/>
    <cellStyle name="_Portfolio SPlan Base Case.xls Chart 1_Final Order Electric EXHIBIT A-1 2 2 2" xfId="12517"/>
    <cellStyle name="_Portfolio SPlan Base Case.xls Chart 1_Final Order Electric EXHIBIT A-1 2 3" xfId="12518"/>
    <cellStyle name="_Portfolio SPlan Base Case.xls Chart 1_Final Order Electric EXHIBIT A-1 2 4" xfId="12519"/>
    <cellStyle name="_Portfolio SPlan Base Case.xls Chart 1_Final Order Electric EXHIBIT A-1 3" xfId="12520"/>
    <cellStyle name="_Portfolio SPlan Base Case.xls Chart 1_Final Order Electric EXHIBIT A-1 3 2" xfId="12521"/>
    <cellStyle name="_Portfolio SPlan Base Case.xls Chart 1_Final Order Electric EXHIBIT A-1 4" xfId="12522"/>
    <cellStyle name="_Portfolio SPlan Base Case.xls Chart 1_Final Order Electric EXHIBIT A-1 5" xfId="12523"/>
    <cellStyle name="_Portfolio SPlan Base Case.xls Chart 1_Final Order Electric EXHIBIT A-1 6" xfId="12524"/>
    <cellStyle name="_Portfolio SPlan Base Case.xls Chart 1_NIM Summary" xfId="12525"/>
    <cellStyle name="_Portfolio SPlan Base Case.xls Chart 1_NIM Summary 2" xfId="12526"/>
    <cellStyle name="_Portfolio SPlan Base Case.xls Chart 1_NIM Summary 2 2" xfId="12527"/>
    <cellStyle name="_Portfolio SPlan Base Case.xls Chart 1_NIM Summary 2 2 2" xfId="12528"/>
    <cellStyle name="_Portfolio SPlan Base Case.xls Chart 1_NIM Summary 2 2 2 2" xfId="12529"/>
    <cellStyle name="_Portfolio SPlan Base Case.xls Chart 1_NIM Summary 2 2 3" xfId="12530"/>
    <cellStyle name="_Portfolio SPlan Base Case.xls Chart 1_NIM Summary 2 2 4" xfId="12531"/>
    <cellStyle name="_Portfolio SPlan Base Case.xls Chart 1_NIM Summary 2 3" xfId="12532"/>
    <cellStyle name="_Portfolio SPlan Base Case.xls Chart 1_NIM Summary 2 3 2" xfId="12533"/>
    <cellStyle name="_Portfolio SPlan Base Case.xls Chart 1_NIM Summary 2 4" xfId="12534"/>
    <cellStyle name="_Portfolio SPlan Base Case.xls Chart 1_NIM Summary 3" xfId="12535"/>
    <cellStyle name="_Portfolio SPlan Base Case.xls Chart 1_NIM Summary 3 2" xfId="12536"/>
    <cellStyle name="_Portfolio SPlan Base Case.xls Chart 1_NIM Summary 3 2 2" xfId="12537"/>
    <cellStyle name="_Portfolio SPlan Base Case.xls Chart 1_NIM Summary 3 3" xfId="12538"/>
    <cellStyle name="_Portfolio SPlan Base Case.xls Chart 1_NIM Summary 3 4" xfId="12539"/>
    <cellStyle name="_Portfolio SPlan Base Case.xls Chart 1_NIM Summary 4" xfId="12540"/>
    <cellStyle name="_Portfolio SPlan Base Case.xls Chart 1_NIM Summary 4 2" xfId="12541"/>
    <cellStyle name="_Portfolio SPlan Base Case.xls Chart 1_NIM Summary 5" xfId="12542"/>
    <cellStyle name="_Portfolio SPlan Base Case.xls Chart 1_NIM Summary_DEM-WP(C) ENERG10C--ctn Mid-C_042010 2010GRC" xfId="12543"/>
    <cellStyle name="_Portfolio SPlan Base Case.xls Chart 1_NIM Summary_DEM-WP(C) ENERG10C--ctn Mid-C_042010 2010GRC 2" xfId="12544"/>
    <cellStyle name="_Portfolio SPlan Base Case.xls Chart 1_Rebuttal Power Costs" xfId="12545"/>
    <cellStyle name="_Portfolio SPlan Base Case.xls Chart 1_Rebuttal Power Costs 2" xfId="12546"/>
    <cellStyle name="_Portfolio SPlan Base Case.xls Chart 1_Rebuttal Power Costs 2 2" xfId="12547"/>
    <cellStyle name="_Portfolio SPlan Base Case.xls Chart 1_Rebuttal Power Costs 2 2 2" xfId="12548"/>
    <cellStyle name="_Portfolio SPlan Base Case.xls Chart 1_Rebuttal Power Costs 2 2 2 2" xfId="12549"/>
    <cellStyle name="_Portfolio SPlan Base Case.xls Chart 1_Rebuttal Power Costs 2 2 3" xfId="12550"/>
    <cellStyle name="_Portfolio SPlan Base Case.xls Chart 1_Rebuttal Power Costs 2 2 4" xfId="12551"/>
    <cellStyle name="_Portfolio SPlan Base Case.xls Chart 1_Rebuttal Power Costs 2 3" xfId="12552"/>
    <cellStyle name="_Portfolio SPlan Base Case.xls Chart 1_Rebuttal Power Costs 2 3 2" xfId="12553"/>
    <cellStyle name="_Portfolio SPlan Base Case.xls Chart 1_Rebuttal Power Costs 2 4" xfId="12554"/>
    <cellStyle name="_Portfolio SPlan Base Case.xls Chart 1_Rebuttal Power Costs 3" xfId="12555"/>
    <cellStyle name="_Portfolio SPlan Base Case.xls Chart 1_Rebuttal Power Costs 3 2" xfId="12556"/>
    <cellStyle name="_Portfolio SPlan Base Case.xls Chart 1_Rebuttal Power Costs 3 2 2" xfId="12557"/>
    <cellStyle name="_Portfolio SPlan Base Case.xls Chart 1_Rebuttal Power Costs 3 3" xfId="12558"/>
    <cellStyle name="_Portfolio SPlan Base Case.xls Chart 1_Rebuttal Power Costs 3 4" xfId="12559"/>
    <cellStyle name="_Portfolio SPlan Base Case.xls Chart 1_Rebuttal Power Costs 4" xfId="12560"/>
    <cellStyle name="_Portfolio SPlan Base Case.xls Chart 1_Rebuttal Power Costs 4 2" xfId="12561"/>
    <cellStyle name="_Portfolio SPlan Base Case.xls Chart 1_Rebuttal Power Costs 5" xfId="12562"/>
    <cellStyle name="_Portfolio SPlan Base Case.xls Chart 1_Rebuttal Power Costs_Adj Bench DR 3 for Initial Briefs (Electric)" xfId="12563"/>
    <cellStyle name="_Portfolio SPlan Base Case.xls Chart 1_Rebuttal Power Costs_Adj Bench DR 3 for Initial Briefs (Electric) 2" xfId="12564"/>
    <cellStyle name="_Portfolio SPlan Base Case.xls Chart 1_Rebuttal Power Costs_Adj Bench DR 3 for Initial Briefs (Electric) 2 2" xfId="12565"/>
    <cellStyle name="_Portfolio SPlan Base Case.xls Chart 1_Rebuttal Power Costs_Adj Bench DR 3 for Initial Briefs (Electric) 2 2 2" xfId="12566"/>
    <cellStyle name="_Portfolio SPlan Base Case.xls Chart 1_Rebuttal Power Costs_Adj Bench DR 3 for Initial Briefs (Electric) 2 2 2 2" xfId="12567"/>
    <cellStyle name="_Portfolio SPlan Base Case.xls Chart 1_Rebuttal Power Costs_Adj Bench DR 3 for Initial Briefs (Electric) 2 2 3" xfId="12568"/>
    <cellStyle name="_Portfolio SPlan Base Case.xls Chart 1_Rebuttal Power Costs_Adj Bench DR 3 for Initial Briefs (Electric) 2 2 4" xfId="12569"/>
    <cellStyle name="_Portfolio SPlan Base Case.xls Chart 1_Rebuttal Power Costs_Adj Bench DR 3 for Initial Briefs (Electric) 2 3" xfId="12570"/>
    <cellStyle name="_Portfolio SPlan Base Case.xls Chart 1_Rebuttal Power Costs_Adj Bench DR 3 for Initial Briefs (Electric) 2 3 2" xfId="12571"/>
    <cellStyle name="_Portfolio SPlan Base Case.xls Chart 1_Rebuttal Power Costs_Adj Bench DR 3 for Initial Briefs (Electric) 2 4" xfId="12572"/>
    <cellStyle name="_Portfolio SPlan Base Case.xls Chart 1_Rebuttal Power Costs_Adj Bench DR 3 for Initial Briefs (Electric) 3" xfId="12573"/>
    <cellStyle name="_Portfolio SPlan Base Case.xls Chart 1_Rebuttal Power Costs_Adj Bench DR 3 for Initial Briefs (Electric) 3 2" xfId="12574"/>
    <cellStyle name="_Portfolio SPlan Base Case.xls Chart 1_Rebuttal Power Costs_Adj Bench DR 3 for Initial Briefs (Electric) 3 2 2" xfId="12575"/>
    <cellStyle name="_Portfolio SPlan Base Case.xls Chart 1_Rebuttal Power Costs_Adj Bench DR 3 for Initial Briefs (Electric) 3 3" xfId="12576"/>
    <cellStyle name="_Portfolio SPlan Base Case.xls Chart 1_Rebuttal Power Costs_Adj Bench DR 3 for Initial Briefs (Electric) 3 4" xfId="12577"/>
    <cellStyle name="_Portfolio SPlan Base Case.xls Chart 1_Rebuttal Power Costs_Adj Bench DR 3 for Initial Briefs (Electric) 4" xfId="12578"/>
    <cellStyle name="_Portfolio SPlan Base Case.xls Chart 1_Rebuttal Power Costs_Adj Bench DR 3 for Initial Briefs (Electric) 4 2" xfId="12579"/>
    <cellStyle name="_Portfolio SPlan Base Case.xls Chart 1_Rebuttal Power Costs_Adj Bench DR 3 for Initial Briefs (Electric) 5" xfId="12580"/>
    <cellStyle name="_Portfolio SPlan Base Case.xls Chart 1_Rebuttal Power Costs_Adj Bench DR 3 for Initial Briefs (Electric)_DEM-WP(C) ENERG10C--ctn Mid-C_042010 2010GRC" xfId="12581"/>
    <cellStyle name="_Portfolio SPlan Base Case.xls Chart 1_Rebuttal Power Costs_Adj Bench DR 3 for Initial Briefs (Electric)_DEM-WP(C) ENERG10C--ctn Mid-C_042010 2010GRC 2" xfId="12582"/>
    <cellStyle name="_Portfolio SPlan Base Case.xls Chart 1_Rebuttal Power Costs_DEM-WP(C) ENERG10C--ctn Mid-C_042010 2010GRC" xfId="12583"/>
    <cellStyle name="_Portfolio SPlan Base Case.xls Chart 1_Rebuttal Power Costs_DEM-WP(C) ENERG10C--ctn Mid-C_042010 2010GRC 2" xfId="12584"/>
    <cellStyle name="_Portfolio SPlan Base Case.xls Chart 1_Rebuttal Power Costs_Electric Rev Req Model (2009 GRC) Rebuttal" xfId="12585"/>
    <cellStyle name="_Portfolio SPlan Base Case.xls Chart 1_Rebuttal Power Costs_Electric Rev Req Model (2009 GRC) Rebuttal 2" xfId="12586"/>
    <cellStyle name="_Portfolio SPlan Base Case.xls Chart 1_Rebuttal Power Costs_Electric Rev Req Model (2009 GRC) Rebuttal 2 2" xfId="12587"/>
    <cellStyle name="_Portfolio SPlan Base Case.xls Chart 1_Rebuttal Power Costs_Electric Rev Req Model (2009 GRC) Rebuttal 2 2 2" xfId="12588"/>
    <cellStyle name="_Portfolio SPlan Base Case.xls Chart 1_Rebuttal Power Costs_Electric Rev Req Model (2009 GRC) Rebuttal 2 3" xfId="12589"/>
    <cellStyle name="_Portfolio SPlan Base Case.xls Chart 1_Rebuttal Power Costs_Electric Rev Req Model (2009 GRC) Rebuttal 3" xfId="12590"/>
    <cellStyle name="_Portfolio SPlan Base Case.xls Chart 1_Rebuttal Power Costs_Electric Rev Req Model (2009 GRC) Rebuttal 3 2" xfId="12591"/>
    <cellStyle name="_Portfolio SPlan Base Case.xls Chart 1_Rebuttal Power Costs_Electric Rev Req Model (2009 GRC) Rebuttal 4" xfId="12592"/>
    <cellStyle name="_Portfolio SPlan Base Case.xls Chart 1_Rebuttal Power Costs_Electric Rev Req Model (2009 GRC) Rebuttal REmoval of New  WH Solar AdjustMI" xfId="12593"/>
    <cellStyle name="_Portfolio SPlan Base Case.xls Chart 1_Rebuttal Power Costs_Electric Rev Req Model (2009 GRC) Rebuttal REmoval of New  WH Solar AdjustMI 2" xfId="12594"/>
    <cellStyle name="_Portfolio SPlan Base Case.xls Chart 1_Rebuttal Power Costs_Electric Rev Req Model (2009 GRC) Rebuttal REmoval of New  WH Solar AdjustMI 2 2" xfId="12595"/>
    <cellStyle name="_Portfolio SPlan Base Case.xls Chart 1_Rebuttal Power Costs_Electric Rev Req Model (2009 GRC) Rebuttal REmoval of New  WH Solar AdjustMI 2 2 2" xfId="12596"/>
    <cellStyle name="_Portfolio SPlan Base Case.xls Chart 1_Rebuttal Power Costs_Electric Rev Req Model (2009 GRC) Rebuttal REmoval of New  WH Solar AdjustMI 2 2 2 2" xfId="12597"/>
    <cellStyle name="_Portfolio SPlan Base Case.xls Chart 1_Rebuttal Power Costs_Electric Rev Req Model (2009 GRC) Rebuttal REmoval of New  WH Solar AdjustMI 2 2 3" xfId="12598"/>
    <cellStyle name="_Portfolio SPlan Base Case.xls Chart 1_Rebuttal Power Costs_Electric Rev Req Model (2009 GRC) Rebuttal REmoval of New  WH Solar AdjustMI 2 2 4" xfId="12599"/>
    <cellStyle name="_Portfolio SPlan Base Case.xls Chart 1_Rebuttal Power Costs_Electric Rev Req Model (2009 GRC) Rebuttal REmoval of New  WH Solar AdjustMI 2 3" xfId="12600"/>
    <cellStyle name="_Portfolio SPlan Base Case.xls Chart 1_Rebuttal Power Costs_Electric Rev Req Model (2009 GRC) Rebuttal REmoval of New  WH Solar AdjustMI 2 3 2" xfId="12601"/>
    <cellStyle name="_Portfolio SPlan Base Case.xls Chart 1_Rebuttal Power Costs_Electric Rev Req Model (2009 GRC) Rebuttal REmoval of New  WH Solar AdjustMI 2 4" xfId="12602"/>
    <cellStyle name="_Portfolio SPlan Base Case.xls Chart 1_Rebuttal Power Costs_Electric Rev Req Model (2009 GRC) Rebuttal REmoval of New  WH Solar AdjustMI 3" xfId="12603"/>
    <cellStyle name="_Portfolio SPlan Base Case.xls Chart 1_Rebuttal Power Costs_Electric Rev Req Model (2009 GRC) Rebuttal REmoval of New  WH Solar AdjustMI 3 2" xfId="12604"/>
    <cellStyle name="_Portfolio SPlan Base Case.xls Chart 1_Rebuttal Power Costs_Electric Rev Req Model (2009 GRC) Rebuttal REmoval of New  WH Solar AdjustMI 3 2 2" xfId="12605"/>
    <cellStyle name="_Portfolio SPlan Base Case.xls Chart 1_Rebuttal Power Costs_Electric Rev Req Model (2009 GRC) Rebuttal REmoval of New  WH Solar AdjustMI 3 3" xfId="12606"/>
    <cellStyle name="_Portfolio SPlan Base Case.xls Chart 1_Rebuttal Power Costs_Electric Rev Req Model (2009 GRC) Rebuttal REmoval of New  WH Solar AdjustMI 3 4" xfId="12607"/>
    <cellStyle name="_Portfolio SPlan Base Case.xls Chart 1_Rebuttal Power Costs_Electric Rev Req Model (2009 GRC) Rebuttal REmoval of New  WH Solar AdjustMI 4" xfId="12608"/>
    <cellStyle name="_Portfolio SPlan Base Case.xls Chart 1_Rebuttal Power Costs_Electric Rev Req Model (2009 GRC) Rebuttal REmoval of New  WH Solar AdjustMI 4 2" xfId="12609"/>
    <cellStyle name="_Portfolio SPlan Base Case.xls Chart 1_Rebuttal Power Costs_Electric Rev Req Model (2009 GRC) Rebuttal REmoval of New  WH Solar AdjustMI 5" xfId="12610"/>
    <cellStyle name="_Portfolio SPlan Base Case.xls Chart 1_Rebuttal Power Costs_Electric Rev Req Model (2009 GRC) Rebuttal REmoval of New  WH Solar AdjustMI_DEM-WP(C) ENERG10C--ctn Mid-C_042010 2010GRC" xfId="12611"/>
    <cellStyle name="_Portfolio SPlan Base Case.xls Chart 1_Rebuttal Power Costs_Electric Rev Req Model (2009 GRC) Rebuttal REmoval of New  WH Solar AdjustMI_DEM-WP(C) ENERG10C--ctn Mid-C_042010 2010GRC 2" xfId="12612"/>
    <cellStyle name="_Portfolio SPlan Base Case.xls Chart 1_Rebuttal Power Costs_Electric Rev Req Model (2009 GRC) Revised 01-18-2010" xfId="12613"/>
    <cellStyle name="_Portfolio SPlan Base Case.xls Chart 1_Rebuttal Power Costs_Electric Rev Req Model (2009 GRC) Revised 01-18-2010 2" xfId="12614"/>
    <cellStyle name="_Portfolio SPlan Base Case.xls Chart 1_Rebuttal Power Costs_Electric Rev Req Model (2009 GRC) Revised 01-18-2010 2 2" xfId="12615"/>
    <cellStyle name="_Portfolio SPlan Base Case.xls Chart 1_Rebuttal Power Costs_Electric Rev Req Model (2009 GRC) Revised 01-18-2010 2 2 2" xfId="12616"/>
    <cellStyle name="_Portfolio SPlan Base Case.xls Chart 1_Rebuttal Power Costs_Electric Rev Req Model (2009 GRC) Revised 01-18-2010 2 2 2 2" xfId="12617"/>
    <cellStyle name="_Portfolio SPlan Base Case.xls Chart 1_Rebuttal Power Costs_Electric Rev Req Model (2009 GRC) Revised 01-18-2010 2 2 3" xfId="12618"/>
    <cellStyle name="_Portfolio SPlan Base Case.xls Chart 1_Rebuttal Power Costs_Electric Rev Req Model (2009 GRC) Revised 01-18-2010 2 2 4" xfId="12619"/>
    <cellStyle name="_Portfolio SPlan Base Case.xls Chart 1_Rebuttal Power Costs_Electric Rev Req Model (2009 GRC) Revised 01-18-2010 2 3" xfId="12620"/>
    <cellStyle name="_Portfolio SPlan Base Case.xls Chart 1_Rebuttal Power Costs_Electric Rev Req Model (2009 GRC) Revised 01-18-2010 2 3 2" xfId="12621"/>
    <cellStyle name="_Portfolio SPlan Base Case.xls Chart 1_Rebuttal Power Costs_Electric Rev Req Model (2009 GRC) Revised 01-18-2010 2 4" xfId="12622"/>
    <cellStyle name="_Portfolio SPlan Base Case.xls Chart 1_Rebuttal Power Costs_Electric Rev Req Model (2009 GRC) Revised 01-18-2010 3" xfId="12623"/>
    <cellStyle name="_Portfolio SPlan Base Case.xls Chart 1_Rebuttal Power Costs_Electric Rev Req Model (2009 GRC) Revised 01-18-2010 3 2" xfId="12624"/>
    <cellStyle name="_Portfolio SPlan Base Case.xls Chart 1_Rebuttal Power Costs_Electric Rev Req Model (2009 GRC) Revised 01-18-2010 3 2 2" xfId="12625"/>
    <cellStyle name="_Portfolio SPlan Base Case.xls Chart 1_Rebuttal Power Costs_Electric Rev Req Model (2009 GRC) Revised 01-18-2010 3 3" xfId="12626"/>
    <cellStyle name="_Portfolio SPlan Base Case.xls Chart 1_Rebuttal Power Costs_Electric Rev Req Model (2009 GRC) Revised 01-18-2010 3 4" xfId="12627"/>
    <cellStyle name="_Portfolio SPlan Base Case.xls Chart 1_Rebuttal Power Costs_Electric Rev Req Model (2009 GRC) Revised 01-18-2010 4" xfId="12628"/>
    <cellStyle name="_Portfolio SPlan Base Case.xls Chart 1_Rebuttal Power Costs_Electric Rev Req Model (2009 GRC) Revised 01-18-2010 4 2" xfId="12629"/>
    <cellStyle name="_Portfolio SPlan Base Case.xls Chart 1_Rebuttal Power Costs_Electric Rev Req Model (2009 GRC) Revised 01-18-2010 5" xfId="12630"/>
    <cellStyle name="_Portfolio SPlan Base Case.xls Chart 1_Rebuttal Power Costs_Electric Rev Req Model (2009 GRC) Revised 01-18-2010_DEM-WP(C) ENERG10C--ctn Mid-C_042010 2010GRC" xfId="12631"/>
    <cellStyle name="_Portfolio SPlan Base Case.xls Chart 1_Rebuttal Power Costs_Electric Rev Req Model (2009 GRC) Revised 01-18-2010_DEM-WP(C) ENERG10C--ctn Mid-C_042010 2010GRC 2" xfId="12632"/>
    <cellStyle name="_Portfolio SPlan Base Case.xls Chart 1_Rebuttal Power Costs_Final Order Electric EXHIBIT A-1" xfId="12633"/>
    <cellStyle name="_Portfolio SPlan Base Case.xls Chart 1_Rebuttal Power Costs_Final Order Electric EXHIBIT A-1 2" xfId="12634"/>
    <cellStyle name="_Portfolio SPlan Base Case.xls Chart 1_Rebuttal Power Costs_Final Order Electric EXHIBIT A-1 2 2" xfId="12635"/>
    <cellStyle name="_Portfolio SPlan Base Case.xls Chart 1_Rebuttal Power Costs_Final Order Electric EXHIBIT A-1 2 2 2" xfId="12636"/>
    <cellStyle name="_Portfolio SPlan Base Case.xls Chart 1_Rebuttal Power Costs_Final Order Electric EXHIBIT A-1 2 3" xfId="12637"/>
    <cellStyle name="_Portfolio SPlan Base Case.xls Chart 1_Rebuttal Power Costs_Final Order Electric EXHIBIT A-1 2 4" xfId="12638"/>
    <cellStyle name="_Portfolio SPlan Base Case.xls Chart 1_Rebuttal Power Costs_Final Order Electric EXHIBIT A-1 3" xfId="12639"/>
    <cellStyle name="_Portfolio SPlan Base Case.xls Chart 1_Rebuttal Power Costs_Final Order Electric EXHIBIT A-1 3 2" xfId="12640"/>
    <cellStyle name="_Portfolio SPlan Base Case.xls Chart 1_Rebuttal Power Costs_Final Order Electric EXHIBIT A-1 4" xfId="12641"/>
    <cellStyle name="_Portfolio SPlan Base Case.xls Chart 1_Rebuttal Power Costs_Final Order Electric EXHIBIT A-1 5" xfId="12642"/>
    <cellStyle name="_Portfolio SPlan Base Case.xls Chart 1_Rebuttal Power Costs_Final Order Electric EXHIBIT A-1 6" xfId="12643"/>
    <cellStyle name="_Portfolio SPlan Base Case.xls Chart 1_TENASKA REGULATORY ASSET" xfId="12644"/>
    <cellStyle name="_Portfolio SPlan Base Case.xls Chart 1_TENASKA REGULATORY ASSET 2" xfId="12645"/>
    <cellStyle name="_Portfolio SPlan Base Case.xls Chart 1_TENASKA REGULATORY ASSET 2 2" xfId="12646"/>
    <cellStyle name="_Portfolio SPlan Base Case.xls Chart 1_TENASKA REGULATORY ASSET 2 2 2" xfId="12647"/>
    <cellStyle name="_Portfolio SPlan Base Case.xls Chart 1_TENASKA REGULATORY ASSET 2 3" xfId="12648"/>
    <cellStyle name="_Portfolio SPlan Base Case.xls Chart 1_TENASKA REGULATORY ASSET 2 4" xfId="12649"/>
    <cellStyle name="_Portfolio SPlan Base Case.xls Chart 1_TENASKA REGULATORY ASSET 3" xfId="12650"/>
    <cellStyle name="_Portfolio SPlan Base Case.xls Chart 1_TENASKA REGULATORY ASSET 3 2" xfId="12651"/>
    <cellStyle name="_Portfolio SPlan Base Case.xls Chart 1_TENASKA REGULATORY ASSET 4" xfId="12652"/>
    <cellStyle name="_Portfolio SPlan Base Case.xls Chart 1_TENASKA REGULATORY ASSET 5" xfId="12653"/>
    <cellStyle name="_Portfolio SPlan Base Case.xls Chart 1_TENASKA REGULATORY ASSET 6" xfId="12654"/>
    <cellStyle name="_Portfolio SPlan Base Case.xls Chart 2" xfId="12655"/>
    <cellStyle name="_Portfolio SPlan Base Case.xls Chart 2 2" xfId="12656"/>
    <cellStyle name="_Portfolio SPlan Base Case.xls Chart 2 2 2" xfId="12657"/>
    <cellStyle name="_Portfolio SPlan Base Case.xls Chart 2 2 2 2" xfId="12658"/>
    <cellStyle name="_Portfolio SPlan Base Case.xls Chart 2 2 2 2 2" xfId="12659"/>
    <cellStyle name="_Portfolio SPlan Base Case.xls Chart 2 2 2 2 2 2" xfId="12660"/>
    <cellStyle name="_Portfolio SPlan Base Case.xls Chart 2 2 2 2 3" xfId="12661"/>
    <cellStyle name="_Portfolio SPlan Base Case.xls Chart 2 2 2 3" xfId="12662"/>
    <cellStyle name="_Portfolio SPlan Base Case.xls Chart 2 2 2 3 2" xfId="12663"/>
    <cellStyle name="_Portfolio SPlan Base Case.xls Chart 2 2 2 4" xfId="12664"/>
    <cellStyle name="_Portfolio SPlan Base Case.xls Chart 2 2 3" xfId="12665"/>
    <cellStyle name="_Portfolio SPlan Base Case.xls Chart 2 2 3 2" xfId="12666"/>
    <cellStyle name="_Portfolio SPlan Base Case.xls Chart 2 2 3 2 2" xfId="12667"/>
    <cellStyle name="_Portfolio SPlan Base Case.xls Chart 2 2 3 3" xfId="12668"/>
    <cellStyle name="_Portfolio SPlan Base Case.xls Chart 2 2 4" xfId="12669"/>
    <cellStyle name="_Portfolio SPlan Base Case.xls Chart 2 2 4 2" xfId="12670"/>
    <cellStyle name="_Portfolio SPlan Base Case.xls Chart 2 2 5" xfId="12671"/>
    <cellStyle name="_Portfolio SPlan Base Case.xls Chart 2 3" xfId="12672"/>
    <cellStyle name="_Portfolio SPlan Base Case.xls Chart 2 3 2" xfId="12673"/>
    <cellStyle name="_Portfolio SPlan Base Case.xls Chart 2 3 2 2" xfId="12674"/>
    <cellStyle name="_Portfolio SPlan Base Case.xls Chart 2 3 2 3" xfId="12675"/>
    <cellStyle name="_Portfolio SPlan Base Case.xls Chart 2 3 3" xfId="12676"/>
    <cellStyle name="_Portfolio SPlan Base Case.xls Chart 2 3 4" xfId="12677"/>
    <cellStyle name="_Portfolio SPlan Base Case.xls Chart 2 4" xfId="12678"/>
    <cellStyle name="_Portfolio SPlan Base Case.xls Chart 2 4 2" xfId="12679"/>
    <cellStyle name="_Portfolio SPlan Base Case.xls Chart 2 4 2 2" xfId="12680"/>
    <cellStyle name="_Portfolio SPlan Base Case.xls Chart 2 4 3" xfId="12681"/>
    <cellStyle name="_Portfolio SPlan Base Case.xls Chart 2 5" xfId="12682"/>
    <cellStyle name="_Portfolio SPlan Base Case.xls Chart 2 5 2" xfId="12683"/>
    <cellStyle name="_Portfolio SPlan Base Case.xls Chart 2 5 3" xfId="12684"/>
    <cellStyle name="_Portfolio SPlan Base Case.xls Chart 2 6" xfId="12685"/>
    <cellStyle name="_Portfolio SPlan Base Case.xls Chart 2 6 2" xfId="12686"/>
    <cellStyle name="_Portfolio SPlan Base Case.xls Chart 2_Adj Bench DR 3 for Initial Briefs (Electric)" xfId="12687"/>
    <cellStyle name="_Portfolio SPlan Base Case.xls Chart 2_Adj Bench DR 3 for Initial Briefs (Electric) 2" xfId="12688"/>
    <cellStyle name="_Portfolio SPlan Base Case.xls Chart 2_Adj Bench DR 3 for Initial Briefs (Electric) 2 2" xfId="12689"/>
    <cellStyle name="_Portfolio SPlan Base Case.xls Chart 2_Adj Bench DR 3 for Initial Briefs (Electric) 2 2 2" xfId="12690"/>
    <cellStyle name="_Portfolio SPlan Base Case.xls Chart 2_Adj Bench DR 3 for Initial Briefs (Electric) 2 2 2 2" xfId="12691"/>
    <cellStyle name="_Portfolio SPlan Base Case.xls Chart 2_Adj Bench DR 3 for Initial Briefs (Electric) 2 2 3" xfId="12692"/>
    <cellStyle name="_Portfolio SPlan Base Case.xls Chart 2_Adj Bench DR 3 for Initial Briefs (Electric) 2 2 4" xfId="12693"/>
    <cellStyle name="_Portfolio SPlan Base Case.xls Chart 2_Adj Bench DR 3 for Initial Briefs (Electric) 2 3" xfId="12694"/>
    <cellStyle name="_Portfolio SPlan Base Case.xls Chart 2_Adj Bench DR 3 for Initial Briefs (Electric) 2 3 2" xfId="12695"/>
    <cellStyle name="_Portfolio SPlan Base Case.xls Chart 2_Adj Bench DR 3 for Initial Briefs (Electric) 2 4" xfId="12696"/>
    <cellStyle name="_Portfolio SPlan Base Case.xls Chart 2_Adj Bench DR 3 for Initial Briefs (Electric) 3" xfId="12697"/>
    <cellStyle name="_Portfolio SPlan Base Case.xls Chart 2_Adj Bench DR 3 for Initial Briefs (Electric) 3 2" xfId="12698"/>
    <cellStyle name="_Portfolio SPlan Base Case.xls Chart 2_Adj Bench DR 3 for Initial Briefs (Electric) 3 2 2" xfId="12699"/>
    <cellStyle name="_Portfolio SPlan Base Case.xls Chart 2_Adj Bench DR 3 for Initial Briefs (Electric) 3 3" xfId="12700"/>
    <cellStyle name="_Portfolio SPlan Base Case.xls Chart 2_Adj Bench DR 3 for Initial Briefs (Electric) 3 4" xfId="12701"/>
    <cellStyle name="_Portfolio SPlan Base Case.xls Chart 2_Adj Bench DR 3 for Initial Briefs (Electric) 4" xfId="12702"/>
    <cellStyle name="_Portfolio SPlan Base Case.xls Chart 2_Adj Bench DR 3 for Initial Briefs (Electric) 4 2" xfId="12703"/>
    <cellStyle name="_Portfolio SPlan Base Case.xls Chart 2_Adj Bench DR 3 for Initial Briefs (Electric) 5" xfId="12704"/>
    <cellStyle name="_Portfolio SPlan Base Case.xls Chart 2_Adj Bench DR 3 for Initial Briefs (Electric)_DEM-WP(C) ENERG10C--ctn Mid-C_042010 2010GRC" xfId="12705"/>
    <cellStyle name="_Portfolio SPlan Base Case.xls Chart 2_Adj Bench DR 3 for Initial Briefs (Electric)_DEM-WP(C) ENERG10C--ctn Mid-C_042010 2010GRC 2" xfId="12706"/>
    <cellStyle name="_Portfolio SPlan Base Case.xls Chart 2_Book1" xfId="12707"/>
    <cellStyle name="_Portfolio SPlan Base Case.xls Chart 2_Book1 2" xfId="12708"/>
    <cellStyle name="_Portfolio SPlan Base Case.xls Chart 2_Book2" xfId="12709"/>
    <cellStyle name="_Portfolio SPlan Base Case.xls Chart 2_Book2 2" xfId="12710"/>
    <cellStyle name="_Portfolio SPlan Base Case.xls Chart 2_Book2 2 2" xfId="12711"/>
    <cellStyle name="_Portfolio SPlan Base Case.xls Chart 2_Book2 2 2 2" xfId="12712"/>
    <cellStyle name="_Portfolio SPlan Base Case.xls Chart 2_Book2 2 2 2 2" xfId="12713"/>
    <cellStyle name="_Portfolio SPlan Base Case.xls Chart 2_Book2 2 2 3" xfId="12714"/>
    <cellStyle name="_Portfolio SPlan Base Case.xls Chart 2_Book2 2 2 4" xfId="12715"/>
    <cellStyle name="_Portfolio SPlan Base Case.xls Chart 2_Book2 2 3" xfId="12716"/>
    <cellStyle name="_Portfolio SPlan Base Case.xls Chart 2_Book2 2 3 2" xfId="12717"/>
    <cellStyle name="_Portfolio SPlan Base Case.xls Chart 2_Book2 2 4" xfId="12718"/>
    <cellStyle name="_Portfolio SPlan Base Case.xls Chart 2_Book2 3" xfId="12719"/>
    <cellStyle name="_Portfolio SPlan Base Case.xls Chart 2_Book2 3 2" xfId="12720"/>
    <cellStyle name="_Portfolio SPlan Base Case.xls Chart 2_Book2 3 2 2" xfId="12721"/>
    <cellStyle name="_Portfolio SPlan Base Case.xls Chart 2_Book2 3 3" xfId="12722"/>
    <cellStyle name="_Portfolio SPlan Base Case.xls Chart 2_Book2 3 4" xfId="12723"/>
    <cellStyle name="_Portfolio SPlan Base Case.xls Chart 2_Book2 4" xfId="12724"/>
    <cellStyle name="_Portfolio SPlan Base Case.xls Chart 2_Book2 4 2" xfId="12725"/>
    <cellStyle name="_Portfolio SPlan Base Case.xls Chart 2_Book2 5" xfId="12726"/>
    <cellStyle name="_Portfolio SPlan Base Case.xls Chart 2_Book2_Adj Bench DR 3 for Initial Briefs (Electric)" xfId="12727"/>
    <cellStyle name="_Portfolio SPlan Base Case.xls Chart 2_Book2_Adj Bench DR 3 for Initial Briefs (Electric) 2" xfId="12728"/>
    <cellStyle name="_Portfolio SPlan Base Case.xls Chart 2_Book2_Adj Bench DR 3 for Initial Briefs (Electric) 2 2" xfId="12729"/>
    <cellStyle name="_Portfolio SPlan Base Case.xls Chart 2_Book2_Adj Bench DR 3 for Initial Briefs (Electric) 2 2 2" xfId="12730"/>
    <cellStyle name="_Portfolio SPlan Base Case.xls Chart 2_Book2_Adj Bench DR 3 for Initial Briefs (Electric) 2 2 2 2" xfId="12731"/>
    <cellStyle name="_Portfolio SPlan Base Case.xls Chart 2_Book2_Adj Bench DR 3 for Initial Briefs (Electric) 2 2 3" xfId="12732"/>
    <cellStyle name="_Portfolio SPlan Base Case.xls Chart 2_Book2_Adj Bench DR 3 for Initial Briefs (Electric) 2 2 4" xfId="12733"/>
    <cellStyle name="_Portfolio SPlan Base Case.xls Chart 2_Book2_Adj Bench DR 3 for Initial Briefs (Electric) 2 3" xfId="12734"/>
    <cellStyle name="_Portfolio SPlan Base Case.xls Chart 2_Book2_Adj Bench DR 3 for Initial Briefs (Electric) 2 3 2" xfId="12735"/>
    <cellStyle name="_Portfolio SPlan Base Case.xls Chart 2_Book2_Adj Bench DR 3 for Initial Briefs (Electric) 2 4" xfId="12736"/>
    <cellStyle name="_Portfolio SPlan Base Case.xls Chart 2_Book2_Adj Bench DR 3 for Initial Briefs (Electric) 3" xfId="12737"/>
    <cellStyle name="_Portfolio SPlan Base Case.xls Chart 2_Book2_Adj Bench DR 3 for Initial Briefs (Electric) 3 2" xfId="12738"/>
    <cellStyle name="_Portfolio SPlan Base Case.xls Chart 2_Book2_Adj Bench DR 3 for Initial Briefs (Electric) 3 2 2" xfId="12739"/>
    <cellStyle name="_Portfolio SPlan Base Case.xls Chart 2_Book2_Adj Bench DR 3 for Initial Briefs (Electric) 3 3" xfId="12740"/>
    <cellStyle name="_Portfolio SPlan Base Case.xls Chart 2_Book2_Adj Bench DR 3 for Initial Briefs (Electric) 3 4" xfId="12741"/>
    <cellStyle name="_Portfolio SPlan Base Case.xls Chart 2_Book2_Adj Bench DR 3 for Initial Briefs (Electric) 4" xfId="12742"/>
    <cellStyle name="_Portfolio SPlan Base Case.xls Chart 2_Book2_Adj Bench DR 3 for Initial Briefs (Electric) 4 2" xfId="12743"/>
    <cellStyle name="_Portfolio SPlan Base Case.xls Chart 2_Book2_Adj Bench DR 3 for Initial Briefs (Electric) 5" xfId="12744"/>
    <cellStyle name="_Portfolio SPlan Base Case.xls Chart 2_Book2_Adj Bench DR 3 for Initial Briefs (Electric)_DEM-WP(C) ENERG10C--ctn Mid-C_042010 2010GRC" xfId="12745"/>
    <cellStyle name="_Portfolio SPlan Base Case.xls Chart 2_Book2_Adj Bench DR 3 for Initial Briefs (Electric)_DEM-WP(C) ENERG10C--ctn Mid-C_042010 2010GRC 2" xfId="12746"/>
    <cellStyle name="_Portfolio SPlan Base Case.xls Chart 2_Book2_DEM-WP(C) ENERG10C--ctn Mid-C_042010 2010GRC" xfId="12747"/>
    <cellStyle name="_Portfolio SPlan Base Case.xls Chart 2_Book2_DEM-WP(C) ENERG10C--ctn Mid-C_042010 2010GRC 2" xfId="12748"/>
    <cellStyle name="_Portfolio SPlan Base Case.xls Chart 2_Book2_Electric Rev Req Model (2009 GRC) Rebuttal" xfId="12749"/>
    <cellStyle name="_Portfolio SPlan Base Case.xls Chart 2_Book2_Electric Rev Req Model (2009 GRC) Rebuttal 2" xfId="12750"/>
    <cellStyle name="_Portfolio SPlan Base Case.xls Chart 2_Book2_Electric Rev Req Model (2009 GRC) Rebuttal 2 2" xfId="12751"/>
    <cellStyle name="_Portfolio SPlan Base Case.xls Chart 2_Book2_Electric Rev Req Model (2009 GRC) Rebuttal 2 2 2" xfId="12752"/>
    <cellStyle name="_Portfolio SPlan Base Case.xls Chart 2_Book2_Electric Rev Req Model (2009 GRC) Rebuttal 2 3" xfId="12753"/>
    <cellStyle name="_Portfolio SPlan Base Case.xls Chart 2_Book2_Electric Rev Req Model (2009 GRC) Rebuttal 3" xfId="12754"/>
    <cellStyle name="_Portfolio SPlan Base Case.xls Chart 2_Book2_Electric Rev Req Model (2009 GRC) Rebuttal 3 2" xfId="12755"/>
    <cellStyle name="_Portfolio SPlan Base Case.xls Chart 2_Book2_Electric Rev Req Model (2009 GRC) Rebuttal 4" xfId="12756"/>
    <cellStyle name="_Portfolio SPlan Base Case.xls Chart 2_Book2_Electric Rev Req Model (2009 GRC) Rebuttal REmoval of New  WH Solar AdjustMI" xfId="12757"/>
    <cellStyle name="_Portfolio SPlan Base Case.xls Chart 2_Book2_Electric Rev Req Model (2009 GRC) Rebuttal REmoval of New  WH Solar AdjustMI 2" xfId="12758"/>
    <cellStyle name="_Portfolio SPlan Base Case.xls Chart 2_Book2_Electric Rev Req Model (2009 GRC) Rebuttal REmoval of New  WH Solar AdjustMI 2 2" xfId="12759"/>
    <cellStyle name="_Portfolio SPlan Base Case.xls Chart 2_Book2_Electric Rev Req Model (2009 GRC) Rebuttal REmoval of New  WH Solar AdjustMI 2 2 2" xfId="12760"/>
    <cellStyle name="_Portfolio SPlan Base Case.xls Chart 2_Book2_Electric Rev Req Model (2009 GRC) Rebuttal REmoval of New  WH Solar AdjustMI 2 2 2 2" xfId="12761"/>
    <cellStyle name="_Portfolio SPlan Base Case.xls Chart 2_Book2_Electric Rev Req Model (2009 GRC) Rebuttal REmoval of New  WH Solar AdjustMI 2 2 3" xfId="12762"/>
    <cellStyle name="_Portfolio SPlan Base Case.xls Chart 2_Book2_Electric Rev Req Model (2009 GRC) Rebuttal REmoval of New  WH Solar AdjustMI 2 2 4" xfId="12763"/>
    <cellStyle name="_Portfolio SPlan Base Case.xls Chart 2_Book2_Electric Rev Req Model (2009 GRC) Rebuttal REmoval of New  WH Solar AdjustMI 2 3" xfId="12764"/>
    <cellStyle name="_Portfolio SPlan Base Case.xls Chart 2_Book2_Electric Rev Req Model (2009 GRC) Rebuttal REmoval of New  WH Solar AdjustMI 2 3 2" xfId="12765"/>
    <cellStyle name="_Portfolio SPlan Base Case.xls Chart 2_Book2_Electric Rev Req Model (2009 GRC) Rebuttal REmoval of New  WH Solar AdjustMI 2 4" xfId="12766"/>
    <cellStyle name="_Portfolio SPlan Base Case.xls Chart 2_Book2_Electric Rev Req Model (2009 GRC) Rebuttal REmoval of New  WH Solar AdjustMI 3" xfId="12767"/>
    <cellStyle name="_Portfolio SPlan Base Case.xls Chart 2_Book2_Electric Rev Req Model (2009 GRC) Rebuttal REmoval of New  WH Solar AdjustMI 3 2" xfId="12768"/>
    <cellStyle name="_Portfolio SPlan Base Case.xls Chart 2_Book2_Electric Rev Req Model (2009 GRC) Rebuttal REmoval of New  WH Solar AdjustMI 3 2 2" xfId="12769"/>
    <cellStyle name="_Portfolio SPlan Base Case.xls Chart 2_Book2_Electric Rev Req Model (2009 GRC) Rebuttal REmoval of New  WH Solar AdjustMI 3 3" xfId="12770"/>
    <cellStyle name="_Portfolio SPlan Base Case.xls Chart 2_Book2_Electric Rev Req Model (2009 GRC) Rebuttal REmoval of New  WH Solar AdjustMI 3 4" xfId="12771"/>
    <cellStyle name="_Portfolio SPlan Base Case.xls Chart 2_Book2_Electric Rev Req Model (2009 GRC) Rebuttal REmoval of New  WH Solar AdjustMI 4" xfId="12772"/>
    <cellStyle name="_Portfolio SPlan Base Case.xls Chart 2_Book2_Electric Rev Req Model (2009 GRC) Rebuttal REmoval of New  WH Solar AdjustMI 4 2" xfId="12773"/>
    <cellStyle name="_Portfolio SPlan Base Case.xls Chart 2_Book2_Electric Rev Req Model (2009 GRC) Rebuttal REmoval of New  WH Solar AdjustMI 5" xfId="12774"/>
    <cellStyle name="_Portfolio SPlan Base Case.xls Chart 2_Book2_Electric Rev Req Model (2009 GRC) Rebuttal REmoval of New  WH Solar AdjustMI_DEM-WP(C) ENERG10C--ctn Mid-C_042010 2010GRC" xfId="12775"/>
    <cellStyle name="_Portfolio SPlan Base Case.xls Chart 2_Book2_Electric Rev Req Model (2009 GRC) Rebuttal REmoval of New  WH Solar AdjustMI_DEM-WP(C) ENERG10C--ctn Mid-C_042010 2010GRC 2" xfId="12776"/>
    <cellStyle name="_Portfolio SPlan Base Case.xls Chart 2_Book2_Electric Rev Req Model (2009 GRC) Revised 01-18-2010" xfId="12777"/>
    <cellStyle name="_Portfolio SPlan Base Case.xls Chart 2_Book2_Electric Rev Req Model (2009 GRC) Revised 01-18-2010 2" xfId="12778"/>
    <cellStyle name="_Portfolio SPlan Base Case.xls Chart 2_Book2_Electric Rev Req Model (2009 GRC) Revised 01-18-2010 2 2" xfId="12779"/>
    <cellStyle name="_Portfolio SPlan Base Case.xls Chart 2_Book2_Electric Rev Req Model (2009 GRC) Revised 01-18-2010 2 2 2" xfId="12780"/>
    <cellStyle name="_Portfolio SPlan Base Case.xls Chart 2_Book2_Electric Rev Req Model (2009 GRC) Revised 01-18-2010 2 2 2 2" xfId="12781"/>
    <cellStyle name="_Portfolio SPlan Base Case.xls Chart 2_Book2_Electric Rev Req Model (2009 GRC) Revised 01-18-2010 2 2 3" xfId="12782"/>
    <cellStyle name="_Portfolio SPlan Base Case.xls Chart 2_Book2_Electric Rev Req Model (2009 GRC) Revised 01-18-2010 2 2 4" xfId="12783"/>
    <cellStyle name="_Portfolio SPlan Base Case.xls Chart 2_Book2_Electric Rev Req Model (2009 GRC) Revised 01-18-2010 2 3" xfId="12784"/>
    <cellStyle name="_Portfolio SPlan Base Case.xls Chart 2_Book2_Electric Rev Req Model (2009 GRC) Revised 01-18-2010 2 3 2" xfId="12785"/>
    <cellStyle name="_Portfolio SPlan Base Case.xls Chart 2_Book2_Electric Rev Req Model (2009 GRC) Revised 01-18-2010 2 4" xfId="12786"/>
    <cellStyle name="_Portfolio SPlan Base Case.xls Chart 2_Book2_Electric Rev Req Model (2009 GRC) Revised 01-18-2010 3" xfId="12787"/>
    <cellStyle name="_Portfolio SPlan Base Case.xls Chart 2_Book2_Electric Rev Req Model (2009 GRC) Revised 01-18-2010 3 2" xfId="12788"/>
    <cellStyle name="_Portfolio SPlan Base Case.xls Chart 2_Book2_Electric Rev Req Model (2009 GRC) Revised 01-18-2010 3 2 2" xfId="12789"/>
    <cellStyle name="_Portfolio SPlan Base Case.xls Chart 2_Book2_Electric Rev Req Model (2009 GRC) Revised 01-18-2010 3 3" xfId="12790"/>
    <cellStyle name="_Portfolio SPlan Base Case.xls Chart 2_Book2_Electric Rev Req Model (2009 GRC) Revised 01-18-2010 3 4" xfId="12791"/>
    <cellStyle name="_Portfolio SPlan Base Case.xls Chart 2_Book2_Electric Rev Req Model (2009 GRC) Revised 01-18-2010 4" xfId="12792"/>
    <cellStyle name="_Portfolio SPlan Base Case.xls Chart 2_Book2_Electric Rev Req Model (2009 GRC) Revised 01-18-2010 4 2" xfId="12793"/>
    <cellStyle name="_Portfolio SPlan Base Case.xls Chart 2_Book2_Electric Rev Req Model (2009 GRC) Revised 01-18-2010 5" xfId="12794"/>
    <cellStyle name="_Portfolio SPlan Base Case.xls Chart 2_Book2_Electric Rev Req Model (2009 GRC) Revised 01-18-2010_DEM-WP(C) ENERG10C--ctn Mid-C_042010 2010GRC" xfId="12795"/>
    <cellStyle name="_Portfolio SPlan Base Case.xls Chart 2_Book2_Electric Rev Req Model (2009 GRC) Revised 01-18-2010_DEM-WP(C) ENERG10C--ctn Mid-C_042010 2010GRC 2" xfId="12796"/>
    <cellStyle name="_Portfolio SPlan Base Case.xls Chart 2_Book2_Final Order Electric EXHIBIT A-1" xfId="12797"/>
    <cellStyle name="_Portfolio SPlan Base Case.xls Chart 2_Book2_Final Order Electric EXHIBIT A-1 2" xfId="12798"/>
    <cellStyle name="_Portfolio SPlan Base Case.xls Chart 2_Book2_Final Order Electric EXHIBIT A-1 2 2" xfId="12799"/>
    <cellStyle name="_Portfolio SPlan Base Case.xls Chart 2_Book2_Final Order Electric EXHIBIT A-1 2 2 2" xfId="12800"/>
    <cellStyle name="_Portfolio SPlan Base Case.xls Chart 2_Book2_Final Order Electric EXHIBIT A-1 2 3" xfId="12801"/>
    <cellStyle name="_Portfolio SPlan Base Case.xls Chart 2_Book2_Final Order Electric EXHIBIT A-1 2 4" xfId="12802"/>
    <cellStyle name="_Portfolio SPlan Base Case.xls Chart 2_Book2_Final Order Electric EXHIBIT A-1 3" xfId="12803"/>
    <cellStyle name="_Portfolio SPlan Base Case.xls Chart 2_Book2_Final Order Electric EXHIBIT A-1 3 2" xfId="12804"/>
    <cellStyle name="_Portfolio SPlan Base Case.xls Chart 2_Book2_Final Order Electric EXHIBIT A-1 4" xfId="12805"/>
    <cellStyle name="_Portfolio SPlan Base Case.xls Chart 2_Book2_Final Order Electric EXHIBIT A-1 5" xfId="12806"/>
    <cellStyle name="_Portfolio SPlan Base Case.xls Chart 2_Book2_Final Order Electric EXHIBIT A-1 6" xfId="12807"/>
    <cellStyle name="_Portfolio SPlan Base Case.xls Chart 2_Chelan PUD Power Costs (8-10)" xfId="12808"/>
    <cellStyle name="_Portfolio SPlan Base Case.xls Chart 2_Chelan PUD Power Costs (8-10) 2" xfId="12809"/>
    <cellStyle name="_Portfolio SPlan Base Case.xls Chart 2_Colstrip 1&amp;2 Annual O&amp;M Budgets" xfId="12810"/>
    <cellStyle name="_Portfolio SPlan Base Case.xls Chart 2_Confidential Material" xfId="12811"/>
    <cellStyle name="_Portfolio SPlan Base Case.xls Chart 2_Confidential Material 2" xfId="12812"/>
    <cellStyle name="_Portfolio SPlan Base Case.xls Chart 2_DEM-WP(C) Colstrip 12 Coal Cost Forecast 2010GRC" xfId="12813"/>
    <cellStyle name="_Portfolio SPlan Base Case.xls Chart 2_DEM-WP(C) Colstrip 12 Coal Cost Forecast 2010GRC 2" xfId="12814"/>
    <cellStyle name="_Portfolio SPlan Base Case.xls Chart 2_DEM-WP(C) ENERG10C--ctn Mid-C_042010 2010GRC" xfId="12815"/>
    <cellStyle name="_Portfolio SPlan Base Case.xls Chart 2_DEM-WP(C) ENERG10C--ctn Mid-C_042010 2010GRC 2" xfId="12816"/>
    <cellStyle name="_Portfolio SPlan Base Case.xls Chart 2_DEM-WP(C) Production O&amp;M 2010GRC As-Filed" xfId="12817"/>
    <cellStyle name="_Portfolio SPlan Base Case.xls Chart 2_DEM-WP(C) Production O&amp;M 2010GRC As-Filed 2" xfId="12818"/>
    <cellStyle name="_Portfolio SPlan Base Case.xls Chart 2_DEM-WP(C) Production O&amp;M 2010GRC As-Filed 2 2" xfId="12819"/>
    <cellStyle name="_Portfolio SPlan Base Case.xls Chart 2_DEM-WP(C) Production O&amp;M 2010GRC As-Filed 3" xfId="12820"/>
    <cellStyle name="_Portfolio SPlan Base Case.xls Chart 2_DEM-WP(C) Production O&amp;M 2010GRC As-Filed 3 2" xfId="12821"/>
    <cellStyle name="_Portfolio SPlan Base Case.xls Chart 2_DEM-WP(C) Production O&amp;M 2010GRC As-Filed 4" xfId="12822"/>
    <cellStyle name="_Portfolio SPlan Base Case.xls Chart 2_DEM-WP(C) Production O&amp;M 2010GRC As-Filed 4 2" xfId="12823"/>
    <cellStyle name="_Portfolio SPlan Base Case.xls Chart 2_DEM-WP(C) Production O&amp;M 2010GRC As-Filed 5" xfId="12824"/>
    <cellStyle name="_Portfolio SPlan Base Case.xls Chart 2_DEM-WP(C) Production O&amp;M 2010GRC As-Filed 5 2" xfId="12825"/>
    <cellStyle name="_Portfolio SPlan Base Case.xls Chart 2_DEM-WP(C) Production O&amp;M 2010GRC As-Filed 6" xfId="12826"/>
    <cellStyle name="_Portfolio SPlan Base Case.xls Chart 2_DEM-WP(C) Production O&amp;M 2010GRC As-Filed 6 2" xfId="12827"/>
    <cellStyle name="_Portfolio SPlan Base Case.xls Chart 2_Electric Rev Req Model (2009 GRC) " xfId="12828"/>
    <cellStyle name="_Portfolio SPlan Base Case.xls Chart 2_Electric Rev Req Model (2009 GRC)  2" xfId="12829"/>
    <cellStyle name="_Portfolio SPlan Base Case.xls Chart 2_Electric Rev Req Model (2009 GRC)  2 2" xfId="12830"/>
    <cellStyle name="_Portfolio SPlan Base Case.xls Chart 2_Electric Rev Req Model (2009 GRC)  2 2 2" xfId="12831"/>
    <cellStyle name="_Portfolio SPlan Base Case.xls Chart 2_Electric Rev Req Model (2009 GRC)  2 2 2 2" xfId="12832"/>
    <cellStyle name="_Portfolio SPlan Base Case.xls Chart 2_Electric Rev Req Model (2009 GRC)  2 2 3" xfId="12833"/>
    <cellStyle name="_Portfolio SPlan Base Case.xls Chart 2_Electric Rev Req Model (2009 GRC)  2 2 4" xfId="12834"/>
    <cellStyle name="_Portfolio SPlan Base Case.xls Chart 2_Electric Rev Req Model (2009 GRC)  2 3" xfId="12835"/>
    <cellStyle name="_Portfolio SPlan Base Case.xls Chart 2_Electric Rev Req Model (2009 GRC)  2 3 2" xfId="12836"/>
    <cellStyle name="_Portfolio SPlan Base Case.xls Chart 2_Electric Rev Req Model (2009 GRC)  2 4" xfId="12837"/>
    <cellStyle name="_Portfolio SPlan Base Case.xls Chart 2_Electric Rev Req Model (2009 GRC)  3" xfId="12838"/>
    <cellStyle name="_Portfolio SPlan Base Case.xls Chart 2_Electric Rev Req Model (2009 GRC)  3 2" xfId="12839"/>
    <cellStyle name="_Portfolio SPlan Base Case.xls Chart 2_Electric Rev Req Model (2009 GRC)  3 2 2" xfId="12840"/>
    <cellStyle name="_Portfolio SPlan Base Case.xls Chart 2_Electric Rev Req Model (2009 GRC)  3 3" xfId="12841"/>
    <cellStyle name="_Portfolio SPlan Base Case.xls Chart 2_Electric Rev Req Model (2009 GRC)  3 4" xfId="12842"/>
    <cellStyle name="_Portfolio SPlan Base Case.xls Chart 2_Electric Rev Req Model (2009 GRC)  4" xfId="12843"/>
    <cellStyle name="_Portfolio SPlan Base Case.xls Chart 2_Electric Rev Req Model (2009 GRC)  4 2" xfId="12844"/>
    <cellStyle name="_Portfolio SPlan Base Case.xls Chart 2_Electric Rev Req Model (2009 GRC)  5" xfId="12845"/>
    <cellStyle name="_Portfolio SPlan Base Case.xls Chart 2_Electric Rev Req Model (2009 GRC) _DEM-WP(C) ENERG10C--ctn Mid-C_042010 2010GRC" xfId="12846"/>
    <cellStyle name="_Portfolio SPlan Base Case.xls Chart 2_Electric Rev Req Model (2009 GRC) _DEM-WP(C) ENERG10C--ctn Mid-C_042010 2010GRC 2" xfId="12847"/>
    <cellStyle name="_Portfolio SPlan Base Case.xls Chart 2_Electric Rev Req Model (2009 GRC) Rebuttal" xfId="12848"/>
    <cellStyle name="_Portfolio SPlan Base Case.xls Chart 2_Electric Rev Req Model (2009 GRC) Rebuttal 2" xfId="12849"/>
    <cellStyle name="_Portfolio SPlan Base Case.xls Chart 2_Electric Rev Req Model (2009 GRC) Rebuttal 2 2" xfId="12850"/>
    <cellStyle name="_Portfolio SPlan Base Case.xls Chart 2_Electric Rev Req Model (2009 GRC) Rebuttal 2 2 2" xfId="12851"/>
    <cellStyle name="_Portfolio SPlan Base Case.xls Chart 2_Electric Rev Req Model (2009 GRC) Rebuttal 2 3" xfId="12852"/>
    <cellStyle name="_Portfolio SPlan Base Case.xls Chart 2_Electric Rev Req Model (2009 GRC) Rebuttal 3" xfId="12853"/>
    <cellStyle name="_Portfolio SPlan Base Case.xls Chart 2_Electric Rev Req Model (2009 GRC) Rebuttal 3 2" xfId="12854"/>
    <cellStyle name="_Portfolio SPlan Base Case.xls Chart 2_Electric Rev Req Model (2009 GRC) Rebuttal 4" xfId="12855"/>
    <cellStyle name="_Portfolio SPlan Base Case.xls Chart 2_Electric Rev Req Model (2009 GRC) Rebuttal REmoval of New  WH Solar AdjustMI" xfId="12856"/>
    <cellStyle name="_Portfolio SPlan Base Case.xls Chart 2_Electric Rev Req Model (2009 GRC) Rebuttal REmoval of New  WH Solar AdjustMI 2" xfId="12857"/>
    <cellStyle name="_Portfolio SPlan Base Case.xls Chart 2_Electric Rev Req Model (2009 GRC) Rebuttal REmoval of New  WH Solar AdjustMI 2 2" xfId="12858"/>
    <cellStyle name="_Portfolio SPlan Base Case.xls Chart 2_Electric Rev Req Model (2009 GRC) Rebuttal REmoval of New  WH Solar AdjustMI 2 2 2" xfId="12859"/>
    <cellStyle name="_Portfolio SPlan Base Case.xls Chart 2_Electric Rev Req Model (2009 GRC) Rebuttal REmoval of New  WH Solar AdjustMI 2 2 2 2" xfId="12860"/>
    <cellStyle name="_Portfolio SPlan Base Case.xls Chart 2_Electric Rev Req Model (2009 GRC) Rebuttal REmoval of New  WH Solar AdjustMI 2 2 3" xfId="12861"/>
    <cellStyle name="_Portfolio SPlan Base Case.xls Chart 2_Electric Rev Req Model (2009 GRC) Rebuttal REmoval of New  WH Solar AdjustMI 2 2 4" xfId="12862"/>
    <cellStyle name="_Portfolio SPlan Base Case.xls Chart 2_Electric Rev Req Model (2009 GRC) Rebuttal REmoval of New  WH Solar AdjustMI 2 3" xfId="12863"/>
    <cellStyle name="_Portfolio SPlan Base Case.xls Chart 2_Electric Rev Req Model (2009 GRC) Rebuttal REmoval of New  WH Solar AdjustMI 2 3 2" xfId="12864"/>
    <cellStyle name="_Portfolio SPlan Base Case.xls Chart 2_Electric Rev Req Model (2009 GRC) Rebuttal REmoval of New  WH Solar AdjustMI 2 4" xfId="12865"/>
    <cellStyle name="_Portfolio SPlan Base Case.xls Chart 2_Electric Rev Req Model (2009 GRC) Rebuttal REmoval of New  WH Solar AdjustMI 3" xfId="12866"/>
    <cellStyle name="_Portfolio SPlan Base Case.xls Chart 2_Electric Rev Req Model (2009 GRC) Rebuttal REmoval of New  WH Solar AdjustMI 3 2" xfId="12867"/>
    <cellStyle name="_Portfolio SPlan Base Case.xls Chart 2_Electric Rev Req Model (2009 GRC) Rebuttal REmoval of New  WH Solar AdjustMI 3 2 2" xfId="12868"/>
    <cellStyle name="_Portfolio SPlan Base Case.xls Chart 2_Electric Rev Req Model (2009 GRC) Rebuttal REmoval of New  WH Solar AdjustMI 3 3" xfId="12869"/>
    <cellStyle name="_Portfolio SPlan Base Case.xls Chart 2_Electric Rev Req Model (2009 GRC) Rebuttal REmoval of New  WH Solar AdjustMI 3 4" xfId="12870"/>
    <cellStyle name="_Portfolio SPlan Base Case.xls Chart 2_Electric Rev Req Model (2009 GRC) Rebuttal REmoval of New  WH Solar AdjustMI 4" xfId="12871"/>
    <cellStyle name="_Portfolio SPlan Base Case.xls Chart 2_Electric Rev Req Model (2009 GRC) Rebuttal REmoval of New  WH Solar AdjustMI 4 2" xfId="12872"/>
    <cellStyle name="_Portfolio SPlan Base Case.xls Chart 2_Electric Rev Req Model (2009 GRC) Rebuttal REmoval of New  WH Solar AdjustMI 5" xfId="12873"/>
    <cellStyle name="_Portfolio SPlan Base Case.xls Chart 2_Electric Rev Req Model (2009 GRC) Rebuttal REmoval of New  WH Solar AdjustMI_DEM-WP(C) ENERG10C--ctn Mid-C_042010 2010GRC" xfId="12874"/>
    <cellStyle name="_Portfolio SPlan Base Case.xls Chart 2_Electric Rev Req Model (2009 GRC) Rebuttal REmoval of New  WH Solar AdjustMI_DEM-WP(C) ENERG10C--ctn Mid-C_042010 2010GRC 2" xfId="12875"/>
    <cellStyle name="_Portfolio SPlan Base Case.xls Chart 2_Electric Rev Req Model (2009 GRC) Revised 01-18-2010" xfId="12876"/>
    <cellStyle name="_Portfolio SPlan Base Case.xls Chart 2_Electric Rev Req Model (2009 GRC) Revised 01-18-2010 2" xfId="12877"/>
    <cellStyle name="_Portfolio SPlan Base Case.xls Chart 2_Electric Rev Req Model (2009 GRC) Revised 01-18-2010 2 2" xfId="12878"/>
    <cellStyle name="_Portfolio SPlan Base Case.xls Chart 2_Electric Rev Req Model (2009 GRC) Revised 01-18-2010 2 2 2" xfId="12879"/>
    <cellStyle name="_Portfolio SPlan Base Case.xls Chart 2_Electric Rev Req Model (2009 GRC) Revised 01-18-2010 2 2 2 2" xfId="12880"/>
    <cellStyle name="_Portfolio SPlan Base Case.xls Chart 2_Electric Rev Req Model (2009 GRC) Revised 01-18-2010 2 2 3" xfId="12881"/>
    <cellStyle name="_Portfolio SPlan Base Case.xls Chart 2_Electric Rev Req Model (2009 GRC) Revised 01-18-2010 2 2 4" xfId="12882"/>
    <cellStyle name="_Portfolio SPlan Base Case.xls Chart 2_Electric Rev Req Model (2009 GRC) Revised 01-18-2010 2 3" xfId="12883"/>
    <cellStyle name="_Portfolio SPlan Base Case.xls Chart 2_Electric Rev Req Model (2009 GRC) Revised 01-18-2010 2 3 2" xfId="12884"/>
    <cellStyle name="_Portfolio SPlan Base Case.xls Chart 2_Electric Rev Req Model (2009 GRC) Revised 01-18-2010 2 4" xfId="12885"/>
    <cellStyle name="_Portfolio SPlan Base Case.xls Chart 2_Electric Rev Req Model (2009 GRC) Revised 01-18-2010 3" xfId="12886"/>
    <cellStyle name="_Portfolio SPlan Base Case.xls Chart 2_Electric Rev Req Model (2009 GRC) Revised 01-18-2010 3 2" xfId="12887"/>
    <cellStyle name="_Portfolio SPlan Base Case.xls Chart 2_Electric Rev Req Model (2009 GRC) Revised 01-18-2010 3 2 2" xfId="12888"/>
    <cellStyle name="_Portfolio SPlan Base Case.xls Chart 2_Electric Rev Req Model (2009 GRC) Revised 01-18-2010 3 3" xfId="12889"/>
    <cellStyle name="_Portfolio SPlan Base Case.xls Chart 2_Electric Rev Req Model (2009 GRC) Revised 01-18-2010 3 4" xfId="12890"/>
    <cellStyle name="_Portfolio SPlan Base Case.xls Chart 2_Electric Rev Req Model (2009 GRC) Revised 01-18-2010 4" xfId="12891"/>
    <cellStyle name="_Portfolio SPlan Base Case.xls Chart 2_Electric Rev Req Model (2009 GRC) Revised 01-18-2010 4 2" xfId="12892"/>
    <cellStyle name="_Portfolio SPlan Base Case.xls Chart 2_Electric Rev Req Model (2009 GRC) Revised 01-18-2010 5" xfId="12893"/>
    <cellStyle name="_Portfolio SPlan Base Case.xls Chart 2_Electric Rev Req Model (2009 GRC) Revised 01-18-2010_DEM-WP(C) ENERG10C--ctn Mid-C_042010 2010GRC" xfId="12894"/>
    <cellStyle name="_Portfolio SPlan Base Case.xls Chart 2_Electric Rev Req Model (2009 GRC) Revised 01-18-2010_DEM-WP(C) ENERG10C--ctn Mid-C_042010 2010GRC 2" xfId="12895"/>
    <cellStyle name="_Portfolio SPlan Base Case.xls Chart 2_Electric Rev Req Model (2010 GRC)" xfId="12896"/>
    <cellStyle name="_Portfolio SPlan Base Case.xls Chart 2_Electric Rev Req Model (2010 GRC) 2" xfId="12897"/>
    <cellStyle name="_Portfolio SPlan Base Case.xls Chart 2_Electric Rev Req Model (2010 GRC) SF" xfId="12898"/>
    <cellStyle name="_Portfolio SPlan Base Case.xls Chart 2_Electric Rev Req Model (2010 GRC) SF 2" xfId="12899"/>
    <cellStyle name="_Portfolio SPlan Base Case.xls Chart 2_Final Order Electric EXHIBIT A-1" xfId="12900"/>
    <cellStyle name="_Portfolio SPlan Base Case.xls Chart 2_Final Order Electric EXHIBIT A-1 2" xfId="12901"/>
    <cellStyle name="_Portfolio SPlan Base Case.xls Chart 2_Final Order Electric EXHIBIT A-1 2 2" xfId="12902"/>
    <cellStyle name="_Portfolio SPlan Base Case.xls Chart 2_Final Order Electric EXHIBIT A-1 2 2 2" xfId="12903"/>
    <cellStyle name="_Portfolio SPlan Base Case.xls Chart 2_Final Order Electric EXHIBIT A-1 2 3" xfId="12904"/>
    <cellStyle name="_Portfolio SPlan Base Case.xls Chart 2_Final Order Electric EXHIBIT A-1 2 4" xfId="12905"/>
    <cellStyle name="_Portfolio SPlan Base Case.xls Chart 2_Final Order Electric EXHIBIT A-1 3" xfId="12906"/>
    <cellStyle name="_Portfolio SPlan Base Case.xls Chart 2_Final Order Electric EXHIBIT A-1 3 2" xfId="12907"/>
    <cellStyle name="_Portfolio SPlan Base Case.xls Chart 2_Final Order Electric EXHIBIT A-1 4" xfId="12908"/>
    <cellStyle name="_Portfolio SPlan Base Case.xls Chart 2_Final Order Electric EXHIBIT A-1 5" xfId="12909"/>
    <cellStyle name="_Portfolio SPlan Base Case.xls Chart 2_Final Order Electric EXHIBIT A-1 6" xfId="12910"/>
    <cellStyle name="_Portfolio SPlan Base Case.xls Chart 2_NIM Summary" xfId="12911"/>
    <cellStyle name="_Portfolio SPlan Base Case.xls Chart 2_NIM Summary 2" xfId="12912"/>
    <cellStyle name="_Portfolio SPlan Base Case.xls Chart 2_NIM Summary 2 2" xfId="12913"/>
    <cellStyle name="_Portfolio SPlan Base Case.xls Chart 2_NIM Summary 2 2 2" xfId="12914"/>
    <cellStyle name="_Portfolio SPlan Base Case.xls Chart 2_NIM Summary 2 2 2 2" xfId="12915"/>
    <cellStyle name="_Portfolio SPlan Base Case.xls Chart 2_NIM Summary 2 2 3" xfId="12916"/>
    <cellStyle name="_Portfolio SPlan Base Case.xls Chart 2_NIM Summary 2 2 4" xfId="12917"/>
    <cellStyle name="_Portfolio SPlan Base Case.xls Chart 2_NIM Summary 2 3" xfId="12918"/>
    <cellStyle name="_Portfolio SPlan Base Case.xls Chart 2_NIM Summary 2 3 2" xfId="12919"/>
    <cellStyle name="_Portfolio SPlan Base Case.xls Chart 2_NIM Summary 2 4" xfId="12920"/>
    <cellStyle name="_Portfolio SPlan Base Case.xls Chart 2_NIM Summary 3" xfId="12921"/>
    <cellStyle name="_Portfolio SPlan Base Case.xls Chart 2_NIM Summary 3 2" xfId="12922"/>
    <cellStyle name="_Portfolio SPlan Base Case.xls Chart 2_NIM Summary 3 2 2" xfId="12923"/>
    <cellStyle name="_Portfolio SPlan Base Case.xls Chart 2_NIM Summary 3 3" xfId="12924"/>
    <cellStyle name="_Portfolio SPlan Base Case.xls Chart 2_NIM Summary 3 4" xfId="12925"/>
    <cellStyle name="_Portfolio SPlan Base Case.xls Chart 2_NIM Summary 4" xfId="12926"/>
    <cellStyle name="_Portfolio SPlan Base Case.xls Chart 2_NIM Summary 4 2" xfId="12927"/>
    <cellStyle name="_Portfolio SPlan Base Case.xls Chart 2_NIM Summary 5" xfId="12928"/>
    <cellStyle name="_Portfolio SPlan Base Case.xls Chart 2_NIM Summary_DEM-WP(C) ENERG10C--ctn Mid-C_042010 2010GRC" xfId="12929"/>
    <cellStyle name="_Portfolio SPlan Base Case.xls Chart 2_NIM Summary_DEM-WP(C) ENERG10C--ctn Mid-C_042010 2010GRC 2" xfId="12930"/>
    <cellStyle name="_Portfolio SPlan Base Case.xls Chart 2_Rebuttal Power Costs" xfId="12931"/>
    <cellStyle name="_Portfolio SPlan Base Case.xls Chart 2_Rebuttal Power Costs 2" xfId="12932"/>
    <cellStyle name="_Portfolio SPlan Base Case.xls Chart 2_Rebuttal Power Costs 2 2" xfId="12933"/>
    <cellStyle name="_Portfolio SPlan Base Case.xls Chart 2_Rebuttal Power Costs 2 2 2" xfId="12934"/>
    <cellStyle name="_Portfolio SPlan Base Case.xls Chart 2_Rebuttal Power Costs 2 2 2 2" xfId="12935"/>
    <cellStyle name="_Portfolio SPlan Base Case.xls Chart 2_Rebuttal Power Costs 2 2 3" xfId="12936"/>
    <cellStyle name="_Portfolio SPlan Base Case.xls Chart 2_Rebuttal Power Costs 2 2 4" xfId="12937"/>
    <cellStyle name="_Portfolio SPlan Base Case.xls Chart 2_Rebuttal Power Costs 2 3" xfId="12938"/>
    <cellStyle name="_Portfolio SPlan Base Case.xls Chart 2_Rebuttal Power Costs 2 3 2" xfId="12939"/>
    <cellStyle name="_Portfolio SPlan Base Case.xls Chart 2_Rebuttal Power Costs 2 4" xfId="12940"/>
    <cellStyle name="_Portfolio SPlan Base Case.xls Chart 2_Rebuttal Power Costs 3" xfId="12941"/>
    <cellStyle name="_Portfolio SPlan Base Case.xls Chart 2_Rebuttal Power Costs 3 2" xfId="12942"/>
    <cellStyle name="_Portfolio SPlan Base Case.xls Chart 2_Rebuttal Power Costs 3 2 2" xfId="12943"/>
    <cellStyle name="_Portfolio SPlan Base Case.xls Chart 2_Rebuttal Power Costs 3 3" xfId="12944"/>
    <cellStyle name="_Portfolio SPlan Base Case.xls Chart 2_Rebuttal Power Costs 3 4" xfId="12945"/>
    <cellStyle name="_Portfolio SPlan Base Case.xls Chart 2_Rebuttal Power Costs 4" xfId="12946"/>
    <cellStyle name="_Portfolio SPlan Base Case.xls Chart 2_Rebuttal Power Costs 4 2" xfId="12947"/>
    <cellStyle name="_Portfolio SPlan Base Case.xls Chart 2_Rebuttal Power Costs 5" xfId="12948"/>
    <cellStyle name="_Portfolio SPlan Base Case.xls Chart 2_Rebuttal Power Costs_Adj Bench DR 3 for Initial Briefs (Electric)" xfId="12949"/>
    <cellStyle name="_Portfolio SPlan Base Case.xls Chart 2_Rebuttal Power Costs_Adj Bench DR 3 for Initial Briefs (Electric) 2" xfId="12950"/>
    <cellStyle name="_Portfolio SPlan Base Case.xls Chart 2_Rebuttal Power Costs_Adj Bench DR 3 for Initial Briefs (Electric) 2 2" xfId="12951"/>
    <cellStyle name="_Portfolio SPlan Base Case.xls Chart 2_Rebuttal Power Costs_Adj Bench DR 3 for Initial Briefs (Electric) 2 2 2" xfId="12952"/>
    <cellStyle name="_Portfolio SPlan Base Case.xls Chart 2_Rebuttal Power Costs_Adj Bench DR 3 for Initial Briefs (Electric) 2 2 2 2" xfId="12953"/>
    <cellStyle name="_Portfolio SPlan Base Case.xls Chart 2_Rebuttal Power Costs_Adj Bench DR 3 for Initial Briefs (Electric) 2 2 3" xfId="12954"/>
    <cellStyle name="_Portfolio SPlan Base Case.xls Chart 2_Rebuttal Power Costs_Adj Bench DR 3 for Initial Briefs (Electric) 2 2 4" xfId="12955"/>
    <cellStyle name="_Portfolio SPlan Base Case.xls Chart 2_Rebuttal Power Costs_Adj Bench DR 3 for Initial Briefs (Electric) 2 3" xfId="12956"/>
    <cellStyle name="_Portfolio SPlan Base Case.xls Chart 2_Rebuttal Power Costs_Adj Bench DR 3 for Initial Briefs (Electric) 2 3 2" xfId="12957"/>
    <cellStyle name="_Portfolio SPlan Base Case.xls Chart 2_Rebuttal Power Costs_Adj Bench DR 3 for Initial Briefs (Electric) 2 4" xfId="12958"/>
    <cellStyle name="_Portfolio SPlan Base Case.xls Chart 2_Rebuttal Power Costs_Adj Bench DR 3 for Initial Briefs (Electric) 3" xfId="12959"/>
    <cellStyle name="_Portfolio SPlan Base Case.xls Chart 2_Rebuttal Power Costs_Adj Bench DR 3 for Initial Briefs (Electric) 3 2" xfId="12960"/>
    <cellStyle name="_Portfolio SPlan Base Case.xls Chart 2_Rebuttal Power Costs_Adj Bench DR 3 for Initial Briefs (Electric) 3 2 2" xfId="12961"/>
    <cellStyle name="_Portfolio SPlan Base Case.xls Chart 2_Rebuttal Power Costs_Adj Bench DR 3 for Initial Briefs (Electric) 3 3" xfId="12962"/>
    <cellStyle name="_Portfolio SPlan Base Case.xls Chart 2_Rebuttal Power Costs_Adj Bench DR 3 for Initial Briefs (Electric) 3 4" xfId="12963"/>
    <cellStyle name="_Portfolio SPlan Base Case.xls Chart 2_Rebuttal Power Costs_Adj Bench DR 3 for Initial Briefs (Electric) 4" xfId="12964"/>
    <cellStyle name="_Portfolio SPlan Base Case.xls Chart 2_Rebuttal Power Costs_Adj Bench DR 3 for Initial Briefs (Electric) 4 2" xfId="12965"/>
    <cellStyle name="_Portfolio SPlan Base Case.xls Chart 2_Rebuttal Power Costs_Adj Bench DR 3 for Initial Briefs (Electric) 5" xfId="12966"/>
    <cellStyle name="_Portfolio SPlan Base Case.xls Chart 2_Rebuttal Power Costs_Adj Bench DR 3 for Initial Briefs (Electric)_DEM-WP(C) ENERG10C--ctn Mid-C_042010 2010GRC" xfId="12967"/>
    <cellStyle name="_Portfolio SPlan Base Case.xls Chart 2_Rebuttal Power Costs_Adj Bench DR 3 for Initial Briefs (Electric)_DEM-WP(C) ENERG10C--ctn Mid-C_042010 2010GRC 2" xfId="12968"/>
    <cellStyle name="_Portfolio SPlan Base Case.xls Chart 2_Rebuttal Power Costs_DEM-WP(C) ENERG10C--ctn Mid-C_042010 2010GRC" xfId="12969"/>
    <cellStyle name="_Portfolio SPlan Base Case.xls Chart 2_Rebuttal Power Costs_DEM-WP(C) ENERG10C--ctn Mid-C_042010 2010GRC 2" xfId="12970"/>
    <cellStyle name="_Portfolio SPlan Base Case.xls Chart 2_Rebuttal Power Costs_Electric Rev Req Model (2009 GRC) Rebuttal" xfId="12971"/>
    <cellStyle name="_Portfolio SPlan Base Case.xls Chart 2_Rebuttal Power Costs_Electric Rev Req Model (2009 GRC) Rebuttal 2" xfId="12972"/>
    <cellStyle name="_Portfolio SPlan Base Case.xls Chart 2_Rebuttal Power Costs_Electric Rev Req Model (2009 GRC) Rebuttal 2 2" xfId="12973"/>
    <cellStyle name="_Portfolio SPlan Base Case.xls Chart 2_Rebuttal Power Costs_Electric Rev Req Model (2009 GRC) Rebuttal 2 2 2" xfId="12974"/>
    <cellStyle name="_Portfolio SPlan Base Case.xls Chart 2_Rebuttal Power Costs_Electric Rev Req Model (2009 GRC) Rebuttal 2 3" xfId="12975"/>
    <cellStyle name="_Portfolio SPlan Base Case.xls Chart 2_Rebuttal Power Costs_Electric Rev Req Model (2009 GRC) Rebuttal 3" xfId="12976"/>
    <cellStyle name="_Portfolio SPlan Base Case.xls Chart 2_Rebuttal Power Costs_Electric Rev Req Model (2009 GRC) Rebuttal 3 2" xfId="12977"/>
    <cellStyle name="_Portfolio SPlan Base Case.xls Chart 2_Rebuttal Power Costs_Electric Rev Req Model (2009 GRC) Rebuttal 4" xfId="12978"/>
    <cellStyle name="_Portfolio SPlan Base Case.xls Chart 2_Rebuttal Power Costs_Electric Rev Req Model (2009 GRC) Rebuttal REmoval of New  WH Solar AdjustMI" xfId="12979"/>
    <cellStyle name="_Portfolio SPlan Base Case.xls Chart 2_Rebuttal Power Costs_Electric Rev Req Model (2009 GRC) Rebuttal REmoval of New  WH Solar AdjustMI 2" xfId="12980"/>
    <cellStyle name="_Portfolio SPlan Base Case.xls Chart 2_Rebuttal Power Costs_Electric Rev Req Model (2009 GRC) Rebuttal REmoval of New  WH Solar AdjustMI 2 2" xfId="12981"/>
    <cellStyle name="_Portfolio SPlan Base Case.xls Chart 2_Rebuttal Power Costs_Electric Rev Req Model (2009 GRC) Rebuttal REmoval of New  WH Solar AdjustMI 2 2 2" xfId="12982"/>
    <cellStyle name="_Portfolio SPlan Base Case.xls Chart 2_Rebuttal Power Costs_Electric Rev Req Model (2009 GRC) Rebuttal REmoval of New  WH Solar AdjustMI 2 2 2 2" xfId="12983"/>
    <cellStyle name="_Portfolio SPlan Base Case.xls Chart 2_Rebuttal Power Costs_Electric Rev Req Model (2009 GRC) Rebuttal REmoval of New  WH Solar AdjustMI 2 2 3" xfId="12984"/>
    <cellStyle name="_Portfolio SPlan Base Case.xls Chart 2_Rebuttal Power Costs_Electric Rev Req Model (2009 GRC) Rebuttal REmoval of New  WH Solar AdjustMI 2 2 4" xfId="12985"/>
    <cellStyle name="_Portfolio SPlan Base Case.xls Chart 2_Rebuttal Power Costs_Electric Rev Req Model (2009 GRC) Rebuttal REmoval of New  WH Solar AdjustMI 2 3" xfId="12986"/>
    <cellStyle name="_Portfolio SPlan Base Case.xls Chart 2_Rebuttal Power Costs_Electric Rev Req Model (2009 GRC) Rebuttal REmoval of New  WH Solar AdjustMI 2 3 2" xfId="12987"/>
    <cellStyle name="_Portfolio SPlan Base Case.xls Chart 2_Rebuttal Power Costs_Electric Rev Req Model (2009 GRC) Rebuttal REmoval of New  WH Solar AdjustMI 2 4" xfId="12988"/>
    <cellStyle name="_Portfolio SPlan Base Case.xls Chart 2_Rebuttal Power Costs_Electric Rev Req Model (2009 GRC) Rebuttal REmoval of New  WH Solar AdjustMI 3" xfId="12989"/>
    <cellStyle name="_Portfolio SPlan Base Case.xls Chart 2_Rebuttal Power Costs_Electric Rev Req Model (2009 GRC) Rebuttal REmoval of New  WH Solar AdjustMI 3 2" xfId="12990"/>
    <cellStyle name="_Portfolio SPlan Base Case.xls Chart 2_Rebuttal Power Costs_Electric Rev Req Model (2009 GRC) Rebuttal REmoval of New  WH Solar AdjustMI 3 2 2" xfId="12991"/>
    <cellStyle name="_Portfolio SPlan Base Case.xls Chart 2_Rebuttal Power Costs_Electric Rev Req Model (2009 GRC) Rebuttal REmoval of New  WH Solar AdjustMI 3 3" xfId="12992"/>
    <cellStyle name="_Portfolio SPlan Base Case.xls Chart 2_Rebuttal Power Costs_Electric Rev Req Model (2009 GRC) Rebuttal REmoval of New  WH Solar AdjustMI 3 4" xfId="12993"/>
    <cellStyle name="_Portfolio SPlan Base Case.xls Chart 2_Rebuttal Power Costs_Electric Rev Req Model (2009 GRC) Rebuttal REmoval of New  WH Solar AdjustMI 4" xfId="12994"/>
    <cellStyle name="_Portfolio SPlan Base Case.xls Chart 2_Rebuttal Power Costs_Electric Rev Req Model (2009 GRC) Rebuttal REmoval of New  WH Solar AdjustMI 4 2" xfId="12995"/>
    <cellStyle name="_Portfolio SPlan Base Case.xls Chart 2_Rebuttal Power Costs_Electric Rev Req Model (2009 GRC) Rebuttal REmoval of New  WH Solar AdjustMI 5" xfId="12996"/>
    <cellStyle name="_Portfolio SPlan Base Case.xls Chart 2_Rebuttal Power Costs_Electric Rev Req Model (2009 GRC) Rebuttal REmoval of New  WH Solar AdjustMI_DEM-WP(C) ENERG10C--ctn Mid-C_042010 2010GRC" xfId="12997"/>
    <cellStyle name="_Portfolio SPlan Base Case.xls Chart 2_Rebuttal Power Costs_Electric Rev Req Model (2009 GRC) Rebuttal REmoval of New  WH Solar AdjustMI_DEM-WP(C) ENERG10C--ctn Mid-C_042010 2010GRC 2" xfId="12998"/>
    <cellStyle name="_Portfolio SPlan Base Case.xls Chart 2_Rebuttal Power Costs_Electric Rev Req Model (2009 GRC) Revised 01-18-2010" xfId="12999"/>
    <cellStyle name="_Portfolio SPlan Base Case.xls Chart 2_Rebuttal Power Costs_Electric Rev Req Model (2009 GRC) Revised 01-18-2010 2" xfId="13000"/>
    <cellStyle name="_Portfolio SPlan Base Case.xls Chart 2_Rebuttal Power Costs_Electric Rev Req Model (2009 GRC) Revised 01-18-2010 2 2" xfId="13001"/>
    <cellStyle name="_Portfolio SPlan Base Case.xls Chart 2_Rebuttal Power Costs_Electric Rev Req Model (2009 GRC) Revised 01-18-2010 2 2 2" xfId="13002"/>
    <cellStyle name="_Portfolio SPlan Base Case.xls Chart 2_Rebuttal Power Costs_Electric Rev Req Model (2009 GRC) Revised 01-18-2010 2 2 2 2" xfId="13003"/>
    <cellStyle name="_Portfolio SPlan Base Case.xls Chart 2_Rebuttal Power Costs_Electric Rev Req Model (2009 GRC) Revised 01-18-2010 2 2 3" xfId="13004"/>
    <cellStyle name="_Portfolio SPlan Base Case.xls Chart 2_Rebuttal Power Costs_Electric Rev Req Model (2009 GRC) Revised 01-18-2010 2 2 4" xfId="13005"/>
    <cellStyle name="_Portfolio SPlan Base Case.xls Chart 2_Rebuttal Power Costs_Electric Rev Req Model (2009 GRC) Revised 01-18-2010 2 3" xfId="13006"/>
    <cellStyle name="_Portfolio SPlan Base Case.xls Chart 2_Rebuttal Power Costs_Electric Rev Req Model (2009 GRC) Revised 01-18-2010 2 3 2" xfId="13007"/>
    <cellStyle name="_Portfolio SPlan Base Case.xls Chart 2_Rebuttal Power Costs_Electric Rev Req Model (2009 GRC) Revised 01-18-2010 2 4" xfId="13008"/>
    <cellStyle name="_Portfolio SPlan Base Case.xls Chart 2_Rebuttal Power Costs_Electric Rev Req Model (2009 GRC) Revised 01-18-2010 3" xfId="13009"/>
    <cellStyle name="_Portfolio SPlan Base Case.xls Chart 2_Rebuttal Power Costs_Electric Rev Req Model (2009 GRC) Revised 01-18-2010 3 2" xfId="13010"/>
    <cellStyle name="_Portfolio SPlan Base Case.xls Chart 2_Rebuttal Power Costs_Electric Rev Req Model (2009 GRC) Revised 01-18-2010 3 2 2" xfId="13011"/>
    <cellStyle name="_Portfolio SPlan Base Case.xls Chart 2_Rebuttal Power Costs_Electric Rev Req Model (2009 GRC) Revised 01-18-2010 3 3" xfId="13012"/>
    <cellStyle name="_Portfolio SPlan Base Case.xls Chart 2_Rebuttal Power Costs_Electric Rev Req Model (2009 GRC) Revised 01-18-2010 3 4" xfId="13013"/>
    <cellStyle name="_Portfolio SPlan Base Case.xls Chart 2_Rebuttal Power Costs_Electric Rev Req Model (2009 GRC) Revised 01-18-2010 4" xfId="13014"/>
    <cellStyle name="_Portfolio SPlan Base Case.xls Chart 2_Rebuttal Power Costs_Electric Rev Req Model (2009 GRC) Revised 01-18-2010 4 2" xfId="13015"/>
    <cellStyle name="_Portfolio SPlan Base Case.xls Chart 2_Rebuttal Power Costs_Electric Rev Req Model (2009 GRC) Revised 01-18-2010 5" xfId="13016"/>
    <cellStyle name="_Portfolio SPlan Base Case.xls Chart 2_Rebuttal Power Costs_Electric Rev Req Model (2009 GRC) Revised 01-18-2010_DEM-WP(C) ENERG10C--ctn Mid-C_042010 2010GRC" xfId="13017"/>
    <cellStyle name="_Portfolio SPlan Base Case.xls Chart 2_Rebuttal Power Costs_Electric Rev Req Model (2009 GRC) Revised 01-18-2010_DEM-WP(C) ENERG10C--ctn Mid-C_042010 2010GRC 2" xfId="13018"/>
    <cellStyle name="_Portfolio SPlan Base Case.xls Chart 2_Rebuttal Power Costs_Final Order Electric EXHIBIT A-1" xfId="13019"/>
    <cellStyle name="_Portfolio SPlan Base Case.xls Chart 2_Rebuttal Power Costs_Final Order Electric EXHIBIT A-1 2" xfId="13020"/>
    <cellStyle name="_Portfolio SPlan Base Case.xls Chart 2_Rebuttal Power Costs_Final Order Electric EXHIBIT A-1 2 2" xfId="13021"/>
    <cellStyle name="_Portfolio SPlan Base Case.xls Chart 2_Rebuttal Power Costs_Final Order Electric EXHIBIT A-1 2 2 2" xfId="13022"/>
    <cellStyle name="_Portfolio SPlan Base Case.xls Chart 2_Rebuttal Power Costs_Final Order Electric EXHIBIT A-1 2 3" xfId="13023"/>
    <cellStyle name="_Portfolio SPlan Base Case.xls Chart 2_Rebuttal Power Costs_Final Order Electric EXHIBIT A-1 2 4" xfId="13024"/>
    <cellStyle name="_Portfolio SPlan Base Case.xls Chart 2_Rebuttal Power Costs_Final Order Electric EXHIBIT A-1 3" xfId="13025"/>
    <cellStyle name="_Portfolio SPlan Base Case.xls Chart 2_Rebuttal Power Costs_Final Order Electric EXHIBIT A-1 3 2" xfId="13026"/>
    <cellStyle name="_Portfolio SPlan Base Case.xls Chart 2_Rebuttal Power Costs_Final Order Electric EXHIBIT A-1 4" xfId="13027"/>
    <cellStyle name="_Portfolio SPlan Base Case.xls Chart 2_Rebuttal Power Costs_Final Order Electric EXHIBIT A-1 5" xfId="13028"/>
    <cellStyle name="_Portfolio SPlan Base Case.xls Chart 2_Rebuttal Power Costs_Final Order Electric EXHIBIT A-1 6" xfId="13029"/>
    <cellStyle name="_Portfolio SPlan Base Case.xls Chart 2_TENASKA REGULATORY ASSET" xfId="13030"/>
    <cellStyle name="_Portfolio SPlan Base Case.xls Chart 2_TENASKA REGULATORY ASSET 2" xfId="13031"/>
    <cellStyle name="_Portfolio SPlan Base Case.xls Chart 2_TENASKA REGULATORY ASSET 2 2" xfId="13032"/>
    <cellStyle name="_Portfolio SPlan Base Case.xls Chart 2_TENASKA REGULATORY ASSET 2 2 2" xfId="13033"/>
    <cellStyle name="_Portfolio SPlan Base Case.xls Chart 2_TENASKA REGULATORY ASSET 2 3" xfId="13034"/>
    <cellStyle name="_Portfolio SPlan Base Case.xls Chart 2_TENASKA REGULATORY ASSET 2 4" xfId="13035"/>
    <cellStyle name="_Portfolio SPlan Base Case.xls Chart 2_TENASKA REGULATORY ASSET 3" xfId="13036"/>
    <cellStyle name="_Portfolio SPlan Base Case.xls Chart 2_TENASKA REGULATORY ASSET 3 2" xfId="13037"/>
    <cellStyle name="_Portfolio SPlan Base Case.xls Chart 2_TENASKA REGULATORY ASSET 4" xfId="13038"/>
    <cellStyle name="_Portfolio SPlan Base Case.xls Chart 2_TENASKA REGULATORY ASSET 5" xfId="13039"/>
    <cellStyle name="_Portfolio SPlan Base Case.xls Chart 2_TENASKA REGULATORY ASSET 6" xfId="13040"/>
    <cellStyle name="_Portfolio SPlan Base Case.xls Chart 3" xfId="13041"/>
    <cellStyle name="_Portfolio SPlan Base Case.xls Chart 3 2" xfId="13042"/>
    <cellStyle name="_Portfolio SPlan Base Case.xls Chart 3 2 2" xfId="13043"/>
    <cellStyle name="_Portfolio SPlan Base Case.xls Chart 3 2 2 2" xfId="13044"/>
    <cellStyle name="_Portfolio SPlan Base Case.xls Chart 3 2 2 2 2" xfId="13045"/>
    <cellStyle name="_Portfolio SPlan Base Case.xls Chart 3 2 2 2 2 2" xfId="13046"/>
    <cellStyle name="_Portfolio SPlan Base Case.xls Chart 3 2 2 2 3" xfId="13047"/>
    <cellStyle name="_Portfolio SPlan Base Case.xls Chart 3 2 2 3" xfId="13048"/>
    <cellStyle name="_Portfolio SPlan Base Case.xls Chart 3 2 2 3 2" xfId="13049"/>
    <cellStyle name="_Portfolio SPlan Base Case.xls Chart 3 2 2 4" xfId="13050"/>
    <cellStyle name="_Portfolio SPlan Base Case.xls Chart 3 2 3" xfId="13051"/>
    <cellStyle name="_Portfolio SPlan Base Case.xls Chart 3 2 3 2" xfId="13052"/>
    <cellStyle name="_Portfolio SPlan Base Case.xls Chart 3 2 3 2 2" xfId="13053"/>
    <cellStyle name="_Portfolio SPlan Base Case.xls Chart 3 2 3 3" xfId="13054"/>
    <cellStyle name="_Portfolio SPlan Base Case.xls Chart 3 2 4" xfId="13055"/>
    <cellStyle name="_Portfolio SPlan Base Case.xls Chart 3 2 4 2" xfId="13056"/>
    <cellStyle name="_Portfolio SPlan Base Case.xls Chart 3 2 5" xfId="13057"/>
    <cellStyle name="_Portfolio SPlan Base Case.xls Chart 3 3" xfId="13058"/>
    <cellStyle name="_Portfolio SPlan Base Case.xls Chart 3 3 2" xfId="13059"/>
    <cellStyle name="_Portfolio SPlan Base Case.xls Chart 3 3 2 2" xfId="13060"/>
    <cellStyle name="_Portfolio SPlan Base Case.xls Chart 3 3 2 3" xfId="13061"/>
    <cellStyle name="_Portfolio SPlan Base Case.xls Chart 3 3 3" xfId="13062"/>
    <cellStyle name="_Portfolio SPlan Base Case.xls Chart 3 3 4" xfId="13063"/>
    <cellStyle name="_Portfolio SPlan Base Case.xls Chart 3 4" xfId="13064"/>
    <cellStyle name="_Portfolio SPlan Base Case.xls Chart 3 4 2" xfId="13065"/>
    <cellStyle name="_Portfolio SPlan Base Case.xls Chart 3 4 2 2" xfId="13066"/>
    <cellStyle name="_Portfolio SPlan Base Case.xls Chart 3 4 3" xfId="13067"/>
    <cellStyle name="_Portfolio SPlan Base Case.xls Chart 3 5" xfId="13068"/>
    <cellStyle name="_Portfolio SPlan Base Case.xls Chart 3 5 2" xfId="13069"/>
    <cellStyle name="_Portfolio SPlan Base Case.xls Chart 3 5 3" xfId="13070"/>
    <cellStyle name="_Portfolio SPlan Base Case.xls Chart 3 6" xfId="13071"/>
    <cellStyle name="_Portfolio SPlan Base Case.xls Chart 3 6 2" xfId="13072"/>
    <cellStyle name="_Portfolio SPlan Base Case.xls Chart 3_Adj Bench DR 3 for Initial Briefs (Electric)" xfId="13073"/>
    <cellStyle name="_Portfolio SPlan Base Case.xls Chart 3_Adj Bench DR 3 for Initial Briefs (Electric) 2" xfId="13074"/>
    <cellStyle name="_Portfolio SPlan Base Case.xls Chart 3_Adj Bench DR 3 for Initial Briefs (Electric) 2 2" xfId="13075"/>
    <cellStyle name="_Portfolio SPlan Base Case.xls Chart 3_Adj Bench DR 3 for Initial Briefs (Electric) 2 2 2" xfId="13076"/>
    <cellStyle name="_Portfolio SPlan Base Case.xls Chart 3_Adj Bench DR 3 for Initial Briefs (Electric) 2 2 2 2" xfId="13077"/>
    <cellStyle name="_Portfolio SPlan Base Case.xls Chart 3_Adj Bench DR 3 for Initial Briefs (Electric) 2 2 3" xfId="13078"/>
    <cellStyle name="_Portfolio SPlan Base Case.xls Chart 3_Adj Bench DR 3 for Initial Briefs (Electric) 2 2 4" xfId="13079"/>
    <cellStyle name="_Portfolio SPlan Base Case.xls Chart 3_Adj Bench DR 3 for Initial Briefs (Electric) 2 3" xfId="13080"/>
    <cellStyle name="_Portfolio SPlan Base Case.xls Chart 3_Adj Bench DR 3 for Initial Briefs (Electric) 2 3 2" xfId="13081"/>
    <cellStyle name="_Portfolio SPlan Base Case.xls Chart 3_Adj Bench DR 3 for Initial Briefs (Electric) 2 4" xfId="13082"/>
    <cellStyle name="_Portfolio SPlan Base Case.xls Chart 3_Adj Bench DR 3 for Initial Briefs (Electric) 3" xfId="13083"/>
    <cellStyle name="_Portfolio SPlan Base Case.xls Chart 3_Adj Bench DR 3 for Initial Briefs (Electric) 3 2" xfId="13084"/>
    <cellStyle name="_Portfolio SPlan Base Case.xls Chart 3_Adj Bench DR 3 for Initial Briefs (Electric) 3 2 2" xfId="13085"/>
    <cellStyle name="_Portfolio SPlan Base Case.xls Chart 3_Adj Bench DR 3 for Initial Briefs (Electric) 3 3" xfId="13086"/>
    <cellStyle name="_Portfolio SPlan Base Case.xls Chart 3_Adj Bench DR 3 for Initial Briefs (Electric) 3 4" xfId="13087"/>
    <cellStyle name="_Portfolio SPlan Base Case.xls Chart 3_Adj Bench DR 3 for Initial Briefs (Electric) 4" xfId="13088"/>
    <cellStyle name="_Portfolio SPlan Base Case.xls Chart 3_Adj Bench DR 3 for Initial Briefs (Electric) 4 2" xfId="13089"/>
    <cellStyle name="_Portfolio SPlan Base Case.xls Chart 3_Adj Bench DR 3 for Initial Briefs (Electric) 5" xfId="13090"/>
    <cellStyle name="_Portfolio SPlan Base Case.xls Chart 3_Adj Bench DR 3 for Initial Briefs (Electric)_DEM-WP(C) ENERG10C--ctn Mid-C_042010 2010GRC" xfId="13091"/>
    <cellStyle name="_Portfolio SPlan Base Case.xls Chart 3_Adj Bench DR 3 for Initial Briefs (Electric)_DEM-WP(C) ENERG10C--ctn Mid-C_042010 2010GRC 2" xfId="13092"/>
    <cellStyle name="_Portfolio SPlan Base Case.xls Chart 3_Book1" xfId="13093"/>
    <cellStyle name="_Portfolio SPlan Base Case.xls Chart 3_Book1 2" xfId="13094"/>
    <cellStyle name="_Portfolio SPlan Base Case.xls Chart 3_Book2" xfId="13095"/>
    <cellStyle name="_Portfolio SPlan Base Case.xls Chart 3_Book2 2" xfId="13096"/>
    <cellStyle name="_Portfolio SPlan Base Case.xls Chart 3_Book2 2 2" xfId="13097"/>
    <cellStyle name="_Portfolio SPlan Base Case.xls Chart 3_Book2 2 2 2" xfId="13098"/>
    <cellStyle name="_Portfolio SPlan Base Case.xls Chart 3_Book2 2 2 2 2" xfId="13099"/>
    <cellStyle name="_Portfolio SPlan Base Case.xls Chart 3_Book2 2 2 3" xfId="13100"/>
    <cellStyle name="_Portfolio SPlan Base Case.xls Chart 3_Book2 2 2 4" xfId="13101"/>
    <cellStyle name="_Portfolio SPlan Base Case.xls Chart 3_Book2 2 3" xfId="13102"/>
    <cellStyle name="_Portfolio SPlan Base Case.xls Chart 3_Book2 2 3 2" xfId="13103"/>
    <cellStyle name="_Portfolio SPlan Base Case.xls Chart 3_Book2 2 4" xfId="13104"/>
    <cellStyle name="_Portfolio SPlan Base Case.xls Chart 3_Book2 3" xfId="13105"/>
    <cellStyle name="_Portfolio SPlan Base Case.xls Chart 3_Book2 3 2" xfId="13106"/>
    <cellStyle name="_Portfolio SPlan Base Case.xls Chart 3_Book2 3 2 2" xfId="13107"/>
    <cellStyle name="_Portfolio SPlan Base Case.xls Chart 3_Book2 3 3" xfId="13108"/>
    <cellStyle name="_Portfolio SPlan Base Case.xls Chart 3_Book2 3 4" xfId="13109"/>
    <cellStyle name="_Portfolio SPlan Base Case.xls Chart 3_Book2 4" xfId="13110"/>
    <cellStyle name="_Portfolio SPlan Base Case.xls Chart 3_Book2 4 2" xfId="13111"/>
    <cellStyle name="_Portfolio SPlan Base Case.xls Chart 3_Book2 5" xfId="13112"/>
    <cellStyle name="_Portfolio SPlan Base Case.xls Chart 3_Book2_Adj Bench DR 3 for Initial Briefs (Electric)" xfId="13113"/>
    <cellStyle name="_Portfolio SPlan Base Case.xls Chart 3_Book2_Adj Bench DR 3 for Initial Briefs (Electric) 2" xfId="13114"/>
    <cellStyle name="_Portfolio SPlan Base Case.xls Chart 3_Book2_Adj Bench DR 3 for Initial Briefs (Electric) 2 2" xfId="13115"/>
    <cellStyle name="_Portfolio SPlan Base Case.xls Chart 3_Book2_Adj Bench DR 3 for Initial Briefs (Electric) 2 2 2" xfId="13116"/>
    <cellStyle name="_Portfolio SPlan Base Case.xls Chart 3_Book2_Adj Bench DR 3 for Initial Briefs (Electric) 2 2 2 2" xfId="13117"/>
    <cellStyle name="_Portfolio SPlan Base Case.xls Chart 3_Book2_Adj Bench DR 3 for Initial Briefs (Electric) 2 2 3" xfId="13118"/>
    <cellStyle name="_Portfolio SPlan Base Case.xls Chart 3_Book2_Adj Bench DR 3 for Initial Briefs (Electric) 2 2 4" xfId="13119"/>
    <cellStyle name="_Portfolio SPlan Base Case.xls Chart 3_Book2_Adj Bench DR 3 for Initial Briefs (Electric) 2 3" xfId="13120"/>
    <cellStyle name="_Portfolio SPlan Base Case.xls Chart 3_Book2_Adj Bench DR 3 for Initial Briefs (Electric) 2 3 2" xfId="13121"/>
    <cellStyle name="_Portfolio SPlan Base Case.xls Chart 3_Book2_Adj Bench DR 3 for Initial Briefs (Electric) 2 4" xfId="13122"/>
    <cellStyle name="_Portfolio SPlan Base Case.xls Chart 3_Book2_Adj Bench DR 3 for Initial Briefs (Electric) 3" xfId="13123"/>
    <cellStyle name="_Portfolio SPlan Base Case.xls Chart 3_Book2_Adj Bench DR 3 for Initial Briefs (Electric) 3 2" xfId="13124"/>
    <cellStyle name="_Portfolio SPlan Base Case.xls Chart 3_Book2_Adj Bench DR 3 for Initial Briefs (Electric) 3 2 2" xfId="13125"/>
    <cellStyle name="_Portfolio SPlan Base Case.xls Chart 3_Book2_Adj Bench DR 3 for Initial Briefs (Electric) 3 3" xfId="13126"/>
    <cellStyle name="_Portfolio SPlan Base Case.xls Chart 3_Book2_Adj Bench DR 3 for Initial Briefs (Electric) 3 4" xfId="13127"/>
    <cellStyle name="_Portfolio SPlan Base Case.xls Chart 3_Book2_Adj Bench DR 3 for Initial Briefs (Electric) 4" xfId="13128"/>
    <cellStyle name="_Portfolio SPlan Base Case.xls Chart 3_Book2_Adj Bench DR 3 for Initial Briefs (Electric) 4 2" xfId="13129"/>
    <cellStyle name="_Portfolio SPlan Base Case.xls Chart 3_Book2_Adj Bench DR 3 for Initial Briefs (Electric) 5" xfId="13130"/>
    <cellStyle name="_Portfolio SPlan Base Case.xls Chart 3_Book2_Adj Bench DR 3 for Initial Briefs (Electric)_DEM-WP(C) ENERG10C--ctn Mid-C_042010 2010GRC" xfId="13131"/>
    <cellStyle name="_Portfolio SPlan Base Case.xls Chart 3_Book2_Adj Bench DR 3 for Initial Briefs (Electric)_DEM-WP(C) ENERG10C--ctn Mid-C_042010 2010GRC 2" xfId="13132"/>
    <cellStyle name="_Portfolio SPlan Base Case.xls Chart 3_Book2_DEM-WP(C) ENERG10C--ctn Mid-C_042010 2010GRC" xfId="13133"/>
    <cellStyle name="_Portfolio SPlan Base Case.xls Chart 3_Book2_DEM-WP(C) ENERG10C--ctn Mid-C_042010 2010GRC 2" xfId="13134"/>
    <cellStyle name="_Portfolio SPlan Base Case.xls Chart 3_Book2_Electric Rev Req Model (2009 GRC) Rebuttal" xfId="13135"/>
    <cellStyle name="_Portfolio SPlan Base Case.xls Chart 3_Book2_Electric Rev Req Model (2009 GRC) Rebuttal 2" xfId="13136"/>
    <cellStyle name="_Portfolio SPlan Base Case.xls Chart 3_Book2_Electric Rev Req Model (2009 GRC) Rebuttal 2 2" xfId="13137"/>
    <cellStyle name="_Portfolio SPlan Base Case.xls Chart 3_Book2_Electric Rev Req Model (2009 GRC) Rebuttal 2 2 2" xfId="13138"/>
    <cellStyle name="_Portfolio SPlan Base Case.xls Chart 3_Book2_Electric Rev Req Model (2009 GRC) Rebuttal 2 3" xfId="13139"/>
    <cellStyle name="_Portfolio SPlan Base Case.xls Chart 3_Book2_Electric Rev Req Model (2009 GRC) Rebuttal 3" xfId="13140"/>
    <cellStyle name="_Portfolio SPlan Base Case.xls Chart 3_Book2_Electric Rev Req Model (2009 GRC) Rebuttal 3 2" xfId="13141"/>
    <cellStyle name="_Portfolio SPlan Base Case.xls Chart 3_Book2_Electric Rev Req Model (2009 GRC) Rebuttal 4" xfId="13142"/>
    <cellStyle name="_Portfolio SPlan Base Case.xls Chart 3_Book2_Electric Rev Req Model (2009 GRC) Rebuttal REmoval of New  WH Solar AdjustMI" xfId="13143"/>
    <cellStyle name="_Portfolio SPlan Base Case.xls Chart 3_Book2_Electric Rev Req Model (2009 GRC) Rebuttal REmoval of New  WH Solar AdjustMI 2" xfId="13144"/>
    <cellStyle name="_Portfolio SPlan Base Case.xls Chart 3_Book2_Electric Rev Req Model (2009 GRC) Rebuttal REmoval of New  WH Solar AdjustMI 2 2" xfId="13145"/>
    <cellStyle name="_Portfolio SPlan Base Case.xls Chart 3_Book2_Electric Rev Req Model (2009 GRC) Rebuttal REmoval of New  WH Solar AdjustMI 2 2 2" xfId="13146"/>
    <cellStyle name="_Portfolio SPlan Base Case.xls Chart 3_Book2_Electric Rev Req Model (2009 GRC) Rebuttal REmoval of New  WH Solar AdjustMI 2 2 2 2" xfId="13147"/>
    <cellStyle name="_Portfolio SPlan Base Case.xls Chart 3_Book2_Electric Rev Req Model (2009 GRC) Rebuttal REmoval of New  WH Solar AdjustMI 2 2 3" xfId="13148"/>
    <cellStyle name="_Portfolio SPlan Base Case.xls Chart 3_Book2_Electric Rev Req Model (2009 GRC) Rebuttal REmoval of New  WH Solar AdjustMI 2 2 4" xfId="13149"/>
    <cellStyle name="_Portfolio SPlan Base Case.xls Chart 3_Book2_Electric Rev Req Model (2009 GRC) Rebuttal REmoval of New  WH Solar AdjustMI 2 3" xfId="13150"/>
    <cellStyle name="_Portfolio SPlan Base Case.xls Chart 3_Book2_Electric Rev Req Model (2009 GRC) Rebuttal REmoval of New  WH Solar AdjustMI 2 3 2" xfId="13151"/>
    <cellStyle name="_Portfolio SPlan Base Case.xls Chart 3_Book2_Electric Rev Req Model (2009 GRC) Rebuttal REmoval of New  WH Solar AdjustMI 2 4" xfId="13152"/>
    <cellStyle name="_Portfolio SPlan Base Case.xls Chart 3_Book2_Electric Rev Req Model (2009 GRC) Rebuttal REmoval of New  WH Solar AdjustMI 3" xfId="13153"/>
    <cellStyle name="_Portfolio SPlan Base Case.xls Chart 3_Book2_Electric Rev Req Model (2009 GRC) Rebuttal REmoval of New  WH Solar AdjustMI 3 2" xfId="13154"/>
    <cellStyle name="_Portfolio SPlan Base Case.xls Chart 3_Book2_Electric Rev Req Model (2009 GRC) Rebuttal REmoval of New  WH Solar AdjustMI 3 2 2" xfId="13155"/>
    <cellStyle name="_Portfolio SPlan Base Case.xls Chart 3_Book2_Electric Rev Req Model (2009 GRC) Rebuttal REmoval of New  WH Solar AdjustMI 3 3" xfId="13156"/>
    <cellStyle name="_Portfolio SPlan Base Case.xls Chart 3_Book2_Electric Rev Req Model (2009 GRC) Rebuttal REmoval of New  WH Solar AdjustMI 3 4" xfId="13157"/>
    <cellStyle name="_Portfolio SPlan Base Case.xls Chart 3_Book2_Electric Rev Req Model (2009 GRC) Rebuttal REmoval of New  WH Solar AdjustMI 4" xfId="13158"/>
    <cellStyle name="_Portfolio SPlan Base Case.xls Chart 3_Book2_Electric Rev Req Model (2009 GRC) Rebuttal REmoval of New  WH Solar AdjustMI 4 2" xfId="13159"/>
    <cellStyle name="_Portfolio SPlan Base Case.xls Chart 3_Book2_Electric Rev Req Model (2009 GRC) Rebuttal REmoval of New  WH Solar AdjustMI 5" xfId="13160"/>
    <cellStyle name="_Portfolio SPlan Base Case.xls Chart 3_Book2_Electric Rev Req Model (2009 GRC) Rebuttal REmoval of New  WH Solar AdjustMI_DEM-WP(C) ENERG10C--ctn Mid-C_042010 2010GRC" xfId="13161"/>
    <cellStyle name="_Portfolio SPlan Base Case.xls Chart 3_Book2_Electric Rev Req Model (2009 GRC) Rebuttal REmoval of New  WH Solar AdjustMI_DEM-WP(C) ENERG10C--ctn Mid-C_042010 2010GRC 2" xfId="13162"/>
    <cellStyle name="_Portfolio SPlan Base Case.xls Chart 3_Book2_Electric Rev Req Model (2009 GRC) Revised 01-18-2010" xfId="13163"/>
    <cellStyle name="_Portfolio SPlan Base Case.xls Chart 3_Book2_Electric Rev Req Model (2009 GRC) Revised 01-18-2010 2" xfId="13164"/>
    <cellStyle name="_Portfolio SPlan Base Case.xls Chart 3_Book2_Electric Rev Req Model (2009 GRC) Revised 01-18-2010 2 2" xfId="13165"/>
    <cellStyle name="_Portfolio SPlan Base Case.xls Chart 3_Book2_Electric Rev Req Model (2009 GRC) Revised 01-18-2010 2 2 2" xfId="13166"/>
    <cellStyle name="_Portfolio SPlan Base Case.xls Chart 3_Book2_Electric Rev Req Model (2009 GRC) Revised 01-18-2010 2 2 2 2" xfId="13167"/>
    <cellStyle name="_Portfolio SPlan Base Case.xls Chart 3_Book2_Electric Rev Req Model (2009 GRC) Revised 01-18-2010 2 2 3" xfId="13168"/>
    <cellStyle name="_Portfolio SPlan Base Case.xls Chart 3_Book2_Electric Rev Req Model (2009 GRC) Revised 01-18-2010 2 2 4" xfId="13169"/>
    <cellStyle name="_Portfolio SPlan Base Case.xls Chart 3_Book2_Electric Rev Req Model (2009 GRC) Revised 01-18-2010 2 3" xfId="13170"/>
    <cellStyle name="_Portfolio SPlan Base Case.xls Chart 3_Book2_Electric Rev Req Model (2009 GRC) Revised 01-18-2010 2 3 2" xfId="13171"/>
    <cellStyle name="_Portfolio SPlan Base Case.xls Chart 3_Book2_Electric Rev Req Model (2009 GRC) Revised 01-18-2010 2 4" xfId="13172"/>
    <cellStyle name="_Portfolio SPlan Base Case.xls Chart 3_Book2_Electric Rev Req Model (2009 GRC) Revised 01-18-2010 3" xfId="13173"/>
    <cellStyle name="_Portfolio SPlan Base Case.xls Chart 3_Book2_Electric Rev Req Model (2009 GRC) Revised 01-18-2010 3 2" xfId="13174"/>
    <cellStyle name="_Portfolio SPlan Base Case.xls Chart 3_Book2_Electric Rev Req Model (2009 GRC) Revised 01-18-2010 3 2 2" xfId="13175"/>
    <cellStyle name="_Portfolio SPlan Base Case.xls Chart 3_Book2_Electric Rev Req Model (2009 GRC) Revised 01-18-2010 3 3" xfId="13176"/>
    <cellStyle name="_Portfolio SPlan Base Case.xls Chart 3_Book2_Electric Rev Req Model (2009 GRC) Revised 01-18-2010 3 4" xfId="13177"/>
    <cellStyle name="_Portfolio SPlan Base Case.xls Chart 3_Book2_Electric Rev Req Model (2009 GRC) Revised 01-18-2010 4" xfId="13178"/>
    <cellStyle name="_Portfolio SPlan Base Case.xls Chart 3_Book2_Electric Rev Req Model (2009 GRC) Revised 01-18-2010 4 2" xfId="13179"/>
    <cellStyle name="_Portfolio SPlan Base Case.xls Chart 3_Book2_Electric Rev Req Model (2009 GRC) Revised 01-18-2010 5" xfId="13180"/>
    <cellStyle name="_Portfolio SPlan Base Case.xls Chart 3_Book2_Electric Rev Req Model (2009 GRC) Revised 01-18-2010_DEM-WP(C) ENERG10C--ctn Mid-C_042010 2010GRC" xfId="13181"/>
    <cellStyle name="_Portfolio SPlan Base Case.xls Chart 3_Book2_Electric Rev Req Model (2009 GRC) Revised 01-18-2010_DEM-WP(C) ENERG10C--ctn Mid-C_042010 2010GRC 2" xfId="13182"/>
    <cellStyle name="_Portfolio SPlan Base Case.xls Chart 3_Book2_Final Order Electric EXHIBIT A-1" xfId="13183"/>
    <cellStyle name="_Portfolio SPlan Base Case.xls Chart 3_Book2_Final Order Electric EXHIBIT A-1 2" xfId="13184"/>
    <cellStyle name="_Portfolio SPlan Base Case.xls Chart 3_Book2_Final Order Electric EXHIBIT A-1 2 2" xfId="13185"/>
    <cellStyle name="_Portfolio SPlan Base Case.xls Chart 3_Book2_Final Order Electric EXHIBIT A-1 2 2 2" xfId="13186"/>
    <cellStyle name="_Portfolio SPlan Base Case.xls Chart 3_Book2_Final Order Electric EXHIBIT A-1 2 3" xfId="13187"/>
    <cellStyle name="_Portfolio SPlan Base Case.xls Chart 3_Book2_Final Order Electric EXHIBIT A-1 2 4" xfId="13188"/>
    <cellStyle name="_Portfolio SPlan Base Case.xls Chart 3_Book2_Final Order Electric EXHIBIT A-1 3" xfId="13189"/>
    <cellStyle name="_Portfolio SPlan Base Case.xls Chart 3_Book2_Final Order Electric EXHIBIT A-1 3 2" xfId="13190"/>
    <cellStyle name="_Portfolio SPlan Base Case.xls Chart 3_Book2_Final Order Electric EXHIBIT A-1 4" xfId="13191"/>
    <cellStyle name="_Portfolio SPlan Base Case.xls Chart 3_Book2_Final Order Electric EXHIBIT A-1 5" xfId="13192"/>
    <cellStyle name="_Portfolio SPlan Base Case.xls Chart 3_Book2_Final Order Electric EXHIBIT A-1 6" xfId="13193"/>
    <cellStyle name="_Portfolio SPlan Base Case.xls Chart 3_Chelan PUD Power Costs (8-10)" xfId="13194"/>
    <cellStyle name="_Portfolio SPlan Base Case.xls Chart 3_Chelan PUD Power Costs (8-10) 2" xfId="13195"/>
    <cellStyle name="_Portfolio SPlan Base Case.xls Chart 3_Colstrip 1&amp;2 Annual O&amp;M Budgets" xfId="13196"/>
    <cellStyle name="_Portfolio SPlan Base Case.xls Chart 3_Confidential Material" xfId="13197"/>
    <cellStyle name="_Portfolio SPlan Base Case.xls Chart 3_Confidential Material 2" xfId="13198"/>
    <cellStyle name="_Portfolio SPlan Base Case.xls Chart 3_DEM-WP(C) Colstrip 12 Coal Cost Forecast 2010GRC" xfId="13199"/>
    <cellStyle name="_Portfolio SPlan Base Case.xls Chart 3_DEM-WP(C) Colstrip 12 Coal Cost Forecast 2010GRC 2" xfId="13200"/>
    <cellStyle name="_Portfolio SPlan Base Case.xls Chart 3_DEM-WP(C) ENERG10C--ctn Mid-C_042010 2010GRC" xfId="13201"/>
    <cellStyle name="_Portfolio SPlan Base Case.xls Chart 3_DEM-WP(C) ENERG10C--ctn Mid-C_042010 2010GRC 2" xfId="13202"/>
    <cellStyle name="_Portfolio SPlan Base Case.xls Chart 3_DEM-WP(C) Production O&amp;M 2010GRC As-Filed" xfId="13203"/>
    <cellStyle name="_Portfolio SPlan Base Case.xls Chart 3_DEM-WP(C) Production O&amp;M 2010GRC As-Filed 2" xfId="13204"/>
    <cellStyle name="_Portfolio SPlan Base Case.xls Chart 3_DEM-WP(C) Production O&amp;M 2010GRC As-Filed 2 2" xfId="13205"/>
    <cellStyle name="_Portfolio SPlan Base Case.xls Chart 3_DEM-WP(C) Production O&amp;M 2010GRC As-Filed 3" xfId="13206"/>
    <cellStyle name="_Portfolio SPlan Base Case.xls Chart 3_DEM-WP(C) Production O&amp;M 2010GRC As-Filed 3 2" xfId="13207"/>
    <cellStyle name="_Portfolio SPlan Base Case.xls Chart 3_DEM-WP(C) Production O&amp;M 2010GRC As-Filed 4" xfId="13208"/>
    <cellStyle name="_Portfolio SPlan Base Case.xls Chart 3_DEM-WP(C) Production O&amp;M 2010GRC As-Filed 4 2" xfId="13209"/>
    <cellStyle name="_Portfolio SPlan Base Case.xls Chart 3_DEM-WP(C) Production O&amp;M 2010GRC As-Filed 5" xfId="13210"/>
    <cellStyle name="_Portfolio SPlan Base Case.xls Chart 3_DEM-WP(C) Production O&amp;M 2010GRC As-Filed 5 2" xfId="13211"/>
    <cellStyle name="_Portfolio SPlan Base Case.xls Chart 3_DEM-WP(C) Production O&amp;M 2010GRC As-Filed 6" xfId="13212"/>
    <cellStyle name="_Portfolio SPlan Base Case.xls Chart 3_DEM-WP(C) Production O&amp;M 2010GRC As-Filed 6 2" xfId="13213"/>
    <cellStyle name="_Portfolio SPlan Base Case.xls Chart 3_Electric Rev Req Model (2009 GRC) " xfId="13214"/>
    <cellStyle name="_Portfolio SPlan Base Case.xls Chart 3_Electric Rev Req Model (2009 GRC)  2" xfId="13215"/>
    <cellStyle name="_Portfolio SPlan Base Case.xls Chart 3_Electric Rev Req Model (2009 GRC)  2 2" xfId="13216"/>
    <cellStyle name="_Portfolio SPlan Base Case.xls Chart 3_Electric Rev Req Model (2009 GRC)  2 2 2" xfId="13217"/>
    <cellStyle name="_Portfolio SPlan Base Case.xls Chart 3_Electric Rev Req Model (2009 GRC)  2 2 2 2" xfId="13218"/>
    <cellStyle name="_Portfolio SPlan Base Case.xls Chart 3_Electric Rev Req Model (2009 GRC)  2 2 3" xfId="13219"/>
    <cellStyle name="_Portfolio SPlan Base Case.xls Chart 3_Electric Rev Req Model (2009 GRC)  2 2 4" xfId="13220"/>
    <cellStyle name="_Portfolio SPlan Base Case.xls Chart 3_Electric Rev Req Model (2009 GRC)  2 3" xfId="13221"/>
    <cellStyle name="_Portfolio SPlan Base Case.xls Chart 3_Electric Rev Req Model (2009 GRC)  2 3 2" xfId="13222"/>
    <cellStyle name="_Portfolio SPlan Base Case.xls Chart 3_Electric Rev Req Model (2009 GRC)  2 4" xfId="13223"/>
    <cellStyle name="_Portfolio SPlan Base Case.xls Chart 3_Electric Rev Req Model (2009 GRC)  3" xfId="13224"/>
    <cellStyle name="_Portfolio SPlan Base Case.xls Chart 3_Electric Rev Req Model (2009 GRC)  3 2" xfId="13225"/>
    <cellStyle name="_Portfolio SPlan Base Case.xls Chart 3_Electric Rev Req Model (2009 GRC)  3 2 2" xfId="13226"/>
    <cellStyle name="_Portfolio SPlan Base Case.xls Chart 3_Electric Rev Req Model (2009 GRC)  3 3" xfId="13227"/>
    <cellStyle name="_Portfolio SPlan Base Case.xls Chart 3_Electric Rev Req Model (2009 GRC)  3 4" xfId="13228"/>
    <cellStyle name="_Portfolio SPlan Base Case.xls Chart 3_Electric Rev Req Model (2009 GRC)  4" xfId="13229"/>
    <cellStyle name="_Portfolio SPlan Base Case.xls Chart 3_Electric Rev Req Model (2009 GRC)  4 2" xfId="13230"/>
    <cellStyle name="_Portfolio SPlan Base Case.xls Chart 3_Electric Rev Req Model (2009 GRC)  5" xfId="13231"/>
    <cellStyle name="_Portfolio SPlan Base Case.xls Chart 3_Electric Rev Req Model (2009 GRC) _DEM-WP(C) ENERG10C--ctn Mid-C_042010 2010GRC" xfId="13232"/>
    <cellStyle name="_Portfolio SPlan Base Case.xls Chart 3_Electric Rev Req Model (2009 GRC) _DEM-WP(C) ENERG10C--ctn Mid-C_042010 2010GRC 2" xfId="13233"/>
    <cellStyle name="_Portfolio SPlan Base Case.xls Chart 3_Electric Rev Req Model (2009 GRC) Rebuttal" xfId="13234"/>
    <cellStyle name="_Portfolio SPlan Base Case.xls Chart 3_Electric Rev Req Model (2009 GRC) Rebuttal 2" xfId="13235"/>
    <cellStyle name="_Portfolio SPlan Base Case.xls Chart 3_Electric Rev Req Model (2009 GRC) Rebuttal 2 2" xfId="13236"/>
    <cellStyle name="_Portfolio SPlan Base Case.xls Chart 3_Electric Rev Req Model (2009 GRC) Rebuttal 2 2 2" xfId="13237"/>
    <cellStyle name="_Portfolio SPlan Base Case.xls Chart 3_Electric Rev Req Model (2009 GRC) Rebuttal 2 3" xfId="13238"/>
    <cellStyle name="_Portfolio SPlan Base Case.xls Chart 3_Electric Rev Req Model (2009 GRC) Rebuttal 3" xfId="13239"/>
    <cellStyle name="_Portfolio SPlan Base Case.xls Chart 3_Electric Rev Req Model (2009 GRC) Rebuttal 3 2" xfId="13240"/>
    <cellStyle name="_Portfolio SPlan Base Case.xls Chart 3_Electric Rev Req Model (2009 GRC) Rebuttal 4" xfId="13241"/>
    <cellStyle name="_Portfolio SPlan Base Case.xls Chart 3_Electric Rev Req Model (2009 GRC) Rebuttal REmoval of New  WH Solar AdjustMI" xfId="13242"/>
    <cellStyle name="_Portfolio SPlan Base Case.xls Chart 3_Electric Rev Req Model (2009 GRC) Rebuttal REmoval of New  WH Solar AdjustMI 2" xfId="13243"/>
    <cellStyle name="_Portfolio SPlan Base Case.xls Chart 3_Electric Rev Req Model (2009 GRC) Rebuttal REmoval of New  WH Solar AdjustMI 2 2" xfId="13244"/>
    <cellStyle name="_Portfolio SPlan Base Case.xls Chart 3_Electric Rev Req Model (2009 GRC) Rebuttal REmoval of New  WH Solar AdjustMI 2 2 2" xfId="13245"/>
    <cellStyle name="_Portfolio SPlan Base Case.xls Chart 3_Electric Rev Req Model (2009 GRC) Rebuttal REmoval of New  WH Solar AdjustMI 2 2 2 2" xfId="13246"/>
    <cellStyle name="_Portfolio SPlan Base Case.xls Chart 3_Electric Rev Req Model (2009 GRC) Rebuttal REmoval of New  WH Solar AdjustMI 2 2 3" xfId="13247"/>
    <cellStyle name="_Portfolio SPlan Base Case.xls Chart 3_Electric Rev Req Model (2009 GRC) Rebuttal REmoval of New  WH Solar AdjustMI 2 2 4" xfId="13248"/>
    <cellStyle name="_Portfolio SPlan Base Case.xls Chart 3_Electric Rev Req Model (2009 GRC) Rebuttal REmoval of New  WH Solar AdjustMI 2 3" xfId="13249"/>
    <cellStyle name="_Portfolio SPlan Base Case.xls Chart 3_Electric Rev Req Model (2009 GRC) Rebuttal REmoval of New  WH Solar AdjustMI 2 3 2" xfId="13250"/>
    <cellStyle name="_Portfolio SPlan Base Case.xls Chart 3_Electric Rev Req Model (2009 GRC) Rebuttal REmoval of New  WH Solar AdjustMI 2 4" xfId="13251"/>
    <cellStyle name="_Portfolio SPlan Base Case.xls Chart 3_Electric Rev Req Model (2009 GRC) Rebuttal REmoval of New  WH Solar AdjustMI 3" xfId="13252"/>
    <cellStyle name="_Portfolio SPlan Base Case.xls Chart 3_Electric Rev Req Model (2009 GRC) Rebuttal REmoval of New  WH Solar AdjustMI 3 2" xfId="13253"/>
    <cellStyle name="_Portfolio SPlan Base Case.xls Chart 3_Electric Rev Req Model (2009 GRC) Rebuttal REmoval of New  WH Solar AdjustMI 3 2 2" xfId="13254"/>
    <cellStyle name="_Portfolio SPlan Base Case.xls Chart 3_Electric Rev Req Model (2009 GRC) Rebuttal REmoval of New  WH Solar AdjustMI 3 3" xfId="13255"/>
    <cellStyle name="_Portfolio SPlan Base Case.xls Chart 3_Electric Rev Req Model (2009 GRC) Rebuttal REmoval of New  WH Solar AdjustMI 3 4" xfId="13256"/>
    <cellStyle name="_Portfolio SPlan Base Case.xls Chart 3_Electric Rev Req Model (2009 GRC) Rebuttal REmoval of New  WH Solar AdjustMI 4" xfId="13257"/>
    <cellStyle name="_Portfolio SPlan Base Case.xls Chart 3_Electric Rev Req Model (2009 GRC) Rebuttal REmoval of New  WH Solar AdjustMI 4 2" xfId="13258"/>
    <cellStyle name="_Portfolio SPlan Base Case.xls Chart 3_Electric Rev Req Model (2009 GRC) Rebuttal REmoval of New  WH Solar AdjustMI 5" xfId="13259"/>
    <cellStyle name="_Portfolio SPlan Base Case.xls Chart 3_Electric Rev Req Model (2009 GRC) Rebuttal REmoval of New  WH Solar AdjustMI_DEM-WP(C) ENERG10C--ctn Mid-C_042010 2010GRC" xfId="13260"/>
    <cellStyle name="_Portfolio SPlan Base Case.xls Chart 3_Electric Rev Req Model (2009 GRC) Rebuttal REmoval of New  WH Solar AdjustMI_DEM-WP(C) ENERG10C--ctn Mid-C_042010 2010GRC 2" xfId="13261"/>
    <cellStyle name="_Portfolio SPlan Base Case.xls Chart 3_Electric Rev Req Model (2009 GRC) Revised 01-18-2010" xfId="13262"/>
    <cellStyle name="_Portfolio SPlan Base Case.xls Chart 3_Electric Rev Req Model (2009 GRC) Revised 01-18-2010 2" xfId="13263"/>
    <cellStyle name="_Portfolio SPlan Base Case.xls Chart 3_Electric Rev Req Model (2009 GRC) Revised 01-18-2010 2 2" xfId="13264"/>
    <cellStyle name="_Portfolio SPlan Base Case.xls Chart 3_Electric Rev Req Model (2009 GRC) Revised 01-18-2010 2 2 2" xfId="13265"/>
    <cellStyle name="_Portfolio SPlan Base Case.xls Chart 3_Electric Rev Req Model (2009 GRC) Revised 01-18-2010 2 2 2 2" xfId="13266"/>
    <cellStyle name="_Portfolio SPlan Base Case.xls Chart 3_Electric Rev Req Model (2009 GRC) Revised 01-18-2010 2 2 3" xfId="13267"/>
    <cellStyle name="_Portfolio SPlan Base Case.xls Chart 3_Electric Rev Req Model (2009 GRC) Revised 01-18-2010 2 2 4" xfId="13268"/>
    <cellStyle name="_Portfolio SPlan Base Case.xls Chart 3_Electric Rev Req Model (2009 GRC) Revised 01-18-2010 2 3" xfId="13269"/>
    <cellStyle name="_Portfolio SPlan Base Case.xls Chart 3_Electric Rev Req Model (2009 GRC) Revised 01-18-2010 2 3 2" xfId="13270"/>
    <cellStyle name="_Portfolio SPlan Base Case.xls Chart 3_Electric Rev Req Model (2009 GRC) Revised 01-18-2010 2 4" xfId="13271"/>
    <cellStyle name="_Portfolio SPlan Base Case.xls Chart 3_Electric Rev Req Model (2009 GRC) Revised 01-18-2010 3" xfId="13272"/>
    <cellStyle name="_Portfolio SPlan Base Case.xls Chart 3_Electric Rev Req Model (2009 GRC) Revised 01-18-2010 3 2" xfId="13273"/>
    <cellStyle name="_Portfolio SPlan Base Case.xls Chart 3_Electric Rev Req Model (2009 GRC) Revised 01-18-2010 3 2 2" xfId="13274"/>
    <cellStyle name="_Portfolio SPlan Base Case.xls Chart 3_Electric Rev Req Model (2009 GRC) Revised 01-18-2010 3 3" xfId="13275"/>
    <cellStyle name="_Portfolio SPlan Base Case.xls Chart 3_Electric Rev Req Model (2009 GRC) Revised 01-18-2010 3 4" xfId="13276"/>
    <cellStyle name="_Portfolio SPlan Base Case.xls Chart 3_Electric Rev Req Model (2009 GRC) Revised 01-18-2010 4" xfId="13277"/>
    <cellStyle name="_Portfolio SPlan Base Case.xls Chart 3_Electric Rev Req Model (2009 GRC) Revised 01-18-2010 4 2" xfId="13278"/>
    <cellStyle name="_Portfolio SPlan Base Case.xls Chart 3_Electric Rev Req Model (2009 GRC) Revised 01-18-2010 5" xfId="13279"/>
    <cellStyle name="_Portfolio SPlan Base Case.xls Chart 3_Electric Rev Req Model (2009 GRC) Revised 01-18-2010_DEM-WP(C) ENERG10C--ctn Mid-C_042010 2010GRC" xfId="13280"/>
    <cellStyle name="_Portfolio SPlan Base Case.xls Chart 3_Electric Rev Req Model (2009 GRC) Revised 01-18-2010_DEM-WP(C) ENERG10C--ctn Mid-C_042010 2010GRC 2" xfId="13281"/>
    <cellStyle name="_Portfolio SPlan Base Case.xls Chart 3_Electric Rev Req Model (2010 GRC)" xfId="13282"/>
    <cellStyle name="_Portfolio SPlan Base Case.xls Chart 3_Electric Rev Req Model (2010 GRC) 2" xfId="13283"/>
    <cellStyle name="_Portfolio SPlan Base Case.xls Chart 3_Electric Rev Req Model (2010 GRC) SF" xfId="13284"/>
    <cellStyle name="_Portfolio SPlan Base Case.xls Chart 3_Electric Rev Req Model (2010 GRC) SF 2" xfId="13285"/>
    <cellStyle name="_Portfolio SPlan Base Case.xls Chart 3_Final Order Electric EXHIBIT A-1" xfId="13286"/>
    <cellStyle name="_Portfolio SPlan Base Case.xls Chart 3_Final Order Electric EXHIBIT A-1 2" xfId="13287"/>
    <cellStyle name="_Portfolio SPlan Base Case.xls Chart 3_Final Order Electric EXHIBIT A-1 2 2" xfId="13288"/>
    <cellStyle name="_Portfolio SPlan Base Case.xls Chart 3_Final Order Electric EXHIBIT A-1 2 2 2" xfId="13289"/>
    <cellStyle name="_Portfolio SPlan Base Case.xls Chart 3_Final Order Electric EXHIBIT A-1 2 3" xfId="13290"/>
    <cellStyle name="_Portfolio SPlan Base Case.xls Chart 3_Final Order Electric EXHIBIT A-1 2 4" xfId="13291"/>
    <cellStyle name="_Portfolio SPlan Base Case.xls Chart 3_Final Order Electric EXHIBIT A-1 3" xfId="13292"/>
    <cellStyle name="_Portfolio SPlan Base Case.xls Chart 3_Final Order Electric EXHIBIT A-1 3 2" xfId="13293"/>
    <cellStyle name="_Portfolio SPlan Base Case.xls Chart 3_Final Order Electric EXHIBIT A-1 4" xfId="13294"/>
    <cellStyle name="_Portfolio SPlan Base Case.xls Chart 3_Final Order Electric EXHIBIT A-1 5" xfId="13295"/>
    <cellStyle name="_Portfolio SPlan Base Case.xls Chart 3_Final Order Electric EXHIBIT A-1 6" xfId="13296"/>
    <cellStyle name="_Portfolio SPlan Base Case.xls Chart 3_NIM Summary" xfId="13297"/>
    <cellStyle name="_Portfolio SPlan Base Case.xls Chart 3_NIM Summary 2" xfId="13298"/>
    <cellStyle name="_Portfolio SPlan Base Case.xls Chart 3_NIM Summary 2 2" xfId="13299"/>
    <cellStyle name="_Portfolio SPlan Base Case.xls Chart 3_NIM Summary 2 2 2" xfId="13300"/>
    <cellStyle name="_Portfolio SPlan Base Case.xls Chart 3_NIM Summary 2 2 2 2" xfId="13301"/>
    <cellStyle name="_Portfolio SPlan Base Case.xls Chart 3_NIM Summary 2 2 3" xfId="13302"/>
    <cellStyle name="_Portfolio SPlan Base Case.xls Chart 3_NIM Summary 2 2 4" xfId="13303"/>
    <cellStyle name="_Portfolio SPlan Base Case.xls Chart 3_NIM Summary 2 3" xfId="13304"/>
    <cellStyle name="_Portfolio SPlan Base Case.xls Chart 3_NIM Summary 2 3 2" xfId="13305"/>
    <cellStyle name="_Portfolio SPlan Base Case.xls Chart 3_NIM Summary 2 4" xfId="13306"/>
    <cellStyle name="_Portfolio SPlan Base Case.xls Chart 3_NIM Summary 3" xfId="13307"/>
    <cellStyle name="_Portfolio SPlan Base Case.xls Chart 3_NIM Summary 3 2" xfId="13308"/>
    <cellStyle name="_Portfolio SPlan Base Case.xls Chart 3_NIM Summary 3 2 2" xfId="13309"/>
    <cellStyle name="_Portfolio SPlan Base Case.xls Chart 3_NIM Summary 3 3" xfId="13310"/>
    <cellStyle name="_Portfolio SPlan Base Case.xls Chart 3_NIM Summary 3 4" xfId="13311"/>
    <cellStyle name="_Portfolio SPlan Base Case.xls Chart 3_NIM Summary 4" xfId="13312"/>
    <cellStyle name="_Portfolio SPlan Base Case.xls Chart 3_NIM Summary 4 2" xfId="13313"/>
    <cellStyle name="_Portfolio SPlan Base Case.xls Chart 3_NIM Summary 5" xfId="13314"/>
    <cellStyle name="_Portfolio SPlan Base Case.xls Chart 3_NIM Summary_DEM-WP(C) ENERG10C--ctn Mid-C_042010 2010GRC" xfId="13315"/>
    <cellStyle name="_Portfolio SPlan Base Case.xls Chart 3_NIM Summary_DEM-WP(C) ENERG10C--ctn Mid-C_042010 2010GRC 2" xfId="13316"/>
    <cellStyle name="_Portfolio SPlan Base Case.xls Chart 3_Rebuttal Power Costs" xfId="13317"/>
    <cellStyle name="_Portfolio SPlan Base Case.xls Chart 3_Rebuttal Power Costs 2" xfId="13318"/>
    <cellStyle name="_Portfolio SPlan Base Case.xls Chart 3_Rebuttal Power Costs 2 2" xfId="13319"/>
    <cellStyle name="_Portfolio SPlan Base Case.xls Chart 3_Rebuttal Power Costs 2 2 2" xfId="13320"/>
    <cellStyle name="_Portfolio SPlan Base Case.xls Chart 3_Rebuttal Power Costs 2 2 2 2" xfId="13321"/>
    <cellStyle name="_Portfolio SPlan Base Case.xls Chart 3_Rebuttal Power Costs 2 2 3" xfId="13322"/>
    <cellStyle name="_Portfolio SPlan Base Case.xls Chart 3_Rebuttal Power Costs 2 2 4" xfId="13323"/>
    <cellStyle name="_Portfolio SPlan Base Case.xls Chart 3_Rebuttal Power Costs 2 3" xfId="13324"/>
    <cellStyle name="_Portfolio SPlan Base Case.xls Chart 3_Rebuttal Power Costs 2 3 2" xfId="13325"/>
    <cellStyle name="_Portfolio SPlan Base Case.xls Chart 3_Rebuttal Power Costs 2 4" xfId="13326"/>
    <cellStyle name="_Portfolio SPlan Base Case.xls Chart 3_Rebuttal Power Costs 3" xfId="13327"/>
    <cellStyle name="_Portfolio SPlan Base Case.xls Chart 3_Rebuttal Power Costs 3 2" xfId="13328"/>
    <cellStyle name="_Portfolio SPlan Base Case.xls Chart 3_Rebuttal Power Costs 3 2 2" xfId="13329"/>
    <cellStyle name="_Portfolio SPlan Base Case.xls Chart 3_Rebuttal Power Costs 3 3" xfId="13330"/>
    <cellStyle name="_Portfolio SPlan Base Case.xls Chart 3_Rebuttal Power Costs 3 4" xfId="13331"/>
    <cellStyle name="_Portfolio SPlan Base Case.xls Chart 3_Rebuttal Power Costs 4" xfId="13332"/>
    <cellStyle name="_Portfolio SPlan Base Case.xls Chart 3_Rebuttal Power Costs 4 2" xfId="13333"/>
    <cellStyle name="_Portfolio SPlan Base Case.xls Chart 3_Rebuttal Power Costs 5" xfId="13334"/>
    <cellStyle name="_Portfolio SPlan Base Case.xls Chart 3_Rebuttal Power Costs_Adj Bench DR 3 for Initial Briefs (Electric)" xfId="13335"/>
    <cellStyle name="_Portfolio SPlan Base Case.xls Chart 3_Rebuttal Power Costs_Adj Bench DR 3 for Initial Briefs (Electric) 2" xfId="13336"/>
    <cellStyle name="_Portfolio SPlan Base Case.xls Chart 3_Rebuttal Power Costs_Adj Bench DR 3 for Initial Briefs (Electric) 2 2" xfId="13337"/>
    <cellStyle name="_Portfolio SPlan Base Case.xls Chart 3_Rebuttal Power Costs_Adj Bench DR 3 for Initial Briefs (Electric) 2 2 2" xfId="13338"/>
    <cellStyle name="_Portfolio SPlan Base Case.xls Chart 3_Rebuttal Power Costs_Adj Bench DR 3 for Initial Briefs (Electric) 2 2 2 2" xfId="13339"/>
    <cellStyle name="_Portfolio SPlan Base Case.xls Chart 3_Rebuttal Power Costs_Adj Bench DR 3 for Initial Briefs (Electric) 2 2 3" xfId="13340"/>
    <cellStyle name="_Portfolio SPlan Base Case.xls Chart 3_Rebuttal Power Costs_Adj Bench DR 3 for Initial Briefs (Electric) 2 2 4" xfId="13341"/>
    <cellStyle name="_Portfolio SPlan Base Case.xls Chart 3_Rebuttal Power Costs_Adj Bench DR 3 for Initial Briefs (Electric) 2 3" xfId="13342"/>
    <cellStyle name="_Portfolio SPlan Base Case.xls Chart 3_Rebuttal Power Costs_Adj Bench DR 3 for Initial Briefs (Electric) 2 3 2" xfId="13343"/>
    <cellStyle name="_Portfolio SPlan Base Case.xls Chart 3_Rebuttal Power Costs_Adj Bench DR 3 for Initial Briefs (Electric) 2 4" xfId="13344"/>
    <cellStyle name="_Portfolio SPlan Base Case.xls Chart 3_Rebuttal Power Costs_Adj Bench DR 3 for Initial Briefs (Electric) 3" xfId="13345"/>
    <cellStyle name="_Portfolio SPlan Base Case.xls Chart 3_Rebuttal Power Costs_Adj Bench DR 3 for Initial Briefs (Electric) 3 2" xfId="13346"/>
    <cellStyle name="_Portfolio SPlan Base Case.xls Chart 3_Rebuttal Power Costs_Adj Bench DR 3 for Initial Briefs (Electric) 3 2 2" xfId="13347"/>
    <cellStyle name="_Portfolio SPlan Base Case.xls Chart 3_Rebuttal Power Costs_Adj Bench DR 3 for Initial Briefs (Electric) 3 3" xfId="13348"/>
    <cellStyle name="_Portfolio SPlan Base Case.xls Chart 3_Rebuttal Power Costs_Adj Bench DR 3 for Initial Briefs (Electric) 3 4" xfId="13349"/>
    <cellStyle name="_Portfolio SPlan Base Case.xls Chart 3_Rebuttal Power Costs_Adj Bench DR 3 for Initial Briefs (Electric) 4" xfId="13350"/>
    <cellStyle name="_Portfolio SPlan Base Case.xls Chart 3_Rebuttal Power Costs_Adj Bench DR 3 for Initial Briefs (Electric) 4 2" xfId="13351"/>
    <cellStyle name="_Portfolio SPlan Base Case.xls Chart 3_Rebuttal Power Costs_Adj Bench DR 3 for Initial Briefs (Electric) 5" xfId="13352"/>
    <cellStyle name="_Portfolio SPlan Base Case.xls Chart 3_Rebuttal Power Costs_Adj Bench DR 3 for Initial Briefs (Electric)_DEM-WP(C) ENERG10C--ctn Mid-C_042010 2010GRC" xfId="13353"/>
    <cellStyle name="_Portfolio SPlan Base Case.xls Chart 3_Rebuttal Power Costs_Adj Bench DR 3 for Initial Briefs (Electric)_DEM-WP(C) ENERG10C--ctn Mid-C_042010 2010GRC 2" xfId="13354"/>
    <cellStyle name="_Portfolio SPlan Base Case.xls Chart 3_Rebuttal Power Costs_DEM-WP(C) ENERG10C--ctn Mid-C_042010 2010GRC" xfId="13355"/>
    <cellStyle name="_Portfolio SPlan Base Case.xls Chart 3_Rebuttal Power Costs_DEM-WP(C) ENERG10C--ctn Mid-C_042010 2010GRC 2" xfId="13356"/>
    <cellStyle name="_Portfolio SPlan Base Case.xls Chart 3_Rebuttal Power Costs_Electric Rev Req Model (2009 GRC) Rebuttal" xfId="13357"/>
    <cellStyle name="_Portfolio SPlan Base Case.xls Chart 3_Rebuttal Power Costs_Electric Rev Req Model (2009 GRC) Rebuttal 2" xfId="13358"/>
    <cellStyle name="_Portfolio SPlan Base Case.xls Chart 3_Rebuttal Power Costs_Electric Rev Req Model (2009 GRC) Rebuttal 2 2" xfId="13359"/>
    <cellStyle name="_Portfolio SPlan Base Case.xls Chart 3_Rebuttal Power Costs_Electric Rev Req Model (2009 GRC) Rebuttal 2 2 2" xfId="13360"/>
    <cellStyle name="_Portfolio SPlan Base Case.xls Chart 3_Rebuttal Power Costs_Electric Rev Req Model (2009 GRC) Rebuttal 2 3" xfId="13361"/>
    <cellStyle name="_Portfolio SPlan Base Case.xls Chart 3_Rebuttal Power Costs_Electric Rev Req Model (2009 GRC) Rebuttal 3" xfId="13362"/>
    <cellStyle name="_Portfolio SPlan Base Case.xls Chart 3_Rebuttal Power Costs_Electric Rev Req Model (2009 GRC) Rebuttal 3 2" xfId="13363"/>
    <cellStyle name="_Portfolio SPlan Base Case.xls Chart 3_Rebuttal Power Costs_Electric Rev Req Model (2009 GRC) Rebuttal 4" xfId="13364"/>
    <cellStyle name="_Portfolio SPlan Base Case.xls Chart 3_Rebuttal Power Costs_Electric Rev Req Model (2009 GRC) Rebuttal REmoval of New  WH Solar AdjustMI" xfId="13365"/>
    <cellStyle name="_Portfolio SPlan Base Case.xls Chart 3_Rebuttal Power Costs_Electric Rev Req Model (2009 GRC) Rebuttal REmoval of New  WH Solar AdjustMI 2" xfId="13366"/>
    <cellStyle name="_Portfolio SPlan Base Case.xls Chart 3_Rebuttal Power Costs_Electric Rev Req Model (2009 GRC) Rebuttal REmoval of New  WH Solar AdjustMI 2 2" xfId="13367"/>
    <cellStyle name="_Portfolio SPlan Base Case.xls Chart 3_Rebuttal Power Costs_Electric Rev Req Model (2009 GRC) Rebuttal REmoval of New  WH Solar AdjustMI 2 2 2" xfId="13368"/>
    <cellStyle name="_Portfolio SPlan Base Case.xls Chart 3_Rebuttal Power Costs_Electric Rev Req Model (2009 GRC) Rebuttal REmoval of New  WH Solar AdjustMI 2 2 2 2" xfId="13369"/>
    <cellStyle name="_Portfolio SPlan Base Case.xls Chart 3_Rebuttal Power Costs_Electric Rev Req Model (2009 GRC) Rebuttal REmoval of New  WH Solar AdjustMI 2 2 3" xfId="13370"/>
    <cellStyle name="_Portfolio SPlan Base Case.xls Chart 3_Rebuttal Power Costs_Electric Rev Req Model (2009 GRC) Rebuttal REmoval of New  WH Solar AdjustMI 2 2 4" xfId="13371"/>
    <cellStyle name="_Portfolio SPlan Base Case.xls Chart 3_Rebuttal Power Costs_Electric Rev Req Model (2009 GRC) Rebuttal REmoval of New  WH Solar AdjustMI 2 3" xfId="13372"/>
    <cellStyle name="_Portfolio SPlan Base Case.xls Chart 3_Rebuttal Power Costs_Electric Rev Req Model (2009 GRC) Rebuttal REmoval of New  WH Solar AdjustMI 2 3 2" xfId="13373"/>
    <cellStyle name="_Portfolio SPlan Base Case.xls Chart 3_Rebuttal Power Costs_Electric Rev Req Model (2009 GRC) Rebuttal REmoval of New  WH Solar AdjustMI 2 4" xfId="13374"/>
    <cellStyle name="_Portfolio SPlan Base Case.xls Chart 3_Rebuttal Power Costs_Electric Rev Req Model (2009 GRC) Rebuttal REmoval of New  WH Solar AdjustMI 3" xfId="13375"/>
    <cellStyle name="_Portfolio SPlan Base Case.xls Chart 3_Rebuttal Power Costs_Electric Rev Req Model (2009 GRC) Rebuttal REmoval of New  WH Solar AdjustMI 3 2" xfId="13376"/>
    <cellStyle name="_Portfolio SPlan Base Case.xls Chart 3_Rebuttal Power Costs_Electric Rev Req Model (2009 GRC) Rebuttal REmoval of New  WH Solar AdjustMI 3 2 2" xfId="13377"/>
    <cellStyle name="_Portfolio SPlan Base Case.xls Chart 3_Rebuttal Power Costs_Electric Rev Req Model (2009 GRC) Rebuttal REmoval of New  WH Solar AdjustMI 3 3" xfId="13378"/>
    <cellStyle name="_Portfolio SPlan Base Case.xls Chart 3_Rebuttal Power Costs_Electric Rev Req Model (2009 GRC) Rebuttal REmoval of New  WH Solar AdjustMI 3 4" xfId="13379"/>
    <cellStyle name="_Portfolio SPlan Base Case.xls Chart 3_Rebuttal Power Costs_Electric Rev Req Model (2009 GRC) Rebuttal REmoval of New  WH Solar AdjustMI 4" xfId="13380"/>
    <cellStyle name="_Portfolio SPlan Base Case.xls Chart 3_Rebuttal Power Costs_Electric Rev Req Model (2009 GRC) Rebuttal REmoval of New  WH Solar AdjustMI 4 2" xfId="13381"/>
    <cellStyle name="_Portfolio SPlan Base Case.xls Chart 3_Rebuttal Power Costs_Electric Rev Req Model (2009 GRC) Rebuttal REmoval of New  WH Solar AdjustMI 5" xfId="13382"/>
    <cellStyle name="_Portfolio SPlan Base Case.xls Chart 3_Rebuttal Power Costs_Electric Rev Req Model (2009 GRC) Rebuttal REmoval of New  WH Solar AdjustMI_DEM-WP(C) ENERG10C--ctn Mid-C_042010 2010GRC" xfId="13383"/>
    <cellStyle name="_Portfolio SPlan Base Case.xls Chart 3_Rebuttal Power Costs_Electric Rev Req Model (2009 GRC) Rebuttal REmoval of New  WH Solar AdjustMI_DEM-WP(C) ENERG10C--ctn Mid-C_042010 2010GRC 2" xfId="13384"/>
    <cellStyle name="_Portfolio SPlan Base Case.xls Chart 3_Rebuttal Power Costs_Electric Rev Req Model (2009 GRC) Revised 01-18-2010" xfId="13385"/>
    <cellStyle name="_Portfolio SPlan Base Case.xls Chart 3_Rebuttal Power Costs_Electric Rev Req Model (2009 GRC) Revised 01-18-2010 2" xfId="13386"/>
    <cellStyle name="_Portfolio SPlan Base Case.xls Chart 3_Rebuttal Power Costs_Electric Rev Req Model (2009 GRC) Revised 01-18-2010 2 2" xfId="13387"/>
    <cellStyle name="_Portfolio SPlan Base Case.xls Chart 3_Rebuttal Power Costs_Electric Rev Req Model (2009 GRC) Revised 01-18-2010 2 2 2" xfId="13388"/>
    <cellStyle name="_Portfolio SPlan Base Case.xls Chart 3_Rebuttal Power Costs_Electric Rev Req Model (2009 GRC) Revised 01-18-2010 2 2 2 2" xfId="13389"/>
    <cellStyle name="_Portfolio SPlan Base Case.xls Chart 3_Rebuttal Power Costs_Electric Rev Req Model (2009 GRC) Revised 01-18-2010 2 2 3" xfId="13390"/>
    <cellStyle name="_Portfolio SPlan Base Case.xls Chart 3_Rebuttal Power Costs_Electric Rev Req Model (2009 GRC) Revised 01-18-2010 2 2 4" xfId="13391"/>
    <cellStyle name="_Portfolio SPlan Base Case.xls Chart 3_Rebuttal Power Costs_Electric Rev Req Model (2009 GRC) Revised 01-18-2010 2 3" xfId="13392"/>
    <cellStyle name="_Portfolio SPlan Base Case.xls Chart 3_Rebuttal Power Costs_Electric Rev Req Model (2009 GRC) Revised 01-18-2010 2 3 2" xfId="13393"/>
    <cellStyle name="_Portfolio SPlan Base Case.xls Chart 3_Rebuttal Power Costs_Electric Rev Req Model (2009 GRC) Revised 01-18-2010 2 4" xfId="13394"/>
    <cellStyle name="_Portfolio SPlan Base Case.xls Chart 3_Rebuttal Power Costs_Electric Rev Req Model (2009 GRC) Revised 01-18-2010 3" xfId="13395"/>
    <cellStyle name="_Portfolio SPlan Base Case.xls Chart 3_Rebuttal Power Costs_Electric Rev Req Model (2009 GRC) Revised 01-18-2010 3 2" xfId="13396"/>
    <cellStyle name="_Portfolio SPlan Base Case.xls Chart 3_Rebuttal Power Costs_Electric Rev Req Model (2009 GRC) Revised 01-18-2010 3 2 2" xfId="13397"/>
    <cellStyle name="_Portfolio SPlan Base Case.xls Chart 3_Rebuttal Power Costs_Electric Rev Req Model (2009 GRC) Revised 01-18-2010 3 3" xfId="13398"/>
    <cellStyle name="_Portfolio SPlan Base Case.xls Chart 3_Rebuttal Power Costs_Electric Rev Req Model (2009 GRC) Revised 01-18-2010 3 4" xfId="13399"/>
    <cellStyle name="_Portfolio SPlan Base Case.xls Chart 3_Rebuttal Power Costs_Electric Rev Req Model (2009 GRC) Revised 01-18-2010 4" xfId="13400"/>
    <cellStyle name="_Portfolio SPlan Base Case.xls Chart 3_Rebuttal Power Costs_Electric Rev Req Model (2009 GRC) Revised 01-18-2010 4 2" xfId="13401"/>
    <cellStyle name="_Portfolio SPlan Base Case.xls Chart 3_Rebuttal Power Costs_Electric Rev Req Model (2009 GRC) Revised 01-18-2010 5" xfId="13402"/>
    <cellStyle name="_Portfolio SPlan Base Case.xls Chart 3_Rebuttal Power Costs_Electric Rev Req Model (2009 GRC) Revised 01-18-2010_DEM-WP(C) ENERG10C--ctn Mid-C_042010 2010GRC" xfId="13403"/>
    <cellStyle name="_Portfolio SPlan Base Case.xls Chart 3_Rebuttal Power Costs_Electric Rev Req Model (2009 GRC) Revised 01-18-2010_DEM-WP(C) ENERG10C--ctn Mid-C_042010 2010GRC 2" xfId="13404"/>
    <cellStyle name="_Portfolio SPlan Base Case.xls Chart 3_Rebuttal Power Costs_Final Order Electric EXHIBIT A-1" xfId="13405"/>
    <cellStyle name="_Portfolio SPlan Base Case.xls Chart 3_Rebuttal Power Costs_Final Order Electric EXHIBIT A-1 2" xfId="13406"/>
    <cellStyle name="_Portfolio SPlan Base Case.xls Chart 3_Rebuttal Power Costs_Final Order Electric EXHIBIT A-1 2 2" xfId="13407"/>
    <cellStyle name="_Portfolio SPlan Base Case.xls Chart 3_Rebuttal Power Costs_Final Order Electric EXHIBIT A-1 2 2 2" xfId="13408"/>
    <cellStyle name="_Portfolio SPlan Base Case.xls Chart 3_Rebuttal Power Costs_Final Order Electric EXHIBIT A-1 2 3" xfId="13409"/>
    <cellStyle name="_Portfolio SPlan Base Case.xls Chart 3_Rebuttal Power Costs_Final Order Electric EXHIBIT A-1 2 4" xfId="13410"/>
    <cellStyle name="_Portfolio SPlan Base Case.xls Chart 3_Rebuttal Power Costs_Final Order Electric EXHIBIT A-1 3" xfId="13411"/>
    <cellStyle name="_Portfolio SPlan Base Case.xls Chart 3_Rebuttal Power Costs_Final Order Electric EXHIBIT A-1 3 2" xfId="13412"/>
    <cellStyle name="_Portfolio SPlan Base Case.xls Chart 3_Rebuttal Power Costs_Final Order Electric EXHIBIT A-1 4" xfId="13413"/>
    <cellStyle name="_Portfolio SPlan Base Case.xls Chart 3_Rebuttal Power Costs_Final Order Electric EXHIBIT A-1 5" xfId="13414"/>
    <cellStyle name="_Portfolio SPlan Base Case.xls Chart 3_Rebuttal Power Costs_Final Order Electric EXHIBIT A-1 6" xfId="13415"/>
    <cellStyle name="_Portfolio SPlan Base Case.xls Chart 3_TENASKA REGULATORY ASSET" xfId="13416"/>
    <cellStyle name="_Portfolio SPlan Base Case.xls Chart 3_TENASKA REGULATORY ASSET 2" xfId="13417"/>
    <cellStyle name="_Portfolio SPlan Base Case.xls Chart 3_TENASKA REGULATORY ASSET 2 2" xfId="13418"/>
    <cellStyle name="_Portfolio SPlan Base Case.xls Chart 3_TENASKA REGULATORY ASSET 2 2 2" xfId="13419"/>
    <cellStyle name="_Portfolio SPlan Base Case.xls Chart 3_TENASKA REGULATORY ASSET 2 3" xfId="13420"/>
    <cellStyle name="_Portfolio SPlan Base Case.xls Chart 3_TENASKA REGULATORY ASSET 2 4" xfId="13421"/>
    <cellStyle name="_Portfolio SPlan Base Case.xls Chart 3_TENASKA REGULATORY ASSET 3" xfId="13422"/>
    <cellStyle name="_Portfolio SPlan Base Case.xls Chart 3_TENASKA REGULATORY ASSET 3 2" xfId="13423"/>
    <cellStyle name="_Portfolio SPlan Base Case.xls Chart 3_TENASKA REGULATORY ASSET 4" xfId="13424"/>
    <cellStyle name="_Portfolio SPlan Base Case.xls Chart 3_TENASKA REGULATORY ASSET 5" xfId="13425"/>
    <cellStyle name="_Portfolio SPlan Base Case.xls Chart 3_TENASKA REGULATORY ASSET 6" xfId="13426"/>
    <cellStyle name="_Power Cost Value Copy 11.30.05 gas 1.09.06 AURORA at 1.10.06" xfId="13427"/>
    <cellStyle name="_Power Cost Value Copy 11.30.05 gas 1.09.06 AURORA at 1.10.06 10" xfId="13428"/>
    <cellStyle name="_Power Cost Value Copy 11.30.05 gas 1.09.06 AURORA at 1.10.06 2" xfId="13429"/>
    <cellStyle name="_Power Cost Value Copy 11.30.05 gas 1.09.06 AURORA at 1.10.06 2 2" xfId="13430"/>
    <cellStyle name="_Power Cost Value Copy 11.30.05 gas 1.09.06 AURORA at 1.10.06 2 2 2" xfId="13431"/>
    <cellStyle name="_Power Cost Value Copy 11.30.05 gas 1.09.06 AURORA at 1.10.06 2 2 2 2" xfId="13432"/>
    <cellStyle name="_Power Cost Value Copy 11.30.05 gas 1.09.06 AURORA at 1.10.06 2 2 2 2 2" xfId="13433"/>
    <cellStyle name="_Power Cost Value Copy 11.30.05 gas 1.09.06 AURORA at 1.10.06 2 2 2 3" xfId="13434"/>
    <cellStyle name="_Power Cost Value Copy 11.30.05 gas 1.09.06 AURORA at 1.10.06 2 2 2 4" xfId="13435"/>
    <cellStyle name="_Power Cost Value Copy 11.30.05 gas 1.09.06 AURORA at 1.10.06 2 2 3" xfId="13436"/>
    <cellStyle name="_Power Cost Value Copy 11.30.05 gas 1.09.06 AURORA at 1.10.06 2 2 3 2" xfId="13437"/>
    <cellStyle name="_Power Cost Value Copy 11.30.05 gas 1.09.06 AURORA at 1.10.06 2 2 4" xfId="13438"/>
    <cellStyle name="_Power Cost Value Copy 11.30.05 gas 1.09.06 AURORA at 1.10.06 2 3" xfId="13439"/>
    <cellStyle name="_Power Cost Value Copy 11.30.05 gas 1.09.06 AURORA at 1.10.06 2 3 2" xfId="13440"/>
    <cellStyle name="_Power Cost Value Copy 11.30.05 gas 1.09.06 AURORA at 1.10.06 2 3 2 2" xfId="13441"/>
    <cellStyle name="_Power Cost Value Copy 11.30.05 gas 1.09.06 AURORA at 1.10.06 2 3 3" xfId="13442"/>
    <cellStyle name="_Power Cost Value Copy 11.30.05 gas 1.09.06 AURORA at 1.10.06 2 3 4" xfId="13443"/>
    <cellStyle name="_Power Cost Value Copy 11.30.05 gas 1.09.06 AURORA at 1.10.06 2 4" xfId="13444"/>
    <cellStyle name="_Power Cost Value Copy 11.30.05 gas 1.09.06 AURORA at 1.10.06 2 4 2" xfId="13445"/>
    <cellStyle name="_Power Cost Value Copy 11.30.05 gas 1.09.06 AURORA at 1.10.06 2 5" xfId="13446"/>
    <cellStyle name="_Power Cost Value Copy 11.30.05 gas 1.09.06 AURORA at 1.10.06 3" xfId="13447"/>
    <cellStyle name="_Power Cost Value Copy 11.30.05 gas 1.09.06 AURORA at 1.10.06 3 2" xfId="13448"/>
    <cellStyle name="_Power Cost Value Copy 11.30.05 gas 1.09.06 AURORA at 1.10.06 3 2 2" xfId="13449"/>
    <cellStyle name="_Power Cost Value Copy 11.30.05 gas 1.09.06 AURORA at 1.10.06 3 2 2 2" xfId="13450"/>
    <cellStyle name="_Power Cost Value Copy 11.30.05 gas 1.09.06 AURORA at 1.10.06 3 2 3" xfId="13451"/>
    <cellStyle name="_Power Cost Value Copy 11.30.05 gas 1.09.06 AURORA at 1.10.06 3 2 4" xfId="13452"/>
    <cellStyle name="_Power Cost Value Copy 11.30.05 gas 1.09.06 AURORA at 1.10.06 3 3" xfId="13453"/>
    <cellStyle name="_Power Cost Value Copy 11.30.05 gas 1.09.06 AURORA at 1.10.06 3 3 2" xfId="13454"/>
    <cellStyle name="_Power Cost Value Copy 11.30.05 gas 1.09.06 AURORA at 1.10.06 3 4" xfId="13455"/>
    <cellStyle name="_Power Cost Value Copy 11.30.05 gas 1.09.06 AURORA at 1.10.06 4" xfId="13456"/>
    <cellStyle name="_Power Cost Value Copy 11.30.05 gas 1.09.06 AURORA at 1.10.06 4 2" xfId="13457"/>
    <cellStyle name="_Power Cost Value Copy 11.30.05 gas 1.09.06 AURORA at 1.10.06 4 2 2" xfId="13458"/>
    <cellStyle name="_Power Cost Value Copy 11.30.05 gas 1.09.06 AURORA at 1.10.06 4 2 2 2" xfId="13459"/>
    <cellStyle name="_Power Cost Value Copy 11.30.05 gas 1.09.06 AURORA at 1.10.06 4 2 2 2 2" xfId="13460"/>
    <cellStyle name="_Power Cost Value Copy 11.30.05 gas 1.09.06 AURORA at 1.10.06 4 2 2 3" xfId="13461"/>
    <cellStyle name="_Power Cost Value Copy 11.30.05 gas 1.09.06 AURORA at 1.10.06 4 2 3" xfId="13462"/>
    <cellStyle name="_Power Cost Value Copy 11.30.05 gas 1.09.06 AURORA at 1.10.06 4 2 3 2" xfId="13463"/>
    <cellStyle name="_Power Cost Value Copy 11.30.05 gas 1.09.06 AURORA at 1.10.06 4 2 4" xfId="13464"/>
    <cellStyle name="_Power Cost Value Copy 11.30.05 gas 1.09.06 AURORA at 1.10.06 4 3" xfId="13465"/>
    <cellStyle name="_Power Cost Value Copy 11.30.05 gas 1.09.06 AURORA at 1.10.06 4 3 2" xfId="13466"/>
    <cellStyle name="_Power Cost Value Copy 11.30.05 gas 1.09.06 AURORA at 1.10.06 4 3 2 2" xfId="13467"/>
    <cellStyle name="_Power Cost Value Copy 11.30.05 gas 1.09.06 AURORA at 1.10.06 4 3 3" xfId="13468"/>
    <cellStyle name="_Power Cost Value Copy 11.30.05 gas 1.09.06 AURORA at 1.10.06 4 3 4" xfId="13469"/>
    <cellStyle name="_Power Cost Value Copy 11.30.05 gas 1.09.06 AURORA at 1.10.06 4 4" xfId="13470"/>
    <cellStyle name="_Power Cost Value Copy 11.30.05 gas 1.09.06 AURORA at 1.10.06 4 4 2" xfId="13471"/>
    <cellStyle name="_Power Cost Value Copy 11.30.05 gas 1.09.06 AURORA at 1.10.06 4 5" xfId="13472"/>
    <cellStyle name="_Power Cost Value Copy 11.30.05 gas 1.09.06 AURORA at 1.10.06 5" xfId="13473"/>
    <cellStyle name="_Power Cost Value Copy 11.30.05 gas 1.09.06 AURORA at 1.10.06 5 2" xfId="13474"/>
    <cellStyle name="_Power Cost Value Copy 11.30.05 gas 1.09.06 AURORA at 1.10.06 5 2 2" xfId="13475"/>
    <cellStyle name="_Power Cost Value Copy 11.30.05 gas 1.09.06 AURORA at 1.10.06 5 2 2 2" xfId="13476"/>
    <cellStyle name="_Power Cost Value Copy 11.30.05 gas 1.09.06 AURORA at 1.10.06 5 2 2 2 2" xfId="13477"/>
    <cellStyle name="_Power Cost Value Copy 11.30.05 gas 1.09.06 AURORA at 1.10.06 5 2 2 3" xfId="13478"/>
    <cellStyle name="_Power Cost Value Copy 11.30.05 gas 1.09.06 AURORA at 1.10.06 5 2 3" xfId="13479"/>
    <cellStyle name="_Power Cost Value Copy 11.30.05 gas 1.09.06 AURORA at 1.10.06 5 2 3 2" xfId="13480"/>
    <cellStyle name="_Power Cost Value Copy 11.30.05 gas 1.09.06 AURORA at 1.10.06 5 2 4" xfId="13481"/>
    <cellStyle name="_Power Cost Value Copy 11.30.05 gas 1.09.06 AURORA at 1.10.06 5 2 5" xfId="13482"/>
    <cellStyle name="_Power Cost Value Copy 11.30.05 gas 1.09.06 AURORA at 1.10.06 5 3" xfId="13483"/>
    <cellStyle name="_Power Cost Value Copy 11.30.05 gas 1.09.06 AURORA at 1.10.06 5 3 2" xfId="13484"/>
    <cellStyle name="_Power Cost Value Copy 11.30.05 gas 1.09.06 AURORA at 1.10.06 5 3 2 2" xfId="13485"/>
    <cellStyle name="_Power Cost Value Copy 11.30.05 gas 1.09.06 AURORA at 1.10.06 5 3 3" xfId="13486"/>
    <cellStyle name="_Power Cost Value Copy 11.30.05 gas 1.09.06 AURORA at 1.10.06 5 4" xfId="13487"/>
    <cellStyle name="_Power Cost Value Copy 11.30.05 gas 1.09.06 AURORA at 1.10.06 5 4 2" xfId="13488"/>
    <cellStyle name="_Power Cost Value Copy 11.30.05 gas 1.09.06 AURORA at 1.10.06 5 5" xfId="13489"/>
    <cellStyle name="_Power Cost Value Copy 11.30.05 gas 1.09.06 AURORA at 1.10.06 6" xfId="13490"/>
    <cellStyle name="_Power Cost Value Copy 11.30.05 gas 1.09.06 AURORA at 1.10.06 6 2" xfId="13491"/>
    <cellStyle name="_Power Cost Value Copy 11.30.05 gas 1.09.06 AURORA at 1.10.06 6 2 2" xfId="13492"/>
    <cellStyle name="_Power Cost Value Copy 11.30.05 gas 1.09.06 AURORA at 1.10.06 6 2 2 2" xfId="13493"/>
    <cellStyle name="_Power Cost Value Copy 11.30.05 gas 1.09.06 AURORA at 1.10.06 6 2 3" xfId="13494"/>
    <cellStyle name="_Power Cost Value Copy 11.30.05 gas 1.09.06 AURORA at 1.10.06 6 3" xfId="13495"/>
    <cellStyle name="_Power Cost Value Copy 11.30.05 gas 1.09.06 AURORA at 1.10.06 6 3 2" xfId="13496"/>
    <cellStyle name="_Power Cost Value Copy 11.30.05 gas 1.09.06 AURORA at 1.10.06 6 4" xfId="13497"/>
    <cellStyle name="_Power Cost Value Copy 11.30.05 gas 1.09.06 AURORA at 1.10.06 7" xfId="13498"/>
    <cellStyle name="_Power Cost Value Copy 11.30.05 gas 1.09.06 AURORA at 1.10.06 7 2" xfId="13499"/>
    <cellStyle name="_Power Cost Value Copy 11.30.05 gas 1.09.06 AURORA at 1.10.06 7 2 2" xfId="13500"/>
    <cellStyle name="_Power Cost Value Copy 11.30.05 gas 1.09.06 AURORA at 1.10.06 7 2 2 2" xfId="13501"/>
    <cellStyle name="_Power Cost Value Copy 11.30.05 gas 1.09.06 AURORA at 1.10.06 7 2 3" xfId="13502"/>
    <cellStyle name="_Power Cost Value Copy 11.30.05 gas 1.09.06 AURORA at 1.10.06 7 3" xfId="13503"/>
    <cellStyle name="_Power Cost Value Copy 11.30.05 gas 1.09.06 AURORA at 1.10.06 7 3 2" xfId="13504"/>
    <cellStyle name="_Power Cost Value Copy 11.30.05 gas 1.09.06 AURORA at 1.10.06 7 4" xfId="13505"/>
    <cellStyle name="_Power Cost Value Copy 11.30.05 gas 1.09.06 AURORA at 1.10.06 8" xfId="13506"/>
    <cellStyle name="_Power Cost Value Copy 11.30.05 gas 1.09.06 AURORA at 1.10.06 8 2" xfId="13507"/>
    <cellStyle name="_Power Cost Value Copy 11.30.05 gas 1.09.06 AURORA at 1.10.06 8 2 2" xfId="13508"/>
    <cellStyle name="_Power Cost Value Copy 11.30.05 gas 1.09.06 AURORA at 1.10.06 8 2 2 2" xfId="13509"/>
    <cellStyle name="_Power Cost Value Copy 11.30.05 gas 1.09.06 AURORA at 1.10.06 8 2 3" xfId="13510"/>
    <cellStyle name="_Power Cost Value Copy 11.30.05 gas 1.09.06 AURORA at 1.10.06 8 3" xfId="13511"/>
    <cellStyle name="_Power Cost Value Copy 11.30.05 gas 1.09.06 AURORA at 1.10.06 8 3 2" xfId="13512"/>
    <cellStyle name="_Power Cost Value Copy 11.30.05 gas 1.09.06 AURORA at 1.10.06 8 4" xfId="13513"/>
    <cellStyle name="_Power Cost Value Copy 11.30.05 gas 1.09.06 AURORA at 1.10.06 9" xfId="13514"/>
    <cellStyle name="_Power Cost Value Copy 11.30.05 gas 1.09.06 AURORA at 1.10.06 9 2" xfId="13515"/>
    <cellStyle name="_Power Cost Value Copy 11.30.05 gas 1.09.06 AURORA at 1.10.06 9 3" xfId="13516"/>
    <cellStyle name="_Power Cost Value Copy 11.30.05 gas 1.09.06 AURORA at 1.10.06_04 07E Wild Horse Wind Expansion (C) (2)" xfId="13517"/>
    <cellStyle name="_Power Cost Value Copy 11.30.05 gas 1.09.06 AURORA at 1.10.06_04 07E Wild Horse Wind Expansion (C) (2) 2" xfId="13518"/>
    <cellStyle name="_Power Cost Value Copy 11.30.05 gas 1.09.06 AURORA at 1.10.06_04 07E Wild Horse Wind Expansion (C) (2) 2 2" xfId="13519"/>
    <cellStyle name="_Power Cost Value Copy 11.30.05 gas 1.09.06 AURORA at 1.10.06_04 07E Wild Horse Wind Expansion (C) (2) 2 2 2" xfId="13520"/>
    <cellStyle name="_Power Cost Value Copy 11.30.05 gas 1.09.06 AURORA at 1.10.06_04 07E Wild Horse Wind Expansion (C) (2) 2 2 2 2" xfId="13521"/>
    <cellStyle name="_Power Cost Value Copy 11.30.05 gas 1.09.06 AURORA at 1.10.06_04 07E Wild Horse Wind Expansion (C) (2) 2 2 3" xfId="13522"/>
    <cellStyle name="_Power Cost Value Copy 11.30.05 gas 1.09.06 AURORA at 1.10.06_04 07E Wild Horse Wind Expansion (C) (2) 2 2 4" xfId="13523"/>
    <cellStyle name="_Power Cost Value Copy 11.30.05 gas 1.09.06 AURORA at 1.10.06_04 07E Wild Horse Wind Expansion (C) (2) 2 3" xfId="13524"/>
    <cellStyle name="_Power Cost Value Copy 11.30.05 gas 1.09.06 AURORA at 1.10.06_04 07E Wild Horse Wind Expansion (C) (2) 2 3 2" xfId="13525"/>
    <cellStyle name="_Power Cost Value Copy 11.30.05 gas 1.09.06 AURORA at 1.10.06_04 07E Wild Horse Wind Expansion (C) (2) 2 4" xfId="13526"/>
    <cellStyle name="_Power Cost Value Copy 11.30.05 gas 1.09.06 AURORA at 1.10.06_04 07E Wild Horse Wind Expansion (C) (2) 3" xfId="13527"/>
    <cellStyle name="_Power Cost Value Copy 11.30.05 gas 1.09.06 AURORA at 1.10.06_04 07E Wild Horse Wind Expansion (C) (2) 3 2" xfId="13528"/>
    <cellStyle name="_Power Cost Value Copy 11.30.05 gas 1.09.06 AURORA at 1.10.06_04 07E Wild Horse Wind Expansion (C) (2) 3 2 2" xfId="13529"/>
    <cellStyle name="_Power Cost Value Copy 11.30.05 gas 1.09.06 AURORA at 1.10.06_04 07E Wild Horse Wind Expansion (C) (2) 3 3" xfId="13530"/>
    <cellStyle name="_Power Cost Value Copy 11.30.05 gas 1.09.06 AURORA at 1.10.06_04 07E Wild Horse Wind Expansion (C) (2) 3 4" xfId="13531"/>
    <cellStyle name="_Power Cost Value Copy 11.30.05 gas 1.09.06 AURORA at 1.10.06_04 07E Wild Horse Wind Expansion (C) (2) 4" xfId="13532"/>
    <cellStyle name="_Power Cost Value Copy 11.30.05 gas 1.09.06 AURORA at 1.10.06_04 07E Wild Horse Wind Expansion (C) (2) 4 2" xfId="13533"/>
    <cellStyle name="_Power Cost Value Copy 11.30.05 gas 1.09.06 AURORA at 1.10.06_04 07E Wild Horse Wind Expansion (C) (2) 5" xfId="13534"/>
    <cellStyle name="_Power Cost Value Copy 11.30.05 gas 1.09.06 AURORA at 1.10.06_04 07E Wild Horse Wind Expansion (C) (2)_Adj Bench DR 3 for Initial Briefs (Electric)" xfId="13535"/>
    <cellStyle name="_Power Cost Value Copy 11.30.05 gas 1.09.06 AURORA at 1.10.06_04 07E Wild Horse Wind Expansion (C) (2)_Adj Bench DR 3 for Initial Briefs (Electric) 2" xfId="13536"/>
    <cellStyle name="_Power Cost Value Copy 11.30.05 gas 1.09.06 AURORA at 1.10.06_04 07E Wild Horse Wind Expansion (C) (2)_Adj Bench DR 3 for Initial Briefs (Electric) 2 2" xfId="13537"/>
    <cellStyle name="_Power Cost Value Copy 11.30.05 gas 1.09.06 AURORA at 1.10.06_04 07E Wild Horse Wind Expansion (C) (2)_Adj Bench DR 3 for Initial Briefs (Electric) 2 2 2" xfId="13538"/>
    <cellStyle name="_Power Cost Value Copy 11.30.05 gas 1.09.06 AURORA at 1.10.06_04 07E Wild Horse Wind Expansion (C) (2)_Adj Bench DR 3 for Initial Briefs (Electric) 2 2 2 2" xfId="13539"/>
    <cellStyle name="_Power Cost Value Copy 11.30.05 gas 1.09.06 AURORA at 1.10.06_04 07E Wild Horse Wind Expansion (C) (2)_Adj Bench DR 3 for Initial Briefs (Electric) 2 2 3" xfId="13540"/>
    <cellStyle name="_Power Cost Value Copy 11.30.05 gas 1.09.06 AURORA at 1.10.06_04 07E Wild Horse Wind Expansion (C) (2)_Adj Bench DR 3 for Initial Briefs (Electric) 2 2 4" xfId="13541"/>
    <cellStyle name="_Power Cost Value Copy 11.30.05 gas 1.09.06 AURORA at 1.10.06_04 07E Wild Horse Wind Expansion (C) (2)_Adj Bench DR 3 for Initial Briefs (Electric) 2 3" xfId="13542"/>
    <cellStyle name="_Power Cost Value Copy 11.30.05 gas 1.09.06 AURORA at 1.10.06_04 07E Wild Horse Wind Expansion (C) (2)_Adj Bench DR 3 for Initial Briefs (Electric) 2 3 2" xfId="13543"/>
    <cellStyle name="_Power Cost Value Copy 11.30.05 gas 1.09.06 AURORA at 1.10.06_04 07E Wild Horse Wind Expansion (C) (2)_Adj Bench DR 3 for Initial Briefs (Electric) 2 4" xfId="13544"/>
    <cellStyle name="_Power Cost Value Copy 11.30.05 gas 1.09.06 AURORA at 1.10.06_04 07E Wild Horse Wind Expansion (C) (2)_Adj Bench DR 3 for Initial Briefs (Electric) 3" xfId="13545"/>
    <cellStyle name="_Power Cost Value Copy 11.30.05 gas 1.09.06 AURORA at 1.10.06_04 07E Wild Horse Wind Expansion (C) (2)_Adj Bench DR 3 for Initial Briefs (Electric) 3 2" xfId="13546"/>
    <cellStyle name="_Power Cost Value Copy 11.30.05 gas 1.09.06 AURORA at 1.10.06_04 07E Wild Horse Wind Expansion (C) (2)_Adj Bench DR 3 for Initial Briefs (Electric) 3 2 2" xfId="13547"/>
    <cellStyle name="_Power Cost Value Copy 11.30.05 gas 1.09.06 AURORA at 1.10.06_04 07E Wild Horse Wind Expansion (C) (2)_Adj Bench DR 3 for Initial Briefs (Electric) 3 3" xfId="13548"/>
    <cellStyle name="_Power Cost Value Copy 11.30.05 gas 1.09.06 AURORA at 1.10.06_04 07E Wild Horse Wind Expansion (C) (2)_Adj Bench DR 3 for Initial Briefs (Electric) 3 4" xfId="13549"/>
    <cellStyle name="_Power Cost Value Copy 11.30.05 gas 1.09.06 AURORA at 1.10.06_04 07E Wild Horse Wind Expansion (C) (2)_Adj Bench DR 3 for Initial Briefs (Electric) 4" xfId="13550"/>
    <cellStyle name="_Power Cost Value Copy 11.30.05 gas 1.09.06 AURORA at 1.10.06_04 07E Wild Horse Wind Expansion (C) (2)_Adj Bench DR 3 for Initial Briefs (Electric) 4 2" xfId="13551"/>
    <cellStyle name="_Power Cost Value Copy 11.30.05 gas 1.09.06 AURORA at 1.10.06_04 07E Wild Horse Wind Expansion (C) (2)_Adj Bench DR 3 for Initial Briefs (Electric) 5" xfId="13552"/>
    <cellStyle name="_Power Cost Value Copy 11.30.05 gas 1.09.06 AURORA at 1.10.06_04 07E Wild Horse Wind Expansion (C) (2)_Adj Bench DR 3 for Initial Briefs (Electric)_DEM-WP(C) ENERG10C--ctn Mid-C_042010 2010GRC" xfId="13553"/>
    <cellStyle name="_Power Cost Value Copy 11.30.05 gas 1.09.06 AURORA at 1.10.06_04 07E Wild Horse Wind Expansion (C) (2)_Adj Bench DR 3 for Initial Briefs (Electric)_DEM-WP(C) ENERG10C--ctn Mid-C_042010 2010GRC 2" xfId="13554"/>
    <cellStyle name="_Power Cost Value Copy 11.30.05 gas 1.09.06 AURORA at 1.10.06_04 07E Wild Horse Wind Expansion (C) (2)_Book1" xfId="13555"/>
    <cellStyle name="_Power Cost Value Copy 11.30.05 gas 1.09.06 AURORA at 1.10.06_04 07E Wild Horse Wind Expansion (C) (2)_Book1 2" xfId="13556"/>
    <cellStyle name="_Power Cost Value Copy 11.30.05 gas 1.09.06 AURORA at 1.10.06_04 07E Wild Horse Wind Expansion (C) (2)_DEM-WP(C) ENERG10C--ctn Mid-C_042010 2010GRC" xfId="13557"/>
    <cellStyle name="_Power Cost Value Copy 11.30.05 gas 1.09.06 AURORA at 1.10.06_04 07E Wild Horse Wind Expansion (C) (2)_DEM-WP(C) ENERG10C--ctn Mid-C_042010 2010GRC 2" xfId="13558"/>
    <cellStyle name="_Power Cost Value Copy 11.30.05 gas 1.09.06 AURORA at 1.10.06_04 07E Wild Horse Wind Expansion (C) (2)_Electric Rev Req Model (2009 GRC) " xfId="13559"/>
    <cellStyle name="_Power Cost Value Copy 11.30.05 gas 1.09.06 AURORA at 1.10.06_04 07E Wild Horse Wind Expansion (C) (2)_Electric Rev Req Model (2009 GRC)  2" xfId="13560"/>
    <cellStyle name="_Power Cost Value Copy 11.30.05 gas 1.09.06 AURORA at 1.10.06_04 07E Wild Horse Wind Expansion (C) (2)_Electric Rev Req Model (2009 GRC)  2 2" xfId="13561"/>
    <cellStyle name="_Power Cost Value Copy 11.30.05 gas 1.09.06 AURORA at 1.10.06_04 07E Wild Horse Wind Expansion (C) (2)_Electric Rev Req Model (2009 GRC)  2 2 2" xfId="13562"/>
    <cellStyle name="_Power Cost Value Copy 11.30.05 gas 1.09.06 AURORA at 1.10.06_04 07E Wild Horse Wind Expansion (C) (2)_Electric Rev Req Model (2009 GRC)  2 2 2 2" xfId="13563"/>
    <cellStyle name="_Power Cost Value Copy 11.30.05 gas 1.09.06 AURORA at 1.10.06_04 07E Wild Horse Wind Expansion (C) (2)_Electric Rev Req Model (2009 GRC)  2 2 3" xfId="13564"/>
    <cellStyle name="_Power Cost Value Copy 11.30.05 gas 1.09.06 AURORA at 1.10.06_04 07E Wild Horse Wind Expansion (C) (2)_Electric Rev Req Model (2009 GRC)  2 2 4" xfId="13565"/>
    <cellStyle name="_Power Cost Value Copy 11.30.05 gas 1.09.06 AURORA at 1.10.06_04 07E Wild Horse Wind Expansion (C) (2)_Electric Rev Req Model (2009 GRC)  2 3" xfId="13566"/>
    <cellStyle name="_Power Cost Value Copy 11.30.05 gas 1.09.06 AURORA at 1.10.06_04 07E Wild Horse Wind Expansion (C) (2)_Electric Rev Req Model (2009 GRC)  2 3 2" xfId="13567"/>
    <cellStyle name="_Power Cost Value Copy 11.30.05 gas 1.09.06 AURORA at 1.10.06_04 07E Wild Horse Wind Expansion (C) (2)_Electric Rev Req Model (2009 GRC)  2 4" xfId="13568"/>
    <cellStyle name="_Power Cost Value Copy 11.30.05 gas 1.09.06 AURORA at 1.10.06_04 07E Wild Horse Wind Expansion (C) (2)_Electric Rev Req Model (2009 GRC)  3" xfId="13569"/>
    <cellStyle name="_Power Cost Value Copy 11.30.05 gas 1.09.06 AURORA at 1.10.06_04 07E Wild Horse Wind Expansion (C) (2)_Electric Rev Req Model (2009 GRC)  3 2" xfId="13570"/>
    <cellStyle name="_Power Cost Value Copy 11.30.05 gas 1.09.06 AURORA at 1.10.06_04 07E Wild Horse Wind Expansion (C) (2)_Electric Rev Req Model (2009 GRC)  3 2 2" xfId="13571"/>
    <cellStyle name="_Power Cost Value Copy 11.30.05 gas 1.09.06 AURORA at 1.10.06_04 07E Wild Horse Wind Expansion (C) (2)_Electric Rev Req Model (2009 GRC)  3 3" xfId="13572"/>
    <cellStyle name="_Power Cost Value Copy 11.30.05 gas 1.09.06 AURORA at 1.10.06_04 07E Wild Horse Wind Expansion (C) (2)_Electric Rev Req Model (2009 GRC)  3 4" xfId="13573"/>
    <cellStyle name="_Power Cost Value Copy 11.30.05 gas 1.09.06 AURORA at 1.10.06_04 07E Wild Horse Wind Expansion (C) (2)_Electric Rev Req Model (2009 GRC)  4" xfId="13574"/>
    <cellStyle name="_Power Cost Value Copy 11.30.05 gas 1.09.06 AURORA at 1.10.06_04 07E Wild Horse Wind Expansion (C) (2)_Electric Rev Req Model (2009 GRC)  4 2" xfId="13575"/>
    <cellStyle name="_Power Cost Value Copy 11.30.05 gas 1.09.06 AURORA at 1.10.06_04 07E Wild Horse Wind Expansion (C) (2)_Electric Rev Req Model (2009 GRC)  5" xfId="13576"/>
    <cellStyle name="_Power Cost Value Copy 11.30.05 gas 1.09.06 AURORA at 1.10.06_04 07E Wild Horse Wind Expansion (C) (2)_Electric Rev Req Model (2009 GRC) _DEM-WP(C) ENERG10C--ctn Mid-C_042010 2010GRC" xfId="13577"/>
    <cellStyle name="_Power Cost Value Copy 11.30.05 gas 1.09.06 AURORA at 1.10.06_04 07E Wild Horse Wind Expansion (C) (2)_Electric Rev Req Model (2009 GRC) _DEM-WP(C) ENERG10C--ctn Mid-C_042010 2010GRC 2" xfId="13578"/>
    <cellStyle name="_Power Cost Value Copy 11.30.05 gas 1.09.06 AURORA at 1.10.06_04 07E Wild Horse Wind Expansion (C) (2)_Electric Rev Req Model (2009 GRC) Rebuttal" xfId="13579"/>
    <cellStyle name="_Power Cost Value Copy 11.30.05 gas 1.09.06 AURORA at 1.10.06_04 07E Wild Horse Wind Expansion (C) (2)_Electric Rev Req Model (2009 GRC) Rebuttal 2" xfId="13580"/>
    <cellStyle name="_Power Cost Value Copy 11.30.05 gas 1.09.06 AURORA at 1.10.06_04 07E Wild Horse Wind Expansion (C) (2)_Electric Rev Req Model (2009 GRC) Rebuttal 2 2" xfId="13581"/>
    <cellStyle name="_Power Cost Value Copy 11.30.05 gas 1.09.06 AURORA at 1.10.06_04 07E Wild Horse Wind Expansion (C) (2)_Electric Rev Req Model (2009 GRC) Rebuttal 2 2 2" xfId="13582"/>
    <cellStyle name="_Power Cost Value Copy 11.30.05 gas 1.09.06 AURORA at 1.10.06_04 07E Wild Horse Wind Expansion (C) (2)_Electric Rev Req Model (2009 GRC) Rebuttal 2 3" xfId="13583"/>
    <cellStyle name="_Power Cost Value Copy 11.30.05 gas 1.09.06 AURORA at 1.10.06_04 07E Wild Horse Wind Expansion (C) (2)_Electric Rev Req Model (2009 GRC) Rebuttal 3" xfId="13584"/>
    <cellStyle name="_Power Cost Value Copy 11.30.05 gas 1.09.06 AURORA at 1.10.06_04 07E Wild Horse Wind Expansion (C) (2)_Electric Rev Req Model (2009 GRC) Rebuttal 3 2" xfId="13585"/>
    <cellStyle name="_Power Cost Value Copy 11.30.05 gas 1.09.06 AURORA at 1.10.06_04 07E Wild Horse Wind Expansion (C) (2)_Electric Rev Req Model (2009 GRC) Rebuttal 4" xfId="13586"/>
    <cellStyle name="_Power Cost Value Copy 11.30.05 gas 1.09.06 AURORA at 1.10.06_04 07E Wild Horse Wind Expansion (C) (2)_Electric Rev Req Model (2009 GRC) Rebuttal REmoval of New  WH Solar AdjustMI" xfId="13587"/>
    <cellStyle name="_Power Cost Value Copy 11.30.05 gas 1.09.06 AURORA at 1.10.06_04 07E Wild Horse Wind Expansion (C) (2)_Electric Rev Req Model (2009 GRC) Rebuttal REmoval of New  WH Solar AdjustMI 2" xfId="13588"/>
    <cellStyle name="_Power Cost Value Copy 11.30.05 gas 1.09.06 AURORA at 1.10.06_04 07E Wild Horse Wind Expansion (C) (2)_Electric Rev Req Model (2009 GRC) Rebuttal REmoval of New  WH Solar AdjustMI 2 2" xfId="13589"/>
    <cellStyle name="_Power Cost Value Copy 11.30.05 gas 1.09.06 AURORA at 1.10.06_04 07E Wild Horse Wind Expansion (C) (2)_Electric Rev Req Model (2009 GRC) Rebuttal REmoval of New  WH Solar AdjustMI 2 2 2" xfId="13590"/>
    <cellStyle name="_Power Cost Value Copy 11.30.05 gas 1.09.06 AURORA at 1.10.06_04 07E Wild Horse Wind Expansion (C) (2)_Electric Rev Req Model (2009 GRC) Rebuttal REmoval of New  WH Solar AdjustMI 2 2 2 2" xfId="13591"/>
    <cellStyle name="_Power Cost Value Copy 11.30.05 gas 1.09.06 AURORA at 1.10.06_04 07E Wild Horse Wind Expansion (C) (2)_Electric Rev Req Model (2009 GRC) Rebuttal REmoval of New  WH Solar AdjustMI 2 2 3" xfId="13592"/>
    <cellStyle name="_Power Cost Value Copy 11.30.05 gas 1.09.06 AURORA at 1.10.06_04 07E Wild Horse Wind Expansion (C) (2)_Electric Rev Req Model (2009 GRC) Rebuttal REmoval of New  WH Solar AdjustMI 2 3" xfId="13593"/>
    <cellStyle name="_Power Cost Value Copy 11.30.05 gas 1.09.06 AURORA at 1.10.06_04 07E Wild Horse Wind Expansion (C) (2)_Electric Rev Req Model (2009 GRC) Rebuttal REmoval of New  WH Solar AdjustMI 2 3 2" xfId="13594"/>
    <cellStyle name="_Power Cost Value Copy 11.30.05 gas 1.09.06 AURORA at 1.10.06_04 07E Wild Horse Wind Expansion (C) (2)_Electric Rev Req Model (2009 GRC) Rebuttal REmoval of New  WH Solar AdjustMI 2 4" xfId="13595"/>
    <cellStyle name="_Power Cost Value Copy 11.30.05 gas 1.09.06 AURORA at 1.10.06_04 07E Wild Horse Wind Expansion (C) (2)_Electric Rev Req Model (2009 GRC) Rebuttal REmoval of New  WH Solar AdjustMI 3" xfId="13596"/>
    <cellStyle name="_Power Cost Value Copy 11.30.05 gas 1.09.06 AURORA at 1.10.06_04 07E Wild Horse Wind Expansion (C) (2)_Electric Rev Req Model (2009 GRC) Rebuttal REmoval of New  WH Solar AdjustMI 3 2" xfId="13597"/>
    <cellStyle name="_Power Cost Value Copy 11.30.05 gas 1.09.06 AURORA at 1.10.06_04 07E Wild Horse Wind Expansion (C) (2)_Electric Rev Req Model (2009 GRC) Rebuttal REmoval of New  WH Solar AdjustMI 3 2 2" xfId="13598"/>
    <cellStyle name="_Power Cost Value Copy 11.30.05 gas 1.09.06 AURORA at 1.10.06_04 07E Wild Horse Wind Expansion (C) (2)_Electric Rev Req Model (2009 GRC) Rebuttal REmoval of New  WH Solar AdjustMI 3 3" xfId="13599"/>
    <cellStyle name="_Power Cost Value Copy 11.30.05 gas 1.09.06 AURORA at 1.10.06_04 07E Wild Horse Wind Expansion (C) (2)_Electric Rev Req Model (2009 GRC) Rebuttal REmoval of New  WH Solar AdjustMI 3 4" xfId="13600"/>
    <cellStyle name="_Power Cost Value Copy 11.30.05 gas 1.09.06 AURORA at 1.10.06_04 07E Wild Horse Wind Expansion (C) (2)_Electric Rev Req Model (2009 GRC) Rebuttal REmoval of New  WH Solar AdjustMI 4" xfId="13601"/>
    <cellStyle name="_Power Cost Value Copy 11.30.05 gas 1.09.06 AURORA at 1.10.06_04 07E Wild Horse Wind Expansion (C) (2)_Electric Rev Req Model (2009 GRC) Rebuttal REmoval of New  WH Solar AdjustMI 4 2" xfId="13602"/>
    <cellStyle name="_Power Cost Value Copy 11.30.05 gas 1.09.06 AURORA at 1.10.06_04 07E Wild Horse Wind Expansion (C) (2)_Electric Rev Req Model (2009 GRC) Rebuttal REmoval of New  WH Solar AdjustMI 5" xfId="13603"/>
    <cellStyle name="_Power Cost Value Copy 11.30.05 gas 1.09.06 AURORA at 1.10.06_04 07E Wild Horse Wind Expansion (C) (2)_Electric Rev Req Model (2009 GRC) Rebuttal REmoval of New  WH Solar AdjustMI_DEM-WP(C) ENERG10C--ctn Mid-C_042010 2010GRC" xfId="13604"/>
    <cellStyle name="_Power Cost Value Copy 11.30.05 gas 1.09.06 AURORA at 1.10.06_04 07E Wild Horse Wind Expansion (C) (2)_Electric Rev Req Model (2009 GRC) Rebuttal REmoval of New  WH Solar AdjustMI_DEM-WP(C) ENERG10C--ctn Mid-C_042010 2010GRC 2" xfId="13605"/>
    <cellStyle name="_Power Cost Value Copy 11.30.05 gas 1.09.06 AURORA at 1.10.06_04 07E Wild Horse Wind Expansion (C) (2)_Electric Rev Req Model (2009 GRC) Revised 01-18-2010" xfId="13606"/>
    <cellStyle name="_Power Cost Value Copy 11.30.05 gas 1.09.06 AURORA at 1.10.06_04 07E Wild Horse Wind Expansion (C) (2)_Electric Rev Req Model (2009 GRC) Revised 01-18-2010 2" xfId="13607"/>
    <cellStyle name="_Power Cost Value Copy 11.30.05 gas 1.09.06 AURORA at 1.10.06_04 07E Wild Horse Wind Expansion (C) (2)_Electric Rev Req Model (2009 GRC) Revised 01-18-2010 2 2" xfId="13608"/>
    <cellStyle name="_Power Cost Value Copy 11.30.05 gas 1.09.06 AURORA at 1.10.06_04 07E Wild Horse Wind Expansion (C) (2)_Electric Rev Req Model (2009 GRC) Revised 01-18-2010 2 2 2" xfId="13609"/>
    <cellStyle name="_Power Cost Value Copy 11.30.05 gas 1.09.06 AURORA at 1.10.06_04 07E Wild Horse Wind Expansion (C) (2)_Electric Rev Req Model (2009 GRC) Revised 01-18-2010 2 2 2 2" xfId="13610"/>
    <cellStyle name="_Power Cost Value Copy 11.30.05 gas 1.09.06 AURORA at 1.10.06_04 07E Wild Horse Wind Expansion (C) (2)_Electric Rev Req Model (2009 GRC) Revised 01-18-2010 2 2 3" xfId="13611"/>
    <cellStyle name="_Power Cost Value Copy 11.30.05 gas 1.09.06 AURORA at 1.10.06_04 07E Wild Horse Wind Expansion (C) (2)_Electric Rev Req Model (2009 GRC) Revised 01-18-2010 2 3" xfId="13612"/>
    <cellStyle name="_Power Cost Value Copy 11.30.05 gas 1.09.06 AURORA at 1.10.06_04 07E Wild Horse Wind Expansion (C) (2)_Electric Rev Req Model (2009 GRC) Revised 01-18-2010 2 3 2" xfId="13613"/>
    <cellStyle name="_Power Cost Value Copy 11.30.05 gas 1.09.06 AURORA at 1.10.06_04 07E Wild Horse Wind Expansion (C) (2)_Electric Rev Req Model (2009 GRC) Revised 01-18-2010 2 4" xfId="13614"/>
    <cellStyle name="_Power Cost Value Copy 11.30.05 gas 1.09.06 AURORA at 1.10.06_04 07E Wild Horse Wind Expansion (C) (2)_Electric Rev Req Model (2009 GRC) Revised 01-18-2010 3" xfId="13615"/>
    <cellStyle name="_Power Cost Value Copy 11.30.05 gas 1.09.06 AURORA at 1.10.06_04 07E Wild Horse Wind Expansion (C) (2)_Electric Rev Req Model (2009 GRC) Revised 01-18-2010 3 2" xfId="13616"/>
    <cellStyle name="_Power Cost Value Copy 11.30.05 gas 1.09.06 AURORA at 1.10.06_04 07E Wild Horse Wind Expansion (C) (2)_Electric Rev Req Model (2009 GRC) Revised 01-18-2010 3 2 2" xfId="13617"/>
    <cellStyle name="_Power Cost Value Copy 11.30.05 gas 1.09.06 AURORA at 1.10.06_04 07E Wild Horse Wind Expansion (C) (2)_Electric Rev Req Model (2009 GRC) Revised 01-18-2010 3 3" xfId="13618"/>
    <cellStyle name="_Power Cost Value Copy 11.30.05 gas 1.09.06 AURORA at 1.10.06_04 07E Wild Horse Wind Expansion (C) (2)_Electric Rev Req Model (2009 GRC) Revised 01-18-2010 3 4" xfId="13619"/>
    <cellStyle name="_Power Cost Value Copy 11.30.05 gas 1.09.06 AURORA at 1.10.06_04 07E Wild Horse Wind Expansion (C) (2)_Electric Rev Req Model (2009 GRC) Revised 01-18-2010 4" xfId="13620"/>
    <cellStyle name="_Power Cost Value Copy 11.30.05 gas 1.09.06 AURORA at 1.10.06_04 07E Wild Horse Wind Expansion (C) (2)_Electric Rev Req Model (2009 GRC) Revised 01-18-2010 4 2" xfId="13621"/>
    <cellStyle name="_Power Cost Value Copy 11.30.05 gas 1.09.06 AURORA at 1.10.06_04 07E Wild Horse Wind Expansion (C) (2)_Electric Rev Req Model (2009 GRC) Revised 01-18-2010 5" xfId="13622"/>
    <cellStyle name="_Power Cost Value Copy 11.30.05 gas 1.09.06 AURORA at 1.10.06_04 07E Wild Horse Wind Expansion (C) (2)_Electric Rev Req Model (2009 GRC) Revised 01-18-2010_DEM-WP(C) ENERG10C--ctn Mid-C_042010 2010GRC" xfId="13623"/>
    <cellStyle name="_Power Cost Value Copy 11.30.05 gas 1.09.06 AURORA at 1.10.06_04 07E Wild Horse Wind Expansion (C) (2)_Electric Rev Req Model (2009 GRC) Revised 01-18-2010_DEM-WP(C) ENERG10C--ctn Mid-C_042010 2010GRC 2" xfId="13624"/>
    <cellStyle name="_Power Cost Value Copy 11.30.05 gas 1.09.06 AURORA at 1.10.06_04 07E Wild Horse Wind Expansion (C) (2)_Electric Rev Req Model (2010 GRC)" xfId="13625"/>
    <cellStyle name="_Power Cost Value Copy 11.30.05 gas 1.09.06 AURORA at 1.10.06_04 07E Wild Horse Wind Expansion (C) (2)_Electric Rev Req Model (2010 GRC) 2" xfId="13626"/>
    <cellStyle name="_Power Cost Value Copy 11.30.05 gas 1.09.06 AURORA at 1.10.06_04 07E Wild Horse Wind Expansion (C) (2)_Electric Rev Req Model (2010 GRC) SF" xfId="13627"/>
    <cellStyle name="_Power Cost Value Copy 11.30.05 gas 1.09.06 AURORA at 1.10.06_04 07E Wild Horse Wind Expansion (C) (2)_Electric Rev Req Model (2010 GRC) SF 2" xfId="13628"/>
    <cellStyle name="_Power Cost Value Copy 11.30.05 gas 1.09.06 AURORA at 1.10.06_04 07E Wild Horse Wind Expansion (C) (2)_Final Order Electric EXHIBIT A-1" xfId="13629"/>
    <cellStyle name="_Power Cost Value Copy 11.30.05 gas 1.09.06 AURORA at 1.10.06_04 07E Wild Horse Wind Expansion (C) (2)_Final Order Electric EXHIBIT A-1 2" xfId="13630"/>
    <cellStyle name="_Power Cost Value Copy 11.30.05 gas 1.09.06 AURORA at 1.10.06_04 07E Wild Horse Wind Expansion (C) (2)_Final Order Electric EXHIBIT A-1 2 2" xfId="13631"/>
    <cellStyle name="_Power Cost Value Copy 11.30.05 gas 1.09.06 AURORA at 1.10.06_04 07E Wild Horse Wind Expansion (C) (2)_Final Order Electric EXHIBIT A-1 2 2 2" xfId="13632"/>
    <cellStyle name="_Power Cost Value Copy 11.30.05 gas 1.09.06 AURORA at 1.10.06_04 07E Wild Horse Wind Expansion (C) (2)_Final Order Electric EXHIBIT A-1 2 3" xfId="13633"/>
    <cellStyle name="_Power Cost Value Copy 11.30.05 gas 1.09.06 AURORA at 1.10.06_04 07E Wild Horse Wind Expansion (C) (2)_Final Order Electric EXHIBIT A-1 2 4" xfId="13634"/>
    <cellStyle name="_Power Cost Value Copy 11.30.05 gas 1.09.06 AURORA at 1.10.06_04 07E Wild Horse Wind Expansion (C) (2)_Final Order Electric EXHIBIT A-1 3" xfId="13635"/>
    <cellStyle name="_Power Cost Value Copy 11.30.05 gas 1.09.06 AURORA at 1.10.06_04 07E Wild Horse Wind Expansion (C) (2)_Final Order Electric EXHIBIT A-1 3 2" xfId="13636"/>
    <cellStyle name="_Power Cost Value Copy 11.30.05 gas 1.09.06 AURORA at 1.10.06_04 07E Wild Horse Wind Expansion (C) (2)_Final Order Electric EXHIBIT A-1 4" xfId="13637"/>
    <cellStyle name="_Power Cost Value Copy 11.30.05 gas 1.09.06 AURORA at 1.10.06_04 07E Wild Horse Wind Expansion (C) (2)_Final Order Electric EXHIBIT A-1 5" xfId="13638"/>
    <cellStyle name="_Power Cost Value Copy 11.30.05 gas 1.09.06 AURORA at 1.10.06_04 07E Wild Horse Wind Expansion (C) (2)_Final Order Electric EXHIBIT A-1 6" xfId="13639"/>
    <cellStyle name="_Power Cost Value Copy 11.30.05 gas 1.09.06 AURORA at 1.10.06_04 07E Wild Horse Wind Expansion (C) (2)_TENASKA REGULATORY ASSET" xfId="13640"/>
    <cellStyle name="_Power Cost Value Copy 11.30.05 gas 1.09.06 AURORA at 1.10.06_04 07E Wild Horse Wind Expansion (C) (2)_TENASKA REGULATORY ASSET 2" xfId="13641"/>
    <cellStyle name="_Power Cost Value Copy 11.30.05 gas 1.09.06 AURORA at 1.10.06_04 07E Wild Horse Wind Expansion (C) (2)_TENASKA REGULATORY ASSET 2 2" xfId="13642"/>
    <cellStyle name="_Power Cost Value Copy 11.30.05 gas 1.09.06 AURORA at 1.10.06_04 07E Wild Horse Wind Expansion (C) (2)_TENASKA REGULATORY ASSET 2 2 2" xfId="13643"/>
    <cellStyle name="_Power Cost Value Copy 11.30.05 gas 1.09.06 AURORA at 1.10.06_04 07E Wild Horse Wind Expansion (C) (2)_TENASKA REGULATORY ASSET 2 3" xfId="13644"/>
    <cellStyle name="_Power Cost Value Copy 11.30.05 gas 1.09.06 AURORA at 1.10.06_04 07E Wild Horse Wind Expansion (C) (2)_TENASKA REGULATORY ASSET 2 4" xfId="13645"/>
    <cellStyle name="_Power Cost Value Copy 11.30.05 gas 1.09.06 AURORA at 1.10.06_04 07E Wild Horse Wind Expansion (C) (2)_TENASKA REGULATORY ASSET 3" xfId="13646"/>
    <cellStyle name="_Power Cost Value Copy 11.30.05 gas 1.09.06 AURORA at 1.10.06_04 07E Wild Horse Wind Expansion (C) (2)_TENASKA REGULATORY ASSET 3 2" xfId="13647"/>
    <cellStyle name="_Power Cost Value Copy 11.30.05 gas 1.09.06 AURORA at 1.10.06_04 07E Wild Horse Wind Expansion (C) (2)_TENASKA REGULATORY ASSET 4" xfId="13648"/>
    <cellStyle name="_Power Cost Value Copy 11.30.05 gas 1.09.06 AURORA at 1.10.06_04 07E Wild Horse Wind Expansion (C) (2)_TENASKA REGULATORY ASSET 5" xfId="13649"/>
    <cellStyle name="_Power Cost Value Copy 11.30.05 gas 1.09.06 AURORA at 1.10.06_04 07E Wild Horse Wind Expansion (C) (2)_TENASKA REGULATORY ASSET 6" xfId="13650"/>
    <cellStyle name="_Power Cost Value Copy 11.30.05 gas 1.09.06 AURORA at 1.10.06_16.37E Wild Horse Expansion DeferralRevwrkingfile SF" xfId="13651"/>
    <cellStyle name="_Power Cost Value Copy 11.30.05 gas 1.09.06 AURORA at 1.10.06_16.37E Wild Horse Expansion DeferralRevwrkingfile SF 2" xfId="13652"/>
    <cellStyle name="_Power Cost Value Copy 11.30.05 gas 1.09.06 AURORA at 1.10.06_16.37E Wild Horse Expansion DeferralRevwrkingfile SF 2 2" xfId="13653"/>
    <cellStyle name="_Power Cost Value Copy 11.30.05 gas 1.09.06 AURORA at 1.10.06_16.37E Wild Horse Expansion DeferralRevwrkingfile SF 2 2 2" xfId="13654"/>
    <cellStyle name="_Power Cost Value Copy 11.30.05 gas 1.09.06 AURORA at 1.10.06_16.37E Wild Horse Expansion DeferralRevwrkingfile SF 2 2 2 2" xfId="13655"/>
    <cellStyle name="_Power Cost Value Copy 11.30.05 gas 1.09.06 AURORA at 1.10.06_16.37E Wild Horse Expansion DeferralRevwrkingfile SF 2 2 3" xfId="13656"/>
    <cellStyle name="_Power Cost Value Copy 11.30.05 gas 1.09.06 AURORA at 1.10.06_16.37E Wild Horse Expansion DeferralRevwrkingfile SF 2 3" xfId="13657"/>
    <cellStyle name="_Power Cost Value Copy 11.30.05 gas 1.09.06 AURORA at 1.10.06_16.37E Wild Horse Expansion DeferralRevwrkingfile SF 2 3 2" xfId="13658"/>
    <cellStyle name="_Power Cost Value Copy 11.30.05 gas 1.09.06 AURORA at 1.10.06_16.37E Wild Horse Expansion DeferralRevwrkingfile SF 2 4" xfId="13659"/>
    <cellStyle name="_Power Cost Value Copy 11.30.05 gas 1.09.06 AURORA at 1.10.06_16.37E Wild Horse Expansion DeferralRevwrkingfile SF 3" xfId="13660"/>
    <cellStyle name="_Power Cost Value Copy 11.30.05 gas 1.09.06 AURORA at 1.10.06_16.37E Wild Horse Expansion DeferralRevwrkingfile SF 3 2" xfId="13661"/>
    <cellStyle name="_Power Cost Value Copy 11.30.05 gas 1.09.06 AURORA at 1.10.06_16.37E Wild Horse Expansion DeferralRevwrkingfile SF 3 2 2" xfId="13662"/>
    <cellStyle name="_Power Cost Value Copy 11.30.05 gas 1.09.06 AURORA at 1.10.06_16.37E Wild Horse Expansion DeferralRevwrkingfile SF 3 3" xfId="13663"/>
    <cellStyle name="_Power Cost Value Copy 11.30.05 gas 1.09.06 AURORA at 1.10.06_16.37E Wild Horse Expansion DeferralRevwrkingfile SF 3 4" xfId="13664"/>
    <cellStyle name="_Power Cost Value Copy 11.30.05 gas 1.09.06 AURORA at 1.10.06_16.37E Wild Horse Expansion DeferralRevwrkingfile SF 4" xfId="13665"/>
    <cellStyle name="_Power Cost Value Copy 11.30.05 gas 1.09.06 AURORA at 1.10.06_16.37E Wild Horse Expansion DeferralRevwrkingfile SF 4 2" xfId="13666"/>
    <cellStyle name="_Power Cost Value Copy 11.30.05 gas 1.09.06 AURORA at 1.10.06_16.37E Wild Horse Expansion DeferralRevwrkingfile SF 5" xfId="13667"/>
    <cellStyle name="_Power Cost Value Copy 11.30.05 gas 1.09.06 AURORA at 1.10.06_16.37E Wild Horse Expansion DeferralRevwrkingfile SF_DEM-WP(C) ENERG10C--ctn Mid-C_042010 2010GRC" xfId="13668"/>
    <cellStyle name="_Power Cost Value Copy 11.30.05 gas 1.09.06 AURORA at 1.10.06_16.37E Wild Horse Expansion DeferralRevwrkingfile SF_DEM-WP(C) ENERG10C--ctn Mid-C_042010 2010GRC 2" xfId="13669"/>
    <cellStyle name="_Power Cost Value Copy 11.30.05 gas 1.09.06 AURORA at 1.10.06_2009 Compliance Filing PCA Exhibits for GRC" xfId="13670"/>
    <cellStyle name="_Power Cost Value Copy 11.30.05 gas 1.09.06 AURORA at 1.10.06_2009 Compliance Filing PCA Exhibits for GRC 2" xfId="13671"/>
    <cellStyle name="_Power Cost Value Copy 11.30.05 gas 1.09.06 AURORA at 1.10.06_2009 Compliance Filing PCA Exhibits for GRC 2 2" xfId="13672"/>
    <cellStyle name="_Power Cost Value Copy 11.30.05 gas 1.09.06 AURORA at 1.10.06_2009 Compliance Filing PCA Exhibits for GRC 3" xfId="13673"/>
    <cellStyle name="_Power Cost Value Copy 11.30.05 gas 1.09.06 AURORA at 1.10.06_2009 GRC Compl Filing - Exhibit D" xfId="13674"/>
    <cellStyle name="_Power Cost Value Copy 11.30.05 gas 1.09.06 AURORA at 1.10.06_2009 GRC Compl Filing - Exhibit D 2" xfId="13675"/>
    <cellStyle name="_Power Cost Value Copy 11.30.05 gas 1.09.06 AURORA at 1.10.06_2009 GRC Compl Filing - Exhibit D 2 2" xfId="13676"/>
    <cellStyle name="_Power Cost Value Copy 11.30.05 gas 1.09.06 AURORA at 1.10.06_2009 GRC Compl Filing - Exhibit D 2 2 2" xfId="13677"/>
    <cellStyle name="_Power Cost Value Copy 11.30.05 gas 1.09.06 AURORA at 1.10.06_2009 GRC Compl Filing - Exhibit D 2 2 2 2" xfId="13678"/>
    <cellStyle name="_Power Cost Value Copy 11.30.05 gas 1.09.06 AURORA at 1.10.06_2009 GRC Compl Filing - Exhibit D 2 2 3" xfId="13679"/>
    <cellStyle name="_Power Cost Value Copy 11.30.05 gas 1.09.06 AURORA at 1.10.06_2009 GRC Compl Filing - Exhibit D 2 3" xfId="13680"/>
    <cellStyle name="_Power Cost Value Copy 11.30.05 gas 1.09.06 AURORA at 1.10.06_2009 GRC Compl Filing - Exhibit D 2 3 2" xfId="13681"/>
    <cellStyle name="_Power Cost Value Copy 11.30.05 gas 1.09.06 AURORA at 1.10.06_2009 GRC Compl Filing - Exhibit D 2 4" xfId="13682"/>
    <cellStyle name="_Power Cost Value Copy 11.30.05 gas 1.09.06 AURORA at 1.10.06_2009 GRC Compl Filing - Exhibit D 3" xfId="13683"/>
    <cellStyle name="_Power Cost Value Copy 11.30.05 gas 1.09.06 AURORA at 1.10.06_2009 GRC Compl Filing - Exhibit D 3 2" xfId="13684"/>
    <cellStyle name="_Power Cost Value Copy 11.30.05 gas 1.09.06 AURORA at 1.10.06_2009 GRC Compl Filing - Exhibit D 3 2 2" xfId="13685"/>
    <cellStyle name="_Power Cost Value Copy 11.30.05 gas 1.09.06 AURORA at 1.10.06_2009 GRC Compl Filing - Exhibit D 3 3" xfId="13686"/>
    <cellStyle name="_Power Cost Value Copy 11.30.05 gas 1.09.06 AURORA at 1.10.06_2009 GRC Compl Filing - Exhibit D 3 4" xfId="13687"/>
    <cellStyle name="_Power Cost Value Copy 11.30.05 gas 1.09.06 AURORA at 1.10.06_2009 GRC Compl Filing - Exhibit D 4" xfId="13688"/>
    <cellStyle name="_Power Cost Value Copy 11.30.05 gas 1.09.06 AURORA at 1.10.06_2009 GRC Compl Filing - Exhibit D 4 2" xfId="13689"/>
    <cellStyle name="_Power Cost Value Copy 11.30.05 gas 1.09.06 AURORA at 1.10.06_2009 GRC Compl Filing - Exhibit D 5" xfId="13690"/>
    <cellStyle name="_Power Cost Value Copy 11.30.05 gas 1.09.06 AURORA at 1.10.06_2009 GRC Compl Filing - Exhibit D_DEM-WP(C) ENERG10C--ctn Mid-C_042010 2010GRC" xfId="13691"/>
    <cellStyle name="_Power Cost Value Copy 11.30.05 gas 1.09.06 AURORA at 1.10.06_2009 GRC Compl Filing - Exhibit D_DEM-WP(C) ENERG10C--ctn Mid-C_042010 2010GRC 2" xfId="13692"/>
    <cellStyle name="_Power Cost Value Copy 11.30.05 gas 1.09.06 AURORA at 1.10.06_2010 PTC's July1_Dec31 2010 " xfId="13693"/>
    <cellStyle name="_Power Cost Value Copy 11.30.05 gas 1.09.06 AURORA at 1.10.06_2010 PTC's Sept10_Aug11 (Version 4)" xfId="13694"/>
    <cellStyle name="_Power Cost Value Copy 11.30.05 gas 1.09.06 AURORA at 1.10.06_3.01 Income Statement" xfId="13695"/>
    <cellStyle name="_Power Cost Value Copy 11.30.05 gas 1.09.06 AURORA at 1.10.06_4 31 Regulatory Assets and Liabilities  7 06- Exhibit D" xfId="13696"/>
    <cellStyle name="_Power Cost Value Copy 11.30.05 gas 1.09.06 AURORA at 1.10.06_4 31 Regulatory Assets and Liabilities  7 06- Exhibit D 2" xfId="13697"/>
    <cellStyle name="_Power Cost Value Copy 11.30.05 gas 1.09.06 AURORA at 1.10.06_4 31 Regulatory Assets and Liabilities  7 06- Exhibit D 2 2" xfId="13698"/>
    <cellStyle name="_Power Cost Value Copy 11.30.05 gas 1.09.06 AURORA at 1.10.06_4 31 Regulatory Assets and Liabilities  7 06- Exhibit D 2 2 2" xfId="13699"/>
    <cellStyle name="_Power Cost Value Copy 11.30.05 gas 1.09.06 AURORA at 1.10.06_4 31 Regulatory Assets and Liabilities  7 06- Exhibit D 2 2 2 2" xfId="13700"/>
    <cellStyle name="_Power Cost Value Copy 11.30.05 gas 1.09.06 AURORA at 1.10.06_4 31 Regulatory Assets and Liabilities  7 06- Exhibit D 2 2 3" xfId="13701"/>
    <cellStyle name="_Power Cost Value Copy 11.30.05 gas 1.09.06 AURORA at 1.10.06_4 31 Regulatory Assets and Liabilities  7 06- Exhibit D 2 3" xfId="13702"/>
    <cellStyle name="_Power Cost Value Copy 11.30.05 gas 1.09.06 AURORA at 1.10.06_4 31 Regulatory Assets and Liabilities  7 06- Exhibit D 2 3 2" xfId="13703"/>
    <cellStyle name="_Power Cost Value Copy 11.30.05 gas 1.09.06 AURORA at 1.10.06_4 31 Regulatory Assets and Liabilities  7 06- Exhibit D 2 4" xfId="13704"/>
    <cellStyle name="_Power Cost Value Copy 11.30.05 gas 1.09.06 AURORA at 1.10.06_4 31 Regulatory Assets and Liabilities  7 06- Exhibit D 3" xfId="13705"/>
    <cellStyle name="_Power Cost Value Copy 11.30.05 gas 1.09.06 AURORA at 1.10.06_4 31 Regulatory Assets and Liabilities  7 06- Exhibit D 3 2" xfId="13706"/>
    <cellStyle name="_Power Cost Value Copy 11.30.05 gas 1.09.06 AURORA at 1.10.06_4 31 Regulatory Assets and Liabilities  7 06- Exhibit D 3 2 2" xfId="13707"/>
    <cellStyle name="_Power Cost Value Copy 11.30.05 gas 1.09.06 AURORA at 1.10.06_4 31 Regulatory Assets and Liabilities  7 06- Exhibit D 3 3" xfId="13708"/>
    <cellStyle name="_Power Cost Value Copy 11.30.05 gas 1.09.06 AURORA at 1.10.06_4 31 Regulatory Assets and Liabilities  7 06- Exhibit D 3 4" xfId="13709"/>
    <cellStyle name="_Power Cost Value Copy 11.30.05 gas 1.09.06 AURORA at 1.10.06_4 31 Regulatory Assets and Liabilities  7 06- Exhibit D 4" xfId="13710"/>
    <cellStyle name="_Power Cost Value Copy 11.30.05 gas 1.09.06 AURORA at 1.10.06_4 31 Regulatory Assets and Liabilities  7 06- Exhibit D 4 2" xfId="13711"/>
    <cellStyle name="_Power Cost Value Copy 11.30.05 gas 1.09.06 AURORA at 1.10.06_4 31 Regulatory Assets and Liabilities  7 06- Exhibit D 5" xfId="13712"/>
    <cellStyle name="_Power Cost Value Copy 11.30.05 gas 1.09.06 AURORA at 1.10.06_4 31 Regulatory Assets and Liabilities  7 06- Exhibit D_DEM-WP(C) ENERG10C--ctn Mid-C_042010 2010GRC" xfId="13713"/>
    <cellStyle name="_Power Cost Value Copy 11.30.05 gas 1.09.06 AURORA at 1.10.06_4 31 Regulatory Assets and Liabilities  7 06- Exhibit D_DEM-WP(C) ENERG10C--ctn Mid-C_042010 2010GRC 2" xfId="13714"/>
    <cellStyle name="_Power Cost Value Copy 11.30.05 gas 1.09.06 AURORA at 1.10.06_4 31 Regulatory Assets and Liabilities  7 06- Exhibit D_NIM Summary" xfId="13715"/>
    <cellStyle name="_Power Cost Value Copy 11.30.05 gas 1.09.06 AURORA at 1.10.06_4 31 Regulatory Assets and Liabilities  7 06- Exhibit D_NIM Summary 2" xfId="13716"/>
    <cellStyle name="_Power Cost Value Copy 11.30.05 gas 1.09.06 AURORA at 1.10.06_4 31 Regulatory Assets and Liabilities  7 06- Exhibit D_NIM Summary 2 2" xfId="13717"/>
    <cellStyle name="_Power Cost Value Copy 11.30.05 gas 1.09.06 AURORA at 1.10.06_4 31 Regulatory Assets and Liabilities  7 06- Exhibit D_NIM Summary 2 2 2" xfId="13718"/>
    <cellStyle name="_Power Cost Value Copy 11.30.05 gas 1.09.06 AURORA at 1.10.06_4 31 Regulatory Assets and Liabilities  7 06- Exhibit D_NIM Summary 2 2 2 2" xfId="13719"/>
    <cellStyle name="_Power Cost Value Copy 11.30.05 gas 1.09.06 AURORA at 1.10.06_4 31 Regulatory Assets and Liabilities  7 06- Exhibit D_NIM Summary 2 2 3" xfId="13720"/>
    <cellStyle name="_Power Cost Value Copy 11.30.05 gas 1.09.06 AURORA at 1.10.06_4 31 Regulatory Assets and Liabilities  7 06- Exhibit D_NIM Summary 2 3" xfId="13721"/>
    <cellStyle name="_Power Cost Value Copy 11.30.05 gas 1.09.06 AURORA at 1.10.06_4 31 Regulatory Assets and Liabilities  7 06- Exhibit D_NIM Summary 2 3 2" xfId="13722"/>
    <cellStyle name="_Power Cost Value Copy 11.30.05 gas 1.09.06 AURORA at 1.10.06_4 31 Regulatory Assets and Liabilities  7 06- Exhibit D_NIM Summary 2 4" xfId="13723"/>
    <cellStyle name="_Power Cost Value Copy 11.30.05 gas 1.09.06 AURORA at 1.10.06_4 31 Regulatory Assets and Liabilities  7 06- Exhibit D_NIM Summary 3" xfId="13724"/>
    <cellStyle name="_Power Cost Value Copy 11.30.05 gas 1.09.06 AURORA at 1.10.06_4 31 Regulatory Assets and Liabilities  7 06- Exhibit D_NIM Summary 3 2" xfId="13725"/>
    <cellStyle name="_Power Cost Value Copy 11.30.05 gas 1.09.06 AURORA at 1.10.06_4 31 Regulatory Assets and Liabilities  7 06- Exhibit D_NIM Summary 3 2 2" xfId="13726"/>
    <cellStyle name="_Power Cost Value Copy 11.30.05 gas 1.09.06 AURORA at 1.10.06_4 31 Regulatory Assets and Liabilities  7 06- Exhibit D_NIM Summary 3 3" xfId="13727"/>
    <cellStyle name="_Power Cost Value Copy 11.30.05 gas 1.09.06 AURORA at 1.10.06_4 31 Regulatory Assets and Liabilities  7 06- Exhibit D_NIM Summary 3 4" xfId="13728"/>
    <cellStyle name="_Power Cost Value Copy 11.30.05 gas 1.09.06 AURORA at 1.10.06_4 31 Regulatory Assets and Liabilities  7 06- Exhibit D_NIM Summary 4" xfId="13729"/>
    <cellStyle name="_Power Cost Value Copy 11.30.05 gas 1.09.06 AURORA at 1.10.06_4 31 Regulatory Assets and Liabilities  7 06- Exhibit D_NIM Summary 4 2" xfId="13730"/>
    <cellStyle name="_Power Cost Value Copy 11.30.05 gas 1.09.06 AURORA at 1.10.06_4 31 Regulatory Assets and Liabilities  7 06- Exhibit D_NIM Summary 5" xfId="13731"/>
    <cellStyle name="_Power Cost Value Copy 11.30.05 gas 1.09.06 AURORA at 1.10.06_4 31 Regulatory Assets and Liabilities  7 06- Exhibit D_NIM Summary_DEM-WP(C) ENERG10C--ctn Mid-C_042010 2010GRC" xfId="13732"/>
    <cellStyle name="_Power Cost Value Copy 11.30.05 gas 1.09.06 AURORA at 1.10.06_4 31 Regulatory Assets and Liabilities  7 06- Exhibit D_NIM Summary_DEM-WP(C) ENERG10C--ctn Mid-C_042010 2010GRC 2" xfId="13733"/>
    <cellStyle name="_Power Cost Value Copy 11.30.05 gas 1.09.06 AURORA at 1.10.06_4 31E Reg Asset  Liab and EXH D" xfId="13734"/>
    <cellStyle name="_Power Cost Value Copy 11.30.05 gas 1.09.06 AURORA at 1.10.06_4 31E Reg Asset  Liab and EXH D _ Aug 10 Filing (2)" xfId="13735"/>
    <cellStyle name="_Power Cost Value Copy 11.30.05 gas 1.09.06 AURORA at 1.10.06_4 31E Reg Asset  Liab and EXH D _ Aug 10 Filing (2) 2" xfId="13736"/>
    <cellStyle name="_Power Cost Value Copy 11.30.05 gas 1.09.06 AURORA at 1.10.06_4 31E Reg Asset  Liab and EXH D _ Aug 10 Filing (2) 2 2" xfId="13737"/>
    <cellStyle name="_Power Cost Value Copy 11.30.05 gas 1.09.06 AURORA at 1.10.06_4 31E Reg Asset  Liab and EXH D _ Aug 10 Filing (2) 2 2 2" xfId="13738"/>
    <cellStyle name="_Power Cost Value Copy 11.30.05 gas 1.09.06 AURORA at 1.10.06_4 31E Reg Asset  Liab and EXH D _ Aug 10 Filing (2) 2 3" xfId="13739"/>
    <cellStyle name="_Power Cost Value Copy 11.30.05 gas 1.09.06 AURORA at 1.10.06_4 31E Reg Asset  Liab and EXH D _ Aug 10 Filing (2) 2 4" xfId="13740"/>
    <cellStyle name="_Power Cost Value Copy 11.30.05 gas 1.09.06 AURORA at 1.10.06_4 31E Reg Asset  Liab and EXH D _ Aug 10 Filing (2) 3" xfId="13741"/>
    <cellStyle name="_Power Cost Value Copy 11.30.05 gas 1.09.06 AURORA at 1.10.06_4 31E Reg Asset  Liab and EXH D _ Aug 10 Filing (2) 3 2" xfId="13742"/>
    <cellStyle name="_Power Cost Value Copy 11.30.05 gas 1.09.06 AURORA at 1.10.06_4 31E Reg Asset  Liab and EXH D _ Aug 10 Filing (2) 4" xfId="13743"/>
    <cellStyle name="_Power Cost Value Copy 11.30.05 gas 1.09.06 AURORA at 1.10.06_4 31E Reg Asset  Liab and EXH D 10" xfId="13744"/>
    <cellStyle name="_Power Cost Value Copy 11.30.05 gas 1.09.06 AURORA at 1.10.06_4 31E Reg Asset  Liab and EXH D 10 2" xfId="13745"/>
    <cellStyle name="_Power Cost Value Copy 11.30.05 gas 1.09.06 AURORA at 1.10.06_4 31E Reg Asset  Liab and EXH D 10 2 2" xfId="13746"/>
    <cellStyle name="_Power Cost Value Copy 11.30.05 gas 1.09.06 AURORA at 1.10.06_4 31E Reg Asset  Liab and EXH D 10 3" xfId="13747"/>
    <cellStyle name="_Power Cost Value Copy 11.30.05 gas 1.09.06 AURORA at 1.10.06_4 31E Reg Asset  Liab and EXH D 11" xfId="13748"/>
    <cellStyle name="_Power Cost Value Copy 11.30.05 gas 1.09.06 AURORA at 1.10.06_4 31E Reg Asset  Liab and EXH D 11 2" xfId="13749"/>
    <cellStyle name="_Power Cost Value Copy 11.30.05 gas 1.09.06 AURORA at 1.10.06_4 31E Reg Asset  Liab and EXH D 11 2 2" xfId="13750"/>
    <cellStyle name="_Power Cost Value Copy 11.30.05 gas 1.09.06 AURORA at 1.10.06_4 31E Reg Asset  Liab and EXH D 11 3" xfId="13751"/>
    <cellStyle name="_Power Cost Value Copy 11.30.05 gas 1.09.06 AURORA at 1.10.06_4 31E Reg Asset  Liab and EXH D 12" xfId="13752"/>
    <cellStyle name="_Power Cost Value Copy 11.30.05 gas 1.09.06 AURORA at 1.10.06_4 31E Reg Asset  Liab and EXH D 12 2" xfId="13753"/>
    <cellStyle name="_Power Cost Value Copy 11.30.05 gas 1.09.06 AURORA at 1.10.06_4 31E Reg Asset  Liab and EXH D 12 2 2" xfId="13754"/>
    <cellStyle name="_Power Cost Value Copy 11.30.05 gas 1.09.06 AURORA at 1.10.06_4 31E Reg Asset  Liab and EXH D 12 3" xfId="13755"/>
    <cellStyle name="_Power Cost Value Copy 11.30.05 gas 1.09.06 AURORA at 1.10.06_4 31E Reg Asset  Liab and EXH D 13" xfId="13756"/>
    <cellStyle name="_Power Cost Value Copy 11.30.05 gas 1.09.06 AURORA at 1.10.06_4 31E Reg Asset  Liab and EXH D 13 2" xfId="13757"/>
    <cellStyle name="_Power Cost Value Copy 11.30.05 gas 1.09.06 AURORA at 1.10.06_4 31E Reg Asset  Liab and EXH D 13 2 2" xfId="13758"/>
    <cellStyle name="_Power Cost Value Copy 11.30.05 gas 1.09.06 AURORA at 1.10.06_4 31E Reg Asset  Liab and EXH D 13 3" xfId="13759"/>
    <cellStyle name="_Power Cost Value Copy 11.30.05 gas 1.09.06 AURORA at 1.10.06_4 31E Reg Asset  Liab and EXH D 14" xfId="13760"/>
    <cellStyle name="_Power Cost Value Copy 11.30.05 gas 1.09.06 AURORA at 1.10.06_4 31E Reg Asset  Liab and EXH D 14 2" xfId="13761"/>
    <cellStyle name="_Power Cost Value Copy 11.30.05 gas 1.09.06 AURORA at 1.10.06_4 31E Reg Asset  Liab and EXH D 14 2 2" xfId="13762"/>
    <cellStyle name="_Power Cost Value Copy 11.30.05 gas 1.09.06 AURORA at 1.10.06_4 31E Reg Asset  Liab and EXH D 14 3" xfId="13763"/>
    <cellStyle name="_Power Cost Value Copy 11.30.05 gas 1.09.06 AURORA at 1.10.06_4 31E Reg Asset  Liab and EXH D 15" xfId="13764"/>
    <cellStyle name="_Power Cost Value Copy 11.30.05 gas 1.09.06 AURORA at 1.10.06_4 31E Reg Asset  Liab and EXH D 15 2" xfId="13765"/>
    <cellStyle name="_Power Cost Value Copy 11.30.05 gas 1.09.06 AURORA at 1.10.06_4 31E Reg Asset  Liab and EXH D 15 2 2" xfId="13766"/>
    <cellStyle name="_Power Cost Value Copy 11.30.05 gas 1.09.06 AURORA at 1.10.06_4 31E Reg Asset  Liab and EXH D 15 3" xfId="13767"/>
    <cellStyle name="_Power Cost Value Copy 11.30.05 gas 1.09.06 AURORA at 1.10.06_4 31E Reg Asset  Liab and EXH D 16" xfId="13768"/>
    <cellStyle name="_Power Cost Value Copy 11.30.05 gas 1.09.06 AURORA at 1.10.06_4 31E Reg Asset  Liab and EXH D 16 2" xfId="13769"/>
    <cellStyle name="_Power Cost Value Copy 11.30.05 gas 1.09.06 AURORA at 1.10.06_4 31E Reg Asset  Liab and EXH D 16 2 2" xfId="13770"/>
    <cellStyle name="_Power Cost Value Copy 11.30.05 gas 1.09.06 AURORA at 1.10.06_4 31E Reg Asset  Liab and EXH D 16 3" xfId="13771"/>
    <cellStyle name="_Power Cost Value Copy 11.30.05 gas 1.09.06 AURORA at 1.10.06_4 31E Reg Asset  Liab and EXH D 17" xfId="13772"/>
    <cellStyle name="_Power Cost Value Copy 11.30.05 gas 1.09.06 AURORA at 1.10.06_4 31E Reg Asset  Liab and EXH D 17 2" xfId="13773"/>
    <cellStyle name="_Power Cost Value Copy 11.30.05 gas 1.09.06 AURORA at 1.10.06_4 31E Reg Asset  Liab and EXH D 17 2 2" xfId="13774"/>
    <cellStyle name="_Power Cost Value Copy 11.30.05 gas 1.09.06 AURORA at 1.10.06_4 31E Reg Asset  Liab and EXH D 17 3" xfId="13775"/>
    <cellStyle name="_Power Cost Value Copy 11.30.05 gas 1.09.06 AURORA at 1.10.06_4 31E Reg Asset  Liab and EXH D 18" xfId="13776"/>
    <cellStyle name="_Power Cost Value Copy 11.30.05 gas 1.09.06 AURORA at 1.10.06_4 31E Reg Asset  Liab and EXH D 18 2" xfId="13777"/>
    <cellStyle name="_Power Cost Value Copy 11.30.05 gas 1.09.06 AURORA at 1.10.06_4 31E Reg Asset  Liab and EXH D 18 2 2" xfId="13778"/>
    <cellStyle name="_Power Cost Value Copy 11.30.05 gas 1.09.06 AURORA at 1.10.06_4 31E Reg Asset  Liab and EXH D 18 3" xfId="13779"/>
    <cellStyle name="_Power Cost Value Copy 11.30.05 gas 1.09.06 AURORA at 1.10.06_4 31E Reg Asset  Liab and EXH D 19" xfId="13780"/>
    <cellStyle name="_Power Cost Value Copy 11.30.05 gas 1.09.06 AURORA at 1.10.06_4 31E Reg Asset  Liab and EXH D 19 2" xfId="13781"/>
    <cellStyle name="_Power Cost Value Copy 11.30.05 gas 1.09.06 AURORA at 1.10.06_4 31E Reg Asset  Liab and EXH D 2" xfId="13782"/>
    <cellStyle name="_Power Cost Value Copy 11.30.05 gas 1.09.06 AURORA at 1.10.06_4 31E Reg Asset  Liab and EXH D 2 2" xfId="13783"/>
    <cellStyle name="_Power Cost Value Copy 11.30.05 gas 1.09.06 AURORA at 1.10.06_4 31E Reg Asset  Liab and EXH D 2 2 2" xfId="13784"/>
    <cellStyle name="_Power Cost Value Copy 11.30.05 gas 1.09.06 AURORA at 1.10.06_4 31E Reg Asset  Liab and EXH D 2 3" xfId="13785"/>
    <cellStyle name="_Power Cost Value Copy 11.30.05 gas 1.09.06 AURORA at 1.10.06_4 31E Reg Asset  Liab and EXH D 2 4" xfId="13786"/>
    <cellStyle name="_Power Cost Value Copy 11.30.05 gas 1.09.06 AURORA at 1.10.06_4 31E Reg Asset  Liab and EXH D 20" xfId="13787"/>
    <cellStyle name="_Power Cost Value Copy 11.30.05 gas 1.09.06 AURORA at 1.10.06_4 31E Reg Asset  Liab and EXH D 20 2" xfId="13788"/>
    <cellStyle name="_Power Cost Value Copy 11.30.05 gas 1.09.06 AURORA at 1.10.06_4 31E Reg Asset  Liab and EXH D 21" xfId="13789"/>
    <cellStyle name="_Power Cost Value Copy 11.30.05 gas 1.09.06 AURORA at 1.10.06_4 31E Reg Asset  Liab and EXH D 21 2" xfId="13790"/>
    <cellStyle name="_Power Cost Value Copy 11.30.05 gas 1.09.06 AURORA at 1.10.06_4 31E Reg Asset  Liab and EXH D 22" xfId="13791"/>
    <cellStyle name="_Power Cost Value Copy 11.30.05 gas 1.09.06 AURORA at 1.10.06_4 31E Reg Asset  Liab and EXH D 22 2" xfId="13792"/>
    <cellStyle name="_Power Cost Value Copy 11.30.05 gas 1.09.06 AURORA at 1.10.06_4 31E Reg Asset  Liab and EXH D 23" xfId="13793"/>
    <cellStyle name="_Power Cost Value Copy 11.30.05 gas 1.09.06 AURORA at 1.10.06_4 31E Reg Asset  Liab and EXH D 23 2" xfId="13794"/>
    <cellStyle name="_Power Cost Value Copy 11.30.05 gas 1.09.06 AURORA at 1.10.06_4 31E Reg Asset  Liab and EXH D 24" xfId="13795"/>
    <cellStyle name="_Power Cost Value Copy 11.30.05 gas 1.09.06 AURORA at 1.10.06_4 31E Reg Asset  Liab and EXH D 24 2" xfId="13796"/>
    <cellStyle name="_Power Cost Value Copy 11.30.05 gas 1.09.06 AURORA at 1.10.06_4 31E Reg Asset  Liab and EXH D 25" xfId="13797"/>
    <cellStyle name="_Power Cost Value Copy 11.30.05 gas 1.09.06 AURORA at 1.10.06_4 31E Reg Asset  Liab and EXH D 25 2" xfId="13798"/>
    <cellStyle name="_Power Cost Value Copy 11.30.05 gas 1.09.06 AURORA at 1.10.06_4 31E Reg Asset  Liab and EXH D 26" xfId="13799"/>
    <cellStyle name="_Power Cost Value Copy 11.30.05 gas 1.09.06 AURORA at 1.10.06_4 31E Reg Asset  Liab and EXH D 26 2" xfId="13800"/>
    <cellStyle name="_Power Cost Value Copy 11.30.05 gas 1.09.06 AURORA at 1.10.06_4 31E Reg Asset  Liab and EXH D 27" xfId="13801"/>
    <cellStyle name="_Power Cost Value Copy 11.30.05 gas 1.09.06 AURORA at 1.10.06_4 31E Reg Asset  Liab and EXH D 27 2" xfId="13802"/>
    <cellStyle name="_Power Cost Value Copy 11.30.05 gas 1.09.06 AURORA at 1.10.06_4 31E Reg Asset  Liab and EXH D 28" xfId="13803"/>
    <cellStyle name="_Power Cost Value Copy 11.30.05 gas 1.09.06 AURORA at 1.10.06_4 31E Reg Asset  Liab and EXH D 28 2" xfId="13804"/>
    <cellStyle name="_Power Cost Value Copy 11.30.05 gas 1.09.06 AURORA at 1.10.06_4 31E Reg Asset  Liab and EXH D 29" xfId="13805"/>
    <cellStyle name="_Power Cost Value Copy 11.30.05 gas 1.09.06 AURORA at 1.10.06_4 31E Reg Asset  Liab and EXH D 29 2" xfId="13806"/>
    <cellStyle name="_Power Cost Value Copy 11.30.05 gas 1.09.06 AURORA at 1.10.06_4 31E Reg Asset  Liab and EXH D 3" xfId="13807"/>
    <cellStyle name="_Power Cost Value Copy 11.30.05 gas 1.09.06 AURORA at 1.10.06_4 31E Reg Asset  Liab and EXH D 3 2" xfId="13808"/>
    <cellStyle name="_Power Cost Value Copy 11.30.05 gas 1.09.06 AURORA at 1.10.06_4 31E Reg Asset  Liab and EXH D 3 2 2" xfId="13809"/>
    <cellStyle name="_Power Cost Value Copy 11.30.05 gas 1.09.06 AURORA at 1.10.06_4 31E Reg Asset  Liab and EXH D 3 3" xfId="13810"/>
    <cellStyle name="_Power Cost Value Copy 11.30.05 gas 1.09.06 AURORA at 1.10.06_4 31E Reg Asset  Liab and EXH D 3 4" xfId="13811"/>
    <cellStyle name="_Power Cost Value Copy 11.30.05 gas 1.09.06 AURORA at 1.10.06_4 31E Reg Asset  Liab and EXH D 30" xfId="13812"/>
    <cellStyle name="_Power Cost Value Copy 11.30.05 gas 1.09.06 AURORA at 1.10.06_4 31E Reg Asset  Liab and EXH D 30 2" xfId="13813"/>
    <cellStyle name="_Power Cost Value Copy 11.30.05 gas 1.09.06 AURORA at 1.10.06_4 31E Reg Asset  Liab and EXH D 31" xfId="13814"/>
    <cellStyle name="_Power Cost Value Copy 11.30.05 gas 1.09.06 AURORA at 1.10.06_4 31E Reg Asset  Liab and EXH D 32" xfId="13815"/>
    <cellStyle name="_Power Cost Value Copy 11.30.05 gas 1.09.06 AURORA at 1.10.06_4 31E Reg Asset  Liab and EXH D 33" xfId="13816"/>
    <cellStyle name="_Power Cost Value Copy 11.30.05 gas 1.09.06 AURORA at 1.10.06_4 31E Reg Asset  Liab and EXH D 34" xfId="13817"/>
    <cellStyle name="_Power Cost Value Copy 11.30.05 gas 1.09.06 AURORA at 1.10.06_4 31E Reg Asset  Liab and EXH D 35" xfId="13818"/>
    <cellStyle name="_Power Cost Value Copy 11.30.05 gas 1.09.06 AURORA at 1.10.06_4 31E Reg Asset  Liab and EXH D 36" xfId="13819"/>
    <cellStyle name="_Power Cost Value Copy 11.30.05 gas 1.09.06 AURORA at 1.10.06_4 31E Reg Asset  Liab and EXH D 4" xfId="13820"/>
    <cellStyle name="_Power Cost Value Copy 11.30.05 gas 1.09.06 AURORA at 1.10.06_4 31E Reg Asset  Liab and EXH D 4 2" xfId="13821"/>
    <cellStyle name="_Power Cost Value Copy 11.30.05 gas 1.09.06 AURORA at 1.10.06_4 31E Reg Asset  Liab and EXH D 4 2 2" xfId="13822"/>
    <cellStyle name="_Power Cost Value Copy 11.30.05 gas 1.09.06 AURORA at 1.10.06_4 31E Reg Asset  Liab and EXH D 4 3" xfId="13823"/>
    <cellStyle name="_Power Cost Value Copy 11.30.05 gas 1.09.06 AURORA at 1.10.06_4 31E Reg Asset  Liab and EXH D 5" xfId="13824"/>
    <cellStyle name="_Power Cost Value Copy 11.30.05 gas 1.09.06 AURORA at 1.10.06_4 31E Reg Asset  Liab and EXH D 5 2" xfId="13825"/>
    <cellStyle name="_Power Cost Value Copy 11.30.05 gas 1.09.06 AURORA at 1.10.06_4 31E Reg Asset  Liab and EXH D 5 2 2" xfId="13826"/>
    <cellStyle name="_Power Cost Value Copy 11.30.05 gas 1.09.06 AURORA at 1.10.06_4 31E Reg Asset  Liab and EXH D 5 3" xfId="13827"/>
    <cellStyle name="_Power Cost Value Copy 11.30.05 gas 1.09.06 AURORA at 1.10.06_4 31E Reg Asset  Liab and EXH D 6" xfId="13828"/>
    <cellStyle name="_Power Cost Value Copy 11.30.05 gas 1.09.06 AURORA at 1.10.06_4 31E Reg Asset  Liab and EXH D 6 2" xfId="13829"/>
    <cellStyle name="_Power Cost Value Copy 11.30.05 gas 1.09.06 AURORA at 1.10.06_4 31E Reg Asset  Liab and EXH D 6 2 2" xfId="13830"/>
    <cellStyle name="_Power Cost Value Copy 11.30.05 gas 1.09.06 AURORA at 1.10.06_4 31E Reg Asset  Liab and EXH D 6 3" xfId="13831"/>
    <cellStyle name="_Power Cost Value Copy 11.30.05 gas 1.09.06 AURORA at 1.10.06_4 31E Reg Asset  Liab and EXH D 7" xfId="13832"/>
    <cellStyle name="_Power Cost Value Copy 11.30.05 gas 1.09.06 AURORA at 1.10.06_4 31E Reg Asset  Liab and EXH D 7 2" xfId="13833"/>
    <cellStyle name="_Power Cost Value Copy 11.30.05 gas 1.09.06 AURORA at 1.10.06_4 31E Reg Asset  Liab and EXH D 7 2 2" xfId="13834"/>
    <cellStyle name="_Power Cost Value Copy 11.30.05 gas 1.09.06 AURORA at 1.10.06_4 31E Reg Asset  Liab and EXH D 7 3" xfId="13835"/>
    <cellStyle name="_Power Cost Value Copy 11.30.05 gas 1.09.06 AURORA at 1.10.06_4 31E Reg Asset  Liab and EXH D 8" xfId="13836"/>
    <cellStyle name="_Power Cost Value Copy 11.30.05 gas 1.09.06 AURORA at 1.10.06_4 31E Reg Asset  Liab and EXH D 8 2" xfId="13837"/>
    <cellStyle name="_Power Cost Value Copy 11.30.05 gas 1.09.06 AURORA at 1.10.06_4 31E Reg Asset  Liab and EXH D 8 2 2" xfId="13838"/>
    <cellStyle name="_Power Cost Value Copy 11.30.05 gas 1.09.06 AURORA at 1.10.06_4 31E Reg Asset  Liab and EXH D 8 3" xfId="13839"/>
    <cellStyle name="_Power Cost Value Copy 11.30.05 gas 1.09.06 AURORA at 1.10.06_4 31E Reg Asset  Liab and EXH D 9" xfId="13840"/>
    <cellStyle name="_Power Cost Value Copy 11.30.05 gas 1.09.06 AURORA at 1.10.06_4 31E Reg Asset  Liab and EXH D 9 2" xfId="13841"/>
    <cellStyle name="_Power Cost Value Copy 11.30.05 gas 1.09.06 AURORA at 1.10.06_4 31E Reg Asset  Liab and EXH D 9 2 2" xfId="13842"/>
    <cellStyle name="_Power Cost Value Copy 11.30.05 gas 1.09.06 AURORA at 1.10.06_4 31E Reg Asset  Liab and EXH D 9 3" xfId="13843"/>
    <cellStyle name="_Power Cost Value Copy 11.30.05 gas 1.09.06 AURORA at 1.10.06_4 32 Regulatory Assets and Liabilities  7 06- Exhibit D" xfId="13844"/>
    <cellStyle name="_Power Cost Value Copy 11.30.05 gas 1.09.06 AURORA at 1.10.06_4 32 Regulatory Assets and Liabilities  7 06- Exhibit D 2" xfId="13845"/>
    <cellStyle name="_Power Cost Value Copy 11.30.05 gas 1.09.06 AURORA at 1.10.06_4 32 Regulatory Assets and Liabilities  7 06- Exhibit D 2 2" xfId="13846"/>
    <cellStyle name="_Power Cost Value Copy 11.30.05 gas 1.09.06 AURORA at 1.10.06_4 32 Regulatory Assets and Liabilities  7 06- Exhibit D 2 2 2" xfId="13847"/>
    <cellStyle name="_Power Cost Value Copy 11.30.05 gas 1.09.06 AURORA at 1.10.06_4 32 Regulatory Assets and Liabilities  7 06- Exhibit D 2 2 2 2" xfId="13848"/>
    <cellStyle name="_Power Cost Value Copy 11.30.05 gas 1.09.06 AURORA at 1.10.06_4 32 Regulatory Assets and Liabilities  7 06- Exhibit D 2 2 3" xfId="13849"/>
    <cellStyle name="_Power Cost Value Copy 11.30.05 gas 1.09.06 AURORA at 1.10.06_4 32 Regulatory Assets and Liabilities  7 06- Exhibit D 2 3" xfId="13850"/>
    <cellStyle name="_Power Cost Value Copy 11.30.05 gas 1.09.06 AURORA at 1.10.06_4 32 Regulatory Assets and Liabilities  7 06- Exhibit D 2 3 2" xfId="13851"/>
    <cellStyle name="_Power Cost Value Copy 11.30.05 gas 1.09.06 AURORA at 1.10.06_4 32 Regulatory Assets and Liabilities  7 06- Exhibit D 2 4" xfId="13852"/>
    <cellStyle name="_Power Cost Value Copy 11.30.05 gas 1.09.06 AURORA at 1.10.06_4 32 Regulatory Assets and Liabilities  7 06- Exhibit D 3" xfId="13853"/>
    <cellStyle name="_Power Cost Value Copy 11.30.05 gas 1.09.06 AURORA at 1.10.06_4 32 Regulatory Assets and Liabilities  7 06- Exhibit D 3 2" xfId="13854"/>
    <cellStyle name="_Power Cost Value Copy 11.30.05 gas 1.09.06 AURORA at 1.10.06_4 32 Regulatory Assets and Liabilities  7 06- Exhibit D 3 2 2" xfId="13855"/>
    <cellStyle name="_Power Cost Value Copy 11.30.05 gas 1.09.06 AURORA at 1.10.06_4 32 Regulatory Assets and Liabilities  7 06- Exhibit D 3 3" xfId="13856"/>
    <cellStyle name="_Power Cost Value Copy 11.30.05 gas 1.09.06 AURORA at 1.10.06_4 32 Regulatory Assets and Liabilities  7 06- Exhibit D 3 4" xfId="13857"/>
    <cellStyle name="_Power Cost Value Copy 11.30.05 gas 1.09.06 AURORA at 1.10.06_4 32 Regulatory Assets and Liabilities  7 06- Exhibit D 4" xfId="13858"/>
    <cellStyle name="_Power Cost Value Copy 11.30.05 gas 1.09.06 AURORA at 1.10.06_4 32 Regulatory Assets and Liabilities  7 06- Exhibit D 4 2" xfId="13859"/>
    <cellStyle name="_Power Cost Value Copy 11.30.05 gas 1.09.06 AURORA at 1.10.06_4 32 Regulatory Assets and Liabilities  7 06- Exhibit D 5" xfId="13860"/>
    <cellStyle name="_Power Cost Value Copy 11.30.05 gas 1.09.06 AURORA at 1.10.06_4 32 Regulatory Assets and Liabilities  7 06- Exhibit D_DEM-WP(C) ENERG10C--ctn Mid-C_042010 2010GRC" xfId="13861"/>
    <cellStyle name="_Power Cost Value Copy 11.30.05 gas 1.09.06 AURORA at 1.10.06_4 32 Regulatory Assets and Liabilities  7 06- Exhibit D_DEM-WP(C) ENERG10C--ctn Mid-C_042010 2010GRC 2" xfId="13862"/>
    <cellStyle name="_Power Cost Value Copy 11.30.05 gas 1.09.06 AURORA at 1.10.06_4 32 Regulatory Assets and Liabilities  7 06- Exhibit D_NIM Summary" xfId="13863"/>
    <cellStyle name="_Power Cost Value Copy 11.30.05 gas 1.09.06 AURORA at 1.10.06_4 32 Regulatory Assets and Liabilities  7 06- Exhibit D_NIM Summary 2" xfId="13864"/>
    <cellStyle name="_Power Cost Value Copy 11.30.05 gas 1.09.06 AURORA at 1.10.06_4 32 Regulatory Assets and Liabilities  7 06- Exhibit D_NIM Summary 2 2" xfId="13865"/>
    <cellStyle name="_Power Cost Value Copy 11.30.05 gas 1.09.06 AURORA at 1.10.06_4 32 Regulatory Assets and Liabilities  7 06- Exhibit D_NIM Summary 2 2 2" xfId="13866"/>
    <cellStyle name="_Power Cost Value Copy 11.30.05 gas 1.09.06 AURORA at 1.10.06_4 32 Regulatory Assets and Liabilities  7 06- Exhibit D_NIM Summary 2 2 2 2" xfId="13867"/>
    <cellStyle name="_Power Cost Value Copy 11.30.05 gas 1.09.06 AURORA at 1.10.06_4 32 Regulatory Assets and Liabilities  7 06- Exhibit D_NIM Summary 2 2 3" xfId="13868"/>
    <cellStyle name="_Power Cost Value Copy 11.30.05 gas 1.09.06 AURORA at 1.10.06_4 32 Regulatory Assets and Liabilities  7 06- Exhibit D_NIM Summary 2 3" xfId="13869"/>
    <cellStyle name="_Power Cost Value Copy 11.30.05 gas 1.09.06 AURORA at 1.10.06_4 32 Regulatory Assets and Liabilities  7 06- Exhibit D_NIM Summary 2 3 2" xfId="13870"/>
    <cellStyle name="_Power Cost Value Copy 11.30.05 gas 1.09.06 AURORA at 1.10.06_4 32 Regulatory Assets and Liabilities  7 06- Exhibit D_NIM Summary 2 4" xfId="13871"/>
    <cellStyle name="_Power Cost Value Copy 11.30.05 gas 1.09.06 AURORA at 1.10.06_4 32 Regulatory Assets and Liabilities  7 06- Exhibit D_NIM Summary 3" xfId="13872"/>
    <cellStyle name="_Power Cost Value Copy 11.30.05 gas 1.09.06 AURORA at 1.10.06_4 32 Regulatory Assets and Liabilities  7 06- Exhibit D_NIM Summary 3 2" xfId="13873"/>
    <cellStyle name="_Power Cost Value Copy 11.30.05 gas 1.09.06 AURORA at 1.10.06_4 32 Regulatory Assets and Liabilities  7 06- Exhibit D_NIM Summary 3 2 2" xfId="13874"/>
    <cellStyle name="_Power Cost Value Copy 11.30.05 gas 1.09.06 AURORA at 1.10.06_4 32 Regulatory Assets and Liabilities  7 06- Exhibit D_NIM Summary 3 3" xfId="13875"/>
    <cellStyle name="_Power Cost Value Copy 11.30.05 gas 1.09.06 AURORA at 1.10.06_4 32 Regulatory Assets and Liabilities  7 06- Exhibit D_NIM Summary 3 4" xfId="13876"/>
    <cellStyle name="_Power Cost Value Copy 11.30.05 gas 1.09.06 AURORA at 1.10.06_4 32 Regulatory Assets and Liabilities  7 06- Exhibit D_NIM Summary 4" xfId="13877"/>
    <cellStyle name="_Power Cost Value Copy 11.30.05 gas 1.09.06 AURORA at 1.10.06_4 32 Regulatory Assets and Liabilities  7 06- Exhibit D_NIM Summary 4 2" xfId="13878"/>
    <cellStyle name="_Power Cost Value Copy 11.30.05 gas 1.09.06 AURORA at 1.10.06_4 32 Regulatory Assets and Liabilities  7 06- Exhibit D_NIM Summary 5" xfId="13879"/>
    <cellStyle name="_Power Cost Value Copy 11.30.05 gas 1.09.06 AURORA at 1.10.06_4 32 Regulatory Assets and Liabilities  7 06- Exhibit D_NIM Summary_DEM-WP(C) ENERG10C--ctn Mid-C_042010 2010GRC" xfId="13880"/>
    <cellStyle name="_Power Cost Value Copy 11.30.05 gas 1.09.06 AURORA at 1.10.06_4 32 Regulatory Assets and Liabilities  7 06- Exhibit D_NIM Summary_DEM-WP(C) ENERG10C--ctn Mid-C_042010 2010GRC 2" xfId="13881"/>
    <cellStyle name="_Power Cost Value Copy 11.30.05 gas 1.09.06 AURORA at 1.10.06_ACCOUNTS" xfId="13882"/>
    <cellStyle name="_Power Cost Value Copy 11.30.05 gas 1.09.06 AURORA at 1.10.06_Att B to RECs proceeds proposal" xfId="13883"/>
    <cellStyle name="_Power Cost Value Copy 11.30.05 gas 1.09.06 AURORA at 1.10.06_AURORA Total New" xfId="13884"/>
    <cellStyle name="_Power Cost Value Copy 11.30.05 gas 1.09.06 AURORA at 1.10.06_AURORA Total New 2" xfId="13885"/>
    <cellStyle name="_Power Cost Value Copy 11.30.05 gas 1.09.06 AURORA at 1.10.06_AURORA Total New 2 2" xfId="13886"/>
    <cellStyle name="_Power Cost Value Copy 11.30.05 gas 1.09.06 AURORA at 1.10.06_AURORA Total New 2 2 2" xfId="13887"/>
    <cellStyle name="_Power Cost Value Copy 11.30.05 gas 1.09.06 AURORA at 1.10.06_AURORA Total New 2 2 2 2" xfId="13888"/>
    <cellStyle name="_Power Cost Value Copy 11.30.05 gas 1.09.06 AURORA at 1.10.06_AURORA Total New 2 2 3" xfId="13889"/>
    <cellStyle name="_Power Cost Value Copy 11.30.05 gas 1.09.06 AURORA at 1.10.06_AURORA Total New 2 3" xfId="13890"/>
    <cellStyle name="_Power Cost Value Copy 11.30.05 gas 1.09.06 AURORA at 1.10.06_AURORA Total New 2 3 2" xfId="13891"/>
    <cellStyle name="_Power Cost Value Copy 11.30.05 gas 1.09.06 AURORA at 1.10.06_AURORA Total New 2 4" xfId="13892"/>
    <cellStyle name="_Power Cost Value Copy 11.30.05 gas 1.09.06 AURORA at 1.10.06_AURORA Total New 3" xfId="13893"/>
    <cellStyle name="_Power Cost Value Copy 11.30.05 gas 1.09.06 AURORA at 1.10.06_AURORA Total New 3 2" xfId="13894"/>
    <cellStyle name="_Power Cost Value Copy 11.30.05 gas 1.09.06 AURORA at 1.10.06_AURORA Total New 3 2 2" xfId="13895"/>
    <cellStyle name="_Power Cost Value Copy 11.30.05 gas 1.09.06 AURORA at 1.10.06_AURORA Total New 3 3" xfId="13896"/>
    <cellStyle name="_Power Cost Value Copy 11.30.05 gas 1.09.06 AURORA at 1.10.06_AURORA Total New 4" xfId="13897"/>
    <cellStyle name="_Power Cost Value Copy 11.30.05 gas 1.09.06 AURORA at 1.10.06_AURORA Total New 4 2" xfId="13898"/>
    <cellStyle name="_Power Cost Value Copy 11.30.05 gas 1.09.06 AURORA at 1.10.06_AURORA Total New 5" xfId="13899"/>
    <cellStyle name="_Power Cost Value Copy 11.30.05 gas 1.09.06 AURORA at 1.10.06_Backup for Attachment B 2010-09-09" xfId="13900"/>
    <cellStyle name="_Power Cost Value Copy 11.30.05 gas 1.09.06 AURORA at 1.10.06_Bench Request - Attachment B" xfId="13901"/>
    <cellStyle name="_Power Cost Value Copy 11.30.05 gas 1.09.06 AURORA at 1.10.06_Book2" xfId="13902"/>
    <cellStyle name="_Power Cost Value Copy 11.30.05 gas 1.09.06 AURORA at 1.10.06_Book2 2" xfId="13903"/>
    <cellStyle name="_Power Cost Value Copy 11.30.05 gas 1.09.06 AURORA at 1.10.06_Book2 2 2" xfId="13904"/>
    <cellStyle name="_Power Cost Value Copy 11.30.05 gas 1.09.06 AURORA at 1.10.06_Book2 2 2 2" xfId="13905"/>
    <cellStyle name="_Power Cost Value Copy 11.30.05 gas 1.09.06 AURORA at 1.10.06_Book2 2 2 2 2" xfId="13906"/>
    <cellStyle name="_Power Cost Value Copy 11.30.05 gas 1.09.06 AURORA at 1.10.06_Book2 2 2 3" xfId="13907"/>
    <cellStyle name="_Power Cost Value Copy 11.30.05 gas 1.09.06 AURORA at 1.10.06_Book2 2 3" xfId="13908"/>
    <cellStyle name="_Power Cost Value Copy 11.30.05 gas 1.09.06 AURORA at 1.10.06_Book2 2 3 2" xfId="13909"/>
    <cellStyle name="_Power Cost Value Copy 11.30.05 gas 1.09.06 AURORA at 1.10.06_Book2 2 4" xfId="13910"/>
    <cellStyle name="_Power Cost Value Copy 11.30.05 gas 1.09.06 AURORA at 1.10.06_Book2 3" xfId="13911"/>
    <cellStyle name="_Power Cost Value Copy 11.30.05 gas 1.09.06 AURORA at 1.10.06_Book2 3 2" xfId="13912"/>
    <cellStyle name="_Power Cost Value Copy 11.30.05 gas 1.09.06 AURORA at 1.10.06_Book2 3 2 2" xfId="13913"/>
    <cellStyle name="_Power Cost Value Copy 11.30.05 gas 1.09.06 AURORA at 1.10.06_Book2 3 3" xfId="13914"/>
    <cellStyle name="_Power Cost Value Copy 11.30.05 gas 1.09.06 AURORA at 1.10.06_Book2 3 4" xfId="13915"/>
    <cellStyle name="_Power Cost Value Copy 11.30.05 gas 1.09.06 AURORA at 1.10.06_Book2 4" xfId="13916"/>
    <cellStyle name="_Power Cost Value Copy 11.30.05 gas 1.09.06 AURORA at 1.10.06_Book2 4 2" xfId="13917"/>
    <cellStyle name="_Power Cost Value Copy 11.30.05 gas 1.09.06 AURORA at 1.10.06_Book2 5" xfId="13918"/>
    <cellStyle name="_Power Cost Value Copy 11.30.05 gas 1.09.06 AURORA at 1.10.06_Book2_Adj Bench DR 3 for Initial Briefs (Electric)" xfId="13919"/>
    <cellStyle name="_Power Cost Value Copy 11.30.05 gas 1.09.06 AURORA at 1.10.06_Book2_Adj Bench DR 3 for Initial Briefs (Electric) 2" xfId="13920"/>
    <cellStyle name="_Power Cost Value Copy 11.30.05 gas 1.09.06 AURORA at 1.10.06_Book2_Adj Bench DR 3 for Initial Briefs (Electric) 2 2" xfId="13921"/>
    <cellStyle name="_Power Cost Value Copy 11.30.05 gas 1.09.06 AURORA at 1.10.06_Book2_Adj Bench DR 3 for Initial Briefs (Electric) 2 2 2" xfId="13922"/>
    <cellStyle name="_Power Cost Value Copy 11.30.05 gas 1.09.06 AURORA at 1.10.06_Book2_Adj Bench DR 3 for Initial Briefs (Electric) 2 2 2 2" xfId="13923"/>
    <cellStyle name="_Power Cost Value Copy 11.30.05 gas 1.09.06 AURORA at 1.10.06_Book2_Adj Bench DR 3 for Initial Briefs (Electric) 2 2 3" xfId="13924"/>
    <cellStyle name="_Power Cost Value Copy 11.30.05 gas 1.09.06 AURORA at 1.10.06_Book2_Adj Bench DR 3 for Initial Briefs (Electric) 2 3" xfId="13925"/>
    <cellStyle name="_Power Cost Value Copy 11.30.05 gas 1.09.06 AURORA at 1.10.06_Book2_Adj Bench DR 3 for Initial Briefs (Electric) 2 3 2" xfId="13926"/>
    <cellStyle name="_Power Cost Value Copy 11.30.05 gas 1.09.06 AURORA at 1.10.06_Book2_Adj Bench DR 3 for Initial Briefs (Electric) 2 4" xfId="13927"/>
    <cellStyle name="_Power Cost Value Copy 11.30.05 gas 1.09.06 AURORA at 1.10.06_Book2_Adj Bench DR 3 for Initial Briefs (Electric) 3" xfId="13928"/>
    <cellStyle name="_Power Cost Value Copy 11.30.05 gas 1.09.06 AURORA at 1.10.06_Book2_Adj Bench DR 3 for Initial Briefs (Electric) 3 2" xfId="13929"/>
    <cellStyle name="_Power Cost Value Copy 11.30.05 gas 1.09.06 AURORA at 1.10.06_Book2_Adj Bench DR 3 for Initial Briefs (Electric) 3 2 2" xfId="13930"/>
    <cellStyle name="_Power Cost Value Copy 11.30.05 gas 1.09.06 AURORA at 1.10.06_Book2_Adj Bench DR 3 for Initial Briefs (Electric) 3 3" xfId="13931"/>
    <cellStyle name="_Power Cost Value Copy 11.30.05 gas 1.09.06 AURORA at 1.10.06_Book2_Adj Bench DR 3 for Initial Briefs (Electric) 3 4" xfId="13932"/>
    <cellStyle name="_Power Cost Value Copy 11.30.05 gas 1.09.06 AURORA at 1.10.06_Book2_Adj Bench DR 3 for Initial Briefs (Electric) 4" xfId="13933"/>
    <cellStyle name="_Power Cost Value Copy 11.30.05 gas 1.09.06 AURORA at 1.10.06_Book2_Adj Bench DR 3 for Initial Briefs (Electric) 4 2" xfId="13934"/>
    <cellStyle name="_Power Cost Value Copy 11.30.05 gas 1.09.06 AURORA at 1.10.06_Book2_Adj Bench DR 3 for Initial Briefs (Electric) 5" xfId="13935"/>
    <cellStyle name="_Power Cost Value Copy 11.30.05 gas 1.09.06 AURORA at 1.10.06_Book2_Adj Bench DR 3 for Initial Briefs (Electric)_DEM-WP(C) ENERG10C--ctn Mid-C_042010 2010GRC" xfId="13936"/>
    <cellStyle name="_Power Cost Value Copy 11.30.05 gas 1.09.06 AURORA at 1.10.06_Book2_Adj Bench DR 3 for Initial Briefs (Electric)_DEM-WP(C) ENERG10C--ctn Mid-C_042010 2010GRC 2" xfId="13937"/>
    <cellStyle name="_Power Cost Value Copy 11.30.05 gas 1.09.06 AURORA at 1.10.06_Book2_DEM-WP(C) ENERG10C--ctn Mid-C_042010 2010GRC" xfId="13938"/>
    <cellStyle name="_Power Cost Value Copy 11.30.05 gas 1.09.06 AURORA at 1.10.06_Book2_DEM-WP(C) ENERG10C--ctn Mid-C_042010 2010GRC 2" xfId="13939"/>
    <cellStyle name="_Power Cost Value Copy 11.30.05 gas 1.09.06 AURORA at 1.10.06_Book2_Electric Rev Req Model (2009 GRC) Rebuttal" xfId="13940"/>
    <cellStyle name="_Power Cost Value Copy 11.30.05 gas 1.09.06 AURORA at 1.10.06_Book2_Electric Rev Req Model (2009 GRC) Rebuttal 2" xfId="13941"/>
    <cellStyle name="_Power Cost Value Copy 11.30.05 gas 1.09.06 AURORA at 1.10.06_Book2_Electric Rev Req Model (2009 GRC) Rebuttal 2 2" xfId="13942"/>
    <cellStyle name="_Power Cost Value Copy 11.30.05 gas 1.09.06 AURORA at 1.10.06_Book2_Electric Rev Req Model (2009 GRC) Rebuttal 2 2 2" xfId="13943"/>
    <cellStyle name="_Power Cost Value Copy 11.30.05 gas 1.09.06 AURORA at 1.10.06_Book2_Electric Rev Req Model (2009 GRC) Rebuttal 2 3" xfId="13944"/>
    <cellStyle name="_Power Cost Value Copy 11.30.05 gas 1.09.06 AURORA at 1.10.06_Book2_Electric Rev Req Model (2009 GRC) Rebuttal 3" xfId="13945"/>
    <cellStyle name="_Power Cost Value Copy 11.30.05 gas 1.09.06 AURORA at 1.10.06_Book2_Electric Rev Req Model (2009 GRC) Rebuttal 3 2" xfId="13946"/>
    <cellStyle name="_Power Cost Value Copy 11.30.05 gas 1.09.06 AURORA at 1.10.06_Book2_Electric Rev Req Model (2009 GRC) Rebuttal 4" xfId="13947"/>
    <cellStyle name="_Power Cost Value Copy 11.30.05 gas 1.09.06 AURORA at 1.10.06_Book2_Electric Rev Req Model (2009 GRC) Rebuttal REmoval of New  WH Solar AdjustMI" xfId="13948"/>
    <cellStyle name="_Power Cost Value Copy 11.30.05 gas 1.09.06 AURORA at 1.10.06_Book2_Electric Rev Req Model (2009 GRC) Rebuttal REmoval of New  WH Solar AdjustMI 2" xfId="13949"/>
    <cellStyle name="_Power Cost Value Copy 11.30.05 gas 1.09.06 AURORA at 1.10.06_Book2_Electric Rev Req Model (2009 GRC) Rebuttal REmoval of New  WH Solar AdjustMI 2 2" xfId="13950"/>
    <cellStyle name="_Power Cost Value Copy 11.30.05 gas 1.09.06 AURORA at 1.10.06_Book2_Electric Rev Req Model (2009 GRC) Rebuttal REmoval of New  WH Solar AdjustMI 2 2 2" xfId="13951"/>
    <cellStyle name="_Power Cost Value Copy 11.30.05 gas 1.09.06 AURORA at 1.10.06_Book2_Electric Rev Req Model (2009 GRC) Rebuttal REmoval of New  WH Solar AdjustMI 2 2 2 2" xfId="13952"/>
    <cellStyle name="_Power Cost Value Copy 11.30.05 gas 1.09.06 AURORA at 1.10.06_Book2_Electric Rev Req Model (2009 GRC) Rebuttal REmoval of New  WH Solar AdjustMI 2 2 3" xfId="13953"/>
    <cellStyle name="_Power Cost Value Copy 11.30.05 gas 1.09.06 AURORA at 1.10.06_Book2_Electric Rev Req Model (2009 GRC) Rebuttal REmoval of New  WH Solar AdjustMI 2 3" xfId="13954"/>
    <cellStyle name="_Power Cost Value Copy 11.30.05 gas 1.09.06 AURORA at 1.10.06_Book2_Electric Rev Req Model (2009 GRC) Rebuttal REmoval of New  WH Solar AdjustMI 2 3 2" xfId="13955"/>
    <cellStyle name="_Power Cost Value Copy 11.30.05 gas 1.09.06 AURORA at 1.10.06_Book2_Electric Rev Req Model (2009 GRC) Rebuttal REmoval of New  WH Solar AdjustMI 2 4" xfId="13956"/>
    <cellStyle name="_Power Cost Value Copy 11.30.05 gas 1.09.06 AURORA at 1.10.06_Book2_Electric Rev Req Model (2009 GRC) Rebuttal REmoval of New  WH Solar AdjustMI 3" xfId="13957"/>
    <cellStyle name="_Power Cost Value Copy 11.30.05 gas 1.09.06 AURORA at 1.10.06_Book2_Electric Rev Req Model (2009 GRC) Rebuttal REmoval of New  WH Solar AdjustMI 3 2" xfId="13958"/>
    <cellStyle name="_Power Cost Value Copy 11.30.05 gas 1.09.06 AURORA at 1.10.06_Book2_Electric Rev Req Model (2009 GRC) Rebuttal REmoval of New  WH Solar AdjustMI 3 2 2" xfId="13959"/>
    <cellStyle name="_Power Cost Value Copy 11.30.05 gas 1.09.06 AURORA at 1.10.06_Book2_Electric Rev Req Model (2009 GRC) Rebuttal REmoval of New  WH Solar AdjustMI 3 3" xfId="13960"/>
    <cellStyle name="_Power Cost Value Copy 11.30.05 gas 1.09.06 AURORA at 1.10.06_Book2_Electric Rev Req Model (2009 GRC) Rebuttal REmoval of New  WH Solar AdjustMI 3 4" xfId="13961"/>
    <cellStyle name="_Power Cost Value Copy 11.30.05 gas 1.09.06 AURORA at 1.10.06_Book2_Electric Rev Req Model (2009 GRC) Rebuttal REmoval of New  WH Solar AdjustMI 4" xfId="13962"/>
    <cellStyle name="_Power Cost Value Copy 11.30.05 gas 1.09.06 AURORA at 1.10.06_Book2_Electric Rev Req Model (2009 GRC) Rebuttal REmoval of New  WH Solar AdjustMI 4 2" xfId="13963"/>
    <cellStyle name="_Power Cost Value Copy 11.30.05 gas 1.09.06 AURORA at 1.10.06_Book2_Electric Rev Req Model (2009 GRC) Rebuttal REmoval of New  WH Solar AdjustMI 5" xfId="13964"/>
    <cellStyle name="_Power Cost Value Copy 11.30.05 gas 1.09.06 AURORA at 1.10.06_Book2_Electric Rev Req Model (2009 GRC) Rebuttal REmoval of New  WH Solar AdjustMI_DEM-WP(C) ENERG10C--ctn Mid-C_042010 2010GRC" xfId="13965"/>
    <cellStyle name="_Power Cost Value Copy 11.30.05 gas 1.09.06 AURORA at 1.10.06_Book2_Electric Rev Req Model (2009 GRC) Rebuttal REmoval of New  WH Solar AdjustMI_DEM-WP(C) ENERG10C--ctn Mid-C_042010 2010GRC 2" xfId="13966"/>
    <cellStyle name="_Power Cost Value Copy 11.30.05 gas 1.09.06 AURORA at 1.10.06_Book2_Electric Rev Req Model (2009 GRC) Revised 01-18-2010" xfId="13967"/>
    <cellStyle name="_Power Cost Value Copy 11.30.05 gas 1.09.06 AURORA at 1.10.06_Book2_Electric Rev Req Model (2009 GRC) Revised 01-18-2010 2" xfId="13968"/>
    <cellStyle name="_Power Cost Value Copy 11.30.05 gas 1.09.06 AURORA at 1.10.06_Book2_Electric Rev Req Model (2009 GRC) Revised 01-18-2010 2 2" xfId="13969"/>
    <cellStyle name="_Power Cost Value Copy 11.30.05 gas 1.09.06 AURORA at 1.10.06_Book2_Electric Rev Req Model (2009 GRC) Revised 01-18-2010 2 2 2" xfId="13970"/>
    <cellStyle name="_Power Cost Value Copy 11.30.05 gas 1.09.06 AURORA at 1.10.06_Book2_Electric Rev Req Model (2009 GRC) Revised 01-18-2010 2 2 2 2" xfId="13971"/>
    <cellStyle name="_Power Cost Value Copy 11.30.05 gas 1.09.06 AURORA at 1.10.06_Book2_Electric Rev Req Model (2009 GRC) Revised 01-18-2010 2 2 3" xfId="13972"/>
    <cellStyle name="_Power Cost Value Copy 11.30.05 gas 1.09.06 AURORA at 1.10.06_Book2_Electric Rev Req Model (2009 GRC) Revised 01-18-2010 2 3" xfId="13973"/>
    <cellStyle name="_Power Cost Value Copy 11.30.05 gas 1.09.06 AURORA at 1.10.06_Book2_Electric Rev Req Model (2009 GRC) Revised 01-18-2010 2 3 2" xfId="13974"/>
    <cellStyle name="_Power Cost Value Copy 11.30.05 gas 1.09.06 AURORA at 1.10.06_Book2_Electric Rev Req Model (2009 GRC) Revised 01-18-2010 2 4" xfId="13975"/>
    <cellStyle name="_Power Cost Value Copy 11.30.05 gas 1.09.06 AURORA at 1.10.06_Book2_Electric Rev Req Model (2009 GRC) Revised 01-18-2010 3" xfId="13976"/>
    <cellStyle name="_Power Cost Value Copy 11.30.05 gas 1.09.06 AURORA at 1.10.06_Book2_Electric Rev Req Model (2009 GRC) Revised 01-18-2010 3 2" xfId="13977"/>
    <cellStyle name="_Power Cost Value Copy 11.30.05 gas 1.09.06 AURORA at 1.10.06_Book2_Electric Rev Req Model (2009 GRC) Revised 01-18-2010 3 2 2" xfId="13978"/>
    <cellStyle name="_Power Cost Value Copy 11.30.05 gas 1.09.06 AURORA at 1.10.06_Book2_Electric Rev Req Model (2009 GRC) Revised 01-18-2010 3 3" xfId="13979"/>
    <cellStyle name="_Power Cost Value Copy 11.30.05 gas 1.09.06 AURORA at 1.10.06_Book2_Electric Rev Req Model (2009 GRC) Revised 01-18-2010 3 4" xfId="13980"/>
    <cellStyle name="_Power Cost Value Copy 11.30.05 gas 1.09.06 AURORA at 1.10.06_Book2_Electric Rev Req Model (2009 GRC) Revised 01-18-2010 4" xfId="13981"/>
    <cellStyle name="_Power Cost Value Copy 11.30.05 gas 1.09.06 AURORA at 1.10.06_Book2_Electric Rev Req Model (2009 GRC) Revised 01-18-2010 4 2" xfId="13982"/>
    <cellStyle name="_Power Cost Value Copy 11.30.05 gas 1.09.06 AURORA at 1.10.06_Book2_Electric Rev Req Model (2009 GRC) Revised 01-18-2010 5" xfId="13983"/>
    <cellStyle name="_Power Cost Value Copy 11.30.05 gas 1.09.06 AURORA at 1.10.06_Book2_Electric Rev Req Model (2009 GRC) Revised 01-18-2010_DEM-WP(C) ENERG10C--ctn Mid-C_042010 2010GRC" xfId="13984"/>
    <cellStyle name="_Power Cost Value Copy 11.30.05 gas 1.09.06 AURORA at 1.10.06_Book2_Electric Rev Req Model (2009 GRC) Revised 01-18-2010_DEM-WP(C) ENERG10C--ctn Mid-C_042010 2010GRC 2" xfId="13985"/>
    <cellStyle name="_Power Cost Value Copy 11.30.05 gas 1.09.06 AURORA at 1.10.06_Book2_Final Order Electric EXHIBIT A-1" xfId="13986"/>
    <cellStyle name="_Power Cost Value Copy 11.30.05 gas 1.09.06 AURORA at 1.10.06_Book2_Final Order Electric EXHIBIT A-1 2" xfId="13987"/>
    <cellStyle name="_Power Cost Value Copy 11.30.05 gas 1.09.06 AURORA at 1.10.06_Book2_Final Order Electric EXHIBIT A-1 2 2" xfId="13988"/>
    <cellStyle name="_Power Cost Value Copy 11.30.05 gas 1.09.06 AURORA at 1.10.06_Book2_Final Order Electric EXHIBIT A-1 2 2 2" xfId="13989"/>
    <cellStyle name="_Power Cost Value Copy 11.30.05 gas 1.09.06 AURORA at 1.10.06_Book2_Final Order Electric EXHIBIT A-1 2 3" xfId="13990"/>
    <cellStyle name="_Power Cost Value Copy 11.30.05 gas 1.09.06 AURORA at 1.10.06_Book2_Final Order Electric EXHIBIT A-1 2 4" xfId="13991"/>
    <cellStyle name="_Power Cost Value Copy 11.30.05 gas 1.09.06 AURORA at 1.10.06_Book2_Final Order Electric EXHIBIT A-1 3" xfId="13992"/>
    <cellStyle name="_Power Cost Value Copy 11.30.05 gas 1.09.06 AURORA at 1.10.06_Book2_Final Order Electric EXHIBIT A-1 3 2" xfId="13993"/>
    <cellStyle name="_Power Cost Value Copy 11.30.05 gas 1.09.06 AURORA at 1.10.06_Book2_Final Order Electric EXHIBIT A-1 4" xfId="13994"/>
    <cellStyle name="_Power Cost Value Copy 11.30.05 gas 1.09.06 AURORA at 1.10.06_Book2_Final Order Electric EXHIBIT A-1 5" xfId="13995"/>
    <cellStyle name="_Power Cost Value Copy 11.30.05 gas 1.09.06 AURORA at 1.10.06_Book2_Final Order Electric EXHIBIT A-1 6" xfId="13996"/>
    <cellStyle name="_Power Cost Value Copy 11.30.05 gas 1.09.06 AURORA at 1.10.06_Book4" xfId="13997"/>
    <cellStyle name="_Power Cost Value Copy 11.30.05 gas 1.09.06 AURORA at 1.10.06_Book4 2" xfId="13998"/>
    <cellStyle name="_Power Cost Value Copy 11.30.05 gas 1.09.06 AURORA at 1.10.06_Book4 2 2" xfId="13999"/>
    <cellStyle name="_Power Cost Value Copy 11.30.05 gas 1.09.06 AURORA at 1.10.06_Book4 2 2 2" xfId="14000"/>
    <cellStyle name="_Power Cost Value Copy 11.30.05 gas 1.09.06 AURORA at 1.10.06_Book4 2 2 2 2" xfId="14001"/>
    <cellStyle name="_Power Cost Value Copy 11.30.05 gas 1.09.06 AURORA at 1.10.06_Book4 2 2 3" xfId="14002"/>
    <cellStyle name="_Power Cost Value Copy 11.30.05 gas 1.09.06 AURORA at 1.10.06_Book4 2 3" xfId="14003"/>
    <cellStyle name="_Power Cost Value Copy 11.30.05 gas 1.09.06 AURORA at 1.10.06_Book4 2 3 2" xfId="14004"/>
    <cellStyle name="_Power Cost Value Copy 11.30.05 gas 1.09.06 AURORA at 1.10.06_Book4 2 4" xfId="14005"/>
    <cellStyle name="_Power Cost Value Copy 11.30.05 gas 1.09.06 AURORA at 1.10.06_Book4 3" xfId="14006"/>
    <cellStyle name="_Power Cost Value Copy 11.30.05 gas 1.09.06 AURORA at 1.10.06_Book4 3 2" xfId="14007"/>
    <cellStyle name="_Power Cost Value Copy 11.30.05 gas 1.09.06 AURORA at 1.10.06_Book4 3 2 2" xfId="14008"/>
    <cellStyle name="_Power Cost Value Copy 11.30.05 gas 1.09.06 AURORA at 1.10.06_Book4 3 3" xfId="14009"/>
    <cellStyle name="_Power Cost Value Copy 11.30.05 gas 1.09.06 AURORA at 1.10.06_Book4 3 4" xfId="14010"/>
    <cellStyle name="_Power Cost Value Copy 11.30.05 gas 1.09.06 AURORA at 1.10.06_Book4 4" xfId="14011"/>
    <cellStyle name="_Power Cost Value Copy 11.30.05 gas 1.09.06 AURORA at 1.10.06_Book4 4 2" xfId="14012"/>
    <cellStyle name="_Power Cost Value Copy 11.30.05 gas 1.09.06 AURORA at 1.10.06_Book4 5" xfId="14013"/>
    <cellStyle name="_Power Cost Value Copy 11.30.05 gas 1.09.06 AURORA at 1.10.06_Book4_DEM-WP(C) ENERG10C--ctn Mid-C_042010 2010GRC" xfId="14014"/>
    <cellStyle name="_Power Cost Value Copy 11.30.05 gas 1.09.06 AURORA at 1.10.06_Book4_DEM-WP(C) ENERG10C--ctn Mid-C_042010 2010GRC 2" xfId="14015"/>
    <cellStyle name="_Power Cost Value Copy 11.30.05 gas 1.09.06 AURORA at 1.10.06_Book9" xfId="14016"/>
    <cellStyle name="_Power Cost Value Copy 11.30.05 gas 1.09.06 AURORA at 1.10.06_Book9 2" xfId="14017"/>
    <cellStyle name="_Power Cost Value Copy 11.30.05 gas 1.09.06 AURORA at 1.10.06_Book9 2 2" xfId="14018"/>
    <cellStyle name="_Power Cost Value Copy 11.30.05 gas 1.09.06 AURORA at 1.10.06_Book9 2 2 2" xfId="14019"/>
    <cellStyle name="_Power Cost Value Copy 11.30.05 gas 1.09.06 AURORA at 1.10.06_Book9 2 2 2 2" xfId="14020"/>
    <cellStyle name="_Power Cost Value Copy 11.30.05 gas 1.09.06 AURORA at 1.10.06_Book9 2 2 3" xfId="14021"/>
    <cellStyle name="_Power Cost Value Copy 11.30.05 gas 1.09.06 AURORA at 1.10.06_Book9 2 3" xfId="14022"/>
    <cellStyle name="_Power Cost Value Copy 11.30.05 gas 1.09.06 AURORA at 1.10.06_Book9 2 3 2" xfId="14023"/>
    <cellStyle name="_Power Cost Value Copy 11.30.05 gas 1.09.06 AURORA at 1.10.06_Book9 2 4" xfId="14024"/>
    <cellStyle name="_Power Cost Value Copy 11.30.05 gas 1.09.06 AURORA at 1.10.06_Book9 3" xfId="14025"/>
    <cellStyle name="_Power Cost Value Copy 11.30.05 gas 1.09.06 AURORA at 1.10.06_Book9 3 2" xfId="14026"/>
    <cellStyle name="_Power Cost Value Copy 11.30.05 gas 1.09.06 AURORA at 1.10.06_Book9 3 2 2" xfId="14027"/>
    <cellStyle name="_Power Cost Value Copy 11.30.05 gas 1.09.06 AURORA at 1.10.06_Book9 3 3" xfId="14028"/>
    <cellStyle name="_Power Cost Value Copy 11.30.05 gas 1.09.06 AURORA at 1.10.06_Book9 3 4" xfId="14029"/>
    <cellStyle name="_Power Cost Value Copy 11.30.05 gas 1.09.06 AURORA at 1.10.06_Book9 4" xfId="14030"/>
    <cellStyle name="_Power Cost Value Copy 11.30.05 gas 1.09.06 AURORA at 1.10.06_Book9 4 2" xfId="14031"/>
    <cellStyle name="_Power Cost Value Copy 11.30.05 gas 1.09.06 AURORA at 1.10.06_Book9 5" xfId="14032"/>
    <cellStyle name="_Power Cost Value Copy 11.30.05 gas 1.09.06 AURORA at 1.10.06_Book9_DEM-WP(C) ENERG10C--ctn Mid-C_042010 2010GRC" xfId="14033"/>
    <cellStyle name="_Power Cost Value Copy 11.30.05 gas 1.09.06 AURORA at 1.10.06_Book9_DEM-WP(C) ENERG10C--ctn Mid-C_042010 2010GRC 2" xfId="14034"/>
    <cellStyle name="_Power Cost Value Copy 11.30.05 gas 1.09.06 AURORA at 1.10.06_Check the Interest Calculation" xfId="14035"/>
    <cellStyle name="_Power Cost Value Copy 11.30.05 gas 1.09.06 AURORA at 1.10.06_Check the Interest Calculation 2" xfId="14036"/>
    <cellStyle name="_Power Cost Value Copy 11.30.05 gas 1.09.06 AURORA at 1.10.06_Check the Interest Calculation_Scenario 1 REC vs PTC Offset" xfId="14037"/>
    <cellStyle name="_Power Cost Value Copy 11.30.05 gas 1.09.06 AURORA at 1.10.06_Check the Interest Calculation_Scenario 1 REC vs PTC Offset 2" xfId="14038"/>
    <cellStyle name="_Power Cost Value Copy 11.30.05 gas 1.09.06 AURORA at 1.10.06_Check the Interest Calculation_Scenario 3" xfId="14039"/>
    <cellStyle name="_Power Cost Value Copy 11.30.05 gas 1.09.06 AURORA at 1.10.06_Check the Interest Calculation_Scenario 3 2" xfId="14040"/>
    <cellStyle name="_Power Cost Value Copy 11.30.05 gas 1.09.06 AURORA at 1.10.06_Chelan PUD Power Costs (8-10)" xfId="14041"/>
    <cellStyle name="_Power Cost Value Copy 11.30.05 gas 1.09.06 AURORA at 1.10.06_Chelan PUD Power Costs (8-10) 2" xfId="14042"/>
    <cellStyle name="_Power Cost Value Copy 11.30.05 gas 1.09.06 AURORA at 1.10.06_DEM-WP(C) Chelan Power Costs" xfId="14043"/>
    <cellStyle name="_Power Cost Value Copy 11.30.05 gas 1.09.06 AURORA at 1.10.06_DEM-WP(C) Chelan Power Costs 2" xfId="14044"/>
    <cellStyle name="_Power Cost Value Copy 11.30.05 gas 1.09.06 AURORA at 1.10.06_DEM-WP(C) Chelan Power Costs 2 2" xfId="14045"/>
    <cellStyle name="_Power Cost Value Copy 11.30.05 gas 1.09.06 AURORA at 1.10.06_DEM-WP(C) Chelan Power Costs 2 2 2" xfId="14046"/>
    <cellStyle name="_Power Cost Value Copy 11.30.05 gas 1.09.06 AURORA at 1.10.06_DEM-WP(C) Chelan Power Costs 2 3" xfId="14047"/>
    <cellStyle name="_Power Cost Value Copy 11.30.05 gas 1.09.06 AURORA at 1.10.06_DEM-WP(C) Chelan Power Costs 2 4" xfId="14048"/>
    <cellStyle name="_Power Cost Value Copy 11.30.05 gas 1.09.06 AURORA at 1.10.06_DEM-WP(C) Chelan Power Costs 3" xfId="14049"/>
    <cellStyle name="_Power Cost Value Copy 11.30.05 gas 1.09.06 AURORA at 1.10.06_DEM-WP(C) Chelan Power Costs 3 2" xfId="14050"/>
    <cellStyle name="_Power Cost Value Copy 11.30.05 gas 1.09.06 AURORA at 1.10.06_DEM-WP(C) Chelan Power Costs 4" xfId="14051"/>
    <cellStyle name="_Power Cost Value Copy 11.30.05 gas 1.09.06 AURORA at 1.10.06_DEM-WP(C) ENERG10C--ctn Mid-C_042010 2010GRC" xfId="14052"/>
    <cellStyle name="_Power Cost Value Copy 11.30.05 gas 1.09.06 AURORA at 1.10.06_DEM-WP(C) ENERG10C--ctn Mid-C_042010 2010GRC 2" xfId="14053"/>
    <cellStyle name="_Power Cost Value Copy 11.30.05 gas 1.09.06 AURORA at 1.10.06_DEM-WP(C) Gas Transport 2010GRC" xfId="14054"/>
    <cellStyle name="_Power Cost Value Copy 11.30.05 gas 1.09.06 AURORA at 1.10.06_DEM-WP(C) Gas Transport 2010GRC 2" xfId="14055"/>
    <cellStyle name="_Power Cost Value Copy 11.30.05 gas 1.09.06 AURORA at 1.10.06_DEM-WP(C) Gas Transport 2010GRC 2 2" xfId="14056"/>
    <cellStyle name="_Power Cost Value Copy 11.30.05 gas 1.09.06 AURORA at 1.10.06_DEM-WP(C) Gas Transport 2010GRC 2 2 2" xfId="14057"/>
    <cellStyle name="_Power Cost Value Copy 11.30.05 gas 1.09.06 AURORA at 1.10.06_DEM-WP(C) Gas Transport 2010GRC 2 3" xfId="14058"/>
    <cellStyle name="_Power Cost Value Copy 11.30.05 gas 1.09.06 AURORA at 1.10.06_DEM-WP(C) Gas Transport 2010GRC 2 4" xfId="14059"/>
    <cellStyle name="_Power Cost Value Copy 11.30.05 gas 1.09.06 AURORA at 1.10.06_DEM-WP(C) Gas Transport 2010GRC 3" xfId="14060"/>
    <cellStyle name="_Power Cost Value Copy 11.30.05 gas 1.09.06 AURORA at 1.10.06_DEM-WP(C) Gas Transport 2010GRC 3 2" xfId="14061"/>
    <cellStyle name="_Power Cost Value Copy 11.30.05 gas 1.09.06 AURORA at 1.10.06_DEM-WP(C) Gas Transport 2010GRC 4" xfId="14062"/>
    <cellStyle name="_Power Cost Value Copy 11.30.05 gas 1.09.06 AURORA at 1.10.06_Direct Assignment Distribution Plant 2008" xfId="14063"/>
    <cellStyle name="_Power Cost Value Copy 11.30.05 gas 1.09.06 AURORA at 1.10.06_Direct Assignment Distribution Plant 2008 2" xfId="14064"/>
    <cellStyle name="_Power Cost Value Copy 11.30.05 gas 1.09.06 AURORA at 1.10.06_Direct Assignment Distribution Plant 2008 2 2" xfId="14065"/>
    <cellStyle name="_Power Cost Value Copy 11.30.05 gas 1.09.06 AURORA at 1.10.06_Direct Assignment Distribution Plant 2008 2 2 2" xfId="14066"/>
    <cellStyle name="_Power Cost Value Copy 11.30.05 gas 1.09.06 AURORA at 1.10.06_Direct Assignment Distribution Plant 2008 2 2 2 2" xfId="14067"/>
    <cellStyle name="_Power Cost Value Copy 11.30.05 gas 1.09.06 AURORA at 1.10.06_Direct Assignment Distribution Plant 2008 2 2 3" xfId="14068"/>
    <cellStyle name="_Power Cost Value Copy 11.30.05 gas 1.09.06 AURORA at 1.10.06_Direct Assignment Distribution Plant 2008 2 3" xfId="14069"/>
    <cellStyle name="_Power Cost Value Copy 11.30.05 gas 1.09.06 AURORA at 1.10.06_Direct Assignment Distribution Plant 2008 2 3 2" xfId="14070"/>
    <cellStyle name="_Power Cost Value Copy 11.30.05 gas 1.09.06 AURORA at 1.10.06_Direct Assignment Distribution Plant 2008 2 3 2 2" xfId="14071"/>
    <cellStyle name="_Power Cost Value Copy 11.30.05 gas 1.09.06 AURORA at 1.10.06_Direct Assignment Distribution Plant 2008 2 3 3" xfId="14072"/>
    <cellStyle name="_Power Cost Value Copy 11.30.05 gas 1.09.06 AURORA at 1.10.06_Direct Assignment Distribution Plant 2008 2 4" xfId="14073"/>
    <cellStyle name="_Power Cost Value Copy 11.30.05 gas 1.09.06 AURORA at 1.10.06_Direct Assignment Distribution Plant 2008 2 4 2" xfId="14074"/>
    <cellStyle name="_Power Cost Value Copy 11.30.05 gas 1.09.06 AURORA at 1.10.06_Direct Assignment Distribution Plant 2008 2 4 2 2" xfId="14075"/>
    <cellStyle name="_Power Cost Value Copy 11.30.05 gas 1.09.06 AURORA at 1.10.06_Direct Assignment Distribution Plant 2008 2 4 3" xfId="14076"/>
    <cellStyle name="_Power Cost Value Copy 11.30.05 gas 1.09.06 AURORA at 1.10.06_Direct Assignment Distribution Plant 2008 2 5" xfId="14077"/>
    <cellStyle name="_Power Cost Value Copy 11.30.05 gas 1.09.06 AURORA at 1.10.06_Direct Assignment Distribution Plant 2008 3" xfId="14078"/>
    <cellStyle name="_Power Cost Value Copy 11.30.05 gas 1.09.06 AURORA at 1.10.06_Direct Assignment Distribution Plant 2008 3 2" xfId="14079"/>
    <cellStyle name="_Power Cost Value Copy 11.30.05 gas 1.09.06 AURORA at 1.10.06_Direct Assignment Distribution Plant 2008 3 2 2" xfId="14080"/>
    <cellStyle name="_Power Cost Value Copy 11.30.05 gas 1.09.06 AURORA at 1.10.06_Direct Assignment Distribution Plant 2008 3 3" xfId="14081"/>
    <cellStyle name="_Power Cost Value Copy 11.30.05 gas 1.09.06 AURORA at 1.10.06_Direct Assignment Distribution Plant 2008 4" xfId="14082"/>
    <cellStyle name="_Power Cost Value Copy 11.30.05 gas 1.09.06 AURORA at 1.10.06_Direct Assignment Distribution Plant 2008 4 2" xfId="14083"/>
    <cellStyle name="_Power Cost Value Copy 11.30.05 gas 1.09.06 AURORA at 1.10.06_Direct Assignment Distribution Plant 2008 4 2 2" xfId="14084"/>
    <cellStyle name="_Power Cost Value Copy 11.30.05 gas 1.09.06 AURORA at 1.10.06_Direct Assignment Distribution Plant 2008 4 3" xfId="14085"/>
    <cellStyle name="_Power Cost Value Copy 11.30.05 gas 1.09.06 AURORA at 1.10.06_Direct Assignment Distribution Plant 2008 5" xfId="14086"/>
    <cellStyle name="_Power Cost Value Copy 11.30.05 gas 1.09.06 AURORA at 1.10.06_Direct Assignment Distribution Plant 2008 5 2" xfId="14087"/>
    <cellStyle name="_Power Cost Value Copy 11.30.05 gas 1.09.06 AURORA at 1.10.06_Direct Assignment Distribution Plant 2008 6" xfId="14088"/>
    <cellStyle name="_Power Cost Value Copy 11.30.05 gas 1.09.06 AURORA at 1.10.06_Direct Assignment Distribution Plant 2008_Low Income 2010 RevRequirement" xfId="14089"/>
    <cellStyle name="_Power Cost Value Copy 11.30.05 gas 1.09.06 AURORA at 1.10.06_Direct Assignment Distribution Plant 2008_Low Income 2010 RevRequirement (2)" xfId="14090"/>
    <cellStyle name="_Power Cost Value Copy 11.30.05 gas 1.09.06 AURORA at 1.10.06_Direct Assignment Distribution Plant 2008_Oct2010toSep2011LwIncLead" xfId="14091"/>
    <cellStyle name="_Power Cost Value Copy 11.30.05 gas 1.09.06 AURORA at 1.10.06_DWH-08 (Rate Spread &amp; Design Workpapers)" xfId="14092"/>
    <cellStyle name="_Power Cost Value Copy 11.30.05 gas 1.09.06 AURORA at 1.10.06_Electric COS Inputs" xfId="14093"/>
    <cellStyle name="_Power Cost Value Copy 11.30.05 gas 1.09.06 AURORA at 1.10.06_Electric COS Inputs 2" xfId="14094"/>
    <cellStyle name="_Power Cost Value Copy 11.30.05 gas 1.09.06 AURORA at 1.10.06_Electric COS Inputs 2 2" xfId="14095"/>
    <cellStyle name="_Power Cost Value Copy 11.30.05 gas 1.09.06 AURORA at 1.10.06_Electric COS Inputs 2 2 2" xfId="14096"/>
    <cellStyle name="_Power Cost Value Copy 11.30.05 gas 1.09.06 AURORA at 1.10.06_Electric COS Inputs 2 2 2 2" xfId="14097"/>
    <cellStyle name="_Power Cost Value Copy 11.30.05 gas 1.09.06 AURORA at 1.10.06_Electric COS Inputs 2 2 3" xfId="14098"/>
    <cellStyle name="_Power Cost Value Copy 11.30.05 gas 1.09.06 AURORA at 1.10.06_Electric COS Inputs 2 3" xfId="14099"/>
    <cellStyle name="_Power Cost Value Copy 11.30.05 gas 1.09.06 AURORA at 1.10.06_Electric COS Inputs 2 3 2" xfId="14100"/>
    <cellStyle name="_Power Cost Value Copy 11.30.05 gas 1.09.06 AURORA at 1.10.06_Electric COS Inputs 2 3 2 2" xfId="14101"/>
    <cellStyle name="_Power Cost Value Copy 11.30.05 gas 1.09.06 AURORA at 1.10.06_Electric COS Inputs 2 3 3" xfId="14102"/>
    <cellStyle name="_Power Cost Value Copy 11.30.05 gas 1.09.06 AURORA at 1.10.06_Electric COS Inputs 2 4" xfId="14103"/>
    <cellStyle name="_Power Cost Value Copy 11.30.05 gas 1.09.06 AURORA at 1.10.06_Electric COS Inputs 2 4 2" xfId="14104"/>
    <cellStyle name="_Power Cost Value Copy 11.30.05 gas 1.09.06 AURORA at 1.10.06_Electric COS Inputs 2 4 2 2" xfId="14105"/>
    <cellStyle name="_Power Cost Value Copy 11.30.05 gas 1.09.06 AURORA at 1.10.06_Electric COS Inputs 2 4 3" xfId="14106"/>
    <cellStyle name="_Power Cost Value Copy 11.30.05 gas 1.09.06 AURORA at 1.10.06_Electric COS Inputs 2 5" xfId="14107"/>
    <cellStyle name="_Power Cost Value Copy 11.30.05 gas 1.09.06 AURORA at 1.10.06_Electric COS Inputs 3" xfId="14108"/>
    <cellStyle name="_Power Cost Value Copy 11.30.05 gas 1.09.06 AURORA at 1.10.06_Electric COS Inputs 3 2" xfId="14109"/>
    <cellStyle name="_Power Cost Value Copy 11.30.05 gas 1.09.06 AURORA at 1.10.06_Electric COS Inputs 3 2 2" xfId="14110"/>
    <cellStyle name="_Power Cost Value Copy 11.30.05 gas 1.09.06 AURORA at 1.10.06_Electric COS Inputs 3 3" xfId="14111"/>
    <cellStyle name="_Power Cost Value Copy 11.30.05 gas 1.09.06 AURORA at 1.10.06_Electric COS Inputs 4" xfId="14112"/>
    <cellStyle name="_Power Cost Value Copy 11.30.05 gas 1.09.06 AURORA at 1.10.06_Electric COS Inputs 4 2" xfId="14113"/>
    <cellStyle name="_Power Cost Value Copy 11.30.05 gas 1.09.06 AURORA at 1.10.06_Electric COS Inputs 4 2 2" xfId="14114"/>
    <cellStyle name="_Power Cost Value Copy 11.30.05 gas 1.09.06 AURORA at 1.10.06_Electric COS Inputs 4 3" xfId="14115"/>
    <cellStyle name="_Power Cost Value Copy 11.30.05 gas 1.09.06 AURORA at 1.10.06_Electric COS Inputs 5" xfId="14116"/>
    <cellStyle name="_Power Cost Value Copy 11.30.05 gas 1.09.06 AURORA at 1.10.06_Electric COS Inputs 5 2" xfId="14117"/>
    <cellStyle name="_Power Cost Value Copy 11.30.05 gas 1.09.06 AURORA at 1.10.06_Electric COS Inputs 6" xfId="14118"/>
    <cellStyle name="_Power Cost Value Copy 11.30.05 gas 1.09.06 AURORA at 1.10.06_Electric COS Inputs_Low Income 2010 RevRequirement" xfId="14119"/>
    <cellStyle name="_Power Cost Value Copy 11.30.05 gas 1.09.06 AURORA at 1.10.06_Electric COS Inputs_Low Income 2010 RevRequirement (2)" xfId="14120"/>
    <cellStyle name="_Power Cost Value Copy 11.30.05 gas 1.09.06 AURORA at 1.10.06_Electric COS Inputs_Oct2010toSep2011LwIncLead" xfId="14121"/>
    <cellStyle name="_Power Cost Value Copy 11.30.05 gas 1.09.06 AURORA at 1.10.06_Electric Rate Spread and Rate Design 3.23.09" xfId="14122"/>
    <cellStyle name="_Power Cost Value Copy 11.30.05 gas 1.09.06 AURORA at 1.10.06_Electric Rate Spread and Rate Design 3.23.09 2" xfId="14123"/>
    <cellStyle name="_Power Cost Value Copy 11.30.05 gas 1.09.06 AURORA at 1.10.06_Electric Rate Spread and Rate Design 3.23.09 2 2" xfId="14124"/>
    <cellStyle name="_Power Cost Value Copy 11.30.05 gas 1.09.06 AURORA at 1.10.06_Electric Rate Spread and Rate Design 3.23.09 2 2 2" xfId="14125"/>
    <cellStyle name="_Power Cost Value Copy 11.30.05 gas 1.09.06 AURORA at 1.10.06_Electric Rate Spread and Rate Design 3.23.09 2 2 2 2" xfId="14126"/>
    <cellStyle name="_Power Cost Value Copy 11.30.05 gas 1.09.06 AURORA at 1.10.06_Electric Rate Spread and Rate Design 3.23.09 2 2 3" xfId="14127"/>
    <cellStyle name="_Power Cost Value Copy 11.30.05 gas 1.09.06 AURORA at 1.10.06_Electric Rate Spread and Rate Design 3.23.09 2 3" xfId="14128"/>
    <cellStyle name="_Power Cost Value Copy 11.30.05 gas 1.09.06 AURORA at 1.10.06_Electric Rate Spread and Rate Design 3.23.09 2 3 2" xfId="14129"/>
    <cellStyle name="_Power Cost Value Copy 11.30.05 gas 1.09.06 AURORA at 1.10.06_Electric Rate Spread and Rate Design 3.23.09 2 3 2 2" xfId="14130"/>
    <cellStyle name="_Power Cost Value Copy 11.30.05 gas 1.09.06 AURORA at 1.10.06_Electric Rate Spread and Rate Design 3.23.09 2 3 3" xfId="14131"/>
    <cellStyle name="_Power Cost Value Copy 11.30.05 gas 1.09.06 AURORA at 1.10.06_Electric Rate Spread and Rate Design 3.23.09 2 4" xfId="14132"/>
    <cellStyle name="_Power Cost Value Copy 11.30.05 gas 1.09.06 AURORA at 1.10.06_Electric Rate Spread and Rate Design 3.23.09 2 4 2" xfId="14133"/>
    <cellStyle name="_Power Cost Value Copy 11.30.05 gas 1.09.06 AURORA at 1.10.06_Electric Rate Spread and Rate Design 3.23.09 2 4 2 2" xfId="14134"/>
    <cellStyle name="_Power Cost Value Copy 11.30.05 gas 1.09.06 AURORA at 1.10.06_Electric Rate Spread and Rate Design 3.23.09 2 4 3" xfId="14135"/>
    <cellStyle name="_Power Cost Value Copy 11.30.05 gas 1.09.06 AURORA at 1.10.06_Electric Rate Spread and Rate Design 3.23.09 2 5" xfId="14136"/>
    <cellStyle name="_Power Cost Value Copy 11.30.05 gas 1.09.06 AURORA at 1.10.06_Electric Rate Spread and Rate Design 3.23.09 3" xfId="14137"/>
    <cellStyle name="_Power Cost Value Copy 11.30.05 gas 1.09.06 AURORA at 1.10.06_Electric Rate Spread and Rate Design 3.23.09 3 2" xfId="14138"/>
    <cellStyle name="_Power Cost Value Copy 11.30.05 gas 1.09.06 AURORA at 1.10.06_Electric Rate Spread and Rate Design 3.23.09 3 2 2" xfId="14139"/>
    <cellStyle name="_Power Cost Value Copy 11.30.05 gas 1.09.06 AURORA at 1.10.06_Electric Rate Spread and Rate Design 3.23.09 3 3" xfId="14140"/>
    <cellStyle name="_Power Cost Value Copy 11.30.05 gas 1.09.06 AURORA at 1.10.06_Electric Rate Spread and Rate Design 3.23.09 4" xfId="14141"/>
    <cellStyle name="_Power Cost Value Copy 11.30.05 gas 1.09.06 AURORA at 1.10.06_Electric Rate Spread and Rate Design 3.23.09 4 2" xfId="14142"/>
    <cellStyle name="_Power Cost Value Copy 11.30.05 gas 1.09.06 AURORA at 1.10.06_Electric Rate Spread and Rate Design 3.23.09 4 2 2" xfId="14143"/>
    <cellStyle name="_Power Cost Value Copy 11.30.05 gas 1.09.06 AURORA at 1.10.06_Electric Rate Spread and Rate Design 3.23.09 4 3" xfId="14144"/>
    <cellStyle name="_Power Cost Value Copy 11.30.05 gas 1.09.06 AURORA at 1.10.06_Electric Rate Spread and Rate Design 3.23.09 5" xfId="14145"/>
    <cellStyle name="_Power Cost Value Copy 11.30.05 gas 1.09.06 AURORA at 1.10.06_Electric Rate Spread and Rate Design 3.23.09 5 2" xfId="14146"/>
    <cellStyle name="_Power Cost Value Copy 11.30.05 gas 1.09.06 AURORA at 1.10.06_Electric Rate Spread and Rate Design 3.23.09 6" xfId="14147"/>
    <cellStyle name="_Power Cost Value Copy 11.30.05 gas 1.09.06 AURORA at 1.10.06_Electric Rate Spread and Rate Design 3.23.09_Low Income 2010 RevRequirement" xfId="14148"/>
    <cellStyle name="_Power Cost Value Copy 11.30.05 gas 1.09.06 AURORA at 1.10.06_Electric Rate Spread and Rate Design 3.23.09_Low Income 2010 RevRequirement (2)" xfId="14149"/>
    <cellStyle name="_Power Cost Value Copy 11.30.05 gas 1.09.06 AURORA at 1.10.06_Electric Rate Spread and Rate Design 3.23.09_Oct2010toSep2011LwIncLead" xfId="14150"/>
    <cellStyle name="_Power Cost Value Copy 11.30.05 gas 1.09.06 AURORA at 1.10.06_Exh A-1 resulting from UE-112050 effective Jan 1 2012" xfId="14151"/>
    <cellStyle name="_Power Cost Value Copy 11.30.05 gas 1.09.06 AURORA at 1.10.06_Exh A-1 resulting from UE-112050 effective Jan 1 2012 2" xfId="14152"/>
    <cellStyle name="_Power Cost Value Copy 11.30.05 gas 1.09.06 AURORA at 1.10.06_Exh G - Klamath Peaker PPA fr C Locke 2-12" xfId="14153"/>
    <cellStyle name="_Power Cost Value Copy 11.30.05 gas 1.09.06 AURORA at 1.10.06_Exh G - Klamath Peaker PPA fr C Locke 2-12 2" xfId="14154"/>
    <cellStyle name="_Power Cost Value Copy 11.30.05 gas 1.09.06 AURORA at 1.10.06_Exhibit A-1 effective 4-1-11 fr S Free 12-11" xfId="14155"/>
    <cellStyle name="_Power Cost Value Copy 11.30.05 gas 1.09.06 AURORA at 1.10.06_Exhibit A-1 effective 4-1-11 fr S Free 12-11 2" xfId="14156"/>
    <cellStyle name="_Power Cost Value Copy 11.30.05 gas 1.09.06 AURORA at 1.10.06_Exhibit D fr R Gho 12-31-08" xfId="14157"/>
    <cellStyle name="_Power Cost Value Copy 11.30.05 gas 1.09.06 AURORA at 1.10.06_Exhibit D fr R Gho 12-31-08 2" xfId="14158"/>
    <cellStyle name="_Power Cost Value Copy 11.30.05 gas 1.09.06 AURORA at 1.10.06_Exhibit D fr R Gho 12-31-08 2 2" xfId="14159"/>
    <cellStyle name="_Power Cost Value Copy 11.30.05 gas 1.09.06 AURORA at 1.10.06_Exhibit D fr R Gho 12-31-08 2 2 2" xfId="14160"/>
    <cellStyle name="_Power Cost Value Copy 11.30.05 gas 1.09.06 AURORA at 1.10.06_Exhibit D fr R Gho 12-31-08 2 2 2 2" xfId="14161"/>
    <cellStyle name="_Power Cost Value Copy 11.30.05 gas 1.09.06 AURORA at 1.10.06_Exhibit D fr R Gho 12-31-08 2 2 3" xfId="14162"/>
    <cellStyle name="_Power Cost Value Copy 11.30.05 gas 1.09.06 AURORA at 1.10.06_Exhibit D fr R Gho 12-31-08 2 3" xfId="14163"/>
    <cellStyle name="_Power Cost Value Copy 11.30.05 gas 1.09.06 AURORA at 1.10.06_Exhibit D fr R Gho 12-31-08 2 3 2" xfId="14164"/>
    <cellStyle name="_Power Cost Value Copy 11.30.05 gas 1.09.06 AURORA at 1.10.06_Exhibit D fr R Gho 12-31-08 2 4" xfId="14165"/>
    <cellStyle name="_Power Cost Value Copy 11.30.05 gas 1.09.06 AURORA at 1.10.06_Exhibit D fr R Gho 12-31-08 3" xfId="14166"/>
    <cellStyle name="_Power Cost Value Copy 11.30.05 gas 1.09.06 AURORA at 1.10.06_Exhibit D fr R Gho 12-31-08 3 2" xfId="14167"/>
    <cellStyle name="_Power Cost Value Copy 11.30.05 gas 1.09.06 AURORA at 1.10.06_Exhibit D fr R Gho 12-31-08 3 2 2" xfId="14168"/>
    <cellStyle name="_Power Cost Value Copy 11.30.05 gas 1.09.06 AURORA at 1.10.06_Exhibit D fr R Gho 12-31-08 3 3" xfId="14169"/>
    <cellStyle name="_Power Cost Value Copy 11.30.05 gas 1.09.06 AURORA at 1.10.06_Exhibit D fr R Gho 12-31-08 3 4" xfId="14170"/>
    <cellStyle name="_Power Cost Value Copy 11.30.05 gas 1.09.06 AURORA at 1.10.06_Exhibit D fr R Gho 12-31-08 4" xfId="14171"/>
    <cellStyle name="_Power Cost Value Copy 11.30.05 gas 1.09.06 AURORA at 1.10.06_Exhibit D fr R Gho 12-31-08 4 2" xfId="14172"/>
    <cellStyle name="_Power Cost Value Copy 11.30.05 gas 1.09.06 AURORA at 1.10.06_Exhibit D fr R Gho 12-31-08 5" xfId="14173"/>
    <cellStyle name="_Power Cost Value Copy 11.30.05 gas 1.09.06 AURORA at 1.10.06_Exhibit D fr R Gho 12-31-08 v2" xfId="14174"/>
    <cellStyle name="_Power Cost Value Copy 11.30.05 gas 1.09.06 AURORA at 1.10.06_Exhibit D fr R Gho 12-31-08 v2 2" xfId="14175"/>
    <cellStyle name="_Power Cost Value Copy 11.30.05 gas 1.09.06 AURORA at 1.10.06_Exhibit D fr R Gho 12-31-08 v2 2 2" xfId="14176"/>
    <cellStyle name="_Power Cost Value Copy 11.30.05 gas 1.09.06 AURORA at 1.10.06_Exhibit D fr R Gho 12-31-08 v2 2 2 2" xfId="14177"/>
    <cellStyle name="_Power Cost Value Copy 11.30.05 gas 1.09.06 AURORA at 1.10.06_Exhibit D fr R Gho 12-31-08 v2 2 2 2 2" xfId="14178"/>
    <cellStyle name="_Power Cost Value Copy 11.30.05 gas 1.09.06 AURORA at 1.10.06_Exhibit D fr R Gho 12-31-08 v2 2 2 3" xfId="14179"/>
    <cellStyle name="_Power Cost Value Copy 11.30.05 gas 1.09.06 AURORA at 1.10.06_Exhibit D fr R Gho 12-31-08 v2 2 3" xfId="14180"/>
    <cellStyle name="_Power Cost Value Copy 11.30.05 gas 1.09.06 AURORA at 1.10.06_Exhibit D fr R Gho 12-31-08 v2 2 3 2" xfId="14181"/>
    <cellStyle name="_Power Cost Value Copy 11.30.05 gas 1.09.06 AURORA at 1.10.06_Exhibit D fr R Gho 12-31-08 v2 2 4" xfId="14182"/>
    <cellStyle name="_Power Cost Value Copy 11.30.05 gas 1.09.06 AURORA at 1.10.06_Exhibit D fr R Gho 12-31-08 v2 3" xfId="14183"/>
    <cellStyle name="_Power Cost Value Copy 11.30.05 gas 1.09.06 AURORA at 1.10.06_Exhibit D fr R Gho 12-31-08 v2 3 2" xfId="14184"/>
    <cellStyle name="_Power Cost Value Copy 11.30.05 gas 1.09.06 AURORA at 1.10.06_Exhibit D fr R Gho 12-31-08 v2 3 2 2" xfId="14185"/>
    <cellStyle name="_Power Cost Value Copy 11.30.05 gas 1.09.06 AURORA at 1.10.06_Exhibit D fr R Gho 12-31-08 v2 3 3" xfId="14186"/>
    <cellStyle name="_Power Cost Value Copy 11.30.05 gas 1.09.06 AURORA at 1.10.06_Exhibit D fr R Gho 12-31-08 v2 3 4" xfId="14187"/>
    <cellStyle name="_Power Cost Value Copy 11.30.05 gas 1.09.06 AURORA at 1.10.06_Exhibit D fr R Gho 12-31-08 v2 4" xfId="14188"/>
    <cellStyle name="_Power Cost Value Copy 11.30.05 gas 1.09.06 AURORA at 1.10.06_Exhibit D fr R Gho 12-31-08 v2 4 2" xfId="14189"/>
    <cellStyle name="_Power Cost Value Copy 11.30.05 gas 1.09.06 AURORA at 1.10.06_Exhibit D fr R Gho 12-31-08 v2 5" xfId="14190"/>
    <cellStyle name="_Power Cost Value Copy 11.30.05 gas 1.09.06 AURORA at 1.10.06_Exhibit D fr R Gho 12-31-08 v2_DEM-WP(C) ENERG10C--ctn Mid-C_042010 2010GRC" xfId="14191"/>
    <cellStyle name="_Power Cost Value Copy 11.30.05 gas 1.09.06 AURORA at 1.10.06_Exhibit D fr R Gho 12-31-08 v2_DEM-WP(C) ENERG10C--ctn Mid-C_042010 2010GRC 2" xfId="14192"/>
    <cellStyle name="_Power Cost Value Copy 11.30.05 gas 1.09.06 AURORA at 1.10.06_Exhibit D fr R Gho 12-31-08 v2_NIM Summary" xfId="14193"/>
    <cellStyle name="_Power Cost Value Copy 11.30.05 gas 1.09.06 AURORA at 1.10.06_Exhibit D fr R Gho 12-31-08 v2_NIM Summary 2" xfId="14194"/>
    <cellStyle name="_Power Cost Value Copy 11.30.05 gas 1.09.06 AURORA at 1.10.06_Exhibit D fr R Gho 12-31-08 v2_NIM Summary 2 2" xfId="14195"/>
    <cellStyle name="_Power Cost Value Copy 11.30.05 gas 1.09.06 AURORA at 1.10.06_Exhibit D fr R Gho 12-31-08 v2_NIM Summary 2 2 2" xfId="14196"/>
    <cellStyle name="_Power Cost Value Copy 11.30.05 gas 1.09.06 AURORA at 1.10.06_Exhibit D fr R Gho 12-31-08 v2_NIM Summary 2 2 2 2" xfId="14197"/>
    <cellStyle name="_Power Cost Value Copy 11.30.05 gas 1.09.06 AURORA at 1.10.06_Exhibit D fr R Gho 12-31-08 v2_NIM Summary 2 2 3" xfId="14198"/>
    <cellStyle name="_Power Cost Value Copy 11.30.05 gas 1.09.06 AURORA at 1.10.06_Exhibit D fr R Gho 12-31-08 v2_NIM Summary 2 3" xfId="14199"/>
    <cellStyle name="_Power Cost Value Copy 11.30.05 gas 1.09.06 AURORA at 1.10.06_Exhibit D fr R Gho 12-31-08 v2_NIM Summary 2 3 2" xfId="14200"/>
    <cellStyle name="_Power Cost Value Copy 11.30.05 gas 1.09.06 AURORA at 1.10.06_Exhibit D fr R Gho 12-31-08 v2_NIM Summary 2 4" xfId="14201"/>
    <cellStyle name="_Power Cost Value Copy 11.30.05 gas 1.09.06 AURORA at 1.10.06_Exhibit D fr R Gho 12-31-08 v2_NIM Summary 3" xfId="14202"/>
    <cellStyle name="_Power Cost Value Copy 11.30.05 gas 1.09.06 AURORA at 1.10.06_Exhibit D fr R Gho 12-31-08 v2_NIM Summary 3 2" xfId="14203"/>
    <cellStyle name="_Power Cost Value Copy 11.30.05 gas 1.09.06 AURORA at 1.10.06_Exhibit D fr R Gho 12-31-08 v2_NIM Summary 3 2 2" xfId="14204"/>
    <cellStyle name="_Power Cost Value Copy 11.30.05 gas 1.09.06 AURORA at 1.10.06_Exhibit D fr R Gho 12-31-08 v2_NIM Summary 3 3" xfId="14205"/>
    <cellStyle name="_Power Cost Value Copy 11.30.05 gas 1.09.06 AURORA at 1.10.06_Exhibit D fr R Gho 12-31-08 v2_NIM Summary 3 4" xfId="14206"/>
    <cellStyle name="_Power Cost Value Copy 11.30.05 gas 1.09.06 AURORA at 1.10.06_Exhibit D fr R Gho 12-31-08 v2_NIM Summary 4" xfId="14207"/>
    <cellStyle name="_Power Cost Value Copy 11.30.05 gas 1.09.06 AURORA at 1.10.06_Exhibit D fr R Gho 12-31-08 v2_NIM Summary 4 2" xfId="14208"/>
    <cellStyle name="_Power Cost Value Copy 11.30.05 gas 1.09.06 AURORA at 1.10.06_Exhibit D fr R Gho 12-31-08 v2_NIM Summary 5" xfId="14209"/>
    <cellStyle name="_Power Cost Value Copy 11.30.05 gas 1.09.06 AURORA at 1.10.06_Exhibit D fr R Gho 12-31-08 v2_NIM Summary_DEM-WP(C) ENERG10C--ctn Mid-C_042010 2010GRC" xfId="14210"/>
    <cellStyle name="_Power Cost Value Copy 11.30.05 gas 1.09.06 AURORA at 1.10.06_Exhibit D fr R Gho 12-31-08 v2_NIM Summary_DEM-WP(C) ENERG10C--ctn Mid-C_042010 2010GRC 2" xfId="14211"/>
    <cellStyle name="_Power Cost Value Copy 11.30.05 gas 1.09.06 AURORA at 1.10.06_Exhibit D fr R Gho 12-31-08_DEM-WP(C) ENERG10C--ctn Mid-C_042010 2010GRC" xfId="14212"/>
    <cellStyle name="_Power Cost Value Copy 11.30.05 gas 1.09.06 AURORA at 1.10.06_Exhibit D fr R Gho 12-31-08_DEM-WP(C) ENERG10C--ctn Mid-C_042010 2010GRC 2" xfId="14213"/>
    <cellStyle name="_Power Cost Value Copy 11.30.05 gas 1.09.06 AURORA at 1.10.06_Exhibit D fr R Gho 12-31-08_NIM Summary" xfId="14214"/>
    <cellStyle name="_Power Cost Value Copy 11.30.05 gas 1.09.06 AURORA at 1.10.06_Exhibit D fr R Gho 12-31-08_NIM Summary 2" xfId="14215"/>
    <cellStyle name="_Power Cost Value Copy 11.30.05 gas 1.09.06 AURORA at 1.10.06_Exhibit D fr R Gho 12-31-08_NIM Summary 2 2" xfId="14216"/>
    <cellStyle name="_Power Cost Value Copy 11.30.05 gas 1.09.06 AURORA at 1.10.06_Exhibit D fr R Gho 12-31-08_NIM Summary 2 2 2" xfId="14217"/>
    <cellStyle name="_Power Cost Value Copy 11.30.05 gas 1.09.06 AURORA at 1.10.06_Exhibit D fr R Gho 12-31-08_NIM Summary 2 2 2 2" xfId="14218"/>
    <cellStyle name="_Power Cost Value Copy 11.30.05 gas 1.09.06 AURORA at 1.10.06_Exhibit D fr R Gho 12-31-08_NIM Summary 2 2 3" xfId="14219"/>
    <cellStyle name="_Power Cost Value Copy 11.30.05 gas 1.09.06 AURORA at 1.10.06_Exhibit D fr R Gho 12-31-08_NIM Summary 2 3" xfId="14220"/>
    <cellStyle name="_Power Cost Value Copy 11.30.05 gas 1.09.06 AURORA at 1.10.06_Exhibit D fr R Gho 12-31-08_NIM Summary 2 3 2" xfId="14221"/>
    <cellStyle name="_Power Cost Value Copy 11.30.05 gas 1.09.06 AURORA at 1.10.06_Exhibit D fr R Gho 12-31-08_NIM Summary 2 4" xfId="14222"/>
    <cellStyle name="_Power Cost Value Copy 11.30.05 gas 1.09.06 AURORA at 1.10.06_Exhibit D fr R Gho 12-31-08_NIM Summary 3" xfId="14223"/>
    <cellStyle name="_Power Cost Value Copy 11.30.05 gas 1.09.06 AURORA at 1.10.06_Exhibit D fr R Gho 12-31-08_NIM Summary 3 2" xfId="14224"/>
    <cellStyle name="_Power Cost Value Copy 11.30.05 gas 1.09.06 AURORA at 1.10.06_Exhibit D fr R Gho 12-31-08_NIM Summary 3 2 2" xfId="14225"/>
    <cellStyle name="_Power Cost Value Copy 11.30.05 gas 1.09.06 AURORA at 1.10.06_Exhibit D fr R Gho 12-31-08_NIM Summary 3 3" xfId="14226"/>
    <cellStyle name="_Power Cost Value Copy 11.30.05 gas 1.09.06 AURORA at 1.10.06_Exhibit D fr R Gho 12-31-08_NIM Summary 3 4" xfId="14227"/>
    <cellStyle name="_Power Cost Value Copy 11.30.05 gas 1.09.06 AURORA at 1.10.06_Exhibit D fr R Gho 12-31-08_NIM Summary 4" xfId="14228"/>
    <cellStyle name="_Power Cost Value Copy 11.30.05 gas 1.09.06 AURORA at 1.10.06_Exhibit D fr R Gho 12-31-08_NIM Summary 4 2" xfId="14229"/>
    <cellStyle name="_Power Cost Value Copy 11.30.05 gas 1.09.06 AURORA at 1.10.06_Exhibit D fr R Gho 12-31-08_NIM Summary 5" xfId="14230"/>
    <cellStyle name="_Power Cost Value Copy 11.30.05 gas 1.09.06 AURORA at 1.10.06_Exhibit D fr R Gho 12-31-08_NIM Summary_DEM-WP(C) ENERG10C--ctn Mid-C_042010 2010GRC" xfId="14231"/>
    <cellStyle name="_Power Cost Value Copy 11.30.05 gas 1.09.06 AURORA at 1.10.06_Exhibit D fr R Gho 12-31-08_NIM Summary_DEM-WP(C) ENERG10C--ctn Mid-C_042010 2010GRC 2" xfId="14232"/>
    <cellStyle name="_Power Cost Value Copy 11.30.05 gas 1.09.06 AURORA at 1.10.06_Final 2008 PTC Rate Design Workpapers 10.27.08" xfId="14233"/>
    <cellStyle name="_Power Cost Value Copy 11.30.05 gas 1.09.06 AURORA at 1.10.06_Final 2009 Electric Low Income Workpapers" xfId="14234"/>
    <cellStyle name="_Power Cost Value Copy 11.30.05 gas 1.09.06 AURORA at 1.10.06_Gas Rev Req Model (2010 GRC)" xfId="14235"/>
    <cellStyle name="_Power Cost Value Copy 11.30.05 gas 1.09.06 AURORA at 1.10.06_Hopkins Ridge Prepaid Tran - Interest Earned RY 12ME Feb  '11" xfId="14236"/>
    <cellStyle name="_Power Cost Value Copy 11.30.05 gas 1.09.06 AURORA at 1.10.06_Hopkins Ridge Prepaid Tran - Interest Earned RY 12ME Feb  '11 2" xfId="14237"/>
    <cellStyle name="_Power Cost Value Copy 11.30.05 gas 1.09.06 AURORA at 1.10.06_Hopkins Ridge Prepaid Tran - Interest Earned RY 12ME Feb  '11 2 2" xfId="14238"/>
    <cellStyle name="_Power Cost Value Copy 11.30.05 gas 1.09.06 AURORA at 1.10.06_Hopkins Ridge Prepaid Tran - Interest Earned RY 12ME Feb  '11 2 2 2" xfId="14239"/>
    <cellStyle name="_Power Cost Value Copy 11.30.05 gas 1.09.06 AURORA at 1.10.06_Hopkins Ridge Prepaid Tran - Interest Earned RY 12ME Feb  '11 2 2 2 2" xfId="14240"/>
    <cellStyle name="_Power Cost Value Copy 11.30.05 gas 1.09.06 AURORA at 1.10.06_Hopkins Ridge Prepaid Tran - Interest Earned RY 12ME Feb  '11 2 2 3" xfId="14241"/>
    <cellStyle name="_Power Cost Value Copy 11.30.05 gas 1.09.06 AURORA at 1.10.06_Hopkins Ridge Prepaid Tran - Interest Earned RY 12ME Feb  '11 2 3" xfId="14242"/>
    <cellStyle name="_Power Cost Value Copy 11.30.05 gas 1.09.06 AURORA at 1.10.06_Hopkins Ridge Prepaid Tran - Interest Earned RY 12ME Feb  '11 2 3 2" xfId="14243"/>
    <cellStyle name="_Power Cost Value Copy 11.30.05 gas 1.09.06 AURORA at 1.10.06_Hopkins Ridge Prepaid Tran - Interest Earned RY 12ME Feb  '11 2 4" xfId="14244"/>
    <cellStyle name="_Power Cost Value Copy 11.30.05 gas 1.09.06 AURORA at 1.10.06_Hopkins Ridge Prepaid Tran - Interest Earned RY 12ME Feb  '11 3" xfId="14245"/>
    <cellStyle name="_Power Cost Value Copy 11.30.05 gas 1.09.06 AURORA at 1.10.06_Hopkins Ridge Prepaid Tran - Interest Earned RY 12ME Feb  '11 3 2" xfId="14246"/>
    <cellStyle name="_Power Cost Value Copy 11.30.05 gas 1.09.06 AURORA at 1.10.06_Hopkins Ridge Prepaid Tran - Interest Earned RY 12ME Feb  '11 3 2 2" xfId="14247"/>
    <cellStyle name="_Power Cost Value Copy 11.30.05 gas 1.09.06 AURORA at 1.10.06_Hopkins Ridge Prepaid Tran - Interest Earned RY 12ME Feb  '11 3 3" xfId="14248"/>
    <cellStyle name="_Power Cost Value Copy 11.30.05 gas 1.09.06 AURORA at 1.10.06_Hopkins Ridge Prepaid Tran - Interest Earned RY 12ME Feb  '11 3 4" xfId="14249"/>
    <cellStyle name="_Power Cost Value Copy 11.30.05 gas 1.09.06 AURORA at 1.10.06_Hopkins Ridge Prepaid Tran - Interest Earned RY 12ME Feb  '11 4" xfId="14250"/>
    <cellStyle name="_Power Cost Value Copy 11.30.05 gas 1.09.06 AURORA at 1.10.06_Hopkins Ridge Prepaid Tran - Interest Earned RY 12ME Feb  '11 4 2" xfId="14251"/>
    <cellStyle name="_Power Cost Value Copy 11.30.05 gas 1.09.06 AURORA at 1.10.06_Hopkins Ridge Prepaid Tran - Interest Earned RY 12ME Feb  '11 5" xfId="14252"/>
    <cellStyle name="_Power Cost Value Copy 11.30.05 gas 1.09.06 AURORA at 1.10.06_Hopkins Ridge Prepaid Tran - Interest Earned RY 12ME Feb  '11_DEM-WP(C) ENERG10C--ctn Mid-C_042010 2010GRC" xfId="14253"/>
    <cellStyle name="_Power Cost Value Copy 11.30.05 gas 1.09.06 AURORA at 1.10.06_Hopkins Ridge Prepaid Tran - Interest Earned RY 12ME Feb  '11_DEM-WP(C) ENERG10C--ctn Mid-C_042010 2010GRC 2" xfId="14254"/>
    <cellStyle name="_Power Cost Value Copy 11.30.05 gas 1.09.06 AURORA at 1.10.06_Hopkins Ridge Prepaid Tran - Interest Earned RY 12ME Feb  '11_NIM Summary" xfId="14255"/>
    <cellStyle name="_Power Cost Value Copy 11.30.05 gas 1.09.06 AURORA at 1.10.06_Hopkins Ridge Prepaid Tran - Interest Earned RY 12ME Feb  '11_NIM Summary 2" xfId="14256"/>
    <cellStyle name="_Power Cost Value Copy 11.30.05 gas 1.09.06 AURORA at 1.10.06_Hopkins Ridge Prepaid Tran - Interest Earned RY 12ME Feb  '11_NIM Summary 2 2" xfId="14257"/>
    <cellStyle name="_Power Cost Value Copy 11.30.05 gas 1.09.06 AURORA at 1.10.06_Hopkins Ridge Prepaid Tran - Interest Earned RY 12ME Feb  '11_NIM Summary 2 2 2" xfId="14258"/>
    <cellStyle name="_Power Cost Value Copy 11.30.05 gas 1.09.06 AURORA at 1.10.06_Hopkins Ridge Prepaid Tran - Interest Earned RY 12ME Feb  '11_NIM Summary 2 2 2 2" xfId="14259"/>
    <cellStyle name="_Power Cost Value Copy 11.30.05 gas 1.09.06 AURORA at 1.10.06_Hopkins Ridge Prepaid Tran - Interest Earned RY 12ME Feb  '11_NIM Summary 2 2 3" xfId="14260"/>
    <cellStyle name="_Power Cost Value Copy 11.30.05 gas 1.09.06 AURORA at 1.10.06_Hopkins Ridge Prepaid Tran - Interest Earned RY 12ME Feb  '11_NIM Summary 2 3" xfId="14261"/>
    <cellStyle name="_Power Cost Value Copy 11.30.05 gas 1.09.06 AURORA at 1.10.06_Hopkins Ridge Prepaid Tran - Interest Earned RY 12ME Feb  '11_NIM Summary 2 3 2" xfId="14262"/>
    <cellStyle name="_Power Cost Value Copy 11.30.05 gas 1.09.06 AURORA at 1.10.06_Hopkins Ridge Prepaid Tran - Interest Earned RY 12ME Feb  '11_NIM Summary 2 4" xfId="14263"/>
    <cellStyle name="_Power Cost Value Copy 11.30.05 gas 1.09.06 AURORA at 1.10.06_Hopkins Ridge Prepaid Tran - Interest Earned RY 12ME Feb  '11_NIM Summary 3" xfId="14264"/>
    <cellStyle name="_Power Cost Value Copy 11.30.05 gas 1.09.06 AURORA at 1.10.06_Hopkins Ridge Prepaid Tran - Interest Earned RY 12ME Feb  '11_NIM Summary 3 2" xfId="14265"/>
    <cellStyle name="_Power Cost Value Copy 11.30.05 gas 1.09.06 AURORA at 1.10.06_Hopkins Ridge Prepaid Tran - Interest Earned RY 12ME Feb  '11_NIM Summary 3 2 2" xfId="14266"/>
    <cellStyle name="_Power Cost Value Copy 11.30.05 gas 1.09.06 AURORA at 1.10.06_Hopkins Ridge Prepaid Tran - Interest Earned RY 12ME Feb  '11_NIM Summary 3 3" xfId="14267"/>
    <cellStyle name="_Power Cost Value Copy 11.30.05 gas 1.09.06 AURORA at 1.10.06_Hopkins Ridge Prepaid Tran - Interest Earned RY 12ME Feb  '11_NIM Summary 3 4" xfId="14268"/>
    <cellStyle name="_Power Cost Value Copy 11.30.05 gas 1.09.06 AURORA at 1.10.06_Hopkins Ridge Prepaid Tran - Interest Earned RY 12ME Feb  '11_NIM Summary 4" xfId="14269"/>
    <cellStyle name="_Power Cost Value Copy 11.30.05 gas 1.09.06 AURORA at 1.10.06_Hopkins Ridge Prepaid Tran - Interest Earned RY 12ME Feb  '11_NIM Summary 4 2" xfId="14270"/>
    <cellStyle name="_Power Cost Value Copy 11.30.05 gas 1.09.06 AURORA at 1.10.06_Hopkins Ridge Prepaid Tran - Interest Earned RY 12ME Feb  '11_NIM Summary 5" xfId="14271"/>
    <cellStyle name="_Power Cost Value Copy 11.30.05 gas 1.09.06 AURORA at 1.10.06_Hopkins Ridge Prepaid Tran - Interest Earned RY 12ME Feb  '11_NIM Summary_DEM-WP(C) ENERG10C--ctn Mid-C_042010 2010GRC" xfId="14272"/>
    <cellStyle name="_Power Cost Value Copy 11.30.05 gas 1.09.06 AURORA at 1.10.06_Hopkins Ridge Prepaid Tran - Interest Earned RY 12ME Feb  '11_NIM Summary_DEM-WP(C) ENERG10C--ctn Mid-C_042010 2010GRC 2" xfId="14273"/>
    <cellStyle name="_Power Cost Value Copy 11.30.05 gas 1.09.06 AURORA at 1.10.06_Hopkins Ridge Prepaid Tran - Interest Earned RY 12ME Feb  '11_Transmission Workbook for May BOD" xfId="14274"/>
    <cellStyle name="_Power Cost Value Copy 11.30.05 gas 1.09.06 AURORA at 1.10.06_Hopkins Ridge Prepaid Tran - Interest Earned RY 12ME Feb  '11_Transmission Workbook for May BOD 2" xfId="14275"/>
    <cellStyle name="_Power Cost Value Copy 11.30.05 gas 1.09.06 AURORA at 1.10.06_Hopkins Ridge Prepaid Tran - Interest Earned RY 12ME Feb  '11_Transmission Workbook for May BOD 2 2" xfId="14276"/>
    <cellStyle name="_Power Cost Value Copy 11.30.05 gas 1.09.06 AURORA at 1.10.06_Hopkins Ridge Prepaid Tran - Interest Earned RY 12ME Feb  '11_Transmission Workbook for May BOD 2 2 2" xfId="14277"/>
    <cellStyle name="_Power Cost Value Copy 11.30.05 gas 1.09.06 AURORA at 1.10.06_Hopkins Ridge Prepaid Tran - Interest Earned RY 12ME Feb  '11_Transmission Workbook for May BOD 2 2 2 2" xfId="14278"/>
    <cellStyle name="_Power Cost Value Copy 11.30.05 gas 1.09.06 AURORA at 1.10.06_Hopkins Ridge Prepaid Tran - Interest Earned RY 12ME Feb  '11_Transmission Workbook for May BOD 2 2 3" xfId="14279"/>
    <cellStyle name="_Power Cost Value Copy 11.30.05 gas 1.09.06 AURORA at 1.10.06_Hopkins Ridge Prepaid Tran - Interest Earned RY 12ME Feb  '11_Transmission Workbook for May BOD 2 3" xfId="14280"/>
    <cellStyle name="_Power Cost Value Copy 11.30.05 gas 1.09.06 AURORA at 1.10.06_Hopkins Ridge Prepaid Tran - Interest Earned RY 12ME Feb  '11_Transmission Workbook for May BOD 2 3 2" xfId="14281"/>
    <cellStyle name="_Power Cost Value Copy 11.30.05 gas 1.09.06 AURORA at 1.10.06_Hopkins Ridge Prepaid Tran - Interest Earned RY 12ME Feb  '11_Transmission Workbook for May BOD 2 4" xfId="14282"/>
    <cellStyle name="_Power Cost Value Copy 11.30.05 gas 1.09.06 AURORA at 1.10.06_Hopkins Ridge Prepaid Tran - Interest Earned RY 12ME Feb  '11_Transmission Workbook for May BOD 3" xfId="14283"/>
    <cellStyle name="_Power Cost Value Copy 11.30.05 gas 1.09.06 AURORA at 1.10.06_Hopkins Ridge Prepaid Tran - Interest Earned RY 12ME Feb  '11_Transmission Workbook for May BOD 3 2" xfId="14284"/>
    <cellStyle name="_Power Cost Value Copy 11.30.05 gas 1.09.06 AURORA at 1.10.06_Hopkins Ridge Prepaid Tran - Interest Earned RY 12ME Feb  '11_Transmission Workbook for May BOD 3 2 2" xfId="14285"/>
    <cellStyle name="_Power Cost Value Copy 11.30.05 gas 1.09.06 AURORA at 1.10.06_Hopkins Ridge Prepaid Tran - Interest Earned RY 12ME Feb  '11_Transmission Workbook for May BOD 3 3" xfId="14286"/>
    <cellStyle name="_Power Cost Value Copy 11.30.05 gas 1.09.06 AURORA at 1.10.06_Hopkins Ridge Prepaid Tran - Interest Earned RY 12ME Feb  '11_Transmission Workbook for May BOD 3 4" xfId="14287"/>
    <cellStyle name="_Power Cost Value Copy 11.30.05 gas 1.09.06 AURORA at 1.10.06_Hopkins Ridge Prepaid Tran - Interest Earned RY 12ME Feb  '11_Transmission Workbook for May BOD 4" xfId="14288"/>
    <cellStyle name="_Power Cost Value Copy 11.30.05 gas 1.09.06 AURORA at 1.10.06_Hopkins Ridge Prepaid Tran - Interest Earned RY 12ME Feb  '11_Transmission Workbook for May BOD 4 2" xfId="14289"/>
    <cellStyle name="_Power Cost Value Copy 11.30.05 gas 1.09.06 AURORA at 1.10.06_Hopkins Ridge Prepaid Tran - Interest Earned RY 12ME Feb  '11_Transmission Workbook for May BOD 5" xfId="14290"/>
    <cellStyle name="_Power Cost Value Copy 11.30.05 gas 1.09.06 AURORA at 1.10.06_Hopkins Ridge Prepaid Tran - Interest Earned RY 12ME Feb  '11_Transmission Workbook for May BOD_DEM-WP(C) ENERG10C--ctn Mid-C_042010 2010GRC" xfId="14291"/>
    <cellStyle name="_Power Cost Value Copy 11.30.05 gas 1.09.06 AURORA at 1.10.06_Hopkins Ridge Prepaid Tran - Interest Earned RY 12ME Feb  '11_Transmission Workbook for May BOD_DEM-WP(C) ENERG10C--ctn Mid-C_042010 2010GRC 2" xfId="14292"/>
    <cellStyle name="_Power Cost Value Copy 11.30.05 gas 1.09.06 AURORA at 1.10.06_INPUTS" xfId="14293"/>
    <cellStyle name="_Power Cost Value Copy 11.30.05 gas 1.09.06 AURORA at 1.10.06_INPUTS 2" xfId="14294"/>
    <cellStyle name="_Power Cost Value Copy 11.30.05 gas 1.09.06 AURORA at 1.10.06_INPUTS 2 2" xfId="14295"/>
    <cellStyle name="_Power Cost Value Copy 11.30.05 gas 1.09.06 AURORA at 1.10.06_INPUTS 2 2 2" xfId="14296"/>
    <cellStyle name="_Power Cost Value Copy 11.30.05 gas 1.09.06 AURORA at 1.10.06_INPUTS 2 2 2 2" xfId="14297"/>
    <cellStyle name="_Power Cost Value Copy 11.30.05 gas 1.09.06 AURORA at 1.10.06_INPUTS 2 2 3" xfId="14298"/>
    <cellStyle name="_Power Cost Value Copy 11.30.05 gas 1.09.06 AURORA at 1.10.06_INPUTS 2 3" xfId="14299"/>
    <cellStyle name="_Power Cost Value Copy 11.30.05 gas 1.09.06 AURORA at 1.10.06_INPUTS 2 3 2" xfId="14300"/>
    <cellStyle name="_Power Cost Value Copy 11.30.05 gas 1.09.06 AURORA at 1.10.06_INPUTS 2 3 2 2" xfId="14301"/>
    <cellStyle name="_Power Cost Value Copy 11.30.05 gas 1.09.06 AURORA at 1.10.06_INPUTS 2 3 3" xfId="14302"/>
    <cellStyle name="_Power Cost Value Copy 11.30.05 gas 1.09.06 AURORA at 1.10.06_INPUTS 2 4" xfId="14303"/>
    <cellStyle name="_Power Cost Value Copy 11.30.05 gas 1.09.06 AURORA at 1.10.06_INPUTS 2 4 2" xfId="14304"/>
    <cellStyle name="_Power Cost Value Copy 11.30.05 gas 1.09.06 AURORA at 1.10.06_INPUTS 2 4 2 2" xfId="14305"/>
    <cellStyle name="_Power Cost Value Copy 11.30.05 gas 1.09.06 AURORA at 1.10.06_INPUTS 2 4 3" xfId="14306"/>
    <cellStyle name="_Power Cost Value Copy 11.30.05 gas 1.09.06 AURORA at 1.10.06_INPUTS 2 5" xfId="14307"/>
    <cellStyle name="_Power Cost Value Copy 11.30.05 gas 1.09.06 AURORA at 1.10.06_INPUTS 3" xfId="14308"/>
    <cellStyle name="_Power Cost Value Copy 11.30.05 gas 1.09.06 AURORA at 1.10.06_INPUTS 3 2" xfId="14309"/>
    <cellStyle name="_Power Cost Value Copy 11.30.05 gas 1.09.06 AURORA at 1.10.06_INPUTS 3 2 2" xfId="14310"/>
    <cellStyle name="_Power Cost Value Copy 11.30.05 gas 1.09.06 AURORA at 1.10.06_INPUTS 3 3" xfId="14311"/>
    <cellStyle name="_Power Cost Value Copy 11.30.05 gas 1.09.06 AURORA at 1.10.06_INPUTS 4" xfId="14312"/>
    <cellStyle name="_Power Cost Value Copy 11.30.05 gas 1.09.06 AURORA at 1.10.06_INPUTS 4 2" xfId="14313"/>
    <cellStyle name="_Power Cost Value Copy 11.30.05 gas 1.09.06 AURORA at 1.10.06_INPUTS 4 2 2" xfId="14314"/>
    <cellStyle name="_Power Cost Value Copy 11.30.05 gas 1.09.06 AURORA at 1.10.06_INPUTS 4 3" xfId="14315"/>
    <cellStyle name="_Power Cost Value Copy 11.30.05 gas 1.09.06 AURORA at 1.10.06_INPUTS 5" xfId="14316"/>
    <cellStyle name="_Power Cost Value Copy 11.30.05 gas 1.09.06 AURORA at 1.10.06_INPUTS 5 2" xfId="14317"/>
    <cellStyle name="_Power Cost Value Copy 11.30.05 gas 1.09.06 AURORA at 1.10.06_INPUTS 6" xfId="14318"/>
    <cellStyle name="_Power Cost Value Copy 11.30.05 gas 1.09.06 AURORA at 1.10.06_INPUTS_Low Income 2010 RevRequirement" xfId="14319"/>
    <cellStyle name="_Power Cost Value Copy 11.30.05 gas 1.09.06 AURORA at 1.10.06_INPUTS_Low Income 2010 RevRequirement (2)" xfId="14320"/>
    <cellStyle name="_Power Cost Value Copy 11.30.05 gas 1.09.06 AURORA at 1.10.06_INPUTS_Oct2010toSep2011LwIncLead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Leased Transformer &amp; Substation Plant &amp; Rev 12-2009_Low Income 2010 RevRequirement" xfId="14348"/>
    <cellStyle name="_Power Cost Value Copy 11.30.05 gas 1.09.06 AURORA at 1.10.06_Leased Transformer &amp; Substation Plant &amp; Rev 12-2009_Low Income 2010 RevRequirement (2)" xfId="14349"/>
    <cellStyle name="_Power Cost Value Copy 11.30.05 gas 1.09.06 AURORA at 1.10.06_Leased Transformer &amp; Substation Plant &amp; Rev 12-2009_Oct2010toSep2011LwIncLead" xfId="14350"/>
    <cellStyle name="_Power Cost Value Copy 11.30.05 gas 1.09.06 AURORA at 1.10.06_Low Income 2010 RevRequirement" xfId="14351"/>
    <cellStyle name="_Power Cost Value Copy 11.30.05 gas 1.09.06 AURORA at 1.10.06_Low Income 2010 RevRequirement (2)" xfId="14352"/>
    <cellStyle name="_Power Cost Value Copy 11.30.05 gas 1.09.06 AURORA at 1.10.06_Mint Farm Generation BPA" xfId="14353"/>
    <cellStyle name="_Power Cost Value Copy 11.30.05 gas 1.09.06 AURORA at 1.10.06_NIM Summary" xfId="14354"/>
    <cellStyle name="_Power Cost Value Copy 11.30.05 gas 1.09.06 AURORA at 1.10.06_NIM Summary 09GRC" xfId="14355"/>
    <cellStyle name="_Power Cost Value Copy 11.30.05 gas 1.09.06 AURORA at 1.10.06_NIM Summary 09GRC 2" xfId="14356"/>
    <cellStyle name="_Power Cost Value Copy 11.30.05 gas 1.09.06 AURORA at 1.10.06_NIM Summary 09GRC 2 2" xfId="14357"/>
    <cellStyle name="_Power Cost Value Copy 11.30.05 gas 1.09.06 AURORA at 1.10.06_NIM Summary 09GRC 2 2 2" xfId="14358"/>
    <cellStyle name="_Power Cost Value Copy 11.30.05 gas 1.09.06 AURORA at 1.10.06_NIM Summary 09GRC 2 2 2 2" xfId="14359"/>
    <cellStyle name="_Power Cost Value Copy 11.30.05 gas 1.09.06 AURORA at 1.10.06_NIM Summary 09GRC 2 2 3" xfId="14360"/>
    <cellStyle name="_Power Cost Value Copy 11.30.05 gas 1.09.06 AURORA at 1.10.06_NIM Summary 09GRC 2 3" xfId="14361"/>
    <cellStyle name="_Power Cost Value Copy 11.30.05 gas 1.09.06 AURORA at 1.10.06_NIM Summary 09GRC 2 3 2" xfId="14362"/>
    <cellStyle name="_Power Cost Value Copy 11.30.05 gas 1.09.06 AURORA at 1.10.06_NIM Summary 09GRC 2 4" xfId="14363"/>
    <cellStyle name="_Power Cost Value Copy 11.30.05 gas 1.09.06 AURORA at 1.10.06_NIM Summary 09GRC 3" xfId="14364"/>
    <cellStyle name="_Power Cost Value Copy 11.30.05 gas 1.09.06 AURORA at 1.10.06_NIM Summary 09GRC 3 2" xfId="14365"/>
    <cellStyle name="_Power Cost Value Copy 11.30.05 gas 1.09.06 AURORA at 1.10.06_NIM Summary 09GRC 3 2 2" xfId="14366"/>
    <cellStyle name="_Power Cost Value Copy 11.30.05 gas 1.09.06 AURORA at 1.10.06_NIM Summary 09GRC 3 3" xfId="14367"/>
    <cellStyle name="_Power Cost Value Copy 11.30.05 gas 1.09.06 AURORA at 1.10.06_NIM Summary 09GRC 3 4" xfId="14368"/>
    <cellStyle name="_Power Cost Value Copy 11.30.05 gas 1.09.06 AURORA at 1.10.06_NIM Summary 09GRC 4" xfId="14369"/>
    <cellStyle name="_Power Cost Value Copy 11.30.05 gas 1.09.06 AURORA at 1.10.06_NIM Summary 09GRC 4 2" xfId="14370"/>
    <cellStyle name="_Power Cost Value Copy 11.30.05 gas 1.09.06 AURORA at 1.10.06_NIM Summary 09GRC 5" xfId="14371"/>
    <cellStyle name="_Power Cost Value Copy 11.30.05 gas 1.09.06 AURORA at 1.10.06_NIM Summary 09GRC_DEM-WP(C) ENERG10C--ctn Mid-C_042010 2010GRC" xfId="14372"/>
    <cellStyle name="_Power Cost Value Copy 11.30.05 gas 1.09.06 AURORA at 1.10.06_NIM Summary 09GRC_DEM-WP(C) ENERG10C--ctn Mid-C_042010 2010GRC 2" xfId="14373"/>
    <cellStyle name="_Power Cost Value Copy 11.30.05 gas 1.09.06 AURORA at 1.10.06_NIM Summary 10" xfId="14374"/>
    <cellStyle name="_Power Cost Value Copy 11.30.05 gas 1.09.06 AURORA at 1.10.06_NIM Summary 10 2" xfId="14375"/>
    <cellStyle name="_Power Cost Value Copy 11.30.05 gas 1.09.06 AURORA at 1.10.06_NIM Summary 10 2 2" xfId="14376"/>
    <cellStyle name="_Power Cost Value Copy 11.30.05 gas 1.09.06 AURORA at 1.10.06_NIM Summary 10 3" xfId="14377"/>
    <cellStyle name="_Power Cost Value Copy 11.30.05 gas 1.09.06 AURORA at 1.10.06_NIM Summary 10 4" xfId="14378"/>
    <cellStyle name="_Power Cost Value Copy 11.30.05 gas 1.09.06 AURORA at 1.10.06_NIM Summary 11" xfId="14379"/>
    <cellStyle name="_Power Cost Value Copy 11.30.05 gas 1.09.06 AURORA at 1.10.06_NIM Summary 11 2" xfId="14380"/>
    <cellStyle name="_Power Cost Value Copy 11.30.05 gas 1.09.06 AURORA at 1.10.06_NIM Summary 11 2 2" xfId="14381"/>
    <cellStyle name="_Power Cost Value Copy 11.30.05 gas 1.09.06 AURORA at 1.10.06_NIM Summary 11 3" xfId="14382"/>
    <cellStyle name="_Power Cost Value Copy 11.30.05 gas 1.09.06 AURORA at 1.10.06_NIM Summary 11 4" xfId="14383"/>
    <cellStyle name="_Power Cost Value Copy 11.30.05 gas 1.09.06 AURORA at 1.10.06_NIM Summary 12" xfId="14384"/>
    <cellStyle name="_Power Cost Value Copy 11.30.05 gas 1.09.06 AURORA at 1.10.06_NIM Summary 12 2" xfId="14385"/>
    <cellStyle name="_Power Cost Value Copy 11.30.05 gas 1.09.06 AURORA at 1.10.06_NIM Summary 12 2 2" xfId="14386"/>
    <cellStyle name="_Power Cost Value Copy 11.30.05 gas 1.09.06 AURORA at 1.10.06_NIM Summary 12 3" xfId="14387"/>
    <cellStyle name="_Power Cost Value Copy 11.30.05 gas 1.09.06 AURORA at 1.10.06_NIM Summary 12 4" xfId="14388"/>
    <cellStyle name="_Power Cost Value Copy 11.30.05 gas 1.09.06 AURORA at 1.10.06_NIM Summary 13" xfId="14389"/>
    <cellStyle name="_Power Cost Value Copy 11.30.05 gas 1.09.06 AURORA at 1.10.06_NIM Summary 13 2" xfId="14390"/>
    <cellStyle name="_Power Cost Value Copy 11.30.05 gas 1.09.06 AURORA at 1.10.06_NIM Summary 13 2 2" xfId="14391"/>
    <cellStyle name="_Power Cost Value Copy 11.30.05 gas 1.09.06 AURORA at 1.10.06_NIM Summary 13 3" xfId="14392"/>
    <cellStyle name="_Power Cost Value Copy 11.30.05 gas 1.09.06 AURORA at 1.10.06_NIM Summary 13 4" xfId="14393"/>
    <cellStyle name="_Power Cost Value Copy 11.30.05 gas 1.09.06 AURORA at 1.10.06_NIM Summary 14" xfId="14394"/>
    <cellStyle name="_Power Cost Value Copy 11.30.05 gas 1.09.06 AURORA at 1.10.06_NIM Summary 14 2" xfId="14395"/>
    <cellStyle name="_Power Cost Value Copy 11.30.05 gas 1.09.06 AURORA at 1.10.06_NIM Summary 14 2 2" xfId="14396"/>
    <cellStyle name="_Power Cost Value Copy 11.30.05 gas 1.09.06 AURORA at 1.10.06_NIM Summary 14 3" xfId="14397"/>
    <cellStyle name="_Power Cost Value Copy 11.30.05 gas 1.09.06 AURORA at 1.10.06_NIM Summary 14 4" xfId="14398"/>
    <cellStyle name="_Power Cost Value Copy 11.30.05 gas 1.09.06 AURORA at 1.10.06_NIM Summary 15" xfId="14399"/>
    <cellStyle name="_Power Cost Value Copy 11.30.05 gas 1.09.06 AURORA at 1.10.06_NIM Summary 15 2" xfId="14400"/>
    <cellStyle name="_Power Cost Value Copy 11.30.05 gas 1.09.06 AURORA at 1.10.06_NIM Summary 15 2 2" xfId="14401"/>
    <cellStyle name="_Power Cost Value Copy 11.30.05 gas 1.09.06 AURORA at 1.10.06_NIM Summary 15 3" xfId="14402"/>
    <cellStyle name="_Power Cost Value Copy 11.30.05 gas 1.09.06 AURORA at 1.10.06_NIM Summary 15 4" xfId="14403"/>
    <cellStyle name="_Power Cost Value Copy 11.30.05 gas 1.09.06 AURORA at 1.10.06_NIM Summary 16" xfId="14404"/>
    <cellStyle name="_Power Cost Value Copy 11.30.05 gas 1.09.06 AURORA at 1.10.06_NIM Summary 16 2" xfId="14405"/>
    <cellStyle name="_Power Cost Value Copy 11.30.05 gas 1.09.06 AURORA at 1.10.06_NIM Summary 16 2 2" xfId="14406"/>
    <cellStyle name="_Power Cost Value Copy 11.30.05 gas 1.09.06 AURORA at 1.10.06_NIM Summary 16 3" xfId="14407"/>
    <cellStyle name="_Power Cost Value Copy 11.30.05 gas 1.09.06 AURORA at 1.10.06_NIM Summary 16 4" xfId="14408"/>
    <cellStyle name="_Power Cost Value Copy 11.30.05 gas 1.09.06 AURORA at 1.10.06_NIM Summary 17" xfId="14409"/>
    <cellStyle name="_Power Cost Value Copy 11.30.05 gas 1.09.06 AURORA at 1.10.06_NIM Summary 17 2" xfId="14410"/>
    <cellStyle name="_Power Cost Value Copy 11.30.05 gas 1.09.06 AURORA at 1.10.06_NIM Summary 17 2 2" xfId="14411"/>
    <cellStyle name="_Power Cost Value Copy 11.30.05 gas 1.09.06 AURORA at 1.10.06_NIM Summary 17 3" xfId="14412"/>
    <cellStyle name="_Power Cost Value Copy 11.30.05 gas 1.09.06 AURORA at 1.10.06_NIM Summary 17 4" xfId="14413"/>
    <cellStyle name="_Power Cost Value Copy 11.30.05 gas 1.09.06 AURORA at 1.10.06_NIM Summary 18" xfId="14414"/>
    <cellStyle name="_Power Cost Value Copy 11.30.05 gas 1.09.06 AURORA at 1.10.06_NIM Summary 18 2" xfId="14415"/>
    <cellStyle name="_Power Cost Value Copy 11.30.05 gas 1.09.06 AURORA at 1.10.06_NIM Summary 18 2 2" xfId="14416"/>
    <cellStyle name="_Power Cost Value Copy 11.30.05 gas 1.09.06 AURORA at 1.10.06_NIM Summary 18 3" xfId="14417"/>
    <cellStyle name="_Power Cost Value Copy 11.30.05 gas 1.09.06 AURORA at 1.10.06_NIM Summary 18 4" xfId="14418"/>
    <cellStyle name="_Power Cost Value Copy 11.30.05 gas 1.09.06 AURORA at 1.10.06_NIM Summary 19" xfId="14419"/>
    <cellStyle name="_Power Cost Value Copy 11.30.05 gas 1.09.06 AURORA at 1.10.06_NIM Summary 19 2" xfId="14420"/>
    <cellStyle name="_Power Cost Value Copy 11.30.05 gas 1.09.06 AURORA at 1.10.06_NIM Summary 19 2 2" xfId="14421"/>
    <cellStyle name="_Power Cost Value Copy 11.30.05 gas 1.09.06 AURORA at 1.10.06_NIM Summary 19 3" xfId="14422"/>
    <cellStyle name="_Power Cost Value Copy 11.30.05 gas 1.09.06 AURORA at 1.10.06_NIM Summary 19 4" xfId="14423"/>
    <cellStyle name="_Power Cost Value Copy 11.30.05 gas 1.09.06 AURORA at 1.10.06_NIM Summary 2" xfId="14424"/>
    <cellStyle name="_Power Cost Value Copy 11.30.05 gas 1.09.06 AURORA at 1.10.06_NIM Summary 2 2" xfId="14425"/>
    <cellStyle name="_Power Cost Value Copy 11.30.05 gas 1.09.06 AURORA at 1.10.06_NIM Summary 2 2 2" xfId="14426"/>
    <cellStyle name="_Power Cost Value Copy 11.30.05 gas 1.09.06 AURORA at 1.10.06_NIM Summary 2 2 2 2" xfId="14427"/>
    <cellStyle name="_Power Cost Value Copy 11.30.05 gas 1.09.06 AURORA at 1.10.06_NIM Summary 2 2 3" xfId="14428"/>
    <cellStyle name="_Power Cost Value Copy 11.30.05 gas 1.09.06 AURORA at 1.10.06_NIM Summary 2 3" xfId="14429"/>
    <cellStyle name="_Power Cost Value Copy 11.30.05 gas 1.09.06 AURORA at 1.10.06_NIM Summary 2 3 2" xfId="14430"/>
    <cellStyle name="_Power Cost Value Copy 11.30.05 gas 1.09.06 AURORA at 1.10.06_NIM Summary 2 4" xfId="14431"/>
    <cellStyle name="_Power Cost Value Copy 11.30.05 gas 1.09.06 AURORA at 1.10.06_NIM Summary 20" xfId="14432"/>
    <cellStyle name="_Power Cost Value Copy 11.30.05 gas 1.09.06 AURORA at 1.10.06_NIM Summary 20 2" xfId="14433"/>
    <cellStyle name="_Power Cost Value Copy 11.30.05 gas 1.09.06 AURORA at 1.10.06_NIM Summary 20 3" xfId="14434"/>
    <cellStyle name="_Power Cost Value Copy 11.30.05 gas 1.09.06 AURORA at 1.10.06_NIM Summary 21" xfId="14435"/>
    <cellStyle name="_Power Cost Value Copy 11.30.05 gas 1.09.06 AURORA at 1.10.06_NIM Summary 21 2" xfId="14436"/>
    <cellStyle name="_Power Cost Value Copy 11.30.05 gas 1.09.06 AURORA at 1.10.06_NIM Summary 21 3" xfId="14437"/>
    <cellStyle name="_Power Cost Value Copy 11.30.05 gas 1.09.06 AURORA at 1.10.06_NIM Summary 22" xfId="14438"/>
    <cellStyle name="_Power Cost Value Copy 11.30.05 gas 1.09.06 AURORA at 1.10.06_NIM Summary 22 2" xfId="14439"/>
    <cellStyle name="_Power Cost Value Copy 11.30.05 gas 1.09.06 AURORA at 1.10.06_NIM Summary 22 3" xfId="14440"/>
    <cellStyle name="_Power Cost Value Copy 11.30.05 gas 1.09.06 AURORA at 1.10.06_NIM Summary 23" xfId="14441"/>
    <cellStyle name="_Power Cost Value Copy 11.30.05 gas 1.09.06 AURORA at 1.10.06_NIM Summary 23 2" xfId="14442"/>
    <cellStyle name="_Power Cost Value Copy 11.30.05 gas 1.09.06 AURORA at 1.10.06_NIM Summary 23 3" xfId="14443"/>
    <cellStyle name="_Power Cost Value Copy 11.30.05 gas 1.09.06 AURORA at 1.10.06_NIM Summary 24" xfId="14444"/>
    <cellStyle name="_Power Cost Value Copy 11.30.05 gas 1.09.06 AURORA at 1.10.06_NIM Summary 24 2" xfId="14445"/>
    <cellStyle name="_Power Cost Value Copy 11.30.05 gas 1.09.06 AURORA at 1.10.06_NIM Summary 24 3" xfId="14446"/>
    <cellStyle name="_Power Cost Value Copy 11.30.05 gas 1.09.06 AURORA at 1.10.06_NIM Summary 25" xfId="14447"/>
    <cellStyle name="_Power Cost Value Copy 11.30.05 gas 1.09.06 AURORA at 1.10.06_NIM Summary 25 2" xfId="14448"/>
    <cellStyle name="_Power Cost Value Copy 11.30.05 gas 1.09.06 AURORA at 1.10.06_NIM Summary 25 3" xfId="14449"/>
    <cellStyle name="_Power Cost Value Copy 11.30.05 gas 1.09.06 AURORA at 1.10.06_NIM Summary 26" xfId="14450"/>
    <cellStyle name="_Power Cost Value Copy 11.30.05 gas 1.09.06 AURORA at 1.10.06_NIM Summary 26 2" xfId="14451"/>
    <cellStyle name="_Power Cost Value Copy 11.30.05 gas 1.09.06 AURORA at 1.10.06_NIM Summary 26 3" xfId="14452"/>
    <cellStyle name="_Power Cost Value Copy 11.30.05 gas 1.09.06 AURORA at 1.10.06_NIM Summary 27" xfId="14453"/>
    <cellStyle name="_Power Cost Value Copy 11.30.05 gas 1.09.06 AURORA at 1.10.06_NIM Summary 27 2" xfId="14454"/>
    <cellStyle name="_Power Cost Value Copy 11.30.05 gas 1.09.06 AURORA at 1.10.06_NIM Summary 27 3" xfId="14455"/>
    <cellStyle name="_Power Cost Value Copy 11.30.05 gas 1.09.06 AURORA at 1.10.06_NIM Summary 28" xfId="14456"/>
    <cellStyle name="_Power Cost Value Copy 11.30.05 gas 1.09.06 AURORA at 1.10.06_NIM Summary 28 2" xfId="14457"/>
    <cellStyle name="_Power Cost Value Copy 11.30.05 gas 1.09.06 AURORA at 1.10.06_NIM Summary 28 3" xfId="14458"/>
    <cellStyle name="_Power Cost Value Copy 11.30.05 gas 1.09.06 AURORA at 1.10.06_NIM Summary 29" xfId="14459"/>
    <cellStyle name="_Power Cost Value Copy 11.30.05 gas 1.09.06 AURORA at 1.10.06_NIM Summary 29 2" xfId="14460"/>
    <cellStyle name="_Power Cost Value Copy 11.30.05 gas 1.09.06 AURORA at 1.10.06_NIM Summary 29 3" xfId="14461"/>
    <cellStyle name="_Power Cost Value Copy 11.30.05 gas 1.09.06 AURORA at 1.10.06_NIM Summary 3" xfId="14462"/>
    <cellStyle name="_Power Cost Value Copy 11.30.05 gas 1.09.06 AURORA at 1.10.06_NIM Summary 3 2" xfId="14463"/>
    <cellStyle name="_Power Cost Value Copy 11.30.05 gas 1.09.06 AURORA at 1.10.06_NIM Summary 3 2 2" xfId="14464"/>
    <cellStyle name="_Power Cost Value Copy 11.30.05 gas 1.09.06 AURORA at 1.10.06_NIM Summary 3 3" xfId="14465"/>
    <cellStyle name="_Power Cost Value Copy 11.30.05 gas 1.09.06 AURORA at 1.10.06_NIM Summary 3 4" xfId="14466"/>
    <cellStyle name="_Power Cost Value Copy 11.30.05 gas 1.09.06 AURORA at 1.10.06_NIM Summary 30" xfId="14467"/>
    <cellStyle name="_Power Cost Value Copy 11.30.05 gas 1.09.06 AURORA at 1.10.06_NIM Summary 30 2" xfId="14468"/>
    <cellStyle name="_Power Cost Value Copy 11.30.05 gas 1.09.06 AURORA at 1.10.06_NIM Summary 30 3" xfId="14469"/>
    <cellStyle name="_Power Cost Value Copy 11.30.05 gas 1.09.06 AURORA at 1.10.06_NIM Summary 31" xfId="14470"/>
    <cellStyle name="_Power Cost Value Copy 11.30.05 gas 1.09.06 AURORA at 1.10.06_NIM Summary 31 2" xfId="14471"/>
    <cellStyle name="_Power Cost Value Copy 11.30.05 gas 1.09.06 AURORA at 1.10.06_NIM Summary 31 3" xfId="14472"/>
    <cellStyle name="_Power Cost Value Copy 11.30.05 gas 1.09.06 AURORA at 1.10.06_NIM Summary 32" xfId="14473"/>
    <cellStyle name="_Power Cost Value Copy 11.30.05 gas 1.09.06 AURORA at 1.10.06_NIM Summary 32 2" xfId="14474"/>
    <cellStyle name="_Power Cost Value Copy 11.30.05 gas 1.09.06 AURORA at 1.10.06_NIM Summary 33" xfId="14475"/>
    <cellStyle name="_Power Cost Value Copy 11.30.05 gas 1.09.06 AURORA at 1.10.06_NIM Summary 33 2" xfId="14476"/>
    <cellStyle name="_Power Cost Value Copy 11.30.05 gas 1.09.06 AURORA at 1.10.06_NIM Summary 34" xfId="14477"/>
    <cellStyle name="_Power Cost Value Copy 11.30.05 gas 1.09.06 AURORA at 1.10.06_NIM Summary 34 2" xfId="14478"/>
    <cellStyle name="_Power Cost Value Copy 11.30.05 gas 1.09.06 AURORA at 1.10.06_NIM Summary 35" xfId="14479"/>
    <cellStyle name="_Power Cost Value Copy 11.30.05 gas 1.09.06 AURORA at 1.10.06_NIM Summary 35 2" xfId="14480"/>
    <cellStyle name="_Power Cost Value Copy 11.30.05 gas 1.09.06 AURORA at 1.10.06_NIM Summary 36" xfId="14481"/>
    <cellStyle name="_Power Cost Value Copy 11.30.05 gas 1.09.06 AURORA at 1.10.06_NIM Summary 36 2" xfId="14482"/>
    <cellStyle name="_Power Cost Value Copy 11.30.05 gas 1.09.06 AURORA at 1.10.06_NIM Summary 37" xfId="14483"/>
    <cellStyle name="_Power Cost Value Copy 11.30.05 gas 1.09.06 AURORA at 1.10.06_NIM Summary 37 2" xfId="14484"/>
    <cellStyle name="_Power Cost Value Copy 11.30.05 gas 1.09.06 AURORA at 1.10.06_NIM Summary 38" xfId="14485"/>
    <cellStyle name="_Power Cost Value Copy 11.30.05 gas 1.09.06 AURORA at 1.10.06_NIM Summary 38 2" xfId="14486"/>
    <cellStyle name="_Power Cost Value Copy 11.30.05 gas 1.09.06 AURORA at 1.10.06_NIM Summary 39" xfId="14487"/>
    <cellStyle name="_Power Cost Value Copy 11.30.05 gas 1.09.06 AURORA at 1.10.06_NIM Summary 39 2" xfId="14488"/>
    <cellStyle name="_Power Cost Value Copy 11.30.05 gas 1.09.06 AURORA at 1.10.06_NIM Summary 4" xfId="14489"/>
    <cellStyle name="_Power Cost Value Copy 11.30.05 gas 1.09.06 AURORA at 1.10.06_NIM Summary 4 2" xfId="14490"/>
    <cellStyle name="_Power Cost Value Copy 11.30.05 gas 1.09.06 AURORA at 1.10.06_NIM Summary 4 2 2" xfId="14491"/>
    <cellStyle name="_Power Cost Value Copy 11.30.05 gas 1.09.06 AURORA at 1.10.06_NIM Summary 4 3" xfId="14492"/>
    <cellStyle name="_Power Cost Value Copy 11.30.05 gas 1.09.06 AURORA at 1.10.06_NIM Summary 4 4" xfId="14493"/>
    <cellStyle name="_Power Cost Value Copy 11.30.05 gas 1.09.06 AURORA at 1.10.06_NIM Summary 40" xfId="14494"/>
    <cellStyle name="_Power Cost Value Copy 11.30.05 gas 1.09.06 AURORA at 1.10.06_NIM Summary 40 2" xfId="14495"/>
    <cellStyle name="_Power Cost Value Copy 11.30.05 gas 1.09.06 AURORA at 1.10.06_NIM Summary 41" xfId="14496"/>
    <cellStyle name="_Power Cost Value Copy 11.30.05 gas 1.09.06 AURORA at 1.10.06_NIM Summary 41 2" xfId="14497"/>
    <cellStyle name="_Power Cost Value Copy 11.30.05 gas 1.09.06 AURORA at 1.10.06_NIM Summary 42" xfId="14498"/>
    <cellStyle name="_Power Cost Value Copy 11.30.05 gas 1.09.06 AURORA at 1.10.06_NIM Summary 42 2" xfId="14499"/>
    <cellStyle name="_Power Cost Value Copy 11.30.05 gas 1.09.06 AURORA at 1.10.06_NIM Summary 43" xfId="14500"/>
    <cellStyle name="_Power Cost Value Copy 11.30.05 gas 1.09.06 AURORA at 1.10.06_NIM Summary 43 2" xfId="14501"/>
    <cellStyle name="_Power Cost Value Copy 11.30.05 gas 1.09.06 AURORA at 1.10.06_NIM Summary 44" xfId="14502"/>
    <cellStyle name="_Power Cost Value Copy 11.30.05 gas 1.09.06 AURORA at 1.10.06_NIM Summary 44 2" xfId="14503"/>
    <cellStyle name="_Power Cost Value Copy 11.30.05 gas 1.09.06 AURORA at 1.10.06_NIM Summary 45" xfId="14504"/>
    <cellStyle name="_Power Cost Value Copy 11.30.05 gas 1.09.06 AURORA at 1.10.06_NIM Summary 45 2" xfId="14505"/>
    <cellStyle name="_Power Cost Value Copy 11.30.05 gas 1.09.06 AURORA at 1.10.06_NIM Summary 46" xfId="14506"/>
    <cellStyle name="_Power Cost Value Copy 11.30.05 gas 1.09.06 AURORA at 1.10.06_NIM Summary 46 2" xfId="14507"/>
    <cellStyle name="_Power Cost Value Copy 11.30.05 gas 1.09.06 AURORA at 1.10.06_NIM Summary 47" xfId="14508"/>
    <cellStyle name="_Power Cost Value Copy 11.30.05 gas 1.09.06 AURORA at 1.10.06_NIM Summary 47 2" xfId="14509"/>
    <cellStyle name="_Power Cost Value Copy 11.30.05 gas 1.09.06 AURORA at 1.10.06_NIM Summary 48" xfId="14510"/>
    <cellStyle name="_Power Cost Value Copy 11.30.05 gas 1.09.06 AURORA at 1.10.06_NIM Summary 49" xfId="14511"/>
    <cellStyle name="_Power Cost Value Copy 11.30.05 gas 1.09.06 AURORA at 1.10.06_NIM Summary 5" xfId="14512"/>
    <cellStyle name="_Power Cost Value Copy 11.30.05 gas 1.09.06 AURORA at 1.10.06_NIM Summary 5 2" xfId="14513"/>
    <cellStyle name="_Power Cost Value Copy 11.30.05 gas 1.09.06 AURORA at 1.10.06_NIM Summary 5 2 2" xfId="14514"/>
    <cellStyle name="_Power Cost Value Copy 11.30.05 gas 1.09.06 AURORA at 1.10.06_NIM Summary 5 3" xfId="14515"/>
    <cellStyle name="_Power Cost Value Copy 11.30.05 gas 1.09.06 AURORA at 1.10.06_NIM Summary 5 4" xfId="14516"/>
    <cellStyle name="_Power Cost Value Copy 11.30.05 gas 1.09.06 AURORA at 1.10.06_NIM Summary 50" xfId="14517"/>
    <cellStyle name="_Power Cost Value Copy 11.30.05 gas 1.09.06 AURORA at 1.10.06_NIM Summary 51" xfId="14518"/>
    <cellStyle name="_Power Cost Value Copy 11.30.05 gas 1.09.06 AURORA at 1.10.06_NIM Summary 6" xfId="14519"/>
    <cellStyle name="_Power Cost Value Copy 11.30.05 gas 1.09.06 AURORA at 1.10.06_NIM Summary 6 2" xfId="14520"/>
    <cellStyle name="_Power Cost Value Copy 11.30.05 gas 1.09.06 AURORA at 1.10.06_NIM Summary 6 2 2" xfId="14521"/>
    <cellStyle name="_Power Cost Value Copy 11.30.05 gas 1.09.06 AURORA at 1.10.06_NIM Summary 6 3" xfId="14522"/>
    <cellStyle name="_Power Cost Value Copy 11.30.05 gas 1.09.06 AURORA at 1.10.06_NIM Summary 6 4" xfId="14523"/>
    <cellStyle name="_Power Cost Value Copy 11.30.05 gas 1.09.06 AURORA at 1.10.06_NIM Summary 7" xfId="14524"/>
    <cellStyle name="_Power Cost Value Copy 11.30.05 gas 1.09.06 AURORA at 1.10.06_NIM Summary 7 2" xfId="14525"/>
    <cellStyle name="_Power Cost Value Copy 11.30.05 gas 1.09.06 AURORA at 1.10.06_NIM Summary 7 2 2" xfId="14526"/>
    <cellStyle name="_Power Cost Value Copy 11.30.05 gas 1.09.06 AURORA at 1.10.06_NIM Summary 7 3" xfId="14527"/>
    <cellStyle name="_Power Cost Value Copy 11.30.05 gas 1.09.06 AURORA at 1.10.06_NIM Summary 7 4" xfId="14528"/>
    <cellStyle name="_Power Cost Value Copy 11.30.05 gas 1.09.06 AURORA at 1.10.06_NIM Summary 8" xfId="14529"/>
    <cellStyle name="_Power Cost Value Copy 11.30.05 gas 1.09.06 AURORA at 1.10.06_NIM Summary 8 2" xfId="14530"/>
    <cellStyle name="_Power Cost Value Copy 11.30.05 gas 1.09.06 AURORA at 1.10.06_NIM Summary 8 2 2" xfId="14531"/>
    <cellStyle name="_Power Cost Value Copy 11.30.05 gas 1.09.06 AURORA at 1.10.06_NIM Summary 8 3" xfId="14532"/>
    <cellStyle name="_Power Cost Value Copy 11.30.05 gas 1.09.06 AURORA at 1.10.06_NIM Summary 8 4" xfId="14533"/>
    <cellStyle name="_Power Cost Value Copy 11.30.05 gas 1.09.06 AURORA at 1.10.06_NIM Summary 9" xfId="14534"/>
    <cellStyle name="_Power Cost Value Copy 11.30.05 gas 1.09.06 AURORA at 1.10.06_NIM Summary 9 2" xfId="14535"/>
    <cellStyle name="_Power Cost Value Copy 11.30.05 gas 1.09.06 AURORA at 1.10.06_NIM Summary 9 2 2" xfId="14536"/>
    <cellStyle name="_Power Cost Value Copy 11.30.05 gas 1.09.06 AURORA at 1.10.06_NIM Summary 9 3" xfId="14537"/>
    <cellStyle name="_Power Cost Value Copy 11.30.05 gas 1.09.06 AURORA at 1.10.06_NIM Summary 9 4" xfId="14538"/>
    <cellStyle name="_Power Cost Value Copy 11.30.05 gas 1.09.06 AURORA at 1.10.06_NIM Summary_DEM-WP(C) ENERG10C--ctn Mid-C_042010 2010GRC" xfId="14539"/>
    <cellStyle name="_Power Cost Value Copy 11.30.05 gas 1.09.06 AURORA at 1.10.06_NIM Summary_DEM-WP(C) ENERG10C--ctn Mid-C_042010 2010GRC 2" xfId="14540"/>
    <cellStyle name="_Power Cost Value Copy 11.30.05 gas 1.09.06 AURORA at 1.10.06_Oct2010toSep2011LwIncLead" xfId="14541"/>
    <cellStyle name="_Power Cost Value Copy 11.30.05 gas 1.09.06 AURORA at 1.10.06_PCA 10 -  Exhibit D Dec 2011" xfId="14542"/>
    <cellStyle name="_Power Cost Value Copy 11.30.05 gas 1.09.06 AURORA at 1.10.06_PCA 10 -  Exhibit D Dec 2011 2" xfId="14543"/>
    <cellStyle name="_Power Cost Value Copy 11.30.05 gas 1.09.06 AURORA at 1.10.06_PCA 10 -  Exhibit D from A Kellogg Jan 2011" xfId="14544"/>
    <cellStyle name="_Power Cost Value Copy 11.30.05 gas 1.09.06 AURORA at 1.10.06_PCA 10 -  Exhibit D from A Kellogg Jan 2011 2" xfId="14545"/>
    <cellStyle name="_Power Cost Value Copy 11.30.05 gas 1.09.06 AURORA at 1.10.06_PCA 10 -  Exhibit D from A Kellogg July 2011" xfId="14546"/>
    <cellStyle name="_Power Cost Value Copy 11.30.05 gas 1.09.06 AURORA at 1.10.06_PCA 10 -  Exhibit D from A Kellogg July 2011 2" xfId="14547"/>
    <cellStyle name="_Power Cost Value Copy 11.30.05 gas 1.09.06 AURORA at 1.10.06_PCA 10 -  Exhibit D from S Free Rcv'd 12-11" xfId="14548"/>
    <cellStyle name="_Power Cost Value Copy 11.30.05 gas 1.09.06 AURORA at 1.10.06_PCA 10 -  Exhibit D from S Free Rcv'd 12-11 2" xfId="14549"/>
    <cellStyle name="_Power Cost Value Copy 11.30.05 gas 1.09.06 AURORA at 1.10.06_PCA 11 -  Exhibit D Jan 2012 fr A Kellogg" xfId="14550"/>
    <cellStyle name="_Power Cost Value Copy 11.30.05 gas 1.09.06 AURORA at 1.10.06_PCA 11 -  Exhibit D Jan 2012 fr A Kellogg 2" xfId="14551"/>
    <cellStyle name="_Power Cost Value Copy 11.30.05 gas 1.09.06 AURORA at 1.10.06_PCA 11 -  Exhibit D Jan 2012 WF" xfId="14552"/>
    <cellStyle name="_Power Cost Value Copy 11.30.05 gas 1.09.06 AURORA at 1.10.06_PCA 11 -  Exhibit D Jan 2012 WF 2" xfId="14553"/>
    <cellStyle name="_Power Cost Value Copy 11.30.05 gas 1.09.06 AURORA at 1.10.06_PCA 7 - Exhibit D update 11_30_08 (2)" xfId="14554"/>
    <cellStyle name="_Power Cost Value Copy 11.30.05 gas 1.09.06 AURORA at 1.10.06_PCA 7 - Exhibit D update 11_30_08 (2) 2" xfId="14555"/>
    <cellStyle name="_Power Cost Value Copy 11.30.05 gas 1.09.06 AURORA at 1.10.06_PCA 7 - Exhibit D update 11_30_08 (2) 2 2" xfId="14556"/>
    <cellStyle name="_Power Cost Value Copy 11.30.05 gas 1.09.06 AURORA at 1.10.06_PCA 7 - Exhibit D update 11_30_08 (2) 2 2 2" xfId="14557"/>
    <cellStyle name="_Power Cost Value Copy 11.30.05 gas 1.09.06 AURORA at 1.10.06_PCA 7 - Exhibit D update 11_30_08 (2) 2 2 2 2" xfId="14558"/>
    <cellStyle name="_Power Cost Value Copy 11.30.05 gas 1.09.06 AURORA at 1.10.06_PCA 7 - Exhibit D update 11_30_08 (2) 2 2 2 2 2" xfId="14559"/>
    <cellStyle name="_Power Cost Value Copy 11.30.05 gas 1.09.06 AURORA at 1.10.06_PCA 7 - Exhibit D update 11_30_08 (2) 2 2 2 3" xfId="14560"/>
    <cellStyle name="_Power Cost Value Copy 11.30.05 gas 1.09.06 AURORA at 1.10.06_PCA 7 - Exhibit D update 11_30_08 (2) 2 2 3" xfId="14561"/>
    <cellStyle name="_Power Cost Value Copy 11.30.05 gas 1.09.06 AURORA at 1.10.06_PCA 7 - Exhibit D update 11_30_08 (2) 2 2 3 2" xfId="14562"/>
    <cellStyle name="_Power Cost Value Copy 11.30.05 gas 1.09.06 AURORA at 1.10.06_PCA 7 - Exhibit D update 11_30_08 (2) 2 2 4" xfId="14563"/>
    <cellStyle name="_Power Cost Value Copy 11.30.05 gas 1.09.06 AURORA at 1.10.06_PCA 7 - Exhibit D update 11_30_08 (2) 2 3" xfId="14564"/>
    <cellStyle name="_Power Cost Value Copy 11.30.05 gas 1.09.06 AURORA at 1.10.06_PCA 7 - Exhibit D update 11_30_08 (2) 2 3 2" xfId="14565"/>
    <cellStyle name="_Power Cost Value Copy 11.30.05 gas 1.09.06 AURORA at 1.10.06_PCA 7 - Exhibit D update 11_30_08 (2) 2 3 2 2" xfId="14566"/>
    <cellStyle name="_Power Cost Value Copy 11.30.05 gas 1.09.06 AURORA at 1.10.06_PCA 7 - Exhibit D update 11_30_08 (2) 2 3 3" xfId="14567"/>
    <cellStyle name="_Power Cost Value Copy 11.30.05 gas 1.09.06 AURORA at 1.10.06_PCA 7 - Exhibit D update 11_30_08 (2) 2 4" xfId="14568"/>
    <cellStyle name="_Power Cost Value Copy 11.30.05 gas 1.09.06 AURORA at 1.10.06_PCA 7 - Exhibit D update 11_30_08 (2) 2 4 2" xfId="14569"/>
    <cellStyle name="_Power Cost Value Copy 11.30.05 gas 1.09.06 AURORA at 1.10.06_PCA 7 - Exhibit D update 11_30_08 (2) 2 5" xfId="14570"/>
    <cellStyle name="_Power Cost Value Copy 11.30.05 gas 1.09.06 AURORA at 1.10.06_PCA 7 - Exhibit D update 11_30_08 (2) 3" xfId="14571"/>
    <cellStyle name="_Power Cost Value Copy 11.30.05 gas 1.09.06 AURORA at 1.10.06_PCA 7 - Exhibit D update 11_30_08 (2) 3 2" xfId="14572"/>
    <cellStyle name="_Power Cost Value Copy 11.30.05 gas 1.09.06 AURORA at 1.10.06_PCA 7 - Exhibit D update 11_30_08 (2) 3 2 2" xfId="14573"/>
    <cellStyle name="_Power Cost Value Copy 11.30.05 gas 1.09.06 AURORA at 1.10.06_PCA 7 - Exhibit D update 11_30_08 (2) 3 2 2 2" xfId="14574"/>
    <cellStyle name="_Power Cost Value Copy 11.30.05 gas 1.09.06 AURORA at 1.10.06_PCA 7 - Exhibit D update 11_30_08 (2) 3 2 3" xfId="14575"/>
    <cellStyle name="_Power Cost Value Copy 11.30.05 gas 1.09.06 AURORA at 1.10.06_PCA 7 - Exhibit D update 11_30_08 (2) 3 3" xfId="14576"/>
    <cellStyle name="_Power Cost Value Copy 11.30.05 gas 1.09.06 AURORA at 1.10.06_PCA 7 - Exhibit D update 11_30_08 (2) 3 3 2" xfId="14577"/>
    <cellStyle name="_Power Cost Value Copy 11.30.05 gas 1.09.06 AURORA at 1.10.06_PCA 7 - Exhibit D update 11_30_08 (2) 3 4" xfId="14578"/>
    <cellStyle name="_Power Cost Value Copy 11.30.05 gas 1.09.06 AURORA at 1.10.06_PCA 7 - Exhibit D update 11_30_08 (2) 4" xfId="14579"/>
    <cellStyle name="_Power Cost Value Copy 11.30.05 gas 1.09.06 AURORA at 1.10.06_PCA 7 - Exhibit D update 11_30_08 (2) 4 2" xfId="14580"/>
    <cellStyle name="_Power Cost Value Copy 11.30.05 gas 1.09.06 AURORA at 1.10.06_PCA 7 - Exhibit D update 11_30_08 (2) 4 2 2" xfId="14581"/>
    <cellStyle name="_Power Cost Value Copy 11.30.05 gas 1.09.06 AURORA at 1.10.06_PCA 7 - Exhibit D update 11_30_08 (2) 4 3" xfId="14582"/>
    <cellStyle name="_Power Cost Value Copy 11.30.05 gas 1.09.06 AURORA at 1.10.06_PCA 7 - Exhibit D update 11_30_08 (2) 4 4" xfId="14583"/>
    <cellStyle name="_Power Cost Value Copy 11.30.05 gas 1.09.06 AURORA at 1.10.06_PCA 7 - Exhibit D update 11_30_08 (2) 5" xfId="14584"/>
    <cellStyle name="_Power Cost Value Copy 11.30.05 gas 1.09.06 AURORA at 1.10.06_PCA 7 - Exhibit D update 11_30_08 (2) 5 2" xfId="14585"/>
    <cellStyle name="_Power Cost Value Copy 11.30.05 gas 1.09.06 AURORA at 1.10.06_PCA 7 - Exhibit D update 11_30_08 (2) 6" xfId="14586"/>
    <cellStyle name="_Power Cost Value Copy 11.30.05 gas 1.09.06 AURORA at 1.10.06_PCA 7 - Exhibit D update 11_30_08 (2)_DEM-WP(C) ENERG10C--ctn Mid-C_042010 2010GRC" xfId="14587"/>
    <cellStyle name="_Power Cost Value Copy 11.30.05 gas 1.09.06 AURORA at 1.10.06_PCA 7 - Exhibit D update 11_30_08 (2)_DEM-WP(C) ENERG10C--ctn Mid-C_042010 2010GRC 2" xfId="14588"/>
    <cellStyle name="_Power Cost Value Copy 11.30.05 gas 1.09.06 AURORA at 1.10.06_PCA 7 - Exhibit D update 11_30_08 (2)_NIM Summary" xfId="14589"/>
    <cellStyle name="_Power Cost Value Copy 11.30.05 gas 1.09.06 AURORA at 1.10.06_PCA 7 - Exhibit D update 11_30_08 (2)_NIM Summary 2" xfId="14590"/>
    <cellStyle name="_Power Cost Value Copy 11.30.05 gas 1.09.06 AURORA at 1.10.06_PCA 7 - Exhibit D update 11_30_08 (2)_NIM Summary 2 2" xfId="14591"/>
    <cellStyle name="_Power Cost Value Copy 11.30.05 gas 1.09.06 AURORA at 1.10.06_PCA 7 - Exhibit D update 11_30_08 (2)_NIM Summary 2 2 2" xfId="14592"/>
    <cellStyle name="_Power Cost Value Copy 11.30.05 gas 1.09.06 AURORA at 1.10.06_PCA 7 - Exhibit D update 11_30_08 (2)_NIM Summary 2 2 2 2" xfId="14593"/>
    <cellStyle name="_Power Cost Value Copy 11.30.05 gas 1.09.06 AURORA at 1.10.06_PCA 7 - Exhibit D update 11_30_08 (2)_NIM Summary 2 2 3" xfId="14594"/>
    <cellStyle name="_Power Cost Value Copy 11.30.05 gas 1.09.06 AURORA at 1.10.06_PCA 7 - Exhibit D update 11_30_08 (2)_NIM Summary 2 3" xfId="14595"/>
    <cellStyle name="_Power Cost Value Copy 11.30.05 gas 1.09.06 AURORA at 1.10.06_PCA 7 - Exhibit D update 11_30_08 (2)_NIM Summary 2 3 2" xfId="14596"/>
    <cellStyle name="_Power Cost Value Copy 11.30.05 gas 1.09.06 AURORA at 1.10.06_PCA 7 - Exhibit D update 11_30_08 (2)_NIM Summary 2 4" xfId="14597"/>
    <cellStyle name="_Power Cost Value Copy 11.30.05 gas 1.09.06 AURORA at 1.10.06_PCA 7 - Exhibit D update 11_30_08 (2)_NIM Summary 3" xfId="14598"/>
    <cellStyle name="_Power Cost Value Copy 11.30.05 gas 1.09.06 AURORA at 1.10.06_PCA 7 - Exhibit D update 11_30_08 (2)_NIM Summary 3 2" xfId="14599"/>
    <cellStyle name="_Power Cost Value Copy 11.30.05 gas 1.09.06 AURORA at 1.10.06_PCA 7 - Exhibit D update 11_30_08 (2)_NIM Summary 3 2 2" xfId="14600"/>
    <cellStyle name="_Power Cost Value Copy 11.30.05 gas 1.09.06 AURORA at 1.10.06_PCA 7 - Exhibit D update 11_30_08 (2)_NIM Summary 3 3" xfId="14601"/>
    <cellStyle name="_Power Cost Value Copy 11.30.05 gas 1.09.06 AURORA at 1.10.06_PCA 7 - Exhibit D update 11_30_08 (2)_NIM Summary 3 4" xfId="14602"/>
    <cellStyle name="_Power Cost Value Copy 11.30.05 gas 1.09.06 AURORA at 1.10.06_PCA 7 - Exhibit D update 11_30_08 (2)_NIM Summary 4" xfId="14603"/>
    <cellStyle name="_Power Cost Value Copy 11.30.05 gas 1.09.06 AURORA at 1.10.06_PCA 7 - Exhibit D update 11_30_08 (2)_NIM Summary 4 2" xfId="14604"/>
    <cellStyle name="_Power Cost Value Copy 11.30.05 gas 1.09.06 AURORA at 1.10.06_PCA 7 - Exhibit D update 11_30_08 (2)_NIM Summary 5" xfId="14605"/>
    <cellStyle name="_Power Cost Value Copy 11.30.05 gas 1.09.06 AURORA at 1.10.06_PCA 7 - Exhibit D update 11_30_08 (2)_NIM Summary_DEM-WP(C) ENERG10C--ctn Mid-C_042010 2010GRC" xfId="14606"/>
    <cellStyle name="_Power Cost Value Copy 11.30.05 gas 1.09.06 AURORA at 1.10.06_PCA 7 - Exhibit D update 11_30_08 (2)_NIM Summary_DEM-WP(C) ENERG10C--ctn Mid-C_042010 2010GRC 2" xfId="14607"/>
    <cellStyle name="_Power Cost Value Copy 11.30.05 gas 1.09.06 AURORA at 1.10.06_PCA 8 - Exhibit D update 12_31_09" xfId="14608"/>
    <cellStyle name="_Power Cost Value Copy 11.30.05 gas 1.09.06 AURORA at 1.10.06_PCA 8 - Exhibit D update 12_31_09 2" xfId="14609"/>
    <cellStyle name="_Power Cost Value Copy 11.30.05 gas 1.09.06 AURORA at 1.10.06_PCA 8 - Exhibit D update 12_31_09 2 2" xfId="14610"/>
    <cellStyle name="_Power Cost Value Copy 11.30.05 gas 1.09.06 AURORA at 1.10.06_PCA 8 - Exhibit D update 12_31_09 3" xfId="14611"/>
    <cellStyle name="_Power Cost Value Copy 11.30.05 gas 1.09.06 AURORA at 1.10.06_PCA 9 -  Exhibit D April 2010" xfId="14612"/>
    <cellStyle name="_Power Cost Value Copy 11.30.05 gas 1.09.06 AURORA at 1.10.06_PCA 9 -  Exhibit D April 2010 (3)" xfId="14613"/>
    <cellStyle name="_Power Cost Value Copy 11.30.05 gas 1.09.06 AURORA at 1.10.06_PCA 9 -  Exhibit D April 2010 (3) 2" xfId="14614"/>
    <cellStyle name="_Power Cost Value Copy 11.30.05 gas 1.09.06 AURORA at 1.10.06_PCA 9 -  Exhibit D April 2010 (3) 2 2" xfId="14615"/>
    <cellStyle name="_Power Cost Value Copy 11.30.05 gas 1.09.06 AURORA at 1.10.06_PCA 9 -  Exhibit D April 2010 (3) 2 2 2" xfId="14616"/>
    <cellStyle name="_Power Cost Value Copy 11.30.05 gas 1.09.06 AURORA at 1.10.06_PCA 9 -  Exhibit D April 2010 (3) 2 2 2 2" xfId="14617"/>
    <cellStyle name="_Power Cost Value Copy 11.30.05 gas 1.09.06 AURORA at 1.10.06_PCA 9 -  Exhibit D April 2010 (3) 2 2 3" xfId="14618"/>
    <cellStyle name="_Power Cost Value Copy 11.30.05 gas 1.09.06 AURORA at 1.10.06_PCA 9 -  Exhibit D April 2010 (3) 2 3" xfId="14619"/>
    <cellStyle name="_Power Cost Value Copy 11.30.05 gas 1.09.06 AURORA at 1.10.06_PCA 9 -  Exhibit D April 2010 (3) 2 3 2" xfId="14620"/>
    <cellStyle name="_Power Cost Value Copy 11.30.05 gas 1.09.06 AURORA at 1.10.06_PCA 9 -  Exhibit D April 2010 (3) 2 4" xfId="14621"/>
    <cellStyle name="_Power Cost Value Copy 11.30.05 gas 1.09.06 AURORA at 1.10.06_PCA 9 -  Exhibit D April 2010 (3) 3" xfId="14622"/>
    <cellStyle name="_Power Cost Value Copy 11.30.05 gas 1.09.06 AURORA at 1.10.06_PCA 9 -  Exhibit D April 2010 (3) 3 2" xfId="14623"/>
    <cellStyle name="_Power Cost Value Copy 11.30.05 gas 1.09.06 AURORA at 1.10.06_PCA 9 -  Exhibit D April 2010 (3) 3 2 2" xfId="14624"/>
    <cellStyle name="_Power Cost Value Copy 11.30.05 gas 1.09.06 AURORA at 1.10.06_PCA 9 -  Exhibit D April 2010 (3) 3 3" xfId="14625"/>
    <cellStyle name="_Power Cost Value Copy 11.30.05 gas 1.09.06 AURORA at 1.10.06_PCA 9 -  Exhibit D April 2010 (3) 3 4" xfId="14626"/>
    <cellStyle name="_Power Cost Value Copy 11.30.05 gas 1.09.06 AURORA at 1.10.06_PCA 9 -  Exhibit D April 2010 (3) 4" xfId="14627"/>
    <cellStyle name="_Power Cost Value Copy 11.30.05 gas 1.09.06 AURORA at 1.10.06_PCA 9 -  Exhibit D April 2010 (3) 4 2" xfId="14628"/>
    <cellStyle name="_Power Cost Value Copy 11.30.05 gas 1.09.06 AURORA at 1.10.06_PCA 9 -  Exhibit D April 2010 (3) 5" xfId="14629"/>
    <cellStyle name="_Power Cost Value Copy 11.30.05 gas 1.09.06 AURORA at 1.10.06_PCA 9 -  Exhibit D April 2010 (3)_DEM-WP(C) ENERG10C--ctn Mid-C_042010 2010GRC" xfId="14630"/>
    <cellStyle name="_Power Cost Value Copy 11.30.05 gas 1.09.06 AURORA at 1.10.06_PCA 9 -  Exhibit D April 2010 (3)_DEM-WP(C) ENERG10C--ctn Mid-C_042010 2010GRC 2" xfId="14631"/>
    <cellStyle name="_Power Cost Value Copy 11.30.05 gas 1.09.06 AURORA at 1.10.06_PCA 9 -  Exhibit D April 2010 2" xfId="14632"/>
    <cellStyle name="_Power Cost Value Copy 11.30.05 gas 1.09.06 AURORA at 1.10.06_PCA 9 -  Exhibit D April 2010 2 2" xfId="14633"/>
    <cellStyle name="_Power Cost Value Copy 11.30.05 gas 1.09.06 AURORA at 1.10.06_PCA 9 -  Exhibit D April 2010 3" xfId="14634"/>
    <cellStyle name="_Power Cost Value Copy 11.30.05 gas 1.09.06 AURORA at 1.10.06_PCA 9 -  Exhibit D April 2010 3 2" xfId="14635"/>
    <cellStyle name="_Power Cost Value Copy 11.30.05 gas 1.09.06 AURORA at 1.10.06_PCA 9 -  Exhibit D April 2010 4" xfId="14636"/>
    <cellStyle name="_Power Cost Value Copy 11.30.05 gas 1.09.06 AURORA at 1.10.06_PCA 9 -  Exhibit D April 2010 4 2" xfId="14637"/>
    <cellStyle name="_Power Cost Value Copy 11.30.05 gas 1.09.06 AURORA at 1.10.06_PCA 9 -  Exhibit D April 2010 5" xfId="14638"/>
    <cellStyle name="_Power Cost Value Copy 11.30.05 gas 1.09.06 AURORA at 1.10.06_PCA 9 -  Exhibit D April 2010 5 2" xfId="14639"/>
    <cellStyle name="_Power Cost Value Copy 11.30.05 gas 1.09.06 AURORA at 1.10.06_PCA 9 -  Exhibit D April 2010 6" xfId="14640"/>
    <cellStyle name="_Power Cost Value Copy 11.30.05 gas 1.09.06 AURORA at 1.10.06_PCA 9 -  Exhibit D April 2010 6 2" xfId="14641"/>
    <cellStyle name="_Power Cost Value Copy 11.30.05 gas 1.09.06 AURORA at 1.10.06_PCA 9 -  Exhibit D April 2010 7" xfId="14642"/>
    <cellStyle name="_Power Cost Value Copy 11.30.05 gas 1.09.06 AURORA at 1.10.06_PCA 9 -  Exhibit D Feb 2010" xfId="14643"/>
    <cellStyle name="_Power Cost Value Copy 11.30.05 gas 1.09.06 AURORA at 1.10.06_PCA 9 -  Exhibit D Feb 2010 2" xfId="14644"/>
    <cellStyle name="_Power Cost Value Copy 11.30.05 gas 1.09.06 AURORA at 1.10.06_PCA 9 -  Exhibit D Feb 2010 2 2" xfId="14645"/>
    <cellStyle name="_Power Cost Value Copy 11.30.05 gas 1.09.06 AURORA at 1.10.06_PCA 9 -  Exhibit D Feb 2010 3" xfId="14646"/>
    <cellStyle name="_Power Cost Value Copy 11.30.05 gas 1.09.06 AURORA at 1.10.06_PCA 9 -  Exhibit D Feb 2010 v2" xfId="14647"/>
    <cellStyle name="_Power Cost Value Copy 11.30.05 gas 1.09.06 AURORA at 1.10.06_PCA 9 -  Exhibit D Feb 2010 v2 2" xfId="14648"/>
    <cellStyle name="_Power Cost Value Copy 11.30.05 gas 1.09.06 AURORA at 1.10.06_PCA 9 -  Exhibit D Feb 2010 v2 2 2" xfId="14649"/>
    <cellStyle name="_Power Cost Value Copy 11.30.05 gas 1.09.06 AURORA at 1.10.06_PCA 9 -  Exhibit D Feb 2010 v2 3" xfId="14650"/>
    <cellStyle name="_Power Cost Value Copy 11.30.05 gas 1.09.06 AURORA at 1.10.06_PCA 9 -  Exhibit D Feb 2010 WF" xfId="14651"/>
    <cellStyle name="_Power Cost Value Copy 11.30.05 gas 1.09.06 AURORA at 1.10.06_PCA 9 -  Exhibit D Feb 2010 WF 2" xfId="14652"/>
    <cellStyle name="_Power Cost Value Copy 11.30.05 gas 1.09.06 AURORA at 1.10.06_PCA 9 -  Exhibit D Feb 2010 WF 2 2" xfId="14653"/>
    <cellStyle name="_Power Cost Value Copy 11.30.05 gas 1.09.06 AURORA at 1.10.06_PCA 9 -  Exhibit D Feb 2010 WF 3" xfId="14654"/>
    <cellStyle name="_Power Cost Value Copy 11.30.05 gas 1.09.06 AURORA at 1.10.06_PCA 9 -  Exhibit D Jan 2010" xfId="14655"/>
    <cellStyle name="_Power Cost Value Copy 11.30.05 gas 1.09.06 AURORA at 1.10.06_PCA 9 -  Exhibit D Jan 2010 2" xfId="14656"/>
    <cellStyle name="_Power Cost Value Copy 11.30.05 gas 1.09.06 AURORA at 1.10.06_PCA 9 -  Exhibit D Jan 2010 2 2" xfId="14657"/>
    <cellStyle name="_Power Cost Value Copy 11.30.05 gas 1.09.06 AURORA at 1.10.06_PCA 9 -  Exhibit D Jan 2010 3" xfId="14658"/>
    <cellStyle name="_Power Cost Value Copy 11.30.05 gas 1.09.06 AURORA at 1.10.06_PCA 9 -  Exhibit D March 2010 (2)" xfId="14659"/>
    <cellStyle name="_Power Cost Value Copy 11.30.05 gas 1.09.06 AURORA at 1.10.06_PCA 9 -  Exhibit D March 2010 (2) 2" xfId="14660"/>
    <cellStyle name="_Power Cost Value Copy 11.30.05 gas 1.09.06 AURORA at 1.10.06_PCA 9 -  Exhibit D March 2010 (2) 2 2" xfId="14661"/>
    <cellStyle name="_Power Cost Value Copy 11.30.05 gas 1.09.06 AURORA at 1.10.06_PCA 9 -  Exhibit D March 2010 (2) 3" xfId="14662"/>
    <cellStyle name="_Power Cost Value Copy 11.30.05 gas 1.09.06 AURORA at 1.10.06_PCA 9 -  Exhibit D Nov 2010" xfId="14663"/>
    <cellStyle name="_Power Cost Value Copy 11.30.05 gas 1.09.06 AURORA at 1.10.06_PCA 9 -  Exhibit D Nov 2010 2" xfId="14664"/>
    <cellStyle name="_Power Cost Value Copy 11.30.05 gas 1.09.06 AURORA at 1.10.06_PCA 9 -  Exhibit D Nov 2010 2 2" xfId="14665"/>
    <cellStyle name="_Power Cost Value Copy 11.30.05 gas 1.09.06 AURORA at 1.10.06_PCA 9 -  Exhibit D Nov 2010 3" xfId="14666"/>
    <cellStyle name="_Power Cost Value Copy 11.30.05 gas 1.09.06 AURORA at 1.10.06_PCA 9 - Exhibit D at August 2010" xfId="14667"/>
    <cellStyle name="_Power Cost Value Copy 11.30.05 gas 1.09.06 AURORA at 1.10.06_PCA 9 - Exhibit D at August 2010 2" xfId="14668"/>
    <cellStyle name="_Power Cost Value Copy 11.30.05 gas 1.09.06 AURORA at 1.10.06_PCA 9 - Exhibit D at August 2010 2 2" xfId="14669"/>
    <cellStyle name="_Power Cost Value Copy 11.30.05 gas 1.09.06 AURORA at 1.10.06_PCA 9 - Exhibit D at August 2010 3" xfId="14670"/>
    <cellStyle name="_Power Cost Value Copy 11.30.05 gas 1.09.06 AURORA at 1.10.06_PCA 9 - Exhibit D June 2010 GRC" xfId="14671"/>
    <cellStyle name="_Power Cost Value Copy 11.30.05 gas 1.09.06 AURORA at 1.10.06_PCA 9 - Exhibit D June 2010 GRC 2" xfId="14672"/>
    <cellStyle name="_Power Cost Value Copy 11.30.05 gas 1.09.06 AURORA at 1.10.06_PCA 9 - Exhibit D June 2010 GRC 2 2" xfId="14673"/>
    <cellStyle name="_Power Cost Value Copy 11.30.05 gas 1.09.06 AURORA at 1.10.06_PCA 9 - Exhibit D June 2010 GRC 3" xfId="14674"/>
    <cellStyle name="_Power Cost Value Copy 11.30.05 gas 1.09.06 AURORA at 1.10.06_Power Costs - Comparison bx Rbtl-Staff-Jt-PC" xfId="14675"/>
    <cellStyle name="_Power Cost Value Copy 11.30.05 gas 1.09.06 AURORA at 1.10.06_Power Costs - Comparison bx Rbtl-Staff-Jt-PC 2" xfId="14676"/>
    <cellStyle name="_Power Cost Value Copy 11.30.05 gas 1.09.06 AURORA at 1.10.06_Power Costs - Comparison bx Rbtl-Staff-Jt-PC 2 2" xfId="14677"/>
    <cellStyle name="_Power Cost Value Copy 11.30.05 gas 1.09.06 AURORA at 1.10.06_Power Costs - Comparison bx Rbtl-Staff-Jt-PC 2 2 2" xfId="14678"/>
    <cellStyle name="_Power Cost Value Copy 11.30.05 gas 1.09.06 AURORA at 1.10.06_Power Costs - Comparison bx Rbtl-Staff-Jt-PC 2 2 2 2" xfId="14679"/>
    <cellStyle name="_Power Cost Value Copy 11.30.05 gas 1.09.06 AURORA at 1.10.06_Power Costs - Comparison bx Rbtl-Staff-Jt-PC 2 2 3" xfId="14680"/>
    <cellStyle name="_Power Cost Value Copy 11.30.05 gas 1.09.06 AURORA at 1.10.06_Power Costs - Comparison bx Rbtl-Staff-Jt-PC 2 3" xfId="14681"/>
    <cellStyle name="_Power Cost Value Copy 11.30.05 gas 1.09.06 AURORA at 1.10.06_Power Costs - Comparison bx Rbtl-Staff-Jt-PC 2 3 2" xfId="14682"/>
    <cellStyle name="_Power Cost Value Copy 11.30.05 gas 1.09.06 AURORA at 1.10.06_Power Costs - Comparison bx Rbtl-Staff-Jt-PC 2 4" xfId="14683"/>
    <cellStyle name="_Power Cost Value Copy 11.30.05 gas 1.09.06 AURORA at 1.10.06_Power Costs - Comparison bx Rbtl-Staff-Jt-PC 3" xfId="14684"/>
    <cellStyle name="_Power Cost Value Copy 11.30.05 gas 1.09.06 AURORA at 1.10.06_Power Costs - Comparison bx Rbtl-Staff-Jt-PC 3 2" xfId="14685"/>
    <cellStyle name="_Power Cost Value Copy 11.30.05 gas 1.09.06 AURORA at 1.10.06_Power Costs - Comparison bx Rbtl-Staff-Jt-PC 3 2 2" xfId="14686"/>
    <cellStyle name="_Power Cost Value Copy 11.30.05 gas 1.09.06 AURORA at 1.10.06_Power Costs - Comparison bx Rbtl-Staff-Jt-PC 3 3" xfId="14687"/>
    <cellStyle name="_Power Cost Value Copy 11.30.05 gas 1.09.06 AURORA at 1.10.06_Power Costs - Comparison bx Rbtl-Staff-Jt-PC 3 4" xfId="14688"/>
    <cellStyle name="_Power Cost Value Copy 11.30.05 gas 1.09.06 AURORA at 1.10.06_Power Costs - Comparison bx Rbtl-Staff-Jt-PC 4" xfId="14689"/>
    <cellStyle name="_Power Cost Value Copy 11.30.05 gas 1.09.06 AURORA at 1.10.06_Power Costs - Comparison bx Rbtl-Staff-Jt-PC 4 2" xfId="14690"/>
    <cellStyle name="_Power Cost Value Copy 11.30.05 gas 1.09.06 AURORA at 1.10.06_Power Costs - Comparison bx Rbtl-Staff-Jt-PC 5" xfId="14691"/>
    <cellStyle name="_Power Cost Value Copy 11.30.05 gas 1.09.06 AURORA at 1.10.06_Power Costs - Comparison bx Rbtl-Staff-Jt-PC_Adj Bench DR 3 for Initial Briefs (Electric)" xfId="14692"/>
    <cellStyle name="_Power Cost Value Copy 11.30.05 gas 1.09.06 AURORA at 1.10.06_Power Costs - Comparison bx Rbtl-Staff-Jt-PC_Adj Bench DR 3 for Initial Briefs (Electric) 2" xfId="14693"/>
    <cellStyle name="_Power Cost Value Copy 11.30.05 gas 1.09.06 AURORA at 1.10.06_Power Costs - Comparison bx Rbtl-Staff-Jt-PC_Adj Bench DR 3 for Initial Briefs (Electric) 2 2" xfId="14694"/>
    <cellStyle name="_Power Cost Value Copy 11.30.05 gas 1.09.06 AURORA at 1.10.06_Power Costs - Comparison bx Rbtl-Staff-Jt-PC_Adj Bench DR 3 for Initial Briefs (Electric) 2 2 2" xfId="14695"/>
    <cellStyle name="_Power Cost Value Copy 11.30.05 gas 1.09.06 AURORA at 1.10.06_Power Costs - Comparison bx Rbtl-Staff-Jt-PC_Adj Bench DR 3 for Initial Briefs (Electric) 2 2 2 2" xfId="14696"/>
    <cellStyle name="_Power Cost Value Copy 11.30.05 gas 1.09.06 AURORA at 1.10.06_Power Costs - Comparison bx Rbtl-Staff-Jt-PC_Adj Bench DR 3 for Initial Briefs (Electric) 2 2 3" xfId="14697"/>
    <cellStyle name="_Power Cost Value Copy 11.30.05 gas 1.09.06 AURORA at 1.10.06_Power Costs - Comparison bx Rbtl-Staff-Jt-PC_Adj Bench DR 3 for Initial Briefs (Electric) 2 3" xfId="14698"/>
    <cellStyle name="_Power Cost Value Copy 11.30.05 gas 1.09.06 AURORA at 1.10.06_Power Costs - Comparison bx Rbtl-Staff-Jt-PC_Adj Bench DR 3 for Initial Briefs (Electric) 2 3 2" xfId="14699"/>
    <cellStyle name="_Power Cost Value Copy 11.30.05 gas 1.09.06 AURORA at 1.10.06_Power Costs - Comparison bx Rbtl-Staff-Jt-PC_Adj Bench DR 3 for Initial Briefs (Electric) 2 4" xfId="14700"/>
    <cellStyle name="_Power Cost Value Copy 11.30.05 gas 1.09.06 AURORA at 1.10.06_Power Costs - Comparison bx Rbtl-Staff-Jt-PC_Adj Bench DR 3 for Initial Briefs (Electric) 3" xfId="14701"/>
    <cellStyle name="_Power Cost Value Copy 11.30.05 gas 1.09.06 AURORA at 1.10.06_Power Costs - Comparison bx Rbtl-Staff-Jt-PC_Adj Bench DR 3 for Initial Briefs (Electric) 3 2" xfId="14702"/>
    <cellStyle name="_Power Cost Value Copy 11.30.05 gas 1.09.06 AURORA at 1.10.06_Power Costs - Comparison bx Rbtl-Staff-Jt-PC_Adj Bench DR 3 for Initial Briefs (Electric) 3 2 2" xfId="14703"/>
    <cellStyle name="_Power Cost Value Copy 11.30.05 gas 1.09.06 AURORA at 1.10.06_Power Costs - Comparison bx Rbtl-Staff-Jt-PC_Adj Bench DR 3 for Initial Briefs (Electric) 3 3" xfId="14704"/>
    <cellStyle name="_Power Cost Value Copy 11.30.05 gas 1.09.06 AURORA at 1.10.06_Power Costs - Comparison bx Rbtl-Staff-Jt-PC_Adj Bench DR 3 for Initial Briefs (Electric) 3 4" xfId="14705"/>
    <cellStyle name="_Power Cost Value Copy 11.30.05 gas 1.09.06 AURORA at 1.10.06_Power Costs - Comparison bx Rbtl-Staff-Jt-PC_Adj Bench DR 3 for Initial Briefs (Electric) 4" xfId="14706"/>
    <cellStyle name="_Power Cost Value Copy 11.30.05 gas 1.09.06 AURORA at 1.10.06_Power Costs - Comparison bx Rbtl-Staff-Jt-PC_Adj Bench DR 3 for Initial Briefs (Electric) 4 2" xfId="14707"/>
    <cellStyle name="_Power Cost Value Copy 11.30.05 gas 1.09.06 AURORA at 1.10.06_Power Costs - Comparison bx Rbtl-Staff-Jt-PC_Adj Bench DR 3 for Initial Briefs (Electric) 5" xfId="14708"/>
    <cellStyle name="_Power Cost Value Copy 11.30.05 gas 1.09.06 AURORA at 1.10.06_Power Costs - Comparison bx Rbtl-Staff-Jt-PC_Adj Bench DR 3 for Initial Briefs (Electric)_DEM-WP(C) ENERG10C--ctn Mid-C_042010 2010GRC" xfId="14709"/>
    <cellStyle name="_Power Cost Value Copy 11.30.05 gas 1.09.06 AURORA at 1.10.06_Power Costs - Comparison bx Rbtl-Staff-Jt-PC_Adj Bench DR 3 for Initial Briefs (Electric)_DEM-WP(C) ENERG10C--ctn Mid-C_042010 2010GRC 2" xfId="14710"/>
    <cellStyle name="_Power Cost Value Copy 11.30.05 gas 1.09.06 AURORA at 1.10.06_Power Costs - Comparison bx Rbtl-Staff-Jt-PC_DEM-WP(C) ENERG10C--ctn Mid-C_042010 2010GRC" xfId="14711"/>
    <cellStyle name="_Power Cost Value Copy 11.30.05 gas 1.09.06 AURORA at 1.10.06_Power Costs - Comparison bx Rbtl-Staff-Jt-PC_DEM-WP(C) ENERG10C--ctn Mid-C_042010 2010GRC 2" xfId="14712"/>
    <cellStyle name="_Power Cost Value Copy 11.30.05 gas 1.09.06 AURORA at 1.10.06_Power Costs - Comparison bx Rbtl-Staff-Jt-PC_Electric Rev Req Model (2009 GRC) Rebuttal" xfId="14713"/>
    <cellStyle name="_Power Cost Value Copy 11.30.05 gas 1.09.06 AURORA at 1.10.06_Power Costs - Comparison bx Rbtl-Staff-Jt-PC_Electric Rev Req Model (2009 GRC) Rebuttal 2" xfId="14714"/>
    <cellStyle name="_Power Cost Value Copy 11.30.05 gas 1.09.06 AURORA at 1.10.06_Power Costs - Comparison bx Rbtl-Staff-Jt-PC_Electric Rev Req Model (2009 GRC) Rebuttal 2 2" xfId="14715"/>
    <cellStyle name="_Power Cost Value Copy 11.30.05 gas 1.09.06 AURORA at 1.10.06_Power Costs - Comparison bx Rbtl-Staff-Jt-PC_Electric Rev Req Model (2009 GRC) Rebuttal 2 2 2" xfId="14716"/>
    <cellStyle name="_Power Cost Value Copy 11.30.05 gas 1.09.06 AURORA at 1.10.06_Power Costs - Comparison bx Rbtl-Staff-Jt-PC_Electric Rev Req Model (2009 GRC) Rebuttal 2 3" xfId="14717"/>
    <cellStyle name="_Power Cost Value Copy 11.30.05 gas 1.09.06 AURORA at 1.10.06_Power Costs - Comparison bx Rbtl-Staff-Jt-PC_Electric Rev Req Model (2009 GRC) Rebuttal 3" xfId="14718"/>
    <cellStyle name="_Power Cost Value Copy 11.30.05 gas 1.09.06 AURORA at 1.10.06_Power Costs - Comparison bx Rbtl-Staff-Jt-PC_Electric Rev Req Model (2009 GRC) Rebuttal 3 2" xfId="14719"/>
    <cellStyle name="_Power Cost Value Copy 11.30.05 gas 1.09.06 AURORA at 1.10.06_Power Costs - Comparison bx Rbtl-Staff-Jt-PC_Electric Rev Req Model (2009 GRC) Rebuttal 4" xfId="14720"/>
    <cellStyle name="_Power Cost Value Copy 11.30.05 gas 1.09.06 AURORA at 1.10.06_Power Costs - Comparison bx Rbtl-Staff-Jt-PC_Electric Rev Req Model (2009 GRC) Rebuttal REmoval of New  WH Solar AdjustMI" xfId="14721"/>
    <cellStyle name="_Power Cost Value Copy 11.30.05 gas 1.09.06 AURORA at 1.10.06_Power Costs - Comparison bx Rbtl-Staff-Jt-PC_Electric Rev Req Model (2009 GRC) Rebuttal REmoval of New  WH Solar AdjustMI 2" xfId="14722"/>
    <cellStyle name="_Power Cost Value Copy 11.30.05 gas 1.09.06 AURORA at 1.10.06_Power Costs - Comparison bx Rbtl-Staff-Jt-PC_Electric Rev Req Model (2009 GRC) Rebuttal REmoval of New  WH Solar AdjustMI 2 2" xfId="14723"/>
    <cellStyle name="_Power Cost Value Copy 11.30.05 gas 1.09.06 AURORA at 1.10.06_Power Costs - Comparison bx Rbtl-Staff-Jt-PC_Electric Rev Req Model (2009 GRC) Rebuttal REmoval of New  WH Solar AdjustMI 2 2 2" xfId="14724"/>
    <cellStyle name="_Power Cost Value Copy 11.30.05 gas 1.09.06 AURORA at 1.10.06_Power Costs - Comparison bx Rbtl-Staff-Jt-PC_Electric Rev Req Model (2009 GRC) Rebuttal REmoval of New  WH Solar AdjustMI 2 2 2 2" xfId="14725"/>
    <cellStyle name="_Power Cost Value Copy 11.30.05 gas 1.09.06 AURORA at 1.10.06_Power Costs - Comparison bx Rbtl-Staff-Jt-PC_Electric Rev Req Model (2009 GRC) Rebuttal REmoval of New  WH Solar AdjustMI 2 2 3" xfId="14726"/>
    <cellStyle name="_Power Cost Value Copy 11.30.05 gas 1.09.06 AURORA at 1.10.06_Power Costs - Comparison bx Rbtl-Staff-Jt-PC_Electric Rev Req Model (2009 GRC) Rebuttal REmoval of New  WH Solar AdjustMI 2 3" xfId="14727"/>
    <cellStyle name="_Power Cost Value Copy 11.30.05 gas 1.09.06 AURORA at 1.10.06_Power Costs - Comparison bx Rbtl-Staff-Jt-PC_Electric Rev Req Model (2009 GRC) Rebuttal REmoval of New  WH Solar AdjustMI 2 3 2" xfId="14728"/>
    <cellStyle name="_Power Cost Value Copy 11.30.05 gas 1.09.06 AURORA at 1.10.06_Power Costs - Comparison bx Rbtl-Staff-Jt-PC_Electric Rev Req Model (2009 GRC) Rebuttal REmoval of New  WH Solar AdjustMI 2 4" xfId="14729"/>
    <cellStyle name="_Power Cost Value Copy 11.30.05 gas 1.09.06 AURORA at 1.10.06_Power Costs - Comparison bx Rbtl-Staff-Jt-PC_Electric Rev Req Model (2009 GRC) Rebuttal REmoval of New  WH Solar AdjustMI 3" xfId="14730"/>
    <cellStyle name="_Power Cost Value Copy 11.30.05 gas 1.09.06 AURORA at 1.10.06_Power Costs - Comparison bx Rbtl-Staff-Jt-PC_Electric Rev Req Model (2009 GRC) Rebuttal REmoval of New  WH Solar AdjustMI 3 2" xfId="14731"/>
    <cellStyle name="_Power Cost Value Copy 11.30.05 gas 1.09.06 AURORA at 1.10.06_Power Costs - Comparison bx Rbtl-Staff-Jt-PC_Electric Rev Req Model (2009 GRC) Rebuttal REmoval of New  WH Solar AdjustMI 3 2 2" xfId="14732"/>
    <cellStyle name="_Power Cost Value Copy 11.30.05 gas 1.09.06 AURORA at 1.10.06_Power Costs - Comparison bx Rbtl-Staff-Jt-PC_Electric Rev Req Model (2009 GRC) Rebuttal REmoval of New  WH Solar AdjustMI 3 3" xfId="14733"/>
    <cellStyle name="_Power Cost Value Copy 11.30.05 gas 1.09.06 AURORA at 1.10.06_Power Costs - Comparison bx Rbtl-Staff-Jt-PC_Electric Rev Req Model (2009 GRC) Rebuttal REmoval of New  WH Solar AdjustMI 3 4" xfId="14734"/>
    <cellStyle name="_Power Cost Value Copy 11.30.05 gas 1.09.06 AURORA at 1.10.06_Power Costs - Comparison bx Rbtl-Staff-Jt-PC_Electric Rev Req Model (2009 GRC) Rebuttal REmoval of New  WH Solar AdjustMI 4" xfId="14735"/>
    <cellStyle name="_Power Cost Value Copy 11.30.05 gas 1.09.06 AURORA at 1.10.06_Power Costs - Comparison bx Rbtl-Staff-Jt-PC_Electric Rev Req Model (2009 GRC) Rebuttal REmoval of New  WH Solar AdjustMI 4 2" xfId="14736"/>
    <cellStyle name="_Power Cost Value Copy 11.30.05 gas 1.09.06 AURORA at 1.10.06_Power Costs - Comparison bx Rbtl-Staff-Jt-PC_Electric Rev Req Model (2009 GRC) Rebuttal REmoval of New  WH Solar AdjustMI 5" xfId="14737"/>
    <cellStyle name="_Power Cost Value Copy 11.30.05 gas 1.09.06 AURORA at 1.10.06_Power Costs - Comparison bx Rbtl-Staff-Jt-PC_Electric Rev Req Model (2009 GRC) Rebuttal REmoval of New  WH Solar AdjustMI_DEM-WP(C) ENERG10C--ctn Mid-C_042010 2010GRC" xfId="14738"/>
    <cellStyle name="_Power Cost Value Copy 11.30.05 gas 1.09.06 AURORA at 1.10.06_Power Costs - Comparison bx Rbtl-Staff-Jt-PC_Electric Rev Req Model (2009 GRC) Rebuttal REmoval of New  WH Solar AdjustMI_DEM-WP(C) ENERG10C--ctn Mid-C_042010 2010GRC 2" xfId="14739"/>
    <cellStyle name="_Power Cost Value Copy 11.30.05 gas 1.09.06 AURORA at 1.10.06_Power Costs - Comparison bx Rbtl-Staff-Jt-PC_Electric Rev Req Model (2009 GRC) Revised 01-18-2010" xfId="14740"/>
    <cellStyle name="_Power Cost Value Copy 11.30.05 gas 1.09.06 AURORA at 1.10.06_Power Costs - Comparison bx Rbtl-Staff-Jt-PC_Electric Rev Req Model (2009 GRC) Revised 01-18-2010 2" xfId="14741"/>
    <cellStyle name="_Power Cost Value Copy 11.30.05 gas 1.09.06 AURORA at 1.10.06_Power Costs - Comparison bx Rbtl-Staff-Jt-PC_Electric Rev Req Model (2009 GRC) Revised 01-18-2010 2 2" xfId="14742"/>
    <cellStyle name="_Power Cost Value Copy 11.30.05 gas 1.09.06 AURORA at 1.10.06_Power Costs - Comparison bx Rbtl-Staff-Jt-PC_Electric Rev Req Model (2009 GRC) Revised 01-18-2010 2 2 2" xfId="14743"/>
    <cellStyle name="_Power Cost Value Copy 11.30.05 gas 1.09.06 AURORA at 1.10.06_Power Costs - Comparison bx Rbtl-Staff-Jt-PC_Electric Rev Req Model (2009 GRC) Revised 01-18-2010 2 2 2 2" xfId="14744"/>
    <cellStyle name="_Power Cost Value Copy 11.30.05 gas 1.09.06 AURORA at 1.10.06_Power Costs - Comparison bx Rbtl-Staff-Jt-PC_Electric Rev Req Model (2009 GRC) Revised 01-18-2010 2 2 3" xfId="14745"/>
    <cellStyle name="_Power Cost Value Copy 11.30.05 gas 1.09.06 AURORA at 1.10.06_Power Costs - Comparison bx Rbtl-Staff-Jt-PC_Electric Rev Req Model (2009 GRC) Revised 01-18-2010 2 3" xfId="14746"/>
    <cellStyle name="_Power Cost Value Copy 11.30.05 gas 1.09.06 AURORA at 1.10.06_Power Costs - Comparison bx Rbtl-Staff-Jt-PC_Electric Rev Req Model (2009 GRC) Revised 01-18-2010 2 3 2" xfId="14747"/>
    <cellStyle name="_Power Cost Value Copy 11.30.05 gas 1.09.06 AURORA at 1.10.06_Power Costs - Comparison bx Rbtl-Staff-Jt-PC_Electric Rev Req Model (2009 GRC) Revised 01-18-2010 2 4" xfId="14748"/>
    <cellStyle name="_Power Cost Value Copy 11.30.05 gas 1.09.06 AURORA at 1.10.06_Power Costs - Comparison bx Rbtl-Staff-Jt-PC_Electric Rev Req Model (2009 GRC) Revised 01-18-2010 3" xfId="14749"/>
    <cellStyle name="_Power Cost Value Copy 11.30.05 gas 1.09.06 AURORA at 1.10.06_Power Costs - Comparison bx Rbtl-Staff-Jt-PC_Electric Rev Req Model (2009 GRC) Revised 01-18-2010 3 2" xfId="14750"/>
    <cellStyle name="_Power Cost Value Copy 11.30.05 gas 1.09.06 AURORA at 1.10.06_Power Costs - Comparison bx Rbtl-Staff-Jt-PC_Electric Rev Req Model (2009 GRC) Revised 01-18-2010 3 2 2" xfId="14751"/>
    <cellStyle name="_Power Cost Value Copy 11.30.05 gas 1.09.06 AURORA at 1.10.06_Power Costs - Comparison bx Rbtl-Staff-Jt-PC_Electric Rev Req Model (2009 GRC) Revised 01-18-2010 3 3" xfId="14752"/>
    <cellStyle name="_Power Cost Value Copy 11.30.05 gas 1.09.06 AURORA at 1.10.06_Power Costs - Comparison bx Rbtl-Staff-Jt-PC_Electric Rev Req Model (2009 GRC) Revised 01-18-2010 3 4" xfId="14753"/>
    <cellStyle name="_Power Cost Value Copy 11.30.05 gas 1.09.06 AURORA at 1.10.06_Power Costs - Comparison bx Rbtl-Staff-Jt-PC_Electric Rev Req Model (2009 GRC) Revised 01-18-2010 4" xfId="14754"/>
    <cellStyle name="_Power Cost Value Copy 11.30.05 gas 1.09.06 AURORA at 1.10.06_Power Costs - Comparison bx Rbtl-Staff-Jt-PC_Electric Rev Req Model (2009 GRC) Revised 01-18-2010 4 2" xfId="14755"/>
    <cellStyle name="_Power Cost Value Copy 11.30.05 gas 1.09.06 AURORA at 1.10.06_Power Costs - Comparison bx Rbtl-Staff-Jt-PC_Electric Rev Req Model (2009 GRC) Revised 01-18-2010 5" xfId="14756"/>
    <cellStyle name="_Power Cost Value Copy 11.30.05 gas 1.09.06 AURORA at 1.10.06_Power Costs - Comparison bx Rbtl-Staff-Jt-PC_Electric Rev Req Model (2009 GRC) Revised 01-18-2010_DEM-WP(C) ENERG10C--ctn Mid-C_042010 2010GRC" xfId="14757"/>
    <cellStyle name="_Power Cost Value Copy 11.30.05 gas 1.09.06 AURORA at 1.10.06_Power Costs - Comparison bx Rbtl-Staff-Jt-PC_Electric Rev Req Model (2009 GRC) Revised 01-18-2010_DEM-WP(C) ENERG10C--ctn Mid-C_042010 2010GRC 2" xfId="14758"/>
    <cellStyle name="_Power Cost Value Copy 11.30.05 gas 1.09.06 AURORA at 1.10.06_Power Costs - Comparison bx Rbtl-Staff-Jt-PC_Final Order Electric EXHIBIT A-1" xfId="14759"/>
    <cellStyle name="_Power Cost Value Copy 11.30.05 gas 1.09.06 AURORA at 1.10.06_Power Costs - Comparison bx Rbtl-Staff-Jt-PC_Final Order Electric EXHIBIT A-1 2" xfId="14760"/>
    <cellStyle name="_Power Cost Value Copy 11.30.05 gas 1.09.06 AURORA at 1.10.06_Power Costs - Comparison bx Rbtl-Staff-Jt-PC_Final Order Electric EXHIBIT A-1 2 2" xfId="14761"/>
    <cellStyle name="_Power Cost Value Copy 11.30.05 gas 1.09.06 AURORA at 1.10.06_Power Costs - Comparison bx Rbtl-Staff-Jt-PC_Final Order Electric EXHIBIT A-1 2 2 2" xfId="14762"/>
    <cellStyle name="_Power Cost Value Copy 11.30.05 gas 1.09.06 AURORA at 1.10.06_Power Costs - Comparison bx Rbtl-Staff-Jt-PC_Final Order Electric EXHIBIT A-1 2 3" xfId="14763"/>
    <cellStyle name="_Power Cost Value Copy 11.30.05 gas 1.09.06 AURORA at 1.10.06_Power Costs - Comparison bx Rbtl-Staff-Jt-PC_Final Order Electric EXHIBIT A-1 2 4" xfId="14764"/>
    <cellStyle name="_Power Cost Value Copy 11.30.05 gas 1.09.06 AURORA at 1.10.06_Power Costs - Comparison bx Rbtl-Staff-Jt-PC_Final Order Electric EXHIBIT A-1 3" xfId="14765"/>
    <cellStyle name="_Power Cost Value Copy 11.30.05 gas 1.09.06 AURORA at 1.10.06_Power Costs - Comparison bx Rbtl-Staff-Jt-PC_Final Order Electric EXHIBIT A-1 3 2" xfId="14766"/>
    <cellStyle name="_Power Cost Value Copy 11.30.05 gas 1.09.06 AURORA at 1.10.06_Power Costs - Comparison bx Rbtl-Staff-Jt-PC_Final Order Electric EXHIBIT A-1 4" xfId="14767"/>
    <cellStyle name="_Power Cost Value Copy 11.30.05 gas 1.09.06 AURORA at 1.10.06_Power Costs - Comparison bx Rbtl-Staff-Jt-PC_Final Order Electric EXHIBIT A-1 5" xfId="14768"/>
    <cellStyle name="_Power Cost Value Copy 11.30.05 gas 1.09.06 AURORA at 1.10.06_Power Costs - Comparison bx Rbtl-Staff-Jt-PC_Final Order Electric EXHIBIT A-1 6" xfId="14769"/>
    <cellStyle name="_Power Cost Value Copy 11.30.05 gas 1.09.06 AURORA at 1.10.06_Production Adj 4.37" xfId="14770"/>
    <cellStyle name="_Power Cost Value Copy 11.30.05 gas 1.09.06 AURORA at 1.10.06_Production Adj 4.37 2" xfId="14771"/>
    <cellStyle name="_Power Cost Value Copy 11.30.05 gas 1.09.06 AURORA at 1.10.06_Production Adj 4.37 2 2" xfId="14772"/>
    <cellStyle name="_Power Cost Value Copy 11.30.05 gas 1.09.06 AURORA at 1.10.06_Production Adj 4.37 2 2 2" xfId="14773"/>
    <cellStyle name="_Power Cost Value Copy 11.30.05 gas 1.09.06 AURORA at 1.10.06_Production Adj 4.37 2 3" xfId="14774"/>
    <cellStyle name="_Power Cost Value Copy 11.30.05 gas 1.09.06 AURORA at 1.10.06_Production Adj 4.37 3" xfId="14775"/>
    <cellStyle name="_Power Cost Value Copy 11.30.05 gas 1.09.06 AURORA at 1.10.06_Production Adj 4.37 3 2" xfId="14776"/>
    <cellStyle name="_Power Cost Value Copy 11.30.05 gas 1.09.06 AURORA at 1.10.06_Production Adj 4.37 4" xfId="14777"/>
    <cellStyle name="_Power Cost Value Copy 11.30.05 gas 1.09.06 AURORA at 1.10.06_Purchased Power Adj 4.03" xfId="14778"/>
    <cellStyle name="_Power Cost Value Copy 11.30.05 gas 1.09.06 AURORA at 1.10.06_Purchased Power Adj 4.03 2" xfId="14779"/>
    <cellStyle name="_Power Cost Value Copy 11.30.05 gas 1.09.06 AURORA at 1.10.06_Purchased Power Adj 4.03 2 2" xfId="14780"/>
    <cellStyle name="_Power Cost Value Copy 11.30.05 gas 1.09.06 AURORA at 1.10.06_Purchased Power Adj 4.03 2 2 2" xfId="14781"/>
    <cellStyle name="_Power Cost Value Copy 11.30.05 gas 1.09.06 AURORA at 1.10.06_Purchased Power Adj 4.03 2 3" xfId="14782"/>
    <cellStyle name="_Power Cost Value Copy 11.30.05 gas 1.09.06 AURORA at 1.10.06_Purchased Power Adj 4.03 3" xfId="14783"/>
    <cellStyle name="_Power Cost Value Copy 11.30.05 gas 1.09.06 AURORA at 1.10.06_Purchased Power Adj 4.03 3 2" xfId="14784"/>
    <cellStyle name="_Power Cost Value Copy 11.30.05 gas 1.09.06 AURORA at 1.10.06_Purchased Power Adj 4.03 4" xfId="14785"/>
    <cellStyle name="_Power Cost Value Copy 11.30.05 gas 1.09.06 AURORA at 1.10.06_Rate Design Sch 24" xfId="14786"/>
    <cellStyle name="_Power Cost Value Copy 11.30.05 gas 1.09.06 AURORA at 1.10.06_Rate Design Sch 24 2" xfId="14787"/>
    <cellStyle name="_Power Cost Value Copy 11.30.05 gas 1.09.06 AURORA at 1.10.06_Rate Design Sch 24 2 2" xfId="14788"/>
    <cellStyle name="_Power Cost Value Copy 11.30.05 gas 1.09.06 AURORA at 1.10.06_Rate Design Sch 24 3" xfId="14789"/>
    <cellStyle name="_Power Cost Value Copy 11.30.05 gas 1.09.06 AURORA at 1.10.06_Rate Design Sch 25" xfId="14790"/>
    <cellStyle name="_Power Cost Value Copy 11.30.05 gas 1.09.06 AURORA at 1.10.06_Rate Design Sch 25 2" xfId="14791"/>
    <cellStyle name="_Power Cost Value Copy 11.30.05 gas 1.09.06 AURORA at 1.10.06_Rate Design Sch 25 2 2" xfId="14792"/>
    <cellStyle name="_Power Cost Value Copy 11.30.05 gas 1.09.06 AURORA at 1.10.06_Rate Design Sch 25 2 2 2" xfId="14793"/>
    <cellStyle name="_Power Cost Value Copy 11.30.05 gas 1.09.06 AURORA at 1.10.06_Rate Design Sch 25 2 3" xfId="14794"/>
    <cellStyle name="_Power Cost Value Copy 11.30.05 gas 1.09.06 AURORA at 1.10.06_Rate Design Sch 25 3" xfId="14795"/>
    <cellStyle name="_Power Cost Value Copy 11.30.05 gas 1.09.06 AURORA at 1.10.06_Rate Design Sch 25 3 2" xfId="14796"/>
    <cellStyle name="_Power Cost Value Copy 11.30.05 gas 1.09.06 AURORA at 1.10.06_Rate Design Sch 25 4" xfId="14797"/>
    <cellStyle name="_Power Cost Value Copy 11.30.05 gas 1.09.06 AURORA at 1.10.06_Rate Design Sch 26" xfId="14798"/>
    <cellStyle name="_Power Cost Value Copy 11.30.05 gas 1.09.06 AURORA at 1.10.06_Rate Design Sch 26 2" xfId="14799"/>
    <cellStyle name="_Power Cost Value Copy 11.30.05 gas 1.09.06 AURORA at 1.10.06_Rate Design Sch 26 2 2" xfId="14800"/>
    <cellStyle name="_Power Cost Value Copy 11.30.05 gas 1.09.06 AURORA at 1.10.06_Rate Design Sch 26 2 2 2" xfId="14801"/>
    <cellStyle name="_Power Cost Value Copy 11.30.05 gas 1.09.06 AURORA at 1.10.06_Rate Design Sch 26 2 3" xfId="14802"/>
    <cellStyle name="_Power Cost Value Copy 11.30.05 gas 1.09.06 AURORA at 1.10.06_Rate Design Sch 26 3" xfId="14803"/>
    <cellStyle name="_Power Cost Value Copy 11.30.05 gas 1.09.06 AURORA at 1.10.06_Rate Design Sch 26 3 2" xfId="14804"/>
    <cellStyle name="_Power Cost Value Copy 11.30.05 gas 1.09.06 AURORA at 1.10.06_Rate Design Sch 26 4" xfId="14805"/>
    <cellStyle name="_Power Cost Value Copy 11.30.05 gas 1.09.06 AURORA at 1.10.06_Rate Design Sch 31" xfId="14806"/>
    <cellStyle name="_Power Cost Value Copy 11.30.05 gas 1.09.06 AURORA at 1.10.06_Rate Design Sch 31 2" xfId="14807"/>
    <cellStyle name="_Power Cost Value Copy 11.30.05 gas 1.09.06 AURORA at 1.10.06_Rate Design Sch 31 2 2" xfId="14808"/>
    <cellStyle name="_Power Cost Value Copy 11.30.05 gas 1.09.06 AURORA at 1.10.06_Rate Design Sch 31 2 2 2" xfId="14809"/>
    <cellStyle name="_Power Cost Value Copy 11.30.05 gas 1.09.06 AURORA at 1.10.06_Rate Design Sch 31 2 3" xfId="14810"/>
    <cellStyle name="_Power Cost Value Copy 11.30.05 gas 1.09.06 AURORA at 1.10.06_Rate Design Sch 31 3" xfId="14811"/>
    <cellStyle name="_Power Cost Value Copy 11.30.05 gas 1.09.06 AURORA at 1.10.06_Rate Design Sch 31 3 2" xfId="14812"/>
    <cellStyle name="_Power Cost Value Copy 11.30.05 gas 1.09.06 AURORA at 1.10.06_Rate Design Sch 31 4" xfId="14813"/>
    <cellStyle name="_Power Cost Value Copy 11.30.05 gas 1.09.06 AURORA at 1.10.06_Rate Design Sch 43" xfId="14814"/>
    <cellStyle name="_Power Cost Value Copy 11.30.05 gas 1.09.06 AURORA at 1.10.06_Rate Design Sch 43 2" xfId="14815"/>
    <cellStyle name="_Power Cost Value Copy 11.30.05 gas 1.09.06 AURORA at 1.10.06_Rate Design Sch 43 2 2" xfId="14816"/>
    <cellStyle name="_Power Cost Value Copy 11.30.05 gas 1.09.06 AURORA at 1.10.06_Rate Design Sch 43 2 2 2" xfId="14817"/>
    <cellStyle name="_Power Cost Value Copy 11.30.05 gas 1.09.06 AURORA at 1.10.06_Rate Design Sch 43 2 3" xfId="14818"/>
    <cellStyle name="_Power Cost Value Copy 11.30.05 gas 1.09.06 AURORA at 1.10.06_Rate Design Sch 43 3" xfId="14819"/>
    <cellStyle name="_Power Cost Value Copy 11.30.05 gas 1.09.06 AURORA at 1.10.06_Rate Design Sch 43 3 2" xfId="14820"/>
    <cellStyle name="_Power Cost Value Copy 11.30.05 gas 1.09.06 AURORA at 1.10.06_Rate Design Sch 43 4" xfId="14821"/>
    <cellStyle name="_Power Cost Value Copy 11.30.05 gas 1.09.06 AURORA at 1.10.06_Rate Design Sch 448-449" xfId="14822"/>
    <cellStyle name="_Power Cost Value Copy 11.30.05 gas 1.09.06 AURORA at 1.10.06_Rate Design Sch 448-449 2" xfId="14823"/>
    <cellStyle name="_Power Cost Value Copy 11.30.05 gas 1.09.06 AURORA at 1.10.06_Rate Design Sch 448-449 2 2" xfId="14824"/>
    <cellStyle name="_Power Cost Value Copy 11.30.05 gas 1.09.06 AURORA at 1.10.06_Rate Design Sch 448-449 3" xfId="14825"/>
    <cellStyle name="_Power Cost Value Copy 11.30.05 gas 1.09.06 AURORA at 1.10.06_Rate Design Sch 46" xfId="14826"/>
    <cellStyle name="_Power Cost Value Copy 11.30.05 gas 1.09.06 AURORA at 1.10.06_Rate Design Sch 46 2" xfId="14827"/>
    <cellStyle name="_Power Cost Value Copy 11.30.05 gas 1.09.06 AURORA at 1.10.06_Rate Design Sch 46 2 2" xfId="14828"/>
    <cellStyle name="_Power Cost Value Copy 11.30.05 gas 1.09.06 AURORA at 1.10.06_Rate Design Sch 46 2 2 2" xfId="14829"/>
    <cellStyle name="_Power Cost Value Copy 11.30.05 gas 1.09.06 AURORA at 1.10.06_Rate Design Sch 46 2 3" xfId="14830"/>
    <cellStyle name="_Power Cost Value Copy 11.30.05 gas 1.09.06 AURORA at 1.10.06_Rate Design Sch 46 3" xfId="14831"/>
    <cellStyle name="_Power Cost Value Copy 11.30.05 gas 1.09.06 AURORA at 1.10.06_Rate Design Sch 46 3 2" xfId="14832"/>
    <cellStyle name="_Power Cost Value Copy 11.30.05 gas 1.09.06 AURORA at 1.10.06_Rate Design Sch 46 4" xfId="14833"/>
    <cellStyle name="_Power Cost Value Copy 11.30.05 gas 1.09.06 AURORA at 1.10.06_Rate Spread" xfId="14834"/>
    <cellStyle name="_Power Cost Value Copy 11.30.05 gas 1.09.06 AURORA at 1.10.06_Rate Spread 2" xfId="14835"/>
    <cellStyle name="_Power Cost Value Copy 11.30.05 gas 1.09.06 AURORA at 1.10.06_Rate Spread 2 2" xfId="14836"/>
    <cellStyle name="_Power Cost Value Copy 11.30.05 gas 1.09.06 AURORA at 1.10.06_Rate Spread 2 2 2" xfId="14837"/>
    <cellStyle name="_Power Cost Value Copy 11.30.05 gas 1.09.06 AURORA at 1.10.06_Rate Spread 2 3" xfId="14838"/>
    <cellStyle name="_Power Cost Value Copy 11.30.05 gas 1.09.06 AURORA at 1.10.06_Rate Spread 3" xfId="14839"/>
    <cellStyle name="_Power Cost Value Copy 11.30.05 gas 1.09.06 AURORA at 1.10.06_Rate Spread 3 2" xfId="14840"/>
    <cellStyle name="_Power Cost Value Copy 11.30.05 gas 1.09.06 AURORA at 1.10.06_Rate Spread 4" xfId="14841"/>
    <cellStyle name="_Power Cost Value Copy 11.30.05 gas 1.09.06 AURORA at 1.10.06_Rebuttal Power Costs" xfId="14842"/>
    <cellStyle name="_Power Cost Value Copy 11.30.05 gas 1.09.06 AURORA at 1.10.06_Rebuttal Power Costs 2" xfId="14843"/>
    <cellStyle name="_Power Cost Value Copy 11.30.05 gas 1.09.06 AURORA at 1.10.06_Rebuttal Power Costs 2 2" xfId="14844"/>
    <cellStyle name="_Power Cost Value Copy 11.30.05 gas 1.09.06 AURORA at 1.10.06_Rebuttal Power Costs 2 2 2" xfId="14845"/>
    <cellStyle name="_Power Cost Value Copy 11.30.05 gas 1.09.06 AURORA at 1.10.06_Rebuttal Power Costs 2 2 2 2" xfId="14846"/>
    <cellStyle name="_Power Cost Value Copy 11.30.05 gas 1.09.06 AURORA at 1.10.06_Rebuttal Power Costs 2 2 3" xfId="14847"/>
    <cellStyle name="_Power Cost Value Copy 11.30.05 gas 1.09.06 AURORA at 1.10.06_Rebuttal Power Costs 2 3" xfId="14848"/>
    <cellStyle name="_Power Cost Value Copy 11.30.05 gas 1.09.06 AURORA at 1.10.06_Rebuttal Power Costs 2 3 2" xfId="14849"/>
    <cellStyle name="_Power Cost Value Copy 11.30.05 gas 1.09.06 AURORA at 1.10.06_Rebuttal Power Costs 2 4" xfId="14850"/>
    <cellStyle name="_Power Cost Value Copy 11.30.05 gas 1.09.06 AURORA at 1.10.06_Rebuttal Power Costs 3" xfId="14851"/>
    <cellStyle name="_Power Cost Value Copy 11.30.05 gas 1.09.06 AURORA at 1.10.06_Rebuttal Power Costs 3 2" xfId="14852"/>
    <cellStyle name="_Power Cost Value Copy 11.30.05 gas 1.09.06 AURORA at 1.10.06_Rebuttal Power Costs 3 2 2" xfId="14853"/>
    <cellStyle name="_Power Cost Value Copy 11.30.05 gas 1.09.06 AURORA at 1.10.06_Rebuttal Power Costs 3 3" xfId="14854"/>
    <cellStyle name="_Power Cost Value Copy 11.30.05 gas 1.09.06 AURORA at 1.10.06_Rebuttal Power Costs 3 4" xfId="14855"/>
    <cellStyle name="_Power Cost Value Copy 11.30.05 gas 1.09.06 AURORA at 1.10.06_Rebuttal Power Costs 4" xfId="14856"/>
    <cellStyle name="_Power Cost Value Copy 11.30.05 gas 1.09.06 AURORA at 1.10.06_Rebuttal Power Costs 4 2" xfId="14857"/>
    <cellStyle name="_Power Cost Value Copy 11.30.05 gas 1.09.06 AURORA at 1.10.06_Rebuttal Power Costs 5" xfId="14858"/>
    <cellStyle name="_Power Cost Value Copy 11.30.05 gas 1.09.06 AURORA at 1.10.06_Rebuttal Power Costs_Adj Bench DR 3 for Initial Briefs (Electric)" xfId="14859"/>
    <cellStyle name="_Power Cost Value Copy 11.30.05 gas 1.09.06 AURORA at 1.10.06_Rebuttal Power Costs_Adj Bench DR 3 for Initial Briefs (Electric) 2" xfId="14860"/>
    <cellStyle name="_Power Cost Value Copy 11.30.05 gas 1.09.06 AURORA at 1.10.06_Rebuttal Power Costs_Adj Bench DR 3 for Initial Briefs (Electric) 2 2" xfId="14861"/>
    <cellStyle name="_Power Cost Value Copy 11.30.05 gas 1.09.06 AURORA at 1.10.06_Rebuttal Power Costs_Adj Bench DR 3 for Initial Briefs (Electric) 2 2 2" xfId="14862"/>
    <cellStyle name="_Power Cost Value Copy 11.30.05 gas 1.09.06 AURORA at 1.10.06_Rebuttal Power Costs_Adj Bench DR 3 for Initial Briefs (Electric) 2 2 2 2" xfId="14863"/>
    <cellStyle name="_Power Cost Value Copy 11.30.05 gas 1.09.06 AURORA at 1.10.06_Rebuttal Power Costs_Adj Bench DR 3 for Initial Briefs (Electric) 2 2 3" xfId="14864"/>
    <cellStyle name="_Power Cost Value Copy 11.30.05 gas 1.09.06 AURORA at 1.10.06_Rebuttal Power Costs_Adj Bench DR 3 for Initial Briefs (Electric) 2 3" xfId="14865"/>
    <cellStyle name="_Power Cost Value Copy 11.30.05 gas 1.09.06 AURORA at 1.10.06_Rebuttal Power Costs_Adj Bench DR 3 for Initial Briefs (Electric) 2 3 2" xfId="14866"/>
    <cellStyle name="_Power Cost Value Copy 11.30.05 gas 1.09.06 AURORA at 1.10.06_Rebuttal Power Costs_Adj Bench DR 3 for Initial Briefs (Electric) 2 4" xfId="14867"/>
    <cellStyle name="_Power Cost Value Copy 11.30.05 gas 1.09.06 AURORA at 1.10.06_Rebuttal Power Costs_Adj Bench DR 3 for Initial Briefs (Electric) 3" xfId="14868"/>
    <cellStyle name="_Power Cost Value Copy 11.30.05 gas 1.09.06 AURORA at 1.10.06_Rebuttal Power Costs_Adj Bench DR 3 for Initial Briefs (Electric) 3 2" xfId="14869"/>
    <cellStyle name="_Power Cost Value Copy 11.30.05 gas 1.09.06 AURORA at 1.10.06_Rebuttal Power Costs_Adj Bench DR 3 for Initial Briefs (Electric) 3 2 2" xfId="14870"/>
    <cellStyle name="_Power Cost Value Copy 11.30.05 gas 1.09.06 AURORA at 1.10.06_Rebuttal Power Costs_Adj Bench DR 3 for Initial Briefs (Electric) 3 3" xfId="14871"/>
    <cellStyle name="_Power Cost Value Copy 11.30.05 gas 1.09.06 AURORA at 1.10.06_Rebuttal Power Costs_Adj Bench DR 3 for Initial Briefs (Electric) 3 4" xfId="14872"/>
    <cellStyle name="_Power Cost Value Copy 11.30.05 gas 1.09.06 AURORA at 1.10.06_Rebuttal Power Costs_Adj Bench DR 3 for Initial Briefs (Electric) 4" xfId="14873"/>
    <cellStyle name="_Power Cost Value Copy 11.30.05 gas 1.09.06 AURORA at 1.10.06_Rebuttal Power Costs_Adj Bench DR 3 for Initial Briefs (Electric) 4 2" xfId="14874"/>
    <cellStyle name="_Power Cost Value Copy 11.30.05 gas 1.09.06 AURORA at 1.10.06_Rebuttal Power Costs_Adj Bench DR 3 for Initial Briefs (Electric) 5" xfId="14875"/>
    <cellStyle name="_Power Cost Value Copy 11.30.05 gas 1.09.06 AURORA at 1.10.06_Rebuttal Power Costs_Adj Bench DR 3 for Initial Briefs (Electric)_DEM-WP(C) ENERG10C--ctn Mid-C_042010 2010GRC" xfId="14876"/>
    <cellStyle name="_Power Cost Value Copy 11.30.05 gas 1.09.06 AURORA at 1.10.06_Rebuttal Power Costs_Adj Bench DR 3 for Initial Briefs (Electric)_DEM-WP(C) ENERG10C--ctn Mid-C_042010 2010GRC 2" xfId="14877"/>
    <cellStyle name="_Power Cost Value Copy 11.30.05 gas 1.09.06 AURORA at 1.10.06_Rebuttal Power Costs_DEM-WP(C) ENERG10C--ctn Mid-C_042010 2010GRC" xfId="14878"/>
    <cellStyle name="_Power Cost Value Copy 11.30.05 gas 1.09.06 AURORA at 1.10.06_Rebuttal Power Costs_DEM-WP(C) ENERG10C--ctn Mid-C_042010 2010GRC 2" xfId="14879"/>
    <cellStyle name="_Power Cost Value Copy 11.30.05 gas 1.09.06 AURORA at 1.10.06_Rebuttal Power Costs_Electric Rev Req Model (2009 GRC) Rebuttal" xfId="14880"/>
    <cellStyle name="_Power Cost Value Copy 11.30.05 gas 1.09.06 AURORA at 1.10.06_Rebuttal Power Costs_Electric Rev Req Model (2009 GRC) Rebuttal 2" xfId="14881"/>
    <cellStyle name="_Power Cost Value Copy 11.30.05 gas 1.09.06 AURORA at 1.10.06_Rebuttal Power Costs_Electric Rev Req Model (2009 GRC) Rebuttal 2 2" xfId="14882"/>
    <cellStyle name="_Power Cost Value Copy 11.30.05 gas 1.09.06 AURORA at 1.10.06_Rebuttal Power Costs_Electric Rev Req Model (2009 GRC) Rebuttal 2 2 2" xfId="14883"/>
    <cellStyle name="_Power Cost Value Copy 11.30.05 gas 1.09.06 AURORA at 1.10.06_Rebuttal Power Costs_Electric Rev Req Model (2009 GRC) Rebuttal 2 3" xfId="14884"/>
    <cellStyle name="_Power Cost Value Copy 11.30.05 gas 1.09.06 AURORA at 1.10.06_Rebuttal Power Costs_Electric Rev Req Model (2009 GRC) Rebuttal 3" xfId="14885"/>
    <cellStyle name="_Power Cost Value Copy 11.30.05 gas 1.09.06 AURORA at 1.10.06_Rebuttal Power Costs_Electric Rev Req Model (2009 GRC) Rebuttal 3 2" xfId="14886"/>
    <cellStyle name="_Power Cost Value Copy 11.30.05 gas 1.09.06 AURORA at 1.10.06_Rebuttal Power Costs_Electric Rev Req Model (2009 GRC) Rebuttal 4" xfId="14887"/>
    <cellStyle name="_Power Cost Value Copy 11.30.05 gas 1.09.06 AURORA at 1.10.06_Rebuttal Power Costs_Electric Rev Req Model (2009 GRC) Rebuttal REmoval of New  WH Solar AdjustMI" xfId="14888"/>
    <cellStyle name="_Power Cost Value Copy 11.30.05 gas 1.09.06 AURORA at 1.10.06_Rebuttal Power Costs_Electric Rev Req Model (2009 GRC) Rebuttal REmoval of New  WH Solar AdjustMI 2" xfId="14889"/>
    <cellStyle name="_Power Cost Value Copy 11.30.05 gas 1.09.06 AURORA at 1.10.06_Rebuttal Power Costs_Electric Rev Req Model (2009 GRC) Rebuttal REmoval of New  WH Solar AdjustMI 2 2" xfId="14890"/>
    <cellStyle name="_Power Cost Value Copy 11.30.05 gas 1.09.06 AURORA at 1.10.06_Rebuttal Power Costs_Electric Rev Req Model (2009 GRC) Rebuttal REmoval of New  WH Solar AdjustMI 2 2 2" xfId="14891"/>
    <cellStyle name="_Power Cost Value Copy 11.30.05 gas 1.09.06 AURORA at 1.10.06_Rebuttal Power Costs_Electric Rev Req Model (2009 GRC) Rebuttal REmoval of New  WH Solar AdjustMI 2 2 2 2" xfId="14892"/>
    <cellStyle name="_Power Cost Value Copy 11.30.05 gas 1.09.06 AURORA at 1.10.06_Rebuttal Power Costs_Electric Rev Req Model (2009 GRC) Rebuttal REmoval of New  WH Solar AdjustMI 2 2 3" xfId="14893"/>
    <cellStyle name="_Power Cost Value Copy 11.30.05 gas 1.09.06 AURORA at 1.10.06_Rebuttal Power Costs_Electric Rev Req Model (2009 GRC) Rebuttal REmoval of New  WH Solar AdjustMI 2 3" xfId="14894"/>
    <cellStyle name="_Power Cost Value Copy 11.30.05 gas 1.09.06 AURORA at 1.10.06_Rebuttal Power Costs_Electric Rev Req Model (2009 GRC) Rebuttal REmoval of New  WH Solar AdjustMI 2 3 2" xfId="14895"/>
    <cellStyle name="_Power Cost Value Copy 11.30.05 gas 1.09.06 AURORA at 1.10.06_Rebuttal Power Costs_Electric Rev Req Model (2009 GRC) Rebuttal REmoval of New  WH Solar AdjustMI 2 4" xfId="14896"/>
    <cellStyle name="_Power Cost Value Copy 11.30.05 gas 1.09.06 AURORA at 1.10.06_Rebuttal Power Costs_Electric Rev Req Model (2009 GRC) Rebuttal REmoval of New  WH Solar AdjustMI 3" xfId="14897"/>
    <cellStyle name="_Power Cost Value Copy 11.30.05 gas 1.09.06 AURORA at 1.10.06_Rebuttal Power Costs_Electric Rev Req Model (2009 GRC) Rebuttal REmoval of New  WH Solar AdjustMI 3 2" xfId="14898"/>
    <cellStyle name="_Power Cost Value Copy 11.30.05 gas 1.09.06 AURORA at 1.10.06_Rebuttal Power Costs_Electric Rev Req Model (2009 GRC) Rebuttal REmoval of New  WH Solar AdjustMI 3 2 2" xfId="14899"/>
    <cellStyle name="_Power Cost Value Copy 11.30.05 gas 1.09.06 AURORA at 1.10.06_Rebuttal Power Costs_Electric Rev Req Model (2009 GRC) Rebuttal REmoval of New  WH Solar AdjustMI 3 3" xfId="14900"/>
    <cellStyle name="_Power Cost Value Copy 11.30.05 gas 1.09.06 AURORA at 1.10.06_Rebuttal Power Costs_Electric Rev Req Model (2009 GRC) Rebuttal REmoval of New  WH Solar AdjustMI 3 4" xfId="14901"/>
    <cellStyle name="_Power Cost Value Copy 11.30.05 gas 1.09.06 AURORA at 1.10.06_Rebuttal Power Costs_Electric Rev Req Model (2009 GRC) Rebuttal REmoval of New  WH Solar AdjustMI 4" xfId="14902"/>
    <cellStyle name="_Power Cost Value Copy 11.30.05 gas 1.09.06 AURORA at 1.10.06_Rebuttal Power Costs_Electric Rev Req Model (2009 GRC) Rebuttal REmoval of New  WH Solar AdjustMI 4 2" xfId="14903"/>
    <cellStyle name="_Power Cost Value Copy 11.30.05 gas 1.09.06 AURORA at 1.10.06_Rebuttal Power Costs_Electric Rev Req Model (2009 GRC) Rebuttal REmoval of New  WH Solar AdjustMI 5" xfId="14904"/>
    <cellStyle name="_Power Cost Value Copy 11.30.05 gas 1.09.06 AURORA at 1.10.06_Rebuttal Power Costs_Electric Rev Req Model (2009 GRC) Rebuttal REmoval of New  WH Solar AdjustMI_DEM-WP(C) ENERG10C--ctn Mid-C_042010 2010GRC" xfId="14905"/>
    <cellStyle name="_Power Cost Value Copy 11.30.05 gas 1.09.06 AURORA at 1.10.06_Rebuttal Power Costs_Electric Rev Req Model (2009 GRC) Rebuttal REmoval of New  WH Solar AdjustMI_DEM-WP(C) ENERG10C--ctn Mid-C_042010 2010GRC 2" xfId="14906"/>
    <cellStyle name="_Power Cost Value Copy 11.30.05 gas 1.09.06 AURORA at 1.10.06_Rebuttal Power Costs_Electric Rev Req Model (2009 GRC) Revised 01-18-2010" xfId="14907"/>
    <cellStyle name="_Power Cost Value Copy 11.30.05 gas 1.09.06 AURORA at 1.10.06_Rebuttal Power Costs_Electric Rev Req Model (2009 GRC) Revised 01-18-2010 2" xfId="14908"/>
    <cellStyle name="_Power Cost Value Copy 11.30.05 gas 1.09.06 AURORA at 1.10.06_Rebuttal Power Costs_Electric Rev Req Model (2009 GRC) Revised 01-18-2010 2 2" xfId="14909"/>
    <cellStyle name="_Power Cost Value Copy 11.30.05 gas 1.09.06 AURORA at 1.10.06_Rebuttal Power Costs_Electric Rev Req Model (2009 GRC) Revised 01-18-2010 2 2 2" xfId="14910"/>
    <cellStyle name="_Power Cost Value Copy 11.30.05 gas 1.09.06 AURORA at 1.10.06_Rebuttal Power Costs_Electric Rev Req Model (2009 GRC) Revised 01-18-2010 2 2 2 2" xfId="14911"/>
    <cellStyle name="_Power Cost Value Copy 11.30.05 gas 1.09.06 AURORA at 1.10.06_Rebuttal Power Costs_Electric Rev Req Model (2009 GRC) Revised 01-18-2010 2 2 3" xfId="14912"/>
    <cellStyle name="_Power Cost Value Copy 11.30.05 gas 1.09.06 AURORA at 1.10.06_Rebuttal Power Costs_Electric Rev Req Model (2009 GRC) Revised 01-18-2010 2 3" xfId="14913"/>
    <cellStyle name="_Power Cost Value Copy 11.30.05 gas 1.09.06 AURORA at 1.10.06_Rebuttal Power Costs_Electric Rev Req Model (2009 GRC) Revised 01-18-2010 2 3 2" xfId="14914"/>
    <cellStyle name="_Power Cost Value Copy 11.30.05 gas 1.09.06 AURORA at 1.10.06_Rebuttal Power Costs_Electric Rev Req Model (2009 GRC) Revised 01-18-2010 2 4" xfId="14915"/>
    <cellStyle name="_Power Cost Value Copy 11.30.05 gas 1.09.06 AURORA at 1.10.06_Rebuttal Power Costs_Electric Rev Req Model (2009 GRC) Revised 01-18-2010 3" xfId="14916"/>
    <cellStyle name="_Power Cost Value Copy 11.30.05 gas 1.09.06 AURORA at 1.10.06_Rebuttal Power Costs_Electric Rev Req Model (2009 GRC) Revised 01-18-2010 3 2" xfId="14917"/>
    <cellStyle name="_Power Cost Value Copy 11.30.05 gas 1.09.06 AURORA at 1.10.06_Rebuttal Power Costs_Electric Rev Req Model (2009 GRC) Revised 01-18-2010 3 2 2" xfId="14918"/>
    <cellStyle name="_Power Cost Value Copy 11.30.05 gas 1.09.06 AURORA at 1.10.06_Rebuttal Power Costs_Electric Rev Req Model (2009 GRC) Revised 01-18-2010 3 3" xfId="14919"/>
    <cellStyle name="_Power Cost Value Copy 11.30.05 gas 1.09.06 AURORA at 1.10.06_Rebuttal Power Costs_Electric Rev Req Model (2009 GRC) Revised 01-18-2010 3 4" xfId="14920"/>
    <cellStyle name="_Power Cost Value Copy 11.30.05 gas 1.09.06 AURORA at 1.10.06_Rebuttal Power Costs_Electric Rev Req Model (2009 GRC) Revised 01-18-2010 4" xfId="14921"/>
    <cellStyle name="_Power Cost Value Copy 11.30.05 gas 1.09.06 AURORA at 1.10.06_Rebuttal Power Costs_Electric Rev Req Model (2009 GRC) Revised 01-18-2010 4 2" xfId="14922"/>
    <cellStyle name="_Power Cost Value Copy 11.30.05 gas 1.09.06 AURORA at 1.10.06_Rebuttal Power Costs_Electric Rev Req Model (2009 GRC) Revised 01-18-2010 5" xfId="14923"/>
    <cellStyle name="_Power Cost Value Copy 11.30.05 gas 1.09.06 AURORA at 1.10.06_Rebuttal Power Costs_Electric Rev Req Model (2009 GRC) Revised 01-18-2010_DEM-WP(C) ENERG10C--ctn Mid-C_042010 2010GRC" xfId="14924"/>
    <cellStyle name="_Power Cost Value Copy 11.30.05 gas 1.09.06 AURORA at 1.10.06_Rebuttal Power Costs_Electric Rev Req Model (2009 GRC) Revised 01-18-2010_DEM-WP(C) ENERG10C--ctn Mid-C_042010 2010GRC 2" xfId="14925"/>
    <cellStyle name="_Power Cost Value Copy 11.30.05 gas 1.09.06 AURORA at 1.10.06_Rebuttal Power Costs_Final Order Electric EXHIBIT A-1" xfId="14926"/>
    <cellStyle name="_Power Cost Value Copy 11.30.05 gas 1.09.06 AURORA at 1.10.06_Rebuttal Power Costs_Final Order Electric EXHIBIT A-1 2" xfId="14927"/>
    <cellStyle name="_Power Cost Value Copy 11.30.05 gas 1.09.06 AURORA at 1.10.06_Rebuttal Power Costs_Final Order Electric EXHIBIT A-1 2 2" xfId="14928"/>
    <cellStyle name="_Power Cost Value Copy 11.30.05 gas 1.09.06 AURORA at 1.10.06_Rebuttal Power Costs_Final Order Electric EXHIBIT A-1 2 2 2" xfId="14929"/>
    <cellStyle name="_Power Cost Value Copy 11.30.05 gas 1.09.06 AURORA at 1.10.06_Rebuttal Power Costs_Final Order Electric EXHIBIT A-1 2 3" xfId="14930"/>
    <cellStyle name="_Power Cost Value Copy 11.30.05 gas 1.09.06 AURORA at 1.10.06_Rebuttal Power Costs_Final Order Electric EXHIBIT A-1 2 4" xfId="14931"/>
    <cellStyle name="_Power Cost Value Copy 11.30.05 gas 1.09.06 AURORA at 1.10.06_Rebuttal Power Costs_Final Order Electric EXHIBIT A-1 3" xfId="14932"/>
    <cellStyle name="_Power Cost Value Copy 11.30.05 gas 1.09.06 AURORA at 1.10.06_Rebuttal Power Costs_Final Order Electric EXHIBIT A-1 3 2" xfId="14933"/>
    <cellStyle name="_Power Cost Value Copy 11.30.05 gas 1.09.06 AURORA at 1.10.06_Rebuttal Power Costs_Final Order Electric EXHIBIT A-1 4" xfId="14934"/>
    <cellStyle name="_Power Cost Value Copy 11.30.05 gas 1.09.06 AURORA at 1.10.06_Rebuttal Power Costs_Final Order Electric EXHIBIT A-1 5" xfId="14935"/>
    <cellStyle name="_Power Cost Value Copy 11.30.05 gas 1.09.06 AURORA at 1.10.06_Rebuttal Power Costs_Final Order Electric EXHIBIT A-1 6" xfId="14936"/>
    <cellStyle name="_Power Cost Value Copy 11.30.05 gas 1.09.06 AURORA at 1.10.06_RECS vs PTC's w Interest 6-28-10" xfId="14937"/>
    <cellStyle name="_Power Cost Value Copy 11.30.05 gas 1.09.06 AURORA at 1.10.06_ROR 5.02" xfId="14938"/>
    <cellStyle name="_Power Cost Value Copy 11.30.05 gas 1.09.06 AURORA at 1.10.06_ROR 5.02 2" xfId="14939"/>
    <cellStyle name="_Power Cost Value Copy 11.30.05 gas 1.09.06 AURORA at 1.10.06_ROR 5.02 2 2" xfId="14940"/>
    <cellStyle name="_Power Cost Value Copy 11.30.05 gas 1.09.06 AURORA at 1.10.06_ROR 5.02 2 2 2" xfId="14941"/>
    <cellStyle name="_Power Cost Value Copy 11.30.05 gas 1.09.06 AURORA at 1.10.06_ROR 5.02 2 3" xfId="14942"/>
    <cellStyle name="_Power Cost Value Copy 11.30.05 gas 1.09.06 AURORA at 1.10.06_ROR 5.02 3" xfId="14943"/>
    <cellStyle name="_Power Cost Value Copy 11.30.05 gas 1.09.06 AURORA at 1.10.06_ROR 5.02 3 2" xfId="14944"/>
    <cellStyle name="_Power Cost Value Copy 11.30.05 gas 1.09.06 AURORA at 1.10.06_ROR 5.02 4" xfId="14945"/>
    <cellStyle name="_Power Cost Value Copy 11.30.05 gas 1.09.06 AURORA at 1.10.06_Sch 40 Feeder OH 2008" xfId="14946"/>
    <cellStyle name="_Power Cost Value Copy 11.30.05 gas 1.09.06 AURORA at 1.10.06_Sch 40 Feeder OH 2008 2" xfId="14947"/>
    <cellStyle name="_Power Cost Value Copy 11.30.05 gas 1.09.06 AURORA at 1.10.06_Sch 40 Feeder OH 2008 2 2" xfId="14948"/>
    <cellStyle name="_Power Cost Value Copy 11.30.05 gas 1.09.06 AURORA at 1.10.06_Sch 40 Feeder OH 2008 2 2 2" xfId="14949"/>
    <cellStyle name="_Power Cost Value Copy 11.30.05 gas 1.09.06 AURORA at 1.10.06_Sch 40 Feeder OH 2008 2 3" xfId="14950"/>
    <cellStyle name="_Power Cost Value Copy 11.30.05 gas 1.09.06 AURORA at 1.10.06_Sch 40 Feeder OH 2008 3" xfId="14951"/>
    <cellStyle name="_Power Cost Value Copy 11.30.05 gas 1.09.06 AURORA at 1.10.06_Sch 40 Feeder OH 2008 3 2" xfId="14952"/>
    <cellStyle name="_Power Cost Value Copy 11.30.05 gas 1.09.06 AURORA at 1.10.06_Sch 40 Feeder OH 2008 4" xfId="14953"/>
    <cellStyle name="_Power Cost Value Copy 11.30.05 gas 1.09.06 AURORA at 1.10.06_Sch 40 Interim Energy Rates " xfId="14954"/>
    <cellStyle name="_Power Cost Value Copy 11.30.05 gas 1.09.06 AURORA at 1.10.06_Sch 40 Interim Energy Rates  2" xfId="14955"/>
    <cellStyle name="_Power Cost Value Copy 11.30.05 gas 1.09.06 AURORA at 1.10.06_Sch 40 Interim Energy Rates  2 2" xfId="14956"/>
    <cellStyle name="_Power Cost Value Copy 11.30.05 gas 1.09.06 AURORA at 1.10.06_Sch 40 Interim Energy Rates  2 2 2" xfId="14957"/>
    <cellStyle name="_Power Cost Value Copy 11.30.05 gas 1.09.06 AURORA at 1.10.06_Sch 40 Interim Energy Rates  2 3" xfId="14958"/>
    <cellStyle name="_Power Cost Value Copy 11.30.05 gas 1.09.06 AURORA at 1.10.06_Sch 40 Interim Energy Rates  3" xfId="14959"/>
    <cellStyle name="_Power Cost Value Copy 11.30.05 gas 1.09.06 AURORA at 1.10.06_Sch 40 Interim Energy Rates  3 2" xfId="14960"/>
    <cellStyle name="_Power Cost Value Copy 11.30.05 gas 1.09.06 AURORA at 1.10.06_Sch 40 Interim Energy Rates  4" xfId="14961"/>
    <cellStyle name="_Power Cost Value Copy 11.30.05 gas 1.09.06 AURORA at 1.10.06_Sch 40 Substation A&amp;G 2008" xfId="14962"/>
    <cellStyle name="_Power Cost Value Copy 11.30.05 gas 1.09.06 AURORA at 1.10.06_Sch 40 Substation A&amp;G 2008 2" xfId="14963"/>
    <cellStyle name="_Power Cost Value Copy 11.30.05 gas 1.09.06 AURORA at 1.10.06_Sch 40 Substation A&amp;G 2008 2 2" xfId="14964"/>
    <cellStyle name="_Power Cost Value Copy 11.30.05 gas 1.09.06 AURORA at 1.10.06_Sch 40 Substation A&amp;G 2008 2 2 2" xfId="14965"/>
    <cellStyle name="_Power Cost Value Copy 11.30.05 gas 1.09.06 AURORA at 1.10.06_Sch 40 Substation A&amp;G 2008 2 3" xfId="14966"/>
    <cellStyle name="_Power Cost Value Copy 11.30.05 gas 1.09.06 AURORA at 1.10.06_Sch 40 Substation A&amp;G 2008 3" xfId="14967"/>
    <cellStyle name="_Power Cost Value Copy 11.30.05 gas 1.09.06 AURORA at 1.10.06_Sch 40 Substation A&amp;G 2008 3 2" xfId="14968"/>
    <cellStyle name="_Power Cost Value Copy 11.30.05 gas 1.09.06 AURORA at 1.10.06_Sch 40 Substation A&amp;G 2008 4" xfId="14969"/>
    <cellStyle name="_Power Cost Value Copy 11.30.05 gas 1.09.06 AURORA at 1.10.06_Sch 40 Substation O&amp;M 2008" xfId="14970"/>
    <cellStyle name="_Power Cost Value Copy 11.30.05 gas 1.09.06 AURORA at 1.10.06_Sch 40 Substation O&amp;M 2008 2" xfId="14971"/>
    <cellStyle name="_Power Cost Value Copy 11.30.05 gas 1.09.06 AURORA at 1.10.06_Sch 40 Substation O&amp;M 2008 2 2" xfId="14972"/>
    <cellStyle name="_Power Cost Value Copy 11.30.05 gas 1.09.06 AURORA at 1.10.06_Sch 40 Substation O&amp;M 2008 2 2 2" xfId="14973"/>
    <cellStyle name="_Power Cost Value Copy 11.30.05 gas 1.09.06 AURORA at 1.10.06_Sch 40 Substation O&amp;M 2008 2 3" xfId="14974"/>
    <cellStyle name="_Power Cost Value Copy 11.30.05 gas 1.09.06 AURORA at 1.10.06_Sch 40 Substation O&amp;M 2008 3" xfId="14975"/>
    <cellStyle name="_Power Cost Value Copy 11.30.05 gas 1.09.06 AURORA at 1.10.06_Sch 40 Substation O&amp;M 2008 3 2" xfId="14976"/>
    <cellStyle name="_Power Cost Value Copy 11.30.05 gas 1.09.06 AURORA at 1.10.06_Sch 40 Substation O&amp;M 2008 4" xfId="14977"/>
    <cellStyle name="_Power Cost Value Copy 11.30.05 gas 1.09.06 AURORA at 1.10.06_Subs 2008" xfId="14978"/>
    <cellStyle name="_Power Cost Value Copy 11.30.05 gas 1.09.06 AURORA at 1.10.06_Subs 2008 2" xfId="14979"/>
    <cellStyle name="_Power Cost Value Copy 11.30.05 gas 1.09.06 AURORA at 1.10.06_Subs 2008 2 2" xfId="14980"/>
    <cellStyle name="_Power Cost Value Copy 11.30.05 gas 1.09.06 AURORA at 1.10.06_Subs 2008 2 2 2" xfId="14981"/>
    <cellStyle name="_Power Cost Value Copy 11.30.05 gas 1.09.06 AURORA at 1.10.06_Subs 2008 2 3" xfId="14982"/>
    <cellStyle name="_Power Cost Value Copy 11.30.05 gas 1.09.06 AURORA at 1.10.06_Subs 2008 3" xfId="14983"/>
    <cellStyle name="_Power Cost Value Copy 11.30.05 gas 1.09.06 AURORA at 1.10.06_Subs 2008 3 2" xfId="14984"/>
    <cellStyle name="_Power Cost Value Copy 11.30.05 gas 1.09.06 AURORA at 1.10.06_Subs 2008 4" xfId="14985"/>
    <cellStyle name="_Power Cost Value Copy 11.30.05 gas 1.09.06 AURORA at 1.10.06_Transmission Workbook for May BOD" xfId="14986"/>
    <cellStyle name="_Power Cost Value Copy 11.30.05 gas 1.09.06 AURORA at 1.10.06_Transmission Workbook for May BOD 2" xfId="14987"/>
    <cellStyle name="_Power Cost Value Copy 11.30.05 gas 1.09.06 AURORA at 1.10.06_Transmission Workbook for May BOD 2 2" xfId="14988"/>
    <cellStyle name="_Power Cost Value Copy 11.30.05 gas 1.09.06 AURORA at 1.10.06_Transmission Workbook for May BOD 2 2 2" xfId="14989"/>
    <cellStyle name="_Power Cost Value Copy 11.30.05 gas 1.09.06 AURORA at 1.10.06_Transmission Workbook for May BOD 2 2 2 2" xfId="14990"/>
    <cellStyle name="_Power Cost Value Copy 11.30.05 gas 1.09.06 AURORA at 1.10.06_Transmission Workbook for May BOD 2 2 3" xfId="14991"/>
    <cellStyle name="_Power Cost Value Copy 11.30.05 gas 1.09.06 AURORA at 1.10.06_Transmission Workbook for May BOD 2 3" xfId="14992"/>
    <cellStyle name="_Power Cost Value Copy 11.30.05 gas 1.09.06 AURORA at 1.10.06_Transmission Workbook for May BOD 2 3 2" xfId="14993"/>
    <cellStyle name="_Power Cost Value Copy 11.30.05 gas 1.09.06 AURORA at 1.10.06_Transmission Workbook for May BOD 2 4" xfId="14994"/>
    <cellStyle name="_Power Cost Value Copy 11.30.05 gas 1.09.06 AURORA at 1.10.06_Transmission Workbook for May BOD 3" xfId="14995"/>
    <cellStyle name="_Power Cost Value Copy 11.30.05 gas 1.09.06 AURORA at 1.10.06_Transmission Workbook for May BOD 3 2" xfId="14996"/>
    <cellStyle name="_Power Cost Value Copy 11.30.05 gas 1.09.06 AURORA at 1.10.06_Transmission Workbook for May BOD 3 2 2" xfId="14997"/>
    <cellStyle name="_Power Cost Value Copy 11.30.05 gas 1.09.06 AURORA at 1.10.06_Transmission Workbook for May BOD 3 3" xfId="14998"/>
    <cellStyle name="_Power Cost Value Copy 11.30.05 gas 1.09.06 AURORA at 1.10.06_Transmission Workbook for May BOD 3 4" xfId="14999"/>
    <cellStyle name="_Power Cost Value Copy 11.30.05 gas 1.09.06 AURORA at 1.10.06_Transmission Workbook for May BOD 4" xfId="15000"/>
    <cellStyle name="_Power Cost Value Copy 11.30.05 gas 1.09.06 AURORA at 1.10.06_Transmission Workbook for May BOD 4 2" xfId="15001"/>
    <cellStyle name="_Power Cost Value Copy 11.30.05 gas 1.09.06 AURORA at 1.10.06_Transmission Workbook for May BOD 5" xfId="15002"/>
    <cellStyle name="_Power Cost Value Copy 11.30.05 gas 1.09.06 AURORA at 1.10.06_Transmission Workbook for May BOD_DEM-WP(C) ENERG10C--ctn Mid-C_042010 2010GRC" xfId="15003"/>
    <cellStyle name="_Power Cost Value Copy 11.30.05 gas 1.09.06 AURORA at 1.10.06_Transmission Workbook for May BOD_DEM-WP(C) ENERG10C--ctn Mid-C_042010 2010GRC 2" xfId="15004"/>
    <cellStyle name="_Power Cost Value Copy 11.30.05 gas 1.09.06 AURORA at 1.10.06_Typical Residential Impacts 10.27.08" xfId="15005"/>
    <cellStyle name="_Power Cost Value Copy 11.30.05 gas 1.09.06 AURORA at 1.10.06_Wind Integration 10GRC" xfId="15006"/>
    <cellStyle name="_Power Cost Value Copy 11.30.05 gas 1.09.06 AURORA at 1.10.06_Wind Integration 10GRC 2" xfId="15007"/>
    <cellStyle name="_Power Cost Value Copy 11.30.05 gas 1.09.06 AURORA at 1.10.06_Wind Integration 10GRC 2 2" xfId="15008"/>
    <cellStyle name="_Power Cost Value Copy 11.30.05 gas 1.09.06 AURORA at 1.10.06_Wind Integration 10GRC 2 2 2" xfId="15009"/>
    <cellStyle name="_Power Cost Value Copy 11.30.05 gas 1.09.06 AURORA at 1.10.06_Wind Integration 10GRC 2 2 2 2" xfId="15010"/>
    <cellStyle name="_Power Cost Value Copy 11.30.05 gas 1.09.06 AURORA at 1.10.06_Wind Integration 10GRC 2 2 3" xfId="15011"/>
    <cellStyle name="_Power Cost Value Copy 11.30.05 gas 1.09.06 AURORA at 1.10.06_Wind Integration 10GRC 2 3" xfId="15012"/>
    <cellStyle name="_Power Cost Value Copy 11.30.05 gas 1.09.06 AURORA at 1.10.06_Wind Integration 10GRC 2 3 2" xfId="15013"/>
    <cellStyle name="_Power Cost Value Copy 11.30.05 gas 1.09.06 AURORA at 1.10.06_Wind Integration 10GRC 2 4" xfId="15014"/>
    <cellStyle name="_Power Cost Value Copy 11.30.05 gas 1.09.06 AURORA at 1.10.06_Wind Integration 10GRC 3" xfId="15015"/>
    <cellStyle name="_Power Cost Value Copy 11.30.05 gas 1.09.06 AURORA at 1.10.06_Wind Integration 10GRC 3 2" xfId="15016"/>
    <cellStyle name="_Power Cost Value Copy 11.30.05 gas 1.09.06 AURORA at 1.10.06_Wind Integration 10GRC 3 2 2" xfId="15017"/>
    <cellStyle name="_Power Cost Value Copy 11.30.05 gas 1.09.06 AURORA at 1.10.06_Wind Integration 10GRC 3 3" xfId="15018"/>
    <cellStyle name="_Power Cost Value Copy 11.30.05 gas 1.09.06 AURORA at 1.10.06_Wind Integration 10GRC 3 4" xfId="15019"/>
    <cellStyle name="_Power Cost Value Copy 11.30.05 gas 1.09.06 AURORA at 1.10.06_Wind Integration 10GRC 4" xfId="15020"/>
    <cellStyle name="_Power Cost Value Copy 11.30.05 gas 1.09.06 AURORA at 1.10.06_Wind Integration 10GRC 4 2" xfId="15021"/>
    <cellStyle name="_Power Cost Value Copy 11.30.05 gas 1.09.06 AURORA at 1.10.06_Wind Integration 10GRC 5" xfId="15022"/>
    <cellStyle name="_Power Cost Value Copy 11.30.05 gas 1.09.06 AURORA at 1.10.06_Wind Integration 10GRC_DEM-WP(C) ENERG10C--ctn Mid-C_042010 2010GRC" xfId="15023"/>
    <cellStyle name="_Power Cost Value Copy 11.30.05 gas 1.09.06 AURORA at 1.10.06_Wind Integration 10GRC_DEM-WP(C) ENERG10C--ctn Mid-C_042010 2010GRC 2" xfId="15024"/>
    <cellStyle name="_Power Costs Rate Year 11-13-07" xfId="15025"/>
    <cellStyle name="_Power Costs Rate Year 11-13-07 2" xfId="15026"/>
    <cellStyle name="_Price Output" xfId="15027"/>
    <cellStyle name="_Price Output 2" xfId="15028"/>
    <cellStyle name="_Price Output 2 2" xfId="15029"/>
    <cellStyle name="_Price Output 2 2 2" xfId="15030"/>
    <cellStyle name="_Price Output 2 2 2 2" xfId="15031"/>
    <cellStyle name="_Price Output 2 2 2 2 2" xfId="15032"/>
    <cellStyle name="_Price Output 2 2 2 3" xfId="15033"/>
    <cellStyle name="_Price Output 2 2 3" xfId="15034"/>
    <cellStyle name="_Price Output 2 2 3 2" xfId="15035"/>
    <cellStyle name="_Price Output 2 2 4" xfId="15036"/>
    <cellStyle name="_Price Output 2 2 5" xfId="15037"/>
    <cellStyle name="_Price Output 2 3" xfId="15038"/>
    <cellStyle name="_Price Output 2 3 2" xfId="15039"/>
    <cellStyle name="_Price Output 2 3 2 2" xfId="15040"/>
    <cellStyle name="_Price Output 2 3 3" xfId="15041"/>
    <cellStyle name="_Price Output 2 4" xfId="15042"/>
    <cellStyle name="_Price Output 2 4 2" xfId="15043"/>
    <cellStyle name="_Price Output 2 5" xfId="15044"/>
    <cellStyle name="_Price Output 3" xfId="15045"/>
    <cellStyle name="_Price Output 3 2" xfId="15046"/>
    <cellStyle name="_Price Output 3 2 2" xfId="15047"/>
    <cellStyle name="_Price Output 3 2 2 2" xfId="15048"/>
    <cellStyle name="_Price Output 3 2 3" xfId="15049"/>
    <cellStyle name="_Price Output 3 3" xfId="15050"/>
    <cellStyle name="_Price Output 3 3 2" xfId="15051"/>
    <cellStyle name="_Price Output 3 4" xfId="15052"/>
    <cellStyle name="_Price Output 4" xfId="15053"/>
    <cellStyle name="_Price Output 4 2" xfId="15054"/>
    <cellStyle name="_Price Output 4 2 2" xfId="15055"/>
    <cellStyle name="_Price Output 4 2 2 2" xfId="15056"/>
    <cellStyle name="_Price Output 4 2 3" xfId="15057"/>
    <cellStyle name="_Price Output 4 2 4" xfId="15058"/>
    <cellStyle name="_Price Output 4 3" xfId="15059"/>
    <cellStyle name="_Price Output 4 3 2" xfId="15060"/>
    <cellStyle name="_Price Output 4 4" xfId="15061"/>
    <cellStyle name="_Price Output 4 5" xfId="15062"/>
    <cellStyle name="_Price Output 5" xfId="15063"/>
    <cellStyle name="_Price Output 5 2" xfId="15064"/>
    <cellStyle name="_Price Output 5 2 2" xfId="15065"/>
    <cellStyle name="_Price Output 5 2 2 2" xfId="15066"/>
    <cellStyle name="_Price Output 5 2 3" xfId="15067"/>
    <cellStyle name="_Price Output 5 2 4" xfId="15068"/>
    <cellStyle name="_Price Output 5 3" xfId="15069"/>
    <cellStyle name="_Price Output 5 3 2" xfId="15070"/>
    <cellStyle name="_Price Output 5 4" xfId="15071"/>
    <cellStyle name="_Price Output 5 5" xfId="15072"/>
    <cellStyle name="_Price Output 6" xfId="15073"/>
    <cellStyle name="_Price Output 6 2" xfId="15074"/>
    <cellStyle name="_Price Output 6 2 2" xfId="15075"/>
    <cellStyle name="_Price Output 6 2 2 2" xfId="15076"/>
    <cellStyle name="_Price Output 6 2 3" xfId="15077"/>
    <cellStyle name="_Price Output 6 2 4" xfId="15078"/>
    <cellStyle name="_Price Output 6 3" xfId="15079"/>
    <cellStyle name="_Price Output 6 3 2" xfId="15080"/>
    <cellStyle name="_Price Output 6 4" xfId="15081"/>
    <cellStyle name="_Price Output 6 5" xfId="15082"/>
    <cellStyle name="_Price Output 7" xfId="15083"/>
    <cellStyle name="_Price Output 7 2" xfId="15084"/>
    <cellStyle name="_Price Output 8" xfId="15085"/>
    <cellStyle name="_Price Output_DEM-WP(C) Chelan Power Costs" xfId="15086"/>
    <cellStyle name="_Price Output_DEM-WP(C) Chelan Power Costs 2" xfId="15087"/>
    <cellStyle name="_Price Output_DEM-WP(C) Chelan Power Costs 2 2" xfId="15088"/>
    <cellStyle name="_Price Output_DEM-WP(C) Chelan Power Costs 2 2 2" xfId="15089"/>
    <cellStyle name="_Price Output_DEM-WP(C) Chelan Power Costs 2 3" xfId="15090"/>
    <cellStyle name="_Price Output_DEM-WP(C) Chelan Power Costs 2 4" xfId="15091"/>
    <cellStyle name="_Price Output_DEM-WP(C) Chelan Power Costs 3" xfId="15092"/>
    <cellStyle name="_Price Output_DEM-WP(C) Chelan Power Costs 3 2" xfId="15093"/>
    <cellStyle name="_Price Output_DEM-WP(C) Chelan Power Costs 4" xfId="15094"/>
    <cellStyle name="_Price Output_DEM-WP(C) ENERG10C--ctn Mid-C_042010 2010GRC" xfId="15095"/>
    <cellStyle name="_Price Output_DEM-WP(C) ENERG10C--ctn Mid-C_042010 2010GRC 2" xfId="15096"/>
    <cellStyle name="_Price Output_DEM-WP(C) Gas Transport 2010GRC" xfId="15097"/>
    <cellStyle name="_Price Output_DEM-WP(C) Gas Transport 2010GRC 2" xfId="15098"/>
    <cellStyle name="_Price Output_DEM-WP(C) Gas Transport 2010GRC 2 2" xfId="15099"/>
    <cellStyle name="_Price Output_DEM-WP(C) Gas Transport 2010GRC 2 2 2" xfId="15100"/>
    <cellStyle name="_Price Output_DEM-WP(C) Gas Transport 2010GRC 2 3" xfId="15101"/>
    <cellStyle name="_Price Output_DEM-WP(C) Gas Transport 2010GRC 2 4" xfId="15102"/>
    <cellStyle name="_Price Output_DEM-WP(C) Gas Transport 2010GRC 3" xfId="15103"/>
    <cellStyle name="_Price Output_DEM-WP(C) Gas Transport 2010GRC 3 2" xfId="15104"/>
    <cellStyle name="_Price Output_DEM-WP(C) Gas Transport 2010GRC 4" xfId="15105"/>
    <cellStyle name="_Price Output_NIM Summary" xfId="15106"/>
    <cellStyle name="_Price Output_NIM Summary 2" xfId="15107"/>
    <cellStyle name="_Price Output_NIM Summary 2 2" xfId="15108"/>
    <cellStyle name="_Price Output_NIM Summary 2 2 2" xfId="15109"/>
    <cellStyle name="_Price Output_NIM Summary 2 2 2 2" xfId="15110"/>
    <cellStyle name="_Price Output_NIM Summary 2 2 3" xfId="15111"/>
    <cellStyle name="_Price Output_NIM Summary 2 3" xfId="15112"/>
    <cellStyle name="_Price Output_NIM Summary 2 3 2" xfId="15113"/>
    <cellStyle name="_Price Output_NIM Summary 2 4" xfId="15114"/>
    <cellStyle name="_Price Output_NIM Summary 3" xfId="15115"/>
    <cellStyle name="_Price Output_NIM Summary 3 2" xfId="15116"/>
    <cellStyle name="_Price Output_NIM Summary 3 2 2" xfId="15117"/>
    <cellStyle name="_Price Output_NIM Summary 3 3" xfId="15118"/>
    <cellStyle name="_Price Output_NIM Summary 3 4" xfId="15119"/>
    <cellStyle name="_Price Output_NIM Summary 4" xfId="15120"/>
    <cellStyle name="_Price Output_NIM Summary 4 2" xfId="15121"/>
    <cellStyle name="_Price Output_NIM Summary 5" xfId="15122"/>
    <cellStyle name="_Price Output_NIM Summary_DEM-WP(C) ENERG10C--ctn Mid-C_042010 2010GRC" xfId="15123"/>
    <cellStyle name="_Price Output_NIM Summary_DEM-WP(C) ENERG10C--ctn Mid-C_042010 2010GRC 2" xfId="15124"/>
    <cellStyle name="_Price Output_Wind Integration 10GRC" xfId="15125"/>
    <cellStyle name="_Price Output_Wind Integration 10GRC 2" xfId="15126"/>
    <cellStyle name="_Price Output_Wind Integration 10GRC 2 2" xfId="15127"/>
    <cellStyle name="_Price Output_Wind Integration 10GRC 2 2 2" xfId="15128"/>
    <cellStyle name="_Price Output_Wind Integration 10GRC 2 2 2 2" xfId="15129"/>
    <cellStyle name="_Price Output_Wind Integration 10GRC 2 2 3" xfId="15130"/>
    <cellStyle name="_Price Output_Wind Integration 10GRC 2 3" xfId="15131"/>
    <cellStyle name="_Price Output_Wind Integration 10GRC 2 3 2" xfId="15132"/>
    <cellStyle name="_Price Output_Wind Integration 10GRC 2 4" xfId="15133"/>
    <cellStyle name="_Price Output_Wind Integration 10GRC 3" xfId="15134"/>
    <cellStyle name="_Price Output_Wind Integration 10GRC 3 2" xfId="15135"/>
    <cellStyle name="_Price Output_Wind Integration 10GRC 3 2 2" xfId="15136"/>
    <cellStyle name="_Price Output_Wind Integration 10GRC 3 3" xfId="15137"/>
    <cellStyle name="_Price Output_Wind Integration 10GRC 3 4" xfId="15138"/>
    <cellStyle name="_Price Output_Wind Integration 10GRC 4" xfId="15139"/>
    <cellStyle name="_Price Output_Wind Integration 10GRC 4 2" xfId="15140"/>
    <cellStyle name="_Price Output_Wind Integration 10GRC 5" xfId="15141"/>
    <cellStyle name="_Price Output_Wind Integration 10GRC_DEM-WP(C) ENERG10C--ctn Mid-C_042010 2010GRC" xfId="15142"/>
    <cellStyle name="_Price Output_Wind Integration 10GRC_DEM-WP(C) ENERG10C--ctn Mid-C_042010 2010GRC 2" xfId="15143"/>
    <cellStyle name="_Prices" xfId="15144"/>
    <cellStyle name="_Prices 2" xfId="15145"/>
    <cellStyle name="_Prices 2 2" xfId="15146"/>
    <cellStyle name="_Prices 2 2 2" xfId="15147"/>
    <cellStyle name="_Prices 2 2 2 2" xfId="15148"/>
    <cellStyle name="_Prices 2 2 2 2 2" xfId="15149"/>
    <cellStyle name="_Prices 2 2 2 3" xfId="15150"/>
    <cellStyle name="_Prices 2 2 3" xfId="15151"/>
    <cellStyle name="_Prices 2 2 3 2" xfId="15152"/>
    <cellStyle name="_Prices 2 2 4" xfId="15153"/>
    <cellStyle name="_Prices 2 2 5" xfId="15154"/>
    <cellStyle name="_Prices 2 3" xfId="15155"/>
    <cellStyle name="_Prices 2 3 2" xfId="15156"/>
    <cellStyle name="_Prices 2 3 2 2" xfId="15157"/>
    <cellStyle name="_Prices 2 3 3" xfId="15158"/>
    <cellStyle name="_Prices 2 4" xfId="15159"/>
    <cellStyle name="_Prices 2 4 2" xfId="15160"/>
    <cellStyle name="_Prices 2 5" xfId="15161"/>
    <cellStyle name="_Prices 3" xfId="15162"/>
    <cellStyle name="_Prices 3 2" xfId="15163"/>
    <cellStyle name="_Prices 3 2 2" xfId="15164"/>
    <cellStyle name="_Prices 3 2 2 2" xfId="15165"/>
    <cellStyle name="_Prices 3 2 3" xfId="15166"/>
    <cellStyle name="_Prices 3 3" xfId="15167"/>
    <cellStyle name="_Prices 3 3 2" xfId="15168"/>
    <cellStyle name="_Prices 3 4" xfId="15169"/>
    <cellStyle name="_Prices 4" xfId="15170"/>
    <cellStyle name="_Prices 4 2" xfId="15171"/>
    <cellStyle name="_Prices 4 2 2" xfId="15172"/>
    <cellStyle name="_Prices 4 2 2 2" xfId="15173"/>
    <cellStyle name="_Prices 4 2 3" xfId="15174"/>
    <cellStyle name="_Prices 4 2 4" xfId="15175"/>
    <cellStyle name="_Prices 4 3" xfId="15176"/>
    <cellStyle name="_Prices 4 3 2" xfId="15177"/>
    <cellStyle name="_Prices 4 4" xfId="15178"/>
    <cellStyle name="_Prices 4 5" xfId="15179"/>
    <cellStyle name="_Prices 5" xfId="15180"/>
    <cellStyle name="_Prices 5 2" xfId="15181"/>
    <cellStyle name="_Prices 5 2 2" xfId="15182"/>
    <cellStyle name="_Prices 5 2 2 2" xfId="15183"/>
    <cellStyle name="_Prices 5 2 3" xfId="15184"/>
    <cellStyle name="_Prices 5 2 4" xfId="15185"/>
    <cellStyle name="_Prices 5 3" xfId="15186"/>
    <cellStyle name="_Prices 5 3 2" xfId="15187"/>
    <cellStyle name="_Prices 5 4" xfId="15188"/>
    <cellStyle name="_Prices 5 5" xfId="15189"/>
    <cellStyle name="_Prices 6" xfId="15190"/>
    <cellStyle name="_Prices 6 2" xfId="15191"/>
    <cellStyle name="_Prices 6 2 2" xfId="15192"/>
    <cellStyle name="_Prices 6 2 2 2" xfId="15193"/>
    <cellStyle name="_Prices 6 2 3" xfId="15194"/>
    <cellStyle name="_Prices 6 2 4" xfId="15195"/>
    <cellStyle name="_Prices 6 3" xfId="15196"/>
    <cellStyle name="_Prices 6 3 2" xfId="15197"/>
    <cellStyle name="_Prices 6 4" xfId="15198"/>
    <cellStyle name="_Prices 6 5" xfId="15199"/>
    <cellStyle name="_Prices 7" xfId="15200"/>
    <cellStyle name="_Prices 7 2" xfId="15201"/>
    <cellStyle name="_Prices 8" xfId="15202"/>
    <cellStyle name="_Prices_DEM-WP(C) Chelan Power Costs" xfId="15203"/>
    <cellStyle name="_Prices_DEM-WP(C) Chelan Power Costs 2" xfId="15204"/>
    <cellStyle name="_Prices_DEM-WP(C) Chelan Power Costs 2 2" xfId="15205"/>
    <cellStyle name="_Prices_DEM-WP(C) Chelan Power Costs 2 2 2" xfId="15206"/>
    <cellStyle name="_Prices_DEM-WP(C) Chelan Power Costs 2 3" xfId="15207"/>
    <cellStyle name="_Prices_DEM-WP(C) Chelan Power Costs 2 4" xfId="15208"/>
    <cellStyle name="_Prices_DEM-WP(C) Chelan Power Costs 3" xfId="15209"/>
    <cellStyle name="_Prices_DEM-WP(C) Chelan Power Costs 3 2" xfId="15210"/>
    <cellStyle name="_Prices_DEM-WP(C) Chelan Power Costs 4" xfId="15211"/>
    <cellStyle name="_Prices_DEM-WP(C) ENERG10C--ctn Mid-C_042010 2010GRC" xfId="15212"/>
    <cellStyle name="_Prices_DEM-WP(C) ENERG10C--ctn Mid-C_042010 2010GRC 2" xfId="15213"/>
    <cellStyle name="_Prices_DEM-WP(C) Gas Transport 2010GRC" xfId="15214"/>
    <cellStyle name="_Prices_DEM-WP(C) Gas Transport 2010GRC 2" xfId="15215"/>
    <cellStyle name="_Prices_DEM-WP(C) Gas Transport 2010GRC 2 2" xfId="15216"/>
    <cellStyle name="_Prices_DEM-WP(C) Gas Transport 2010GRC 2 2 2" xfId="15217"/>
    <cellStyle name="_Prices_DEM-WP(C) Gas Transport 2010GRC 2 3" xfId="15218"/>
    <cellStyle name="_Prices_DEM-WP(C) Gas Transport 2010GRC 2 4" xfId="15219"/>
    <cellStyle name="_Prices_DEM-WP(C) Gas Transport 2010GRC 3" xfId="15220"/>
    <cellStyle name="_Prices_DEM-WP(C) Gas Transport 2010GRC 3 2" xfId="15221"/>
    <cellStyle name="_Prices_DEM-WP(C) Gas Transport 2010GRC 4" xfId="15222"/>
    <cellStyle name="_Prices_NIM Summary" xfId="15223"/>
    <cellStyle name="_Prices_NIM Summary 2" xfId="15224"/>
    <cellStyle name="_Prices_NIM Summary 2 2" xfId="15225"/>
    <cellStyle name="_Prices_NIM Summary 2 2 2" xfId="15226"/>
    <cellStyle name="_Prices_NIM Summary 2 2 2 2" xfId="15227"/>
    <cellStyle name="_Prices_NIM Summary 2 2 3" xfId="15228"/>
    <cellStyle name="_Prices_NIM Summary 2 3" xfId="15229"/>
    <cellStyle name="_Prices_NIM Summary 2 3 2" xfId="15230"/>
    <cellStyle name="_Prices_NIM Summary 2 4" xfId="15231"/>
    <cellStyle name="_Prices_NIM Summary 3" xfId="15232"/>
    <cellStyle name="_Prices_NIM Summary 3 2" xfId="15233"/>
    <cellStyle name="_Prices_NIM Summary 3 2 2" xfId="15234"/>
    <cellStyle name="_Prices_NIM Summary 3 3" xfId="15235"/>
    <cellStyle name="_Prices_NIM Summary 3 4" xfId="15236"/>
    <cellStyle name="_Prices_NIM Summary 4" xfId="15237"/>
    <cellStyle name="_Prices_NIM Summary 4 2" xfId="15238"/>
    <cellStyle name="_Prices_NIM Summary 5" xfId="15239"/>
    <cellStyle name="_Prices_NIM Summary_DEM-WP(C) ENERG10C--ctn Mid-C_042010 2010GRC" xfId="15240"/>
    <cellStyle name="_Prices_NIM Summary_DEM-WP(C) ENERG10C--ctn Mid-C_042010 2010GRC 2" xfId="15241"/>
    <cellStyle name="_Prices_Wind Integration 10GRC" xfId="15242"/>
    <cellStyle name="_Prices_Wind Integration 10GRC 2" xfId="15243"/>
    <cellStyle name="_Prices_Wind Integration 10GRC 2 2" xfId="15244"/>
    <cellStyle name="_Prices_Wind Integration 10GRC 2 2 2" xfId="15245"/>
    <cellStyle name="_Prices_Wind Integration 10GRC 2 2 2 2" xfId="15246"/>
    <cellStyle name="_Prices_Wind Integration 10GRC 2 2 3" xfId="15247"/>
    <cellStyle name="_Prices_Wind Integration 10GRC 2 3" xfId="15248"/>
    <cellStyle name="_Prices_Wind Integration 10GRC 2 3 2" xfId="15249"/>
    <cellStyle name="_Prices_Wind Integration 10GRC 2 4" xfId="15250"/>
    <cellStyle name="_Prices_Wind Integration 10GRC 3" xfId="15251"/>
    <cellStyle name="_Prices_Wind Integration 10GRC 3 2" xfId="15252"/>
    <cellStyle name="_Prices_Wind Integration 10GRC 3 2 2" xfId="15253"/>
    <cellStyle name="_Prices_Wind Integration 10GRC 3 3" xfId="15254"/>
    <cellStyle name="_Prices_Wind Integration 10GRC 3 4" xfId="15255"/>
    <cellStyle name="_Prices_Wind Integration 10GRC 4" xfId="15256"/>
    <cellStyle name="_Prices_Wind Integration 10GRC 4 2" xfId="15257"/>
    <cellStyle name="_Prices_Wind Integration 10GRC 5" xfId="15258"/>
    <cellStyle name="_Prices_Wind Integration 10GRC_DEM-WP(C) ENERG10C--ctn Mid-C_042010 2010GRC" xfId="15259"/>
    <cellStyle name="_Prices_Wind Integration 10GRC_DEM-WP(C) ENERG10C--ctn Mid-C_042010 2010GRC 2" xfId="15260"/>
    <cellStyle name="_Pro Forma Rev 07 GRC" xfId="15261"/>
    <cellStyle name="_Pro Forma Rev 07 GRC 2" xfId="15262"/>
    <cellStyle name="_x0013__Rebuttal Power Costs" xfId="15263"/>
    <cellStyle name="_x0013__Rebuttal Power Costs 2" xfId="15264"/>
    <cellStyle name="_x0013__Rebuttal Power Costs 2 2" xfId="15265"/>
    <cellStyle name="_x0013__Rebuttal Power Costs 2 2 2" xfId="15266"/>
    <cellStyle name="_x0013__Rebuttal Power Costs 2 3" xfId="15267"/>
    <cellStyle name="_x0013__Rebuttal Power Costs 3" xfId="15268"/>
    <cellStyle name="_x0013__Rebuttal Power Costs 3 2" xfId="15269"/>
    <cellStyle name="_x0013__Rebuttal Power Costs 4" xfId="15270"/>
    <cellStyle name="_x0013__Rebuttal Power Costs_Adj Bench DR 3 for Initial Briefs (Electric)" xfId="15271"/>
    <cellStyle name="_x0013__Rebuttal Power Costs_Adj Bench DR 3 for Initial Briefs (Electric) 2" xfId="15272"/>
    <cellStyle name="_x0013__Rebuttal Power Costs_Adj Bench DR 3 for Initial Briefs (Electric) 2 2" xfId="15273"/>
    <cellStyle name="_x0013__Rebuttal Power Costs_Adj Bench DR 3 for Initial Briefs (Electric) 2 2 2" xfId="15274"/>
    <cellStyle name="_x0013__Rebuttal Power Costs_Adj Bench DR 3 for Initial Briefs (Electric) 2 3" xfId="15275"/>
    <cellStyle name="_x0013__Rebuttal Power Costs_Adj Bench DR 3 for Initial Briefs (Electric) 3" xfId="15276"/>
    <cellStyle name="_x0013__Rebuttal Power Costs_Adj Bench DR 3 for Initial Briefs (Electric) 3 2" xfId="15277"/>
    <cellStyle name="_x0013__Rebuttal Power Costs_Adj Bench DR 3 for Initial Briefs (Electric) 4" xfId="15278"/>
    <cellStyle name="_x0013__Rebuttal Power Costs_Adj Bench DR 3 for Initial Briefs (Electric)_DEM-WP(C) ENERG10C--ctn Mid-C_042010 2010GRC" xfId="15279"/>
    <cellStyle name="_x0013__Rebuttal Power Costs_Adj Bench DR 3 for Initial Briefs (Electric)_DEM-WP(C) ENERG10C--ctn Mid-C_042010 2010GRC 2" xfId="15280"/>
    <cellStyle name="_x0013__Rebuttal Power Costs_DEM-WP(C) ENERG10C--ctn Mid-C_042010 2010GRC" xfId="15281"/>
    <cellStyle name="_x0013__Rebuttal Power Costs_DEM-WP(C) ENERG10C--ctn Mid-C_042010 2010GRC 2" xfId="15282"/>
    <cellStyle name="_x0013__Rebuttal Power Costs_Electric Rev Req Model (2009 GRC) Rebuttal" xfId="15283"/>
    <cellStyle name="_x0013__Rebuttal Power Costs_Electric Rev Req Model (2009 GRC) Rebuttal 2" xfId="15284"/>
    <cellStyle name="_x0013__Rebuttal Power Costs_Electric Rev Req Model (2009 GRC) Rebuttal 2 2" xfId="15285"/>
    <cellStyle name="_x0013__Rebuttal Power Costs_Electric Rev Req Model (2009 GRC) Rebuttal 2 2 2" xfId="15286"/>
    <cellStyle name="_x0013__Rebuttal Power Costs_Electric Rev Req Model (2009 GRC) Rebuttal 2 3" xfId="15287"/>
    <cellStyle name="_x0013__Rebuttal Power Costs_Electric Rev Req Model (2009 GRC) Rebuttal 3" xfId="15288"/>
    <cellStyle name="_x0013__Rebuttal Power Costs_Electric Rev Req Model (2009 GRC) Rebuttal 3 2" xfId="15289"/>
    <cellStyle name="_x0013__Rebuttal Power Costs_Electric Rev Req Model (2009 GRC) Rebuttal 4" xfId="15290"/>
    <cellStyle name="_x0013__Rebuttal Power Costs_Electric Rev Req Model (2009 GRC) Rebuttal REmoval of New  WH Solar AdjustMI" xfId="15291"/>
    <cellStyle name="_x0013__Rebuttal Power Costs_Electric Rev Req Model (2009 GRC) Rebuttal REmoval of New  WH Solar AdjustMI 2" xfId="15292"/>
    <cellStyle name="_x0013__Rebuttal Power Costs_Electric Rev Req Model (2009 GRC) Rebuttal REmoval of New  WH Solar AdjustMI 2 2" xfId="15293"/>
    <cellStyle name="_x0013__Rebuttal Power Costs_Electric Rev Req Model (2009 GRC) Rebuttal REmoval of New  WH Solar AdjustMI 2 2 2" xfId="15294"/>
    <cellStyle name="_x0013__Rebuttal Power Costs_Electric Rev Req Model (2009 GRC) Rebuttal REmoval of New  WH Solar AdjustMI 2 3" xfId="15295"/>
    <cellStyle name="_x0013__Rebuttal Power Costs_Electric Rev Req Model (2009 GRC) Rebuttal REmoval of New  WH Solar AdjustMI 3" xfId="15296"/>
    <cellStyle name="_x0013__Rebuttal Power Costs_Electric Rev Req Model (2009 GRC) Rebuttal REmoval of New  WH Solar AdjustMI 3 2" xfId="15297"/>
    <cellStyle name="_x0013__Rebuttal Power Costs_Electric Rev Req Model (2009 GRC) Rebuttal REmoval of New  WH Solar AdjustMI 4" xfId="15298"/>
    <cellStyle name="_x0013__Rebuttal Power Costs_Electric Rev Req Model (2009 GRC) Rebuttal REmoval of New  WH Solar AdjustMI_DEM-WP(C) ENERG10C--ctn Mid-C_042010 2010GRC" xfId="15299"/>
    <cellStyle name="_x0013__Rebuttal Power Costs_Electric Rev Req Model (2009 GRC) Rebuttal REmoval of New  WH Solar AdjustMI_DEM-WP(C) ENERG10C--ctn Mid-C_042010 2010GRC 2" xfId="15300"/>
    <cellStyle name="_x0013__Rebuttal Power Costs_Electric Rev Req Model (2009 GRC) Revised 01-18-2010" xfId="15301"/>
    <cellStyle name="_x0013__Rebuttal Power Costs_Electric Rev Req Model (2009 GRC) Revised 01-18-2010 2" xfId="15302"/>
    <cellStyle name="_x0013__Rebuttal Power Costs_Electric Rev Req Model (2009 GRC) Revised 01-18-2010 2 2" xfId="15303"/>
    <cellStyle name="_x0013__Rebuttal Power Costs_Electric Rev Req Model (2009 GRC) Revised 01-18-2010 2 2 2" xfId="15304"/>
    <cellStyle name="_x0013__Rebuttal Power Costs_Electric Rev Req Model (2009 GRC) Revised 01-18-2010 2 3" xfId="15305"/>
    <cellStyle name="_x0013__Rebuttal Power Costs_Electric Rev Req Model (2009 GRC) Revised 01-18-2010 3" xfId="15306"/>
    <cellStyle name="_x0013__Rebuttal Power Costs_Electric Rev Req Model (2009 GRC) Revised 01-18-2010 3 2" xfId="15307"/>
    <cellStyle name="_x0013__Rebuttal Power Costs_Electric Rev Req Model (2009 GRC) Revised 01-18-2010 4" xfId="15308"/>
    <cellStyle name="_x0013__Rebuttal Power Costs_Electric Rev Req Model (2009 GRC) Revised 01-18-2010_DEM-WP(C) ENERG10C--ctn Mid-C_042010 2010GRC" xfId="15309"/>
    <cellStyle name="_x0013__Rebuttal Power Costs_Electric Rev Req Model (2009 GRC) Revised 01-18-2010_DEM-WP(C) ENERG10C--ctn Mid-C_042010 2010GRC 2" xfId="15310"/>
    <cellStyle name="_x0013__Rebuttal Power Costs_Final Order Electric EXHIBIT A-1" xfId="15311"/>
    <cellStyle name="_x0013__Rebuttal Power Costs_Final Order Electric EXHIBIT A-1 2" xfId="15312"/>
    <cellStyle name="_x0013__Rebuttal Power Costs_Final Order Electric EXHIBIT A-1 2 2" xfId="15313"/>
    <cellStyle name="_x0013__Rebuttal Power Costs_Final Order Electric EXHIBIT A-1 2 2 2" xfId="15314"/>
    <cellStyle name="_x0013__Rebuttal Power Costs_Final Order Electric EXHIBIT A-1 2 3" xfId="15315"/>
    <cellStyle name="_x0013__Rebuttal Power Costs_Final Order Electric EXHIBIT A-1 3" xfId="15316"/>
    <cellStyle name="_x0013__Rebuttal Power Costs_Final Order Electric EXHIBIT A-1 3 2" xfId="15317"/>
    <cellStyle name="_x0013__Rebuttal Power Costs_Final Order Electric EXHIBIT A-1 4" xfId="15318"/>
    <cellStyle name="_recommendation" xfId="15319"/>
    <cellStyle name="_recommendation 2" xfId="15320"/>
    <cellStyle name="_recommendation 2 2" xfId="15321"/>
    <cellStyle name="_recommendation 2 2 2" xfId="15322"/>
    <cellStyle name="_recommendation 2 2 2 2" xfId="15323"/>
    <cellStyle name="_recommendation 2 2 2 2 2" xfId="15324"/>
    <cellStyle name="_recommendation 2 2 2 3" xfId="15325"/>
    <cellStyle name="_recommendation 2 2 3" xfId="15326"/>
    <cellStyle name="_recommendation 2 2 3 2" xfId="15327"/>
    <cellStyle name="_recommendation 2 2 4" xfId="15328"/>
    <cellStyle name="_recommendation 2 2 5" xfId="15329"/>
    <cellStyle name="_recommendation 2 3" xfId="15330"/>
    <cellStyle name="_recommendation 2 3 2" xfId="15331"/>
    <cellStyle name="_recommendation 2 3 2 2" xfId="15332"/>
    <cellStyle name="_recommendation 2 3 3" xfId="15333"/>
    <cellStyle name="_recommendation 2 4" xfId="15334"/>
    <cellStyle name="_recommendation 2 4 2" xfId="15335"/>
    <cellStyle name="_recommendation 2 5" xfId="15336"/>
    <cellStyle name="_recommendation 3" xfId="15337"/>
    <cellStyle name="_recommendation 3 2" xfId="15338"/>
    <cellStyle name="_recommendation 3 2 2" xfId="15339"/>
    <cellStyle name="_recommendation 3 2 2 2" xfId="15340"/>
    <cellStyle name="_recommendation 3 2 3" xfId="15341"/>
    <cellStyle name="_recommendation 3 3" xfId="15342"/>
    <cellStyle name="_recommendation 3 3 2" xfId="15343"/>
    <cellStyle name="_recommendation 3 4" xfId="15344"/>
    <cellStyle name="_recommendation 4" xfId="15345"/>
    <cellStyle name="_recommendation 4 2" xfId="15346"/>
    <cellStyle name="_recommendation 4 2 2" xfId="15347"/>
    <cellStyle name="_recommendation 4 2 2 2" xfId="15348"/>
    <cellStyle name="_recommendation 4 2 3" xfId="15349"/>
    <cellStyle name="_recommendation 4 2 4" xfId="15350"/>
    <cellStyle name="_recommendation 4 3" xfId="15351"/>
    <cellStyle name="_recommendation 4 3 2" xfId="15352"/>
    <cellStyle name="_recommendation 4 4" xfId="15353"/>
    <cellStyle name="_recommendation 4 5" xfId="15354"/>
    <cellStyle name="_recommendation 5" xfId="15355"/>
    <cellStyle name="_recommendation 5 2" xfId="15356"/>
    <cellStyle name="_recommendation 5 2 2" xfId="15357"/>
    <cellStyle name="_recommendation 5 2 2 2" xfId="15358"/>
    <cellStyle name="_recommendation 5 2 3" xfId="15359"/>
    <cellStyle name="_recommendation 5 2 4" xfId="15360"/>
    <cellStyle name="_recommendation 5 3" xfId="15361"/>
    <cellStyle name="_recommendation 5 3 2" xfId="15362"/>
    <cellStyle name="_recommendation 5 4" xfId="15363"/>
    <cellStyle name="_recommendation 5 5" xfId="15364"/>
    <cellStyle name="_recommendation 6" xfId="15365"/>
    <cellStyle name="_recommendation 6 2" xfId="15366"/>
    <cellStyle name="_recommendation 6 2 2" xfId="15367"/>
    <cellStyle name="_recommendation 6 3" xfId="15368"/>
    <cellStyle name="_recommendation 7" xfId="15369"/>
    <cellStyle name="_recommendation_DEM-WP(C) Chelan Power Costs" xfId="15370"/>
    <cellStyle name="_recommendation_DEM-WP(C) Chelan Power Costs 2" xfId="15371"/>
    <cellStyle name="_recommendation_DEM-WP(C) Chelan Power Costs 2 2" xfId="15372"/>
    <cellStyle name="_recommendation_DEM-WP(C) Chelan Power Costs 2 2 2" xfId="15373"/>
    <cellStyle name="_recommendation_DEM-WP(C) Chelan Power Costs 2 3" xfId="15374"/>
    <cellStyle name="_recommendation_DEM-WP(C) Chelan Power Costs 2 4" xfId="15375"/>
    <cellStyle name="_recommendation_DEM-WP(C) Chelan Power Costs 3" xfId="15376"/>
    <cellStyle name="_recommendation_DEM-WP(C) Chelan Power Costs 3 2" xfId="15377"/>
    <cellStyle name="_recommendation_DEM-WP(C) Chelan Power Costs 4" xfId="15378"/>
    <cellStyle name="_recommendation_DEM-WP(C) ENERG10C--ctn Mid-C_042010 2010GRC" xfId="15379"/>
    <cellStyle name="_recommendation_DEM-WP(C) ENERG10C--ctn Mid-C_042010 2010GRC 2" xfId="15380"/>
    <cellStyle name="_recommendation_DEM-WP(C) Gas Transport 2010GRC" xfId="15381"/>
    <cellStyle name="_recommendation_DEM-WP(C) Gas Transport 2010GRC 2" xfId="15382"/>
    <cellStyle name="_recommendation_DEM-WP(C) Gas Transport 2010GRC 2 2" xfId="15383"/>
    <cellStyle name="_recommendation_DEM-WP(C) Gas Transport 2010GRC 2 2 2" xfId="15384"/>
    <cellStyle name="_recommendation_DEM-WP(C) Gas Transport 2010GRC 2 3" xfId="15385"/>
    <cellStyle name="_recommendation_DEM-WP(C) Gas Transport 2010GRC 2 4" xfId="15386"/>
    <cellStyle name="_recommendation_DEM-WP(C) Gas Transport 2010GRC 3" xfId="15387"/>
    <cellStyle name="_recommendation_DEM-WP(C) Gas Transport 2010GRC 3 2" xfId="15388"/>
    <cellStyle name="_recommendation_DEM-WP(C) Gas Transport 2010GRC 4" xfId="15389"/>
    <cellStyle name="_recommendation_DEM-WP(C) Wind Integration Summary 2010GRC" xfId="15390"/>
    <cellStyle name="_recommendation_DEM-WP(C) Wind Integration Summary 2010GRC 2" xfId="15391"/>
    <cellStyle name="_recommendation_DEM-WP(C) Wind Integration Summary 2010GRC 2 2" xfId="15392"/>
    <cellStyle name="_recommendation_DEM-WP(C) Wind Integration Summary 2010GRC 2 2 2" xfId="15393"/>
    <cellStyle name="_recommendation_DEM-WP(C) Wind Integration Summary 2010GRC 2 2 2 2" xfId="15394"/>
    <cellStyle name="_recommendation_DEM-WP(C) Wind Integration Summary 2010GRC 2 2 3" xfId="15395"/>
    <cellStyle name="_recommendation_DEM-WP(C) Wind Integration Summary 2010GRC 2 3" xfId="15396"/>
    <cellStyle name="_recommendation_DEM-WP(C) Wind Integration Summary 2010GRC 2 3 2" xfId="15397"/>
    <cellStyle name="_recommendation_DEM-WP(C) Wind Integration Summary 2010GRC 2 4" xfId="15398"/>
    <cellStyle name="_recommendation_DEM-WP(C) Wind Integration Summary 2010GRC 3" xfId="15399"/>
    <cellStyle name="_recommendation_DEM-WP(C) Wind Integration Summary 2010GRC 3 2" xfId="15400"/>
    <cellStyle name="_recommendation_DEM-WP(C) Wind Integration Summary 2010GRC 3 2 2" xfId="15401"/>
    <cellStyle name="_recommendation_DEM-WP(C) Wind Integration Summary 2010GRC 3 3" xfId="15402"/>
    <cellStyle name="_recommendation_DEM-WP(C) Wind Integration Summary 2010GRC 3 4" xfId="15403"/>
    <cellStyle name="_recommendation_DEM-WP(C) Wind Integration Summary 2010GRC 4" xfId="15404"/>
    <cellStyle name="_recommendation_DEM-WP(C) Wind Integration Summary 2010GRC 4 2" xfId="15405"/>
    <cellStyle name="_recommendation_DEM-WP(C) Wind Integration Summary 2010GRC 5" xfId="15406"/>
    <cellStyle name="_recommendation_DEM-WP(C) Wind Integration Summary 2010GRC_DEM-WP(C) ENERG10C--ctn Mid-C_042010 2010GRC" xfId="15407"/>
    <cellStyle name="_recommendation_DEM-WP(C) Wind Integration Summary 2010GRC_DEM-WP(C) ENERG10C--ctn Mid-C_042010 2010GRC 2" xfId="15408"/>
    <cellStyle name="_recommendation_NIM Summary" xfId="15409"/>
    <cellStyle name="_recommendation_NIM Summary 2" xfId="15410"/>
    <cellStyle name="_recommendation_NIM Summary 2 2" xfId="15411"/>
    <cellStyle name="_recommendation_NIM Summary 2 2 2" xfId="15412"/>
    <cellStyle name="_recommendation_NIM Summary 2 2 2 2" xfId="15413"/>
    <cellStyle name="_recommendation_NIM Summary 2 2 3" xfId="15414"/>
    <cellStyle name="_recommendation_NIM Summary 2 3" xfId="15415"/>
    <cellStyle name="_recommendation_NIM Summary 2 3 2" xfId="15416"/>
    <cellStyle name="_recommendation_NIM Summary 2 4" xfId="15417"/>
    <cellStyle name="_recommendation_NIM Summary 3" xfId="15418"/>
    <cellStyle name="_recommendation_NIM Summary 3 2" xfId="15419"/>
    <cellStyle name="_recommendation_NIM Summary 3 2 2" xfId="15420"/>
    <cellStyle name="_recommendation_NIM Summary 3 3" xfId="15421"/>
    <cellStyle name="_recommendation_NIM Summary 3 4" xfId="15422"/>
    <cellStyle name="_recommendation_NIM Summary 4" xfId="15423"/>
    <cellStyle name="_recommendation_NIM Summary 4 2" xfId="15424"/>
    <cellStyle name="_recommendation_NIM Summary 5" xfId="15425"/>
    <cellStyle name="_recommendation_NIM Summary_DEM-WP(C) ENERG10C--ctn Mid-C_042010 2010GRC" xfId="15426"/>
    <cellStyle name="_recommendation_NIM Summary_DEM-WP(C) ENERG10C--ctn Mid-C_042010 2010GRC 2" xfId="15427"/>
    <cellStyle name="_Recon to Darrin's 5.11.05 proforma" xfId="15428"/>
    <cellStyle name="_Recon to Darrin's 5.11.05 proforma 10" xfId="15429"/>
    <cellStyle name="_Recon to Darrin's 5.11.05 proforma 10 2" xfId="15430"/>
    <cellStyle name="_Recon to Darrin's 5.11.05 proforma 11" xfId="15431"/>
    <cellStyle name="_Recon to Darrin's 5.11.05 proforma 11 2" xfId="15432"/>
    <cellStyle name="_Recon to Darrin's 5.11.05 proforma 11 3" xfId="15433"/>
    <cellStyle name="_Recon to Darrin's 5.11.05 proforma 12" xfId="15434"/>
    <cellStyle name="_Recon to Darrin's 5.11.05 proforma 2" xfId="15435"/>
    <cellStyle name="_Recon to Darrin's 5.11.05 proforma 2 2" xfId="15436"/>
    <cellStyle name="_Recon to Darrin's 5.11.05 proforma 2 2 2" xfId="15437"/>
    <cellStyle name="_Recon to Darrin's 5.11.05 proforma 2 2 2 2" xfId="15438"/>
    <cellStyle name="_Recon to Darrin's 5.11.05 proforma 2 2 2 2 2" xfId="15439"/>
    <cellStyle name="_Recon to Darrin's 5.11.05 proforma 2 2 2 3" xfId="15440"/>
    <cellStyle name="_Recon to Darrin's 5.11.05 proforma 2 2 3" xfId="15441"/>
    <cellStyle name="_Recon to Darrin's 5.11.05 proforma 2 2 3 2" xfId="15442"/>
    <cellStyle name="_Recon to Darrin's 5.11.05 proforma 2 2 4" xfId="15443"/>
    <cellStyle name="_Recon to Darrin's 5.11.05 proforma 2 3" xfId="15444"/>
    <cellStyle name="_Recon to Darrin's 5.11.05 proforma 2 3 2" xfId="15445"/>
    <cellStyle name="_Recon to Darrin's 5.11.05 proforma 2 3 2 2" xfId="15446"/>
    <cellStyle name="_Recon to Darrin's 5.11.05 proforma 2 3 3" xfId="15447"/>
    <cellStyle name="_Recon to Darrin's 5.11.05 proforma 2 3 4" xfId="15448"/>
    <cellStyle name="_Recon to Darrin's 5.11.05 proforma 2 4" xfId="15449"/>
    <cellStyle name="_Recon to Darrin's 5.11.05 proforma 2 4 2" xfId="15450"/>
    <cellStyle name="_Recon to Darrin's 5.11.05 proforma 2 5" xfId="15451"/>
    <cellStyle name="_Recon to Darrin's 5.11.05 proforma 3" xfId="15452"/>
    <cellStyle name="_Recon to Darrin's 5.11.05 proforma 3 2" xfId="15453"/>
    <cellStyle name="_Recon to Darrin's 5.11.05 proforma 3 2 2" xfId="15454"/>
    <cellStyle name="_Recon to Darrin's 5.11.05 proforma 3 2 2 2" xfId="15455"/>
    <cellStyle name="_Recon to Darrin's 5.11.05 proforma 3 2 3" xfId="15456"/>
    <cellStyle name="_Recon to Darrin's 5.11.05 proforma 3 2 4" xfId="15457"/>
    <cellStyle name="_Recon to Darrin's 5.11.05 proforma 3 3" xfId="15458"/>
    <cellStyle name="_Recon to Darrin's 5.11.05 proforma 3 3 2" xfId="15459"/>
    <cellStyle name="_Recon to Darrin's 5.11.05 proforma 3 3 2 2" xfId="15460"/>
    <cellStyle name="_Recon to Darrin's 5.11.05 proforma 3 3 3" xfId="15461"/>
    <cellStyle name="_Recon to Darrin's 5.11.05 proforma 3 4" xfId="15462"/>
    <cellStyle name="_Recon to Darrin's 5.11.05 proforma 3 4 2" xfId="15463"/>
    <cellStyle name="_Recon to Darrin's 5.11.05 proforma 3 4 2 2" xfId="15464"/>
    <cellStyle name="_Recon to Darrin's 5.11.05 proforma 3 4 3" xfId="15465"/>
    <cellStyle name="_Recon to Darrin's 5.11.05 proforma 3 5" xfId="15466"/>
    <cellStyle name="_Recon to Darrin's 5.11.05 proforma 4" xfId="15467"/>
    <cellStyle name="_Recon to Darrin's 5.11.05 proforma 4 2" xfId="15468"/>
    <cellStyle name="_Recon to Darrin's 5.11.05 proforma 4 2 2" xfId="15469"/>
    <cellStyle name="_Recon to Darrin's 5.11.05 proforma 4 2 2 2" xfId="15470"/>
    <cellStyle name="_Recon to Darrin's 5.11.05 proforma 4 2 2 2 2" xfId="15471"/>
    <cellStyle name="_Recon to Darrin's 5.11.05 proforma 4 2 2 3" xfId="15472"/>
    <cellStyle name="_Recon to Darrin's 5.11.05 proforma 4 2 3" xfId="15473"/>
    <cellStyle name="_Recon to Darrin's 5.11.05 proforma 4 2 3 2" xfId="15474"/>
    <cellStyle name="_Recon to Darrin's 5.11.05 proforma 4 2 4" xfId="15475"/>
    <cellStyle name="_Recon to Darrin's 5.11.05 proforma 4 3" xfId="15476"/>
    <cellStyle name="_Recon to Darrin's 5.11.05 proforma 4 3 2" xfId="15477"/>
    <cellStyle name="_Recon to Darrin's 5.11.05 proforma 4 3 2 2" xfId="15478"/>
    <cellStyle name="_Recon to Darrin's 5.11.05 proforma 4 3 3" xfId="15479"/>
    <cellStyle name="_Recon to Darrin's 5.11.05 proforma 4 3 4" xfId="15480"/>
    <cellStyle name="_Recon to Darrin's 5.11.05 proforma 4 4" xfId="15481"/>
    <cellStyle name="_Recon to Darrin's 5.11.05 proforma 4 4 2" xfId="15482"/>
    <cellStyle name="_Recon to Darrin's 5.11.05 proforma 4 5" xfId="15483"/>
    <cellStyle name="_Recon to Darrin's 5.11.05 proforma 5" xfId="15484"/>
    <cellStyle name="_Recon to Darrin's 5.11.05 proforma 5 2" xfId="15485"/>
    <cellStyle name="_Recon to Darrin's 5.11.05 proforma 5 2 2" xfId="15486"/>
    <cellStyle name="_Recon to Darrin's 5.11.05 proforma 5 2 2 2" xfId="15487"/>
    <cellStyle name="_Recon to Darrin's 5.11.05 proforma 5 2 2 2 2" xfId="15488"/>
    <cellStyle name="_Recon to Darrin's 5.11.05 proforma 5 2 2 3" xfId="15489"/>
    <cellStyle name="_Recon to Darrin's 5.11.05 proforma 5 2 3" xfId="15490"/>
    <cellStyle name="_Recon to Darrin's 5.11.05 proforma 5 2 3 2" xfId="15491"/>
    <cellStyle name="_Recon to Darrin's 5.11.05 proforma 5 2 4" xfId="15492"/>
    <cellStyle name="_Recon to Darrin's 5.11.05 proforma 5 2 5" xfId="15493"/>
    <cellStyle name="_Recon to Darrin's 5.11.05 proforma 5 3" xfId="15494"/>
    <cellStyle name="_Recon to Darrin's 5.11.05 proforma 5 3 2" xfId="15495"/>
    <cellStyle name="_Recon to Darrin's 5.11.05 proforma 5 3 2 2" xfId="15496"/>
    <cellStyle name="_Recon to Darrin's 5.11.05 proforma 5 3 3" xfId="15497"/>
    <cellStyle name="_Recon to Darrin's 5.11.05 proforma 5 3 4" xfId="15498"/>
    <cellStyle name="_Recon to Darrin's 5.11.05 proforma 5 4" xfId="15499"/>
    <cellStyle name="_Recon to Darrin's 5.11.05 proforma 5 4 2" xfId="15500"/>
    <cellStyle name="_Recon to Darrin's 5.11.05 proforma 5 5" xfId="15501"/>
    <cellStyle name="_Recon to Darrin's 5.11.05 proforma 6" xfId="15502"/>
    <cellStyle name="_Recon to Darrin's 5.11.05 proforma 6 2" xfId="15503"/>
    <cellStyle name="_Recon to Darrin's 5.11.05 proforma 6 2 2" xfId="15504"/>
    <cellStyle name="_Recon to Darrin's 5.11.05 proforma 6 2 2 2" xfId="15505"/>
    <cellStyle name="_Recon to Darrin's 5.11.05 proforma 6 2 2 2 2" xfId="15506"/>
    <cellStyle name="_Recon to Darrin's 5.11.05 proforma 6 2 2 3" xfId="15507"/>
    <cellStyle name="_Recon to Darrin's 5.11.05 proforma 6 2 3" xfId="15508"/>
    <cellStyle name="_Recon to Darrin's 5.11.05 proforma 6 2 3 2" xfId="15509"/>
    <cellStyle name="_Recon to Darrin's 5.11.05 proforma 6 2 4" xfId="15510"/>
    <cellStyle name="_Recon to Darrin's 5.11.05 proforma 6 2 5" xfId="15511"/>
    <cellStyle name="_Recon to Darrin's 5.11.05 proforma 6 3" xfId="15512"/>
    <cellStyle name="_Recon to Darrin's 5.11.05 proforma 6 3 2" xfId="15513"/>
    <cellStyle name="_Recon to Darrin's 5.11.05 proforma 6 3 2 2" xfId="15514"/>
    <cellStyle name="_Recon to Darrin's 5.11.05 proforma 6 3 3" xfId="15515"/>
    <cellStyle name="_Recon to Darrin's 5.11.05 proforma 6 4" xfId="15516"/>
    <cellStyle name="_Recon to Darrin's 5.11.05 proforma 6 4 2" xfId="15517"/>
    <cellStyle name="_Recon to Darrin's 5.11.05 proforma 6 5" xfId="15518"/>
    <cellStyle name="_Recon to Darrin's 5.11.05 proforma 7" xfId="15519"/>
    <cellStyle name="_Recon to Darrin's 5.11.05 proforma 7 2" xfId="15520"/>
    <cellStyle name="_Recon to Darrin's 5.11.05 proforma 7 2 2" xfId="15521"/>
    <cellStyle name="_Recon to Darrin's 5.11.05 proforma 7 2 2 2" xfId="15522"/>
    <cellStyle name="_Recon to Darrin's 5.11.05 proforma 7 2 3" xfId="15523"/>
    <cellStyle name="_Recon to Darrin's 5.11.05 proforma 7 3" xfId="15524"/>
    <cellStyle name="_Recon to Darrin's 5.11.05 proforma 7 3 2" xfId="15525"/>
    <cellStyle name="_Recon to Darrin's 5.11.05 proforma 7 4" xfId="15526"/>
    <cellStyle name="_Recon to Darrin's 5.11.05 proforma 8" xfId="15527"/>
    <cellStyle name="_Recon to Darrin's 5.11.05 proforma 8 2" xfId="15528"/>
    <cellStyle name="_Recon to Darrin's 5.11.05 proforma 8 2 2" xfId="15529"/>
    <cellStyle name="_Recon to Darrin's 5.11.05 proforma 8 2 2 2" xfId="15530"/>
    <cellStyle name="_Recon to Darrin's 5.11.05 proforma 8 2 3" xfId="15531"/>
    <cellStyle name="_Recon to Darrin's 5.11.05 proforma 8 3" xfId="15532"/>
    <cellStyle name="_Recon to Darrin's 5.11.05 proforma 8 3 2" xfId="15533"/>
    <cellStyle name="_Recon to Darrin's 5.11.05 proforma 8 4" xfId="15534"/>
    <cellStyle name="_Recon to Darrin's 5.11.05 proforma 9" xfId="15535"/>
    <cellStyle name="_Recon to Darrin's 5.11.05 proforma 9 2" xfId="15536"/>
    <cellStyle name="_Recon to Darrin's 5.11.05 proforma 9 2 2" xfId="15537"/>
    <cellStyle name="_Recon to Darrin's 5.11.05 proforma 9 2 2 2" xfId="15538"/>
    <cellStyle name="_Recon to Darrin's 5.11.05 proforma 9 2 3" xfId="15539"/>
    <cellStyle name="_Recon to Darrin's 5.11.05 proforma 9 3" xfId="15540"/>
    <cellStyle name="_Recon to Darrin's 5.11.05 proforma 9 3 2" xfId="15541"/>
    <cellStyle name="_Recon to Darrin's 5.11.05 proforma 9 4" xfId="15542"/>
    <cellStyle name="_Recon to Darrin's 5.11.05 proforma_(C) WHE Proforma with ITC cash grant 10 Yr Amort_for deferral_102809" xfId="15543"/>
    <cellStyle name="_Recon to Darrin's 5.11.05 proforma_(C) WHE Proforma with ITC cash grant 10 Yr Amort_for deferral_102809 2" xfId="15544"/>
    <cellStyle name="_Recon to Darrin's 5.11.05 proforma_(C) WHE Proforma with ITC cash grant 10 Yr Amort_for deferral_102809 2 2" xfId="15545"/>
    <cellStyle name="_Recon to Darrin's 5.11.05 proforma_(C) WHE Proforma with ITC cash grant 10 Yr Amort_for deferral_102809 2 2 2" xfId="15546"/>
    <cellStyle name="_Recon to Darrin's 5.11.05 proforma_(C) WHE Proforma with ITC cash grant 10 Yr Amort_for deferral_102809 2 2 2 2" xfId="15547"/>
    <cellStyle name="_Recon to Darrin's 5.11.05 proforma_(C) WHE Proforma with ITC cash grant 10 Yr Amort_for deferral_102809 2 2 3" xfId="15548"/>
    <cellStyle name="_Recon to Darrin's 5.11.05 proforma_(C) WHE Proforma with ITC cash grant 10 Yr Amort_for deferral_102809 2 3" xfId="15549"/>
    <cellStyle name="_Recon to Darrin's 5.11.05 proforma_(C) WHE Proforma with ITC cash grant 10 Yr Amort_for deferral_102809 2 3 2" xfId="15550"/>
    <cellStyle name="_Recon to Darrin's 5.11.05 proforma_(C) WHE Proforma with ITC cash grant 10 Yr Amort_for deferral_102809 2 4" xfId="15551"/>
    <cellStyle name="_Recon to Darrin's 5.11.05 proforma_(C) WHE Proforma with ITC cash grant 10 Yr Amort_for deferral_102809 3" xfId="15552"/>
    <cellStyle name="_Recon to Darrin's 5.11.05 proforma_(C) WHE Proforma with ITC cash grant 10 Yr Amort_for deferral_102809 3 2" xfId="15553"/>
    <cellStyle name="_Recon to Darrin's 5.11.05 proforma_(C) WHE Proforma with ITC cash grant 10 Yr Amort_for deferral_102809 3 2 2" xfId="15554"/>
    <cellStyle name="_Recon to Darrin's 5.11.05 proforma_(C) WHE Proforma with ITC cash grant 10 Yr Amort_for deferral_102809 3 3" xfId="15555"/>
    <cellStyle name="_Recon to Darrin's 5.11.05 proforma_(C) WHE Proforma with ITC cash grant 10 Yr Amort_for deferral_102809 3 4" xfId="15556"/>
    <cellStyle name="_Recon to Darrin's 5.11.05 proforma_(C) WHE Proforma with ITC cash grant 10 Yr Amort_for deferral_102809 4" xfId="15557"/>
    <cellStyle name="_Recon to Darrin's 5.11.05 proforma_(C) WHE Proforma with ITC cash grant 10 Yr Amort_for deferral_102809 4 2" xfId="15558"/>
    <cellStyle name="_Recon to Darrin's 5.11.05 proforma_(C) WHE Proforma with ITC cash grant 10 Yr Amort_for deferral_102809 5" xfId="15559"/>
    <cellStyle name="_Recon to Darrin's 5.11.05 proforma_(C) WHE Proforma with ITC cash grant 10 Yr Amort_for deferral_102809_16.07E Wild Horse Wind Expansionwrkingfile" xfId="15560"/>
    <cellStyle name="_Recon to Darrin's 5.11.05 proforma_(C) WHE Proforma with ITC cash grant 10 Yr Amort_for deferral_102809_16.07E Wild Horse Wind Expansionwrkingfile 2" xfId="15561"/>
    <cellStyle name="_Recon to Darrin's 5.11.05 proforma_(C) WHE Proforma with ITC cash grant 10 Yr Amort_for deferral_102809_16.07E Wild Horse Wind Expansionwrkingfile 2 2" xfId="15562"/>
    <cellStyle name="_Recon to Darrin's 5.11.05 proforma_(C) WHE Proforma with ITC cash grant 10 Yr Amort_for deferral_102809_16.07E Wild Horse Wind Expansionwrkingfile 2 2 2" xfId="15563"/>
    <cellStyle name="_Recon to Darrin's 5.11.05 proforma_(C) WHE Proforma with ITC cash grant 10 Yr Amort_for deferral_102809_16.07E Wild Horse Wind Expansionwrkingfile 2 2 2 2" xfId="15564"/>
    <cellStyle name="_Recon to Darrin's 5.11.05 proforma_(C) WHE Proforma with ITC cash grant 10 Yr Amort_for deferral_102809_16.07E Wild Horse Wind Expansionwrkingfile 2 2 3" xfId="15565"/>
    <cellStyle name="_Recon to Darrin's 5.11.05 proforma_(C) WHE Proforma with ITC cash grant 10 Yr Amort_for deferral_102809_16.07E Wild Horse Wind Expansionwrkingfile 2 3" xfId="15566"/>
    <cellStyle name="_Recon to Darrin's 5.11.05 proforma_(C) WHE Proforma with ITC cash grant 10 Yr Amort_for deferral_102809_16.07E Wild Horse Wind Expansionwrkingfile 2 3 2" xfId="15567"/>
    <cellStyle name="_Recon to Darrin's 5.11.05 proforma_(C) WHE Proforma with ITC cash grant 10 Yr Amort_for deferral_102809_16.07E Wild Horse Wind Expansionwrkingfile 2 4" xfId="15568"/>
    <cellStyle name="_Recon to Darrin's 5.11.05 proforma_(C) WHE Proforma with ITC cash grant 10 Yr Amort_for deferral_102809_16.07E Wild Horse Wind Expansionwrkingfile 3" xfId="15569"/>
    <cellStyle name="_Recon to Darrin's 5.11.05 proforma_(C) WHE Proforma with ITC cash grant 10 Yr Amort_for deferral_102809_16.07E Wild Horse Wind Expansionwrkingfile 3 2" xfId="15570"/>
    <cellStyle name="_Recon to Darrin's 5.11.05 proforma_(C) WHE Proforma with ITC cash grant 10 Yr Amort_for deferral_102809_16.07E Wild Horse Wind Expansionwrkingfile 3 2 2" xfId="15571"/>
    <cellStyle name="_Recon to Darrin's 5.11.05 proforma_(C) WHE Proforma with ITC cash grant 10 Yr Amort_for deferral_102809_16.07E Wild Horse Wind Expansionwrkingfile 3 3" xfId="15572"/>
    <cellStyle name="_Recon to Darrin's 5.11.05 proforma_(C) WHE Proforma with ITC cash grant 10 Yr Amort_for deferral_102809_16.07E Wild Horse Wind Expansionwrkingfile 4" xfId="15573"/>
    <cellStyle name="_Recon to Darrin's 5.11.05 proforma_(C) WHE Proforma with ITC cash grant 10 Yr Amort_for deferral_102809_16.07E Wild Horse Wind Expansionwrkingfile 4 2" xfId="15574"/>
    <cellStyle name="_Recon to Darrin's 5.11.05 proforma_(C) WHE Proforma with ITC cash grant 10 Yr Amort_for deferral_102809_16.07E Wild Horse Wind Expansionwrkingfile SF" xfId="15575"/>
    <cellStyle name="_Recon to Darrin's 5.11.05 proforma_(C) WHE Proforma with ITC cash grant 10 Yr Amort_for deferral_102809_16.07E Wild Horse Wind Expansionwrkingfile SF 2" xfId="15576"/>
    <cellStyle name="_Recon to Darrin's 5.11.05 proforma_(C) WHE Proforma with ITC cash grant 10 Yr Amort_for deferral_102809_16.07E Wild Horse Wind Expansionwrkingfile SF 2 2" xfId="15577"/>
    <cellStyle name="_Recon to Darrin's 5.11.05 proforma_(C) WHE Proforma with ITC cash grant 10 Yr Amort_for deferral_102809_16.07E Wild Horse Wind Expansionwrkingfile SF 2 2 2" xfId="15578"/>
    <cellStyle name="_Recon to Darrin's 5.11.05 proforma_(C) WHE Proforma with ITC cash grant 10 Yr Amort_for deferral_102809_16.07E Wild Horse Wind Expansionwrkingfile SF 2 2 2 2" xfId="15579"/>
    <cellStyle name="_Recon to Darrin's 5.11.05 proforma_(C) WHE Proforma with ITC cash grant 10 Yr Amort_for deferral_102809_16.07E Wild Horse Wind Expansionwrkingfile SF 2 3" xfId="15580"/>
    <cellStyle name="_Recon to Darrin's 5.11.05 proforma_(C) WHE Proforma with ITC cash grant 10 Yr Amort_for deferral_102809_16.07E Wild Horse Wind Expansionwrkingfile SF 2 3 2" xfId="15581"/>
    <cellStyle name="_Recon to Darrin's 5.11.05 proforma_(C) WHE Proforma with ITC cash grant 10 Yr Amort_for deferral_102809_16.07E Wild Horse Wind Expansionwrkingfile SF 2 4" xfId="15582"/>
    <cellStyle name="_Recon to Darrin's 5.11.05 proforma_(C) WHE Proforma with ITC cash grant 10 Yr Amort_for deferral_102809_16.07E Wild Horse Wind Expansionwrkingfile SF 2 4 2" xfId="15583"/>
    <cellStyle name="_Recon to Darrin's 5.11.05 proforma_(C) WHE Proforma with ITC cash grant 10 Yr Amort_for deferral_102809_16.07E Wild Horse Wind Expansionwrkingfile SF 3" xfId="15584"/>
    <cellStyle name="_Recon to Darrin's 5.11.05 proforma_(C) WHE Proforma with ITC cash grant 10 Yr Amort_for deferral_102809_16.07E Wild Horse Wind Expansionwrkingfile SF 3 2" xfId="15585"/>
    <cellStyle name="_Recon to Darrin's 5.11.05 proforma_(C) WHE Proforma with ITC cash grant 10 Yr Amort_for deferral_102809_16.07E Wild Horse Wind Expansionwrkingfile SF 3 2 2" xfId="15586"/>
    <cellStyle name="_Recon to Darrin's 5.11.05 proforma_(C) WHE Proforma with ITC cash grant 10 Yr Amort_for deferral_102809_16.07E Wild Horse Wind Expansionwrkingfile SF 3 3" xfId="15587"/>
    <cellStyle name="_Recon to Darrin's 5.11.05 proforma_(C) WHE Proforma with ITC cash grant 10 Yr Amort_for deferral_102809_16.07E Wild Horse Wind Expansionwrkingfile SF 4" xfId="15588"/>
    <cellStyle name="_Recon to Darrin's 5.11.05 proforma_(C) WHE Proforma with ITC cash grant 10 Yr Amort_for deferral_102809_16.07E Wild Horse Wind Expansionwrkingfile SF 4 2" xfId="15589"/>
    <cellStyle name="_Recon to Darrin's 5.11.05 proforma_(C) WHE Proforma with ITC cash grant 10 Yr Amort_for deferral_102809_16.07E Wild Horse Wind Expansionwrkingfile SF 4 2 2" xfId="15590"/>
    <cellStyle name="_Recon to Darrin's 5.11.05 proforma_(C) WHE Proforma with ITC cash grant 10 Yr Amort_for deferral_102809_16.07E Wild Horse Wind Expansionwrkingfile SF 4 3" xfId="15591"/>
    <cellStyle name="_Recon to Darrin's 5.11.05 proforma_(C) WHE Proforma with ITC cash grant 10 Yr Amort_for deferral_102809_16.07E Wild Horse Wind Expansionwrkingfile SF 5" xfId="15592"/>
    <cellStyle name="_Recon to Darrin's 5.11.05 proforma_(C) WHE Proforma with ITC cash grant 10 Yr Amort_for deferral_102809_16.07E Wild Horse Wind Expansionwrkingfile SF 5 2" xfId="15593"/>
    <cellStyle name="_Recon to Darrin's 5.11.05 proforma_(C) WHE Proforma with ITC cash grant 10 Yr Amort_for deferral_102809_16.07E Wild Horse Wind Expansionwrkingfile SF 6" xfId="15594"/>
    <cellStyle name="_Recon to Darrin's 5.11.05 proforma_(C) WHE Proforma with ITC cash grant 10 Yr Amort_for deferral_102809_16.07E Wild Horse Wind Expansionwrkingfile SF 6 2" xfId="15595"/>
    <cellStyle name="_Recon to Darrin's 5.11.05 proforma_(C) WHE Proforma with ITC cash grant 10 Yr Amort_for deferral_102809_16.07E Wild Horse Wind Expansionwrkingfile SF_DEM-WP(C) ENERG10C--ctn Mid-C_042010 2010GRC" xfId="15596"/>
    <cellStyle name="_Recon to Darrin's 5.11.05 proforma_(C) WHE Proforma with ITC cash grant 10 Yr Amort_for deferral_102809_16.07E Wild Horse Wind Expansionwrkingfile SF_DEM-WP(C) ENERG10C--ctn Mid-C_042010 2010GRC 2" xfId="15597"/>
    <cellStyle name="_Recon to Darrin's 5.11.05 proforma_(C) WHE Proforma with ITC cash grant 10 Yr Amort_for deferral_102809_16.07E Wild Horse Wind Expansionwrkingfile_DEM-WP(C) ENERG10C--ctn Mid-C_042010 2010GRC" xfId="15598"/>
    <cellStyle name="_Recon to Darrin's 5.11.05 proforma_(C) WHE Proforma with ITC cash grant 10 Yr Amort_for deferral_102809_16.07E Wild Horse Wind Expansionwrkingfile_DEM-WP(C) ENERG10C--ctn Mid-C_042010 2010GRC 2" xfId="15599"/>
    <cellStyle name="_Recon to Darrin's 5.11.05 proforma_(C) WHE Proforma with ITC cash grant 10 Yr Amort_for deferral_102809_16.37E Wild Horse Expansion DeferralRevwrkingfile SF" xfId="15600"/>
    <cellStyle name="_Recon to Darrin's 5.11.05 proforma_(C) WHE Proforma with ITC cash grant 10 Yr Amort_for deferral_102809_16.37E Wild Horse Expansion DeferralRevwrkingfile SF 2" xfId="15601"/>
    <cellStyle name="_Recon to Darrin's 5.11.05 proforma_(C) WHE Proforma with ITC cash grant 10 Yr Amort_for deferral_102809_16.37E Wild Horse Expansion DeferralRevwrkingfile SF 2 2" xfId="15602"/>
    <cellStyle name="_Recon to Darrin's 5.11.05 proforma_(C) WHE Proforma with ITC cash grant 10 Yr Amort_for deferral_102809_16.37E Wild Horse Expansion DeferralRevwrkingfile SF 2 2 2" xfId="15603"/>
    <cellStyle name="_Recon to Darrin's 5.11.05 proforma_(C) WHE Proforma with ITC cash grant 10 Yr Amort_for deferral_102809_16.37E Wild Horse Expansion DeferralRevwrkingfile SF 2 2 2 2" xfId="15604"/>
    <cellStyle name="_Recon to Darrin's 5.11.05 proforma_(C) WHE Proforma with ITC cash grant 10 Yr Amort_for deferral_102809_16.37E Wild Horse Expansion DeferralRevwrkingfile SF 2 3" xfId="15605"/>
    <cellStyle name="_Recon to Darrin's 5.11.05 proforma_(C) WHE Proforma with ITC cash grant 10 Yr Amort_for deferral_102809_16.37E Wild Horse Expansion DeferralRevwrkingfile SF 2 3 2" xfId="15606"/>
    <cellStyle name="_Recon to Darrin's 5.11.05 proforma_(C) WHE Proforma with ITC cash grant 10 Yr Amort_for deferral_102809_16.37E Wild Horse Expansion DeferralRevwrkingfile SF 2 4" xfId="15607"/>
    <cellStyle name="_Recon to Darrin's 5.11.05 proforma_(C) WHE Proforma with ITC cash grant 10 Yr Amort_for deferral_102809_16.37E Wild Horse Expansion DeferralRevwrkingfile SF 2 4 2" xfId="15608"/>
    <cellStyle name="_Recon to Darrin's 5.11.05 proforma_(C) WHE Proforma with ITC cash grant 10 Yr Amort_for deferral_102809_16.37E Wild Horse Expansion DeferralRevwrkingfile SF 3" xfId="15609"/>
    <cellStyle name="_Recon to Darrin's 5.11.05 proforma_(C) WHE Proforma with ITC cash grant 10 Yr Amort_for deferral_102809_16.37E Wild Horse Expansion DeferralRevwrkingfile SF 3 2" xfId="15610"/>
    <cellStyle name="_Recon to Darrin's 5.11.05 proforma_(C) WHE Proforma with ITC cash grant 10 Yr Amort_for deferral_102809_16.37E Wild Horse Expansion DeferralRevwrkingfile SF 3 2 2" xfId="15611"/>
    <cellStyle name="_Recon to Darrin's 5.11.05 proforma_(C) WHE Proforma with ITC cash grant 10 Yr Amort_for deferral_102809_16.37E Wild Horse Expansion DeferralRevwrkingfile SF 3 3" xfId="15612"/>
    <cellStyle name="_Recon to Darrin's 5.11.05 proforma_(C) WHE Proforma with ITC cash grant 10 Yr Amort_for deferral_102809_16.37E Wild Horse Expansion DeferralRevwrkingfile SF 4" xfId="15613"/>
    <cellStyle name="_Recon to Darrin's 5.11.05 proforma_(C) WHE Proforma with ITC cash grant 10 Yr Amort_for deferral_102809_16.37E Wild Horse Expansion DeferralRevwrkingfile SF 4 2" xfId="15614"/>
    <cellStyle name="_Recon to Darrin's 5.11.05 proforma_(C) WHE Proforma with ITC cash grant 10 Yr Amort_for deferral_102809_16.37E Wild Horse Expansion DeferralRevwrkingfile SF 4 2 2" xfId="15615"/>
    <cellStyle name="_Recon to Darrin's 5.11.05 proforma_(C) WHE Proforma with ITC cash grant 10 Yr Amort_for deferral_102809_16.37E Wild Horse Expansion DeferralRevwrkingfile SF 4 3" xfId="15616"/>
    <cellStyle name="_Recon to Darrin's 5.11.05 proforma_(C) WHE Proforma with ITC cash grant 10 Yr Amort_for deferral_102809_16.37E Wild Horse Expansion DeferralRevwrkingfile SF 5" xfId="15617"/>
    <cellStyle name="_Recon to Darrin's 5.11.05 proforma_(C) WHE Proforma with ITC cash grant 10 Yr Amort_for deferral_102809_16.37E Wild Horse Expansion DeferralRevwrkingfile SF 5 2" xfId="15618"/>
    <cellStyle name="_Recon to Darrin's 5.11.05 proforma_(C) WHE Proforma with ITC cash grant 10 Yr Amort_for deferral_102809_16.37E Wild Horse Expansion DeferralRevwrkingfile SF 6" xfId="15619"/>
    <cellStyle name="_Recon to Darrin's 5.11.05 proforma_(C) WHE Proforma with ITC cash grant 10 Yr Amort_for deferral_102809_16.37E Wild Horse Expansion DeferralRevwrkingfile SF 6 2" xfId="15620"/>
    <cellStyle name="_Recon to Darrin's 5.11.05 proforma_(C) WHE Proforma with ITC cash grant 10 Yr Amort_for deferral_102809_16.37E Wild Horse Expansion DeferralRevwrkingfile SF_DEM-WP(C) ENERG10C--ctn Mid-C_042010 2010GRC" xfId="15621"/>
    <cellStyle name="_Recon to Darrin's 5.11.05 proforma_(C) WHE Proforma with ITC cash grant 10 Yr Amort_for deferral_102809_16.37E Wild Horse Expansion DeferralRevwrkingfile SF_DEM-WP(C) ENERG10C--ctn Mid-C_042010 2010GRC 2" xfId="15622"/>
    <cellStyle name="_Recon to Darrin's 5.11.05 proforma_(C) WHE Proforma with ITC cash grant 10 Yr Amort_for deferral_102809_DEM-WP(C) ENERG10C--ctn Mid-C_042010 2010GRC" xfId="15623"/>
    <cellStyle name="_Recon to Darrin's 5.11.05 proforma_(C) WHE Proforma with ITC cash grant 10 Yr Amort_for deferral_102809_DEM-WP(C) ENERG10C--ctn Mid-C_042010 2010GRC 2" xfId="15624"/>
    <cellStyle name="_Recon to Darrin's 5.11.05 proforma_(C) WHE Proforma with ITC cash grant 10 Yr Amort_for rebuttal_120709" xfId="15625"/>
    <cellStyle name="_Recon to Darrin's 5.11.05 proforma_(C) WHE Proforma with ITC cash grant 10 Yr Amort_for rebuttal_120709 2" xfId="15626"/>
    <cellStyle name="_Recon to Darrin's 5.11.05 proforma_(C) WHE Proforma with ITC cash grant 10 Yr Amort_for rebuttal_120709 2 2" xfId="15627"/>
    <cellStyle name="_Recon to Darrin's 5.11.05 proforma_(C) WHE Proforma with ITC cash grant 10 Yr Amort_for rebuttal_120709 2 2 2" xfId="15628"/>
    <cellStyle name="_Recon to Darrin's 5.11.05 proforma_(C) WHE Proforma with ITC cash grant 10 Yr Amort_for rebuttal_120709 2 2 2 2" xfId="15629"/>
    <cellStyle name="_Recon to Darrin's 5.11.05 proforma_(C) WHE Proforma with ITC cash grant 10 Yr Amort_for rebuttal_120709 2 3" xfId="15630"/>
    <cellStyle name="_Recon to Darrin's 5.11.05 proforma_(C) WHE Proforma with ITC cash grant 10 Yr Amort_for rebuttal_120709 2 3 2" xfId="15631"/>
    <cellStyle name="_Recon to Darrin's 5.11.05 proforma_(C) WHE Proforma with ITC cash grant 10 Yr Amort_for rebuttal_120709 2 4" xfId="15632"/>
    <cellStyle name="_Recon to Darrin's 5.11.05 proforma_(C) WHE Proforma with ITC cash grant 10 Yr Amort_for rebuttal_120709 2 4 2" xfId="15633"/>
    <cellStyle name="_Recon to Darrin's 5.11.05 proforma_(C) WHE Proforma with ITC cash grant 10 Yr Amort_for rebuttal_120709 3" xfId="15634"/>
    <cellStyle name="_Recon to Darrin's 5.11.05 proforma_(C) WHE Proforma with ITC cash grant 10 Yr Amort_for rebuttal_120709 3 2" xfId="15635"/>
    <cellStyle name="_Recon to Darrin's 5.11.05 proforma_(C) WHE Proforma with ITC cash grant 10 Yr Amort_for rebuttal_120709 3 2 2" xfId="15636"/>
    <cellStyle name="_Recon to Darrin's 5.11.05 proforma_(C) WHE Proforma with ITC cash grant 10 Yr Amort_for rebuttal_120709 3 3" xfId="15637"/>
    <cellStyle name="_Recon to Darrin's 5.11.05 proforma_(C) WHE Proforma with ITC cash grant 10 Yr Amort_for rebuttal_120709 4" xfId="15638"/>
    <cellStyle name="_Recon to Darrin's 5.11.05 proforma_(C) WHE Proforma with ITC cash grant 10 Yr Amort_for rebuttal_120709 4 2" xfId="15639"/>
    <cellStyle name="_Recon to Darrin's 5.11.05 proforma_(C) WHE Proforma with ITC cash grant 10 Yr Amort_for rebuttal_120709 4 2 2" xfId="15640"/>
    <cellStyle name="_Recon to Darrin's 5.11.05 proforma_(C) WHE Proforma with ITC cash grant 10 Yr Amort_for rebuttal_120709 4 3" xfId="15641"/>
    <cellStyle name="_Recon to Darrin's 5.11.05 proforma_(C) WHE Proforma with ITC cash grant 10 Yr Amort_for rebuttal_120709 5" xfId="15642"/>
    <cellStyle name="_Recon to Darrin's 5.11.05 proforma_(C) WHE Proforma with ITC cash grant 10 Yr Amort_for rebuttal_120709 5 2" xfId="15643"/>
    <cellStyle name="_Recon to Darrin's 5.11.05 proforma_(C) WHE Proforma with ITC cash grant 10 Yr Amort_for rebuttal_120709 6" xfId="15644"/>
    <cellStyle name="_Recon to Darrin's 5.11.05 proforma_(C) WHE Proforma with ITC cash grant 10 Yr Amort_for rebuttal_120709 6 2" xfId="15645"/>
    <cellStyle name="_Recon to Darrin's 5.11.05 proforma_(C) WHE Proforma with ITC cash grant 10 Yr Amort_for rebuttal_120709_DEM-WP(C) ENERG10C--ctn Mid-C_042010 2010GRC" xfId="15646"/>
    <cellStyle name="_Recon to Darrin's 5.11.05 proforma_(C) WHE Proforma with ITC cash grant 10 Yr Amort_for rebuttal_120709_DEM-WP(C) ENERG10C--ctn Mid-C_042010 2010GRC 2" xfId="15647"/>
    <cellStyle name="_Recon to Darrin's 5.11.05 proforma_04.07E Wild Horse Wind Expansion" xfId="15648"/>
    <cellStyle name="_Recon to Darrin's 5.11.05 proforma_04.07E Wild Horse Wind Expansion 2" xfId="15649"/>
    <cellStyle name="_Recon to Darrin's 5.11.05 proforma_04.07E Wild Horse Wind Expansion 2 2" xfId="15650"/>
    <cellStyle name="_Recon to Darrin's 5.11.05 proforma_04.07E Wild Horse Wind Expansion 2 2 2" xfId="15651"/>
    <cellStyle name="_Recon to Darrin's 5.11.05 proforma_04.07E Wild Horse Wind Expansion 2 2 2 2" xfId="15652"/>
    <cellStyle name="_Recon to Darrin's 5.11.05 proforma_04.07E Wild Horse Wind Expansion 2 3" xfId="15653"/>
    <cellStyle name="_Recon to Darrin's 5.11.05 proforma_04.07E Wild Horse Wind Expansion 2 3 2" xfId="15654"/>
    <cellStyle name="_Recon to Darrin's 5.11.05 proforma_04.07E Wild Horse Wind Expansion 2 4" xfId="15655"/>
    <cellStyle name="_Recon to Darrin's 5.11.05 proforma_04.07E Wild Horse Wind Expansion 2 4 2" xfId="15656"/>
    <cellStyle name="_Recon to Darrin's 5.11.05 proforma_04.07E Wild Horse Wind Expansion 3" xfId="15657"/>
    <cellStyle name="_Recon to Darrin's 5.11.05 proforma_04.07E Wild Horse Wind Expansion 3 2" xfId="15658"/>
    <cellStyle name="_Recon to Darrin's 5.11.05 proforma_04.07E Wild Horse Wind Expansion 3 2 2" xfId="15659"/>
    <cellStyle name="_Recon to Darrin's 5.11.05 proforma_04.07E Wild Horse Wind Expansion 3 3" xfId="15660"/>
    <cellStyle name="_Recon to Darrin's 5.11.05 proforma_04.07E Wild Horse Wind Expansion 4" xfId="15661"/>
    <cellStyle name="_Recon to Darrin's 5.11.05 proforma_04.07E Wild Horse Wind Expansion 4 2" xfId="15662"/>
    <cellStyle name="_Recon to Darrin's 5.11.05 proforma_04.07E Wild Horse Wind Expansion 4 2 2" xfId="15663"/>
    <cellStyle name="_Recon to Darrin's 5.11.05 proforma_04.07E Wild Horse Wind Expansion 4 3" xfId="15664"/>
    <cellStyle name="_Recon to Darrin's 5.11.05 proforma_04.07E Wild Horse Wind Expansion 5" xfId="15665"/>
    <cellStyle name="_Recon to Darrin's 5.11.05 proforma_04.07E Wild Horse Wind Expansion 5 2" xfId="15666"/>
    <cellStyle name="_Recon to Darrin's 5.11.05 proforma_04.07E Wild Horse Wind Expansion 6" xfId="15667"/>
    <cellStyle name="_Recon to Darrin's 5.11.05 proforma_04.07E Wild Horse Wind Expansion 6 2" xfId="15668"/>
    <cellStyle name="_Recon to Darrin's 5.11.05 proforma_04.07E Wild Horse Wind Expansion_16.07E Wild Horse Wind Expansionwrkingfile" xfId="15669"/>
    <cellStyle name="_Recon to Darrin's 5.11.05 proforma_04.07E Wild Horse Wind Expansion_16.07E Wild Horse Wind Expansionwrkingfile 2" xfId="15670"/>
    <cellStyle name="_Recon to Darrin's 5.11.05 proforma_04.07E Wild Horse Wind Expansion_16.07E Wild Horse Wind Expansionwrkingfile 2 2" xfId="15671"/>
    <cellStyle name="_Recon to Darrin's 5.11.05 proforma_04.07E Wild Horse Wind Expansion_16.07E Wild Horse Wind Expansionwrkingfile 2 2 2" xfId="15672"/>
    <cellStyle name="_Recon to Darrin's 5.11.05 proforma_04.07E Wild Horse Wind Expansion_16.07E Wild Horse Wind Expansionwrkingfile 2 2 2 2" xfId="15673"/>
    <cellStyle name="_Recon to Darrin's 5.11.05 proforma_04.07E Wild Horse Wind Expansion_16.07E Wild Horse Wind Expansionwrkingfile 2 3" xfId="15674"/>
    <cellStyle name="_Recon to Darrin's 5.11.05 proforma_04.07E Wild Horse Wind Expansion_16.07E Wild Horse Wind Expansionwrkingfile 2 3 2" xfId="15675"/>
    <cellStyle name="_Recon to Darrin's 5.11.05 proforma_04.07E Wild Horse Wind Expansion_16.07E Wild Horse Wind Expansionwrkingfile 2 4" xfId="15676"/>
    <cellStyle name="_Recon to Darrin's 5.11.05 proforma_04.07E Wild Horse Wind Expansion_16.07E Wild Horse Wind Expansionwrkingfile 2 4 2" xfId="15677"/>
    <cellStyle name="_Recon to Darrin's 5.11.05 proforma_04.07E Wild Horse Wind Expansion_16.07E Wild Horse Wind Expansionwrkingfile 3" xfId="15678"/>
    <cellStyle name="_Recon to Darrin's 5.11.05 proforma_04.07E Wild Horse Wind Expansion_16.07E Wild Horse Wind Expansionwrkingfile 3 2" xfId="15679"/>
    <cellStyle name="_Recon to Darrin's 5.11.05 proforma_04.07E Wild Horse Wind Expansion_16.07E Wild Horse Wind Expansionwrkingfile 3 2 2" xfId="15680"/>
    <cellStyle name="_Recon to Darrin's 5.11.05 proforma_04.07E Wild Horse Wind Expansion_16.07E Wild Horse Wind Expansionwrkingfile 3 3" xfId="15681"/>
    <cellStyle name="_Recon to Darrin's 5.11.05 proforma_04.07E Wild Horse Wind Expansion_16.07E Wild Horse Wind Expansionwrkingfile 4" xfId="15682"/>
    <cellStyle name="_Recon to Darrin's 5.11.05 proforma_04.07E Wild Horse Wind Expansion_16.07E Wild Horse Wind Expansionwrkingfile 4 2" xfId="15683"/>
    <cellStyle name="_Recon to Darrin's 5.11.05 proforma_04.07E Wild Horse Wind Expansion_16.07E Wild Horse Wind Expansionwrkingfile 4 2 2" xfId="15684"/>
    <cellStyle name="_Recon to Darrin's 5.11.05 proforma_04.07E Wild Horse Wind Expansion_16.07E Wild Horse Wind Expansionwrkingfile 4 3" xfId="15685"/>
    <cellStyle name="_Recon to Darrin's 5.11.05 proforma_04.07E Wild Horse Wind Expansion_16.07E Wild Horse Wind Expansionwrkingfile 5" xfId="15686"/>
    <cellStyle name="_Recon to Darrin's 5.11.05 proforma_04.07E Wild Horse Wind Expansion_16.07E Wild Horse Wind Expansionwrkingfile 5 2" xfId="15687"/>
    <cellStyle name="_Recon to Darrin's 5.11.05 proforma_04.07E Wild Horse Wind Expansion_16.07E Wild Horse Wind Expansionwrkingfile 6" xfId="15688"/>
    <cellStyle name="_Recon to Darrin's 5.11.05 proforma_04.07E Wild Horse Wind Expansion_16.07E Wild Horse Wind Expansionwrkingfile 6 2" xfId="15689"/>
    <cellStyle name="_Recon to Darrin's 5.11.05 proforma_04.07E Wild Horse Wind Expansion_16.07E Wild Horse Wind Expansionwrkingfile SF" xfId="15690"/>
    <cellStyle name="_Recon to Darrin's 5.11.05 proforma_04.07E Wild Horse Wind Expansion_16.07E Wild Horse Wind Expansionwrkingfile SF 2" xfId="15691"/>
    <cellStyle name="_Recon to Darrin's 5.11.05 proforma_04.07E Wild Horse Wind Expansion_16.07E Wild Horse Wind Expansionwrkingfile SF 2 2" xfId="15692"/>
    <cellStyle name="_Recon to Darrin's 5.11.05 proforma_04.07E Wild Horse Wind Expansion_16.07E Wild Horse Wind Expansionwrkingfile SF 2 2 2" xfId="15693"/>
    <cellStyle name="_Recon to Darrin's 5.11.05 proforma_04.07E Wild Horse Wind Expansion_16.07E Wild Horse Wind Expansionwrkingfile SF 2 2 2 2" xfId="15694"/>
    <cellStyle name="_Recon to Darrin's 5.11.05 proforma_04.07E Wild Horse Wind Expansion_16.07E Wild Horse Wind Expansionwrkingfile SF 2 3" xfId="15695"/>
    <cellStyle name="_Recon to Darrin's 5.11.05 proforma_04.07E Wild Horse Wind Expansion_16.07E Wild Horse Wind Expansionwrkingfile SF 2 3 2" xfId="15696"/>
    <cellStyle name="_Recon to Darrin's 5.11.05 proforma_04.07E Wild Horse Wind Expansion_16.07E Wild Horse Wind Expansionwrkingfile SF 2 4" xfId="15697"/>
    <cellStyle name="_Recon to Darrin's 5.11.05 proforma_04.07E Wild Horse Wind Expansion_16.07E Wild Horse Wind Expansionwrkingfile SF 2 4 2" xfId="15698"/>
    <cellStyle name="_Recon to Darrin's 5.11.05 proforma_04.07E Wild Horse Wind Expansion_16.07E Wild Horse Wind Expansionwrkingfile SF 3" xfId="15699"/>
    <cellStyle name="_Recon to Darrin's 5.11.05 proforma_04.07E Wild Horse Wind Expansion_16.07E Wild Horse Wind Expansionwrkingfile SF 3 2" xfId="15700"/>
    <cellStyle name="_Recon to Darrin's 5.11.05 proforma_04.07E Wild Horse Wind Expansion_16.07E Wild Horse Wind Expansionwrkingfile SF 3 2 2" xfId="15701"/>
    <cellStyle name="_Recon to Darrin's 5.11.05 proforma_04.07E Wild Horse Wind Expansion_16.07E Wild Horse Wind Expansionwrkingfile SF 3 3" xfId="15702"/>
    <cellStyle name="_Recon to Darrin's 5.11.05 proforma_04.07E Wild Horse Wind Expansion_16.07E Wild Horse Wind Expansionwrkingfile SF 4" xfId="15703"/>
    <cellStyle name="_Recon to Darrin's 5.11.05 proforma_04.07E Wild Horse Wind Expansion_16.07E Wild Horse Wind Expansionwrkingfile SF 4 2" xfId="15704"/>
    <cellStyle name="_Recon to Darrin's 5.11.05 proforma_04.07E Wild Horse Wind Expansion_16.07E Wild Horse Wind Expansionwrkingfile SF 4 2 2" xfId="15705"/>
    <cellStyle name="_Recon to Darrin's 5.11.05 proforma_04.07E Wild Horse Wind Expansion_16.07E Wild Horse Wind Expansionwrkingfile SF 4 3" xfId="15706"/>
    <cellStyle name="_Recon to Darrin's 5.11.05 proforma_04.07E Wild Horse Wind Expansion_16.07E Wild Horse Wind Expansionwrkingfile SF 5" xfId="15707"/>
    <cellStyle name="_Recon to Darrin's 5.11.05 proforma_04.07E Wild Horse Wind Expansion_16.07E Wild Horse Wind Expansionwrkingfile SF 5 2" xfId="15708"/>
    <cellStyle name="_Recon to Darrin's 5.11.05 proforma_04.07E Wild Horse Wind Expansion_16.07E Wild Horse Wind Expansionwrkingfile SF 6" xfId="15709"/>
    <cellStyle name="_Recon to Darrin's 5.11.05 proforma_04.07E Wild Horse Wind Expansion_16.07E Wild Horse Wind Expansionwrkingfile SF 6 2" xfId="15710"/>
    <cellStyle name="_Recon to Darrin's 5.11.05 proforma_04.07E Wild Horse Wind Expansion_16.07E Wild Horse Wind Expansionwrkingfile SF_DEM-WP(C) ENERG10C--ctn Mid-C_042010 2010GRC" xfId="15711"/>
    <cellStyle name="_Recon to Darrin's 5.11.05 proforma_04.07E Wild Horse Wind Expansion_16.07E Wild Horse Wind Expansionwrkingfile SF_DEM-WP(C) ENERG10C--ctn Mid-C_042010 2010GRC 2" xfId="15712"/>
    <cellStyle name="_Recon to Darrin's 5.11.05 proforma_04.07E Wild Horse Wind Expansion_16.07E Wild Horse Wind Expansionwrkingfile_DEM-WP(C) ENERG10C--ctn Mid-C_042010 2010GRC" xfId="15713"/>
    <cellStyle name="_Recon to Darrin's 5.11.05 proforma_04.07E Wild Horse Wind Expansion_16.07E Wild Horse Wind Expansionwrkingfile_DEM-WP(C) ENERG10C--ctn Mid-C_042010 2010GRC 2" xfId="15714"/>
    <cellStyle name="_Recon to Darrin's 5.11.05 proforma_04.07E Wild Horse Wind Expansion_16.37E Wild Horse Expansion DeferralRevwrkingfile SF" xfId="15715"/>
    <cellStyle name="_Recon to Darrin's 5.11.05 proforma_04.07E Wild Horse Wind Expansion_16.37E Wild Horse Expansion DeferralRevwrkingfile SF 2" xfId="15716"/>
    <cellStyle name="_Recon to Darrin's 5.11.05 proforma_04.07E Wild Horse Wind Expansion_16.37E Wild Horse Expansion DeferralRevwrkingfile SF 2 2" xfId="15717"/>
    <cellStyle name="_Recon to Darrin's 5.11.05 proforma_04.07E Wild Horse Wind Expansion_16.37E Wild Horse Expansion DeferralRevwrkingfile SF 2 2 2" xfId="15718"/>
    <cellStyle name="_Recon to Darrin's 5.11.05 proforma_04.07E Wild Horse Wind Expansion_16.37E Wild Horse Expansion DeferralRevwrkingfile SF 2 2 2 2" xfId="15719"/>
    <cellStyle name="_Recon to Darrin's 5.11.05 proforma_04.07E Wild Horse Wind Expansion_16.37E Wild Horse Expansion DeferralRevwrkingfile SF 2 3" xfId="15720"/>
    <cellStyle name="_Recon to Darrin's 5.11.05 proforma_04.07E Wild Horse Wind Expansion_16.37E Wild Horse Expansion DeferralRevwrkingfile SF 2 3 2" xfId="15721"/>
    <cellStyle name="_Recon to Darrin's 5.11.05 proforma_04.07E Wild Horse Wind Expansion_16.37E Wild Horse Expansion DeferralRevwrkingfile SF 2 4" xfId="15722"/>
    <cellStyle name="_Recon to Darrin's 5.11.05 proforma_04.07E Wild Horse Wind Expansion_16.37E Wild Horse Expansion DeferralRevwrkingfile SF 2 4 2" xfId="15723"/>
    <cellStyle name="_Recon to Darrin's 5.11.05 proforma_04.07E Wild Horse Wind Expansion_16.37E Wild Horse Expansion DeferralRevwrkingfile SF 3" xfId="15724"/>
    <cellStyle name="_Recon to Darrin's 5.11.05 proforma_04.07E Wild Horse Wind Expansion_16.37E Wild Horse Expansion DeferralRevwrkingfile SF 3 2" xfId="15725"/>
    <cellStyle name="_Recon to Darrin's 5.11.05 proforma_04.07E Wild Horse Wind Expansion_16.37E Wild Horse Expansion DeferralRevwrkingfile SF 3 2 2" xfId="15726"/>
    <cellStyle name="_Recon to Darrin's 5.11.05 proforma_04.07E Wild Horse Wind Expansion_16.37E Wild Horse Expansion DeferralRevwrkingfile SF 3 3" xfId="15727"/>
    <cellStyle name="_Recon to Darrin's 5.11.05 proforma_04.07E Wild Horse Wind Expansion_16.37E Wild Horse Expansion DeferralRevwrkingfile SF 4" xfId="15728"/>
    <cellStyle name="_Recon to Darrin's 5.11.05 proforma_04.07E Wild Horse Wind Expansion_16.37E Wild Horse Expansion DeferralRevwrkingfile SF 4 2" xfId="15729"/>
    <cellStyle name="_Recon to Darrin's 5.11.05 proforma_04.07E Wild Horse Wind Expansion_16.37E Wild Horse Expansion DeferralRevwrkingfile SF 4 2 2" xfId="15730"/>
    <cellStyle name="_Recon to Darrin's 5.11.05 proforma_04.07E Wild Horse Wind Expansion_16.37E Wild Horse Expansion DeferralRevwrkingfile SF 4 3" xfId="15731"/>
    <cellStyle name="_Recon to Darrin's 5.11.05 proforma_04.07E Wild Horse Wind Expansion_16.37E Wild Horse Expansion DeferralRevwrkingfile SF 5" xfId="15732"/>
    <cellStyle name="_Recon to Darrin's 5.11.05 proforma_04.07E Wild Horse Wind Expansion_16.37E Wild Horse Expansion DeferralRevwrkingfile SF 5 2" xfId="15733"/>
    <cellStyle name="_Recon to Darrin's 5.11.05 proforma_04.07E Wild Horse Wind Expansion_16.37E Wild Horse Expansion DeferralRevwrkingfile SF 6" xfId="15734"/>
    <cellStyle name="_Recon to Darrin's 5.11.05 proforma_04.07E Wild Horse Wind Expansion_16.37E Wild Horse Expansion DeferralRevwrkingfile SF 6 2" xfId="15735"/>
    <cellStyle name="_Recon to Darrin's 5.11.05 proforma_04.07E Wild Horse Wind Expansion_16.37E Wild Horse Expansion DeferralRevwrkingfile SF_DEM-WP(C) ENERG10C--ctn Mid-C_042010 2010GRC" xfId="15736"/>
    <cellStyle name="_Recon to Darrin's 5.11.05 proforma_04.07E Wild Horse Wind Expansion_16.37E Wild Horse Expansion DeferralRevwrkingfile SF_DEM-WP(C) ENERG10C--ctn Mid-C_042010 2010GRC 2" xfId="15737"/>
    <cellStyle name="_Recon to Darrin's 5.11.05 proforma_04.07E Wild Horse Wind Expansion_DEM-WP(C) ENERG10C--ctn Mid-C_042010 2010GRC" xfId="15738"/>
    <cellStyle name="_Recon to Darrin's 5.11.05 proforma_04.07E Wild Horse Wind Expansion_DEM-WP(C) ENERG10C--ctn Mid-C_042010 2010GRC 2" xfId="15739"/>
    <cellStyle name="_Recon to Darrin's 5.11.05 proforma_16.07E Wild Horse Wind Expansionwrkingfile" xfId="15740"/>
    <cellStyle name="_Recon to Darrin's 5.11.05 proforma_16.07E Wild Horse Wind Expansionwrkingfile 2" xfId="15741"/>
    <cellStyle name="_Recon to Darrin's 5.11.05 proforma_16.07E Wild Horse Wind Expansionwrkingfile 2 2" xfId="15742"/>
    <cellStyle name="_Recon to Darrin's 5.11.05 proforma_16.07E Wild Horse Wind Expansionwrkingfile 2 2 2" xfId="15743"/>
    <cellStyle name="_Recon to Darrin's 5.11.05 proforma_16.07E Wild Horse Wind Expansionwrkingfile 2 2 2 2" xfId="15744"/>
    <cellStyle name="_Recon to Darrin's 5.11.05 proforma_16.07E Wild Horse Wind Expansionwrkingfile 2 3" xfId="15745"/>
    <cellStyle name="_Recon to Darrin's 5.11.05 proforma_16.07E Wild Horse Wind Expansionwrkingfile 2 3 2" xfId="15746"/>
    <cellStyle name="_Recon to Darrin's 5.11.05 proforma_16.07E Wild Horse Wind Expansionwrkingfile 2 4" xfId="15747"/>
    <cellStyle name="_Recon to Darrin's 5.11.05 proforma_16.07E Wild Horse Wind Expansionwrkingfile 2 4 2" xfId="15748"/>
    <cellStyle name="_Recon to Darrin's 5.11.05 proforma_16.07E Wild Horse Wind Expansionwrkingfile 3" xfId="15749"/>
    <cellStyle name="_Recon to Darrin's 5.11.05 proforma_16.07E Wild Horse Wind Expansionwrkingfile 3 2" xfId="15750"/>
    <cellStyle name="_Recon to Darrin's 5.11.05 proforma_16.07E Wild Horse Wind Expansionwrkingfile 3 2 2" xfId="15751"/>
    <cellStyle name="_Recon to Darrin's 5.11.05 proforma_16.07E Wild Horse Wind Expansionwrkingfile 3 3" xfId="15752"/>
    <cellStyle name="_Recon to Darrin's 5.11.05 proforma_16.07E Wild Horse Wind Expansionwrkingfile 4" xfId="15753"/>
    <cellStyle name="_Recon to Darrin's 5.11.05 proforma_16.07E Wild Horse Wind Expansionwrkingfile 4 2" xfId="15754"/>
    <cellStyle name="_Recon to Darrin's 5.11.05 proforma_16.07E Wild Horse Wind Expansionwrkingfile 4 2 2" xfId="15755"/>
    <cellStyle name="_Recon to Darrin's 5.11.05 proforma_16.07E Wild Horse Wind Expansionwrkingfile 4 3" xfId="15756"/>
    <cellStyle name="_Recon to Darrin's 5.11.05 proforma_16.07E Wild Horse Wind Expansionwrkingfile 5" xfId="15757"/>
    <cellStyle name="_Recon to Darrin's 5.11.05 proforma_16.07E Wild Horse Wind Expansionwrkingfile 5 2" xfId="15758"/>
    <cellStyle name="_Recon to Darrin's 5.11.05 proforma_16.07E Wild Horse Wind Expansionwrkingfile 6" xfId="15759"/>
    <cellStyle name="_Recon to Darrin's 5.11.05 proforma_16.07E Wild Horse Wind Expansionwrkingfile 6 2" xfId="15760"/>
    <cellStyle name="_Recon to Darrin's 5.11.05 proforma_16.07E Wild Horse Wind Expansionwrkingfile SF" xfId="15761"/>
    <cellStyle name="_Recon to Darrin's 5.11.05 proforma_16.07E Wild Horse Wind Expansionwrkingfile SF 2" xfId="15762"/>
    <cellStyle name="_Recon to Darrin's 5.11.05 proforma_16.07E Wild Horse Wind Expansionwrkingfile SF 2 2" xfId="15763"/>
    <cellStyle name="_Recon to Darrin's 5.11.05 proforma_16.07E Wild Horse Wind Expansionwrkingfile SF 2 2 2" xfId="15764"/>
    <cellStyle name="_Recon to Darrin's 5.11.05 proforma_16.07E Wild Horse Wind Expansionwrkingfile SF 2 2 2 2" xfId="15765"/>
    <cellStyle name="_Recon to Darrin's 5.11.05 proforma_16.07E Wild Horse Wind Expansionwrkingfile SF 2 3" xfId="15766"/>
    <cellStyle name="_Recon to Darrin's 5.11.05 proforma_16.07E Wild Horse Wind Expansionwrkingfile SF 2 3 2" xfId="15767"/>
    <cellStyle name="_Recon to Darrin's 5.11.05 proforma_16.07E Wild Horse Wind Expansionwrkingfile SF 2 4" xfId="15768"/>
    <cellStyle name="_Recon to Darrin's 5.11.05 proforma_16.07E Wild Horse Wind Expansionwrkingfile SF 2 4 2" xfId="15769"/>
    <cellStyle name="_Recon to Darrin's 5.11.05 proforma_16.07E Wild Horse Wind Expansionwrkingfile SF 3" xfId="15770"/>
    <cellStyle name="_Recon to Darrin's 5.11.05 proforma_16.07E Wild Horse Wind Expansionwrkingfile SF 3 2" xfId="15771"/>
    <cellStyle name="_Recon to Darrin's 5.11.05 proforma_16.07E Wild Horse Wind Expansionwrkingfile SF 3 2 2" xfId="15772"/>
    <cellStyle name="_Recon to Darrin's 5.11.05 proforma_16.07E Wild Horse Wind Expansionwrkingfile SF 3 3" xfId="15773"/>
    <cellStyle name="_Recon to Darrin's 5.11.05 proforma_16.07E Wild Horse Wind Expansionwrkingfile SF 4" xfId="15774"/>
    <cellStyle name="_Recon to Darrin's 5.11.05 proforma_16.07E Wild Horse Wind Expansionwrkingfile SF 4 2" xfId="15775"/>
    <cellStyle name="_Recon to Darrin's 5.11.05 proforma_16.07E Wild Horse Wind Expansionwrkingfile SF 4 2 2" xfId="15776"/>
    <cellStyle name="_Recon to Darrin's 5.11.05 proforma_16.07E Wild Horse Wind Expansionwrkingfile SF 4 3" xfId="15777"/>
    <cellStyle name="_Recon to Darrin's 5.11.05 proforma_16.07E Wild Horse Wind Expansionwrkingfile SF 5" xfId="15778"/>
    <cellStyle name="_Recon to Darrin's 5.11.05 proforma_16.07E Wild Horse Wind Expansionwrkingfile SF 5 2" xfId="15779"/>
    <cellStyle name="_Recon to Darrin's 5.11.05 proforma_16.07E Wild Horse Wind Expansionwrkingfile SF 6" xfId="15780"/>
    <cellStyle name="_Recon to Darrin's 5.11.05 proforma_16.07E Wild Horse Wind Expansionwrkingfile SF 6 2" xfId="15781"/>
    <cellStyle name="_Recon to Darrin's 5.11.05 proforma_16.07E Wild Horse Wind Expansionwrkingfile SF_DEM-WP(C) ENERG10C--ctn Mid-C_042010 2010GRC" xfId="15782"/>
    <cellStyle name="_Recon to Darrin's 5.11.05 proforma_16.07E Wild Horse Wind Expansionwrkingfile SF_DEM-WP(C) ENERG10C--ctn Mid-C_042010 2010GRC 2" xfId="15783"/>
    <cellStyle name="_Recon to Darrin's 5.11.05 proforma_16.07E Wild Horse Wind Expansionwrkingfile_DEM-WP(C) ENERG10C--ctn Mid-C_042010 2010GRC" xfId="15784"/>
    <cellStyle name="_Recon to Darrin's 5.11.05 proforma_16.07E Wild Horse Wind Expansionwrkingfile_DEM-WP(C) ENERG10C--ctn Mid-C_042010 2010GRC 2" xfId="15785"/>
    <cellStyle name="_Recon to Darrin's 5.11.05 proforma_16.37E Wild Horse Expansion DeferralRevwrkingfile SF" xfId="15786"/>
    <cellStyle name="_Recon to Darrin's 5.11.05 proforma_16.37E Wild Horse Expansion DeferralRevwrkingfile SF 2" xfId="15787"/>
    <cellStyle name="_Recon to Darrin's 5.11.05 proforma_16.37E Wild Horse Expansion DeferralRevwrkingfile SF 2 2" xfId="15788"/>
    <cellStyle name="_Recon to Darrin's 5.11.05 proforma_16.37E Wild Horse Expansion DeferralRevwrkingfile SF 2 2 2" xfId="15789"/>
    <cellStyle name="_Recon to Darrin's 5.11.05 proforma_16.37E Wild Horse Expansion DeferralRevwrkingfile SF 2 2 2 2" xfId="15790"/>
    <cellStyle name="_Recon to Darrin's 5.11.05 proforma_16.37E Wild Horse Expansion DeferralRevwrkingfile SF 2 3" xfId="15791"/>
    <cellStyle name="_Recon to Darrin's 5.11.05 proforma_16.37E Wild Horse Expansion DeferralRevwrkingfile SF 2 3 2" xfId="15792"/>
    <cellStyle name="_Recon to Darrin's 5.11.05 proforma_16.37E Wild Horse Expansion DeferralRevwrkingfile SF 2 4" xfId="15793"/>
    <cellStyle name="_Recon to Darrin's 5.11.05 proforma_16.37E Wild Horse Expansion DeferralRevwrkingfile SF 2 4 2" xfId="15794"/>
    <cellStyle name="_Recon to Darrin's 5.11.05 proforma_16.37E Wild Horse Expansion DeferralRevwrkingfile SF 3" xfId="15795"/>
    <cellStyle name="_Recon to Darrin's 5.11.05 proforma_16.37E Wild Horse Expansion DeferralRevwrkingfile SF 3 2" xfId="15796"/>
    <cellStyle name="_Recon to Darrin's 5.11.05 proforma_16.37E Wild Horse Expansion DeferralRevwrkingfile SF 3 2 2" xfId="15797"/>
    <cellStyle name="_Recon to Darrin's 5.11.05 proforma_16.37E Wild Horse Expansion DeferralRevwrkingfile SF 3 3" xfId="15798"/>
    <cellStyle name="_Recon to Darrin's 5.11.05 proforma_16.37E Wild Horse Expansion DeferralRevwrkingfile SF 4" xfId="15799"/>
    <cellStyle name="_Recon to Darrin's 5.11.05 proforma_16.37E Wild Horse Expansion DeferralRevwrkingfile SF 4 2" xfId="15800"/>
    <cellStyle name="_Recon to Darrin's 5.11.05 proforma_16.37E Wild Horse Expansion DeferralRevwrkingfile SF 4 2 2" xfId="15801"/>
    <cellStyle name="_Recon to Darrin's 5.11.05 proforma_16.37E Wild Horse Expansion DeferralRevwrkingfile SF 4 3" xfId="15802"/>
    <cellStyle name="_Recon to Darrin's 5.11.05 proforma_16.37E Wild Horse Expansion DeferralRevwrkingfile SF 5" xfId="15803"/>
    <cellStyle name="_Recon to Darrin's 5.11.05 proforma_16.37E Wild Horse Expansion DeferralRevwrkingfile SF 5 2" xfId="15804"/>
    <cellStyle name="_Recon to Darrin's 5.11.05 proforma_16.37E Wild Horse Expansion DeferralRevwrkingfile SF 6" xfId="15805"/>
    <cellStyle name="_Recon to Darrin's 5.11.05 proforma_16.37E Wild Horse Expansion DeferralRevwrkingfile SF 6 2" xfId="15806"/>
    <cellStyle name="_Recon to Darrin's 5.11.05 proforma_16.37E Wild Horse Expansion DeferralRevwrkingfile SF_DEM-WP(C) ENERG10C--ctn Mid-C_042010 2010GRC" xfId="15807"/>
    <cellStyle name="_Recon to Darrin's 5.11.05 proforma_16.37E Wild Horse Expansion DeferralRevwrkingfile SF_DEM-WP(C) ENERG10C--ctn Mid-C_042010 2010GRC 2" xfId="15808"/>
    <cellStyle name="_Recon to Darrin's 5.11.05 proforma_2009 Compliance Filing PCA Exhibits for GRC" xfId="15809"/>
    <cellStyle name="_Recon to Darrin's 5.11.05 proforma_2009 Compliance Filing PCA Exhibits for GRC 2" xfId="15810"/>
    <cellStyle name="_Recon to Darrin's 5.11.05 proforma_2009 Compliance Filing PCA Exhibits for GRC 2 2" xfId="15811"/>
    <cellStyle name="_Recon to Darrin's 5.11.05 proforma_2009 Compliance Filing PCA Exhibits for GRC 3" xfId="15812"/>
    <cellStyle name="_Recon to Darrin's 5.11.05 proforma_2009 GRC Compl Filing - Exhibit D" xfId="15813"/>
    <cellStyle name="_Recon to Darrin's 5.11.05 proforma_2009 GRC Compl Filing - Exhibit D 2" xfId="15814"/>
    <cellStyle name="_Recon to Darrin's 5.11.05 proforma_2009 GRC Compl Filing - Exhibit D 2 2" xfId="15815"/>
    <cellStyle name="_Recon to Darrin's 5.11.05 proforma_2009 GRC Compl Filing - Exhibit D 2 2 2" xfId="15816"/>
    <cellStyle name="_Recon to Darrin's 5.11.05 proforma_2009 GRC Compl Filing - Exhibit D 2 2 2 2" xfId="15817"/>
    <cellStyle name="_Recon to Darrin's 5.11.05 proforma_2009 GRC Compl Filing - Exhibit D 2 3" xfId="15818"/>
    <cellStyle name="_Recon to Darrin's 5.11.05 proforma_2009 GRC Compl Filing - Exhibit D 2 3 2" xfId="15819"/>
    <cellStyle name="_Recon to Darrin's 5.11.05 proforma_2009 GRC Compl Filing - Exhibit D 2 4" xfId="15820"/>
    <cellStyle name="_Recon to Darrin's 5.11.05 proforma_2009 GRC Compl Filing - Exhibit D 2 4 2" xfId="15821"/>
    <cellStyle name="_Recon to Darrin's 5.11.05 proforma_2009 GRC Compl Filing - Exhibit D 3" xfId="15822"/>
    <cellStyle name="_Recon to Darrin's 5.11.05 proforma_2009 GRC Compl Filing - Exhibit D 3 2" xfId="15823"/>
    <cellStyle name="_Recon to Darrin's 5.11.05 proforma_2009 GRC Compl Filing - Exhibit D 3 2 2" xfId="15824"/>
    <cellStyle name="_Recon to Darrin's 5.11.05 proforma_2009 GRC Compl Filing - Exhibit D 3 3" xfId="15825"/>
    <cellStyle name="_Recon to Darrin's 5.11.05 proforma_2009 GRC Compl Filing - Exhibit D 4" xfId="15826"/>
    <cellStyle name="_Recon to Darrin's 5.11.05 proforma_2009 GRC Compl Filing - Exhibit D 4 2" xfId="15827"/>
    <cellStyle name="_Recon to Darrin's 5.11.05 proforma_2009 GRC Compl Filing - Exhibit D 4 2 2" xfId="15828"/>
    <cellStyle name="_Recon to Darrin's 5.11.05 proforma_2009 GRC Compl Filing - Exhibit D 4 3" xfId="15829"/>
    <cellStyle name="_Recon to Darrin's 5.11.05 proforma_2009 GRC Compl Filing - Exhibit D 5" xfId="15830"/>
    <cellStyle name="_Recon to Darrin's 5.11.05 proforma_2009 GRC Compl Filing - Exhibit D 5 2" xfId="15831"/>
    <cellStyle name="_Recon to Darrin's 5.11.05 proforma_2009 GRC Compl Filing - Exhibit D 6" xfId="15832"/>
    <cellStyle name="_Recon to Darrin's 5.11.05 proforma_2009 GRC Compl Filing - Exhibit D 6 2" xfId="15833"/>
    <cellStyle name="_Recon to Darrin's 5.11.05 proforma_2009 GRC Compl Filing - Exhibit D_DEM-WP(C) ENERG10C--ctn Mid-C_042010 2010GRC" xfId="15834"/>
    <cellStyle name="_Recon to Darrin's 5.11.05 proforma_2009 GRC Compl Filing - Exhibit D_DEM-WP(C) ENERG10C--ctn Mid-C_042010 2010GRC 2" xfId="15835"/>
    <cellStyle name="_Recon to Darrin's 5.11.05 proforma_2010 PTC's July1_Dec31 2010 " xfId="15836"/>
    <cellStyle name="_Recon to Darrin's 5.11.05 proforma_2010 PTC's Sept10_Aug11 (Version 4)" xfId="15837"/>
    <cellStyle name="_Recon to Darrin's 5.11.05 proforma_3.01 Income Statement" xfId="15838"/>
    <cellStyle name="_Recon to Darrin's 5.11.05 proforma_4 31 Regulatory Assets and Liabilities  7 06- Exhibit D" xfId="15839"/>
    <cellStyle name="_Recon to Darrin's 5.11.05 proforma_4 31 Regulatory Assets and Liabilities  7 06- Exhibit D 2" xfId="15840"/>
    <cellStyle name="_Recon to Darrin's 5.11.05 proforma_4 31 Regulatory Assets and Liabilities  7 06- Exhibit D 2 2" xfId="15841"/>
    <cellStyle name="_Recon to Darrin's 5.11.05 proforma_4 31 Regulatory Assets and Liabilities  7 06- Exhibit D 2 2 2" xfId="15842"/>
    <cellStyle name="_Recon to Darrin's 5.11.05 proforma_4 31 Regulatory Assets and Liabilities  7 06- Exhibit D 2 2 2 2" xfId="15843"/>
    <cellStyle name="_Recon to Darrin's 5.11.05 proforma_4 31 Regulatory Assets and Liabilities  7 06- Exhibit D 2 2 3" xfId="15844"/>
    <cellStyle name="_Recon to Darrin's 5.11.05 proforma_4 31 Regulatory Assets and Liabilities  7 06- Exhibit D 2 3" xfId="15845"/>
    <cellStyle name="_Recon to Darrin's 5.11.05 proforma_4 31 Regulatory Assets and Liabilities  7 06- Exhibit D 2 3 2" xfId="15846"/>
    <cellStyle name="_Recon to Darrin's 5.11.05 proforma_4 31 Regulatory Assets and Liabilities  7 06- Exhibit D 2 3 2 2" xfId="15847"/>
    <cellStyle name="_Recon to Darrin's 5.11.05 proforma_4 31 Regulatory Assets and Liabilities  7 06- Exhibit D 2 3 3" xfId="15848"/>
    <cellStyle name="_Recon to Darrin's 5.11.05 proforma_4 31 Regulatory Assets and Liabilities  7 06- Exhibit D 2 4" xfId="15849"/>
    <cellStyle name="_Recon to Darrin's 5.11.05 proforma_4 31 Regulatory Assets and Liabilities  7 06- Exhibit D 2 4 2" xfId="15850"/>
    <cellStyle name="_Recon to Darrin's 5.11.05 proforma_4 31 Regulatory Assets and Liabilities  7 06- Exhibit D 2 5" xfId="15851"/>
    <cellStyle name="_Recon to Darrin's 5.11.05 proforma_4 31 Regulatory Assets and Liabilities  7 06- Exhibit D 2 5 2" xfId="15852"/>
    <cellStyle name="_Recon to Darrin's 5.11.05 proforma_4 31 Regulatory Assets and Liabilities  7 06- Exhibit D 3" xfId="15853"/>
    <cellStyle name="_Recon to Darrin's 5.11.05 proforma_4 31 Regulatory Assets and Liabilities  7 06- Exhibit D 3 2" xfId="15854"/>
    <cellStyle name="_Recon to Darrin's 5.11.05 proforma_4 31 Regulatory Assets and Liabilities  7 06- Exhibit D 3 2 2" xfId="15855"/>
    <cellStyle name="_Recon to Darrin's 5.11.05 proforma_4 31 Regulatory Assets and Liabilities  7 06- Exhibit D 3 3" xfId="15856"/>
    <cellStyle name="_Recon to Darrin's 5.11.05 proforma_4 31 Regulatory Assets and Liabilities  7 06- Exhibit D 4" xfId="15857"/>
    <cellStyle name="_Recon to Darrin's 5.11.05 proforma_4 31 Regulatory Assets and Liabilities  7 06- Exhibit D 4 2" xfId="15858"/>
    <cellStyle name="_Recon to Darrin's 5.11.05 proforma_4 31 Regulatory Assets and Liabilities  7 06- Exhibit D 4 2 2" xfId="15859"/>
    <cellStyle name="_Recon to Darrin's 5.11.05 proforma_4 31 Regulatory Assets and Liabilities  7 06- Exhibit D 4 3" xfId="15860"/>
    <cellStyle name="_Recon to Darrin's 5.11.05 proforma_4 31 Regulatory Assets and Liabilities  7 06- Exhibit D 5" xfId="15861"/>
    <cellStyle name="_Recon to Darrin's 5.11.05 proforma_4 31 Regulatory Assets and Liabilities  7 06- Exhibit D 5 2" xfId="15862"/>
    <cellStyle name="_Recon to Darrin's 5.11.05 proforma_4 31 Regulatory Assets and Liabilities  7 06- Exhibit D 6" xfId="15863"/>
    <cellStyle name="_Recon to Darrin's 5.11.05 proforma_4 31 Regulatory Assets and Liabilities  7 06- Exhibit D 6 2" xfId="15864"/>
    <cellStyle name="_Recon to Darrin's 5.11.05 proforma_4 31 Regulatory Assets and Liabilities  7 06- Exhibit D_DEM-WP(C) ENERG10C--ctn Mid-C_042010 2010GRC" xfId="15865"/>
    <cellStyle name="_Recon to Darrin's 5.11.05 proforma_4 31 Regulatory Assets and Liabilities  7 06- Exhibit D_DEM-WP(C) ENERG10C--ctn Mid-C_042010 2010GRC 2" xfId="15866"/>
    <cellStyle name="_Recon to Darrin's 5.11.05 proforma_4 31 Regulatory Assets and Liabilities  7 06- Exhibit D_NIM Summary" xfId="15867"/>
    <cellStyle name="_Recon to Darrin's 5.11.05 proforma_4 31 Regulatory Assets and Liabilities  7 06- Exhibit D_NIM Summary 2" xfId="15868"/>
    <cellStyle name="_Recon to Darrin's 5.11.05 proforma_4 31 Regulatory Assets and Liabilities  7 06- Exhibit D_NIM Summary 2 2" xfId="15869"/>
    <cellStyle name="_Recon to Darrin's 5.11.05 proforma_4 31 Regulatory Assets and Liabilities  7 06- Exhibit D_NIM Summary 2 2 2" xfId="15870"/>
    <cellStyle name="_Recon to Darrin's 5.11.05 proforma_4 31 Regulatory Assets and Liabilities  7 06- Exhibit D_NIM Summary 2 2 2 2" xfId="15871"/>
    <cellStyle name="_Recon to Darrin's 5.11.05 proforma_4 31 Regulatory Assets and Liabilities  7 06- Exhibit D_NIM Summary 2 3" xfId="15872"/>
    <cellStyle name="_Recon to Darrin's 5.11.05 proforma_4 31 Regulatory Assets and Liabilities  7 06- Exhibit D_NIM Summary 2 3 2" xfId="15873"/>
    <cellStyle name="_Recon to Darrin's 5.11.05 proforma_4 31 Regulatory Assets and Liabilities  7 06- Exhibit D_NIM Summary 2 4" xfId="15874"/>
    <cellStyle name="_Recon to Darrin's 5.11.05 proforma_4 31 Regulatory Assets and Liabilities  7 06- Exhibit D_NIM Summary 2 4 2" xfId="15875"/>
    <cellStyle name="_Recon to Darrin's 5.11.05 proforma_4 31 Regulatory Assets and Liabilities  7 06- Exhibit D_NIM Summary 3" xfId="15876"/>
    <cellStyle name="_Recon to Darrin's 5.11.05 proforma_4 31 Regulatory Assets and Liabilities  7 06- Exhibit D_NIM Summary 3 2" xfId="15877"/>
    <cellStyle name="_Recon to Darrin's 5.11.05 proforma_4 31 Regulatory Assets and Liabilities  7 06- Exhibit D_NIM Summary 3 2 2" xfId="15878"/>
    <cellStyle name="_Recon to Darrin's 5.11.05 proforma_4 31 Regulatory Assets and Liabilities  7 06- Exhibit D_NIM Summary 3 3" xfId="15879"/>
    <cellStyle name="_Recon to Darrin's 5.11.05 proforma_4 31 Regulatory Assets and Liabilities  7 06- Exhibit D_NIM Summary 4" xfId="15880"/>
    <cellStyle name="_Recon to Darrin's 5.11.05 proforma_4 31 Regulatory Assets and Liabilities  7 06- Exhibit D_NIM Summary 4 2" xfId="15881"/>
    <cellStyle name="_Recon to Darrin's 5.11.05 proforma_4 31 Regulatory Assets and Liabilities  7 06- Exhibit D_NIM Summary 4 2 2" xfId="15882"/>
    <cellStyle name="_Recon to Darrin's 5.11.05 proforma_4 31 Regulatory Assets and Liabilities  7 06- Exhibit D_NIM Summary 4 3" xfId="15883"/>
    <cellStyle name="_Recon to Darrin's 5.11.05 proforma_4 31 Regulatory Assets and Liabilities  7 06- Exhibit D_NIM Summary 5" xfId="15884"/>
    <cellStyle name="_Recon to Darrin's 5.11.05 proforma_4 31 Regulatory Assets and Liabilities  7 06- Exhibit D_NIM Summary 5 2" xfId="15885"/>
    <cellStyle name="_Recon to Darrin's 5.11.05 proforma_4 31 Regulatory Assets and Liabilities  7 06- Exhibit D_NIM Summary 6" xfId="15886"/>
    <cellStyle name="_Recon to Darrin's 5.11.05 proforma_4 31 Regulatory Assets and Liabilities  7 06- Exhibit D_NIM Summary 6 2" xfId="15887"/>
    <cellStyle name="_Recon to Darrin's 5.11.05 proforma_4 31 Regulatory Assets and Liabilities  7 06- Exhibit D_NIM Summary_DEM-WP(C) ENERG10C--ctn Mid-C_042010 2010GRC" xfId="15888"/>
    <cellStyle name="_Recon to Darrin's 5.11.05 proforma_4 31 Regulatory Assets and Liabilities  7 06- Exhibit D_NIM Summary_DEM-WP(C) ENERG10C--ctn Mid-C_042010 2010GRC 2" xfId="15889"/>
    <cellStyle name="_Recon to Darrin's 5.11.05 proforma_4 31 Regulatory Assets and Liabilities  7 06- Exhibit D_NIM+O&amp;M" xfId="15890"/>
    <cellStyle name="_Recon to Darrin's 5.11.05 proforma_4 31 Regulatory Assets and Liabilities  7 06- Exhibit D_NIM+O&amp;M 2" xfId="15891"/>
    <cellStyle name="_Recon to Darrin's 5.11.05 proforma_4 31 Regulatory Assets and Liabilities  7 06- Exhibit D_NIM+O&amp;M 2 2" xfId="15892"/>
    <cellStyle name="_Recon to Darrin's 5.11.05 proforma_4 31 Regulatory Assets and Liabilities  7 06- Exhibit D_NIM+O&amp;M 2 2 2" xfId="15893"/>
    <cellStyle name="_Recon to Darrin's 5.11.05 proforma_4 31 Regulatory Assets and Liabilities  7 06- Exhibit D_NIM+O&amp;M 3" xfId="15894"/>
    <cellStyle name="_Recon to Darrin's 5.11.05 proforma_4 31 Regulatory Assets and Liabilities  7 06- Exhibit D_NIM+O&amp;M 3 2" xfId="15895"/>
    <cellStyle name="_Recon to Darrin's 5.11.05 proforma_4 31 Regulatory Assets and Liabilities  7 06- Exhibit D_NIM+O&amp;M 3 2 2" xfId="15896"/>
    <cellStyle name="_Recon to Darrin's 5.11.05 proforma_4 31 Regulatory Assets and Liabilities  7 06- Exhibit D_NIM+O&amp;M 3 3" xfId="15897"/>
    <cellStyle name="_Recon to Darrin's 5.11.05 proforma_4 31 Regulatory Assets and Liabilities  7 06- Exhibit D_NIM+O&amp;M 4" xfId="15898"/>
    <cellStyle name="_Recon to Darrin's 5.11.05 proforma_4 31 Regulatory Assets and Liabilities  7 06- Exhibit D_NIM+O&amp;M 4 2" xfId="15899"/>
    <cellStyle name="_Recon to Darrin's 5.11.05 proforma_4 31 Regulatory Assets and Liabilities  7 06- Exhibit D_NIM+O&amp;M 5" xfId="15900"/>
    <cellStyle name="_Recon to Darrin's 5.11.05 proforma_4 31 Regulatory Assets and Liabilities  7 06- Exhibit D_NIM+O&amp;M 5 2" xfId="15901"/>
    <cellStyle name="_Recon to Darrin's 5.11.05 proforma_4 31 Regulatory Assets and Liabilities  7 06- Exhibit D_NIM+O&amp;M Monthly" xfId="15902"/>
    <cellStyle name="_Recon to Darrin's 5.11.05 proforma_4 31 Regulatory Assets and Liabilities  7 06- Exhibit D_NIM+O&amp;M Monthly 2" xfId="15903"/>
    <cellStyle name="_Recon to Darrin's 5.11.05 proforma_4 31 Regulatory Assets and Liabilities  7 06- Exhibit D_NIM+O&amp;M Monthly 2 2" xfId="15904"/>
    <cellStyle name="_Recon to Darrin's 5.11.05 proforma_4 31 Regulatory Assets and Liabilities  7 06- Exhibit D_NIM+O&amp;M Monthly 2 2 2" xfId="15905"/>
    <cellStyle name="_Recon to Darrin's 5.11.05 proforma_4 31 Regulatory Assets and Liabilities  7 06- Exhibit D_NIM+O&amp;M Monthly 3" xfId="15906"/>
    <cellStyle name="_Recon to Darrin's 5.11.05 proforma_4 31 Regulatory Assets and Liabilities  7 06- Exhibit D_NIM+O&amp;M Monthly 3 2" xfId="15907"/>
    <cellStyle name="_Recon to Darrin's 5.11.05 proforma_4 31 Regulatory Assets and Liabilities  7 06- Exhibit D_NIM+O&amp;M Monthly 3 2 2" xfId="15908"/>
    <cellStyle name="_Recon to Darrin's 5.11.05 proforma_4 31 Regulatory Assets and Liabilities  7 06- Exhibit D_NIM+O&amp;M Monthly 3 3" xfId="15909"/>
    <cellStyle name="_Recon to Darrin's 5.11.05 proforma_4 31 Regulatory Assets and Liabilities  7 06- Exhibit D_NIM+O&amp;M Monthly 4" xfId="15910"/>
    <cellStyle name="_Recon to Darrin's 5.11.05 proforma_4 31 Regulatory Assets and Liabilities  7 06- Exhibit D_NIM+O&amp;M Monthly 4 2" xfId="15911"/>
    <cellStyle name="_Recon to Darrin's 5.11.05 proforma_4 31 Regulatory Assets and Liabilities  7 06- Exhibit D_NIM+O&amp;M Monthly 5" xfId="15912"/>
    <cellStyle name="_Recon to Darrin's 5.11.05 proforma_4 31 Regulatory Assets and Liabilities  7 06- Exhibit D_NIM+O&amp;M Monthly 5 2" xfId="15913"/>
    <cellStyle name="_Recon to Darrin's 5.11.05 proforma_4 31E Reg Asset  Liab and EXH D" xfId="15914"/>
    <cellStyle name="_Recon to Darrin's 5.11.05 proforma_4 31E Reg Asset  Liab and EXH D _ Aug 10 Filing (2)" xfId="15915"/>
    <cellStyle name="_Recon to Darrin's 5.11.05 proforma_4 31E Reg Asset  Liab and EXH D _ Aug 10 Filing (2) 2" xfId="15916"/>
    <cellStyle name="_Recon to Darrin's 5.11.05 proforma_4 31E Reg Asset  Liab and EXH D _ Aug 10 Filing (2) 2 2" xfId="15917"/>
    <cellStyle name="_Recon to Darrin's 5.11.05 proforma_4 31E Reg Asset  Liab and EXH D _ Aug 10 Filing (2) 2 2 2" xfId="15918"/>
    <cellStyle name="_Recon to Darrin's 5.11.05 proforma_4 31E Reg Asset  Liab and EXH D _ Aug 10 Filing (2) 2 3" xfId="15919"/>
    <cellStyle name="_Recon to Darrin's 5.11.05 proforma_4 31E Reg Asset  Liab and EXH D _ Aug 10 Filing (2) 3" xfId="15920"/>
    <cellStyle name="_Recon to Darrin's 5.11.05 proforma_4 31E Reg Asset  Liab and EXH D _ Aug 10 Filing (2) 3 2" xfId="15921"/>
    <cellStyle name="_Recon to Darrin's 5.11.05 proforma_4 31E Reg Asset  Liab and EXH D _ Aug 10 Filing (2) 3 2 2" xfId="15922"/>
    <cellStyle name="_Recon to Darrin's 5.11.05 proforma_4 31E Reg Asset  Liab and EXH D _ Aug 10 Filing (2) 3 3" xfId="15923"/>
    <cellStyle name="_Recon to Darrin's 5.11.05 proforma_4 31E Reg Asset  Liab and EXH D _ Aug 10 Filing (2) 4" xfId="15924"/>
    <cellStyle name="_Recon to Darrin's 5.11.05 proforma_4 31E Reg Asset  Liab and EXH D _ Aug 10 Filing (2) 4 2" xfId="15925"/>
    <cellStyle name="_Recon to Darrin's 5.11.05 proforma_4 31E Reg Asset  Liab and EXH D _ Aug 10 Filing (2) 5" xfId="15926"/>
    <cellStyle name="_Recon to Darrin's 5.11.05 proforma_4 31E Reg Asset  Liab and EXH D _ Aug 10 Filing (2) 5 2" xfId="15927"/>
    <cellStyle name="_Recon to Darrin's 5.11.05 proforma_4 31E Reg Asset  Liab and EXH D 10" xfId="15928"/>
    <cellStyle name="_Recon to Darrin's 5.11.05 proforma_4 31E Reg Asset  Liab and EXH D 10 2" xfId="15929"/>
    <cellStyle name="_Recon to Darrin's 5.11.05 proforma_4 31E Reg Asset  Liab and EXH D 10 2 2" xfId="15930"/>
    <cellStyle name="_Recon to Darrin's 5.11.05 proforma_4 31E Reg Asset  Liab and EXH D 10 3" xfId="15931"/>
    <cellStyle name="_Recon to Darrin's 5.11.05 proforma_4 31E Reg Asset  Liab and EXH D 11" xfId="15932"/>
    <cellStyle name="_Recon to Darrin's 5.11.05 proforma_4 31E Reg Asset  Liab and EXH D 11 2" xfId="15933"/>
    <cellStyle name="_Recon to Darrin's 5.11.05 proforma_4 31E Reg Asset  Liab and EXH D 11 2 2" xfId="15934"/>
    <cellStyle name="_Recon to Darrin's 5.11.05 proforma_4 31E Reg Asset  Liab and EXH D 11 3" xfId="15935"/>
    <cellStyle name="_Recon to Darrin's 5.11.05 proforma_4 31E Reg Asset  Liab and EXH D 12" xfId="15936"/>
    <cellStyle name="_Recon to Darrin's 5.11.05 proforma_4 31E Reg Asset  Liab and EXH D 12 2" xfId="15937"/>
    <cellStyle name="_Recon to Darrin's 5.11.05 proforma_4 31E Reg Asset  Liab and EXH D 12 2 2" xfId="15938"/>
    <cellStyle name="_Recon to Darrin's 5.11.05 proforma_4 31E Reg Asset  Liab and EXH D 12 3" xfId="15939"/>
    <cellStyle name="_Recon to Darrin's 5.11.05 proforma_4 31E Reg Asset  Liab and EXH D 13" xfId="15940"/>
    <cellStyle name="_Recon to Darrin's 5.11.05 proforma_4 31E Reg Asset  Liab and EXH D 13 2" xfId="15941"/>
    <cellStyle name="_Recon to Darrin's 5.11.05 proforma_4 31E Reg Asset  Liab and EXH D 13 2 2" xfId="15942"/>
    <cellStyle name="_Recon to Darrin's 5.11.05 proforma_4 31E Reg Asset  Liab and EXH D 13 3" xfId="15943"/>
    <cellStyle name="_Recon to Darrin's 5.11.05 proforma_4 31E Reg Asset  Liab and EXH D 14" xfId="15944"/>
    <cellStyle name="_Recon to Darrin's 5.11.05 proforma_4 31E Reg Asset  Liab and EXH D 14 2" xfId="15945"/>
    <cellStyle name="_Recon to Darrin's 5.11.05 proforma_4 31E Reg Asset  Liab and EXH D 14 2 2" xfId="15946"/>
    <cellStyle name="_Recon to Darrin's 5.11.05 proforma_4 31E Reg Asset  Liab and EXH D 14 3" xfId="15947"/>
    <cellStyle name="_Recon to Darrin's 5.11.05 proforma_4 31E Reg Asset  Liab and EXH D 15" xfId="15948"/>
    <cellStyle name="_Recon to Darrin's 5.11.05 proforma_4 31E Reg Asset  Liab and EXH D 15 2" xfId="15949"/>
    <cellStyle name="_Recon to Darrin's 5.11.05 proforma_4 31E Reg Asset  Liab and EXH D 15 2 2" xfId="15950"/>
    <cellStyle name="_Recon to Darrin's 5.11.05 proforma_4 31E Reg Asset  Liab and EXH D 15 3" xfId="15951"/>
    <cellStyle name="_Recon to Darrin's 5.11.05 proforma_4 31E Reg Asset  Liab and EXH D 16" xfId="15952"/>
    <cellStyle name="_Recon to Darrin's 5.11.05 proforma_4 31E Reg Asset  Liab and EXH D 16 2" xfId="15953"/>
    <cellStyle name="_Recon to Darrin's 5.11.05 proforma_4 31E Reg Asset  Liab and EXH D 16 2 2" xfId="15954"/>
    <cellStyle name="_Recon to Darrin's 5.11.05 proforma_4 31E Reg Asset  Liab and EXH D 16 3" xfId="15955"/>
    <cellStyle name="_Recon to Darrin's 5.11.05 proforma_4 31E Reg Asset  Liab and EXH D 17" xfId="15956"/>
    <cellStyle name="_Recon to Darrin's 5.11.05 proforma_4 31E Reg Asset  Liab and EXH D 17 2" xfId="15957"/>
    <cellStyle name="_Recon to Darrin's 5.11.05 proforma_4 31E Reg Asset  Liab and EXH D 18" xfId="15958"/>
    <cellStyle name="_Recon to Darrin's 5.11.05 proforma_4 31E Reg Asset  Liab and EXH D 18 2" xfId="15959"/>
    <cellStyle name="_Recon to Darrin's 5.11.05 proforma_4 31E Reg Asset  Liab and EXH D 19" xfId="15960"/>
    <cellStyle name="_Recon to Darrin's 5.11.05 proforma_4 31E Reg Asset  Liab and EXH D 19 2" xfId="15961"/>
    <cellStyle name="_Recon to Darrin's 5.11.05 proforma_4 31E Reg Asset  Liab and EXH D 2" xfId="15962"/>
    <cellStyle name="_Recon to Darrin's 5.11.05 proforma_4 31E Reg Asset  Liab and EXH D 2 2" xfId="15963"/>
    <cellStyle name="_Recon to Darrin's 5.11.05 proforma_4 31E Reg Asset  Liab and EXH D 2 2 2" xfId="15964"/>
    <cellStyle name="_Recon to Darrin's 5.11.05 proforma_4 31E Reg Asset  Liab and EXH D 2 3" xfId="15965"/>
    <cellStyle name="_Recon to Darrin's 5.11.05 proforma_4 31E Reg Asset  Liab and EXH D 20" xfId="15966"/>
    <cellStyle name="_Recon to Darrin's 5.11.05 proforma_4 31E Reg Asset  Liab and EXH D 20 2" xfId="15967"/>
    <cellStyle name="_Recon to Darrin's 5.11.05 proforma_4 31E Reg Asset  Liab and EXH D 21" xfId="15968"/>
    <cellStyle name="_Recon to Darrin's 5.11.05 proforma_4 31E Reg Asset  Liab and EXH D 21 2" xfId="15969"/>
    <cellStyle name="_Recon to Darrin's 5.11.05 proforma_4 31E Reg Asset  Liab and EXH D 22" xfId="15970"/>
    <cellStyle name="_Recon to Darrin's 5.11.05 proforma_4 31E Reg Asset  Liab and EXH D 22 2" xfId="15971"/>
    <cellStyle name="_Recon to Darrin's 5.11.05 proforma_4 31E Reg Asset  Liab and EXH D 23" xfId="15972"/>
    <cellStyle name="_Recon to Darrin's 5.11.05 proforma_4 31E Reg Asset  Liab and EXH D 23 2" xfId="15973"/>
    <cellStyle name="_Recon to Darrin's 5.11.05 proforma_4 31E Reg Asset  Liab and EXH D 24" xfId="15974"/>
    <cellStyle name="_Recon to Darrin's 5.11.05 proforma_4 31E Reg Asset  Liab and EXH D 24 2" xfId="15975"/>
    <cellStyle name="_Recon to Darrin's 5.11.05 proforma_4 31E Reg Asset  Liab and EXH D 25" xfId="15976"/>
    <cellStyle name="_Recon to Darrin's 5.11.05 proforma_4 31E Reg Asset  Liab and EXH D 25 2" xfId="15977"/>
    <cellStyle name="_Recon to Darrin's 5.11.05 proforma_4 31E Reg Asset  Liab and EXH D 26" xfId="15978"/>
    <cellStyle name="_Recon to Darrin's 5.11.05 proforma_4 31E Reg Asset  Liab and EXH D 26 2" xfId="15979"/>
    <cellStyle name="_Recon to Darrin's 5.11.05 proforma_4 31E Reg Asset  Liab and EXH D 27" xfId="15980"/>
    <cellStyle name="_Recon to Darrin's 5.11.05 proforma_4 31E Reg Asset  Liab and EXH D 27 2" xfId="15981"/>
    <cellStyle name="_Recon to Darrin's 5.11.05 proforma_4 31E Reg Asset  Liab and EXH D 28" xfId="15982"/>
    <cellStyle name="_Recon to Darrin's 5.11.05 proforma_4 31E Reg Asset  Liab and EXH D 28 2" xfId="15983"/>
    <cellStyle name="_Recon to Darrin's 5.11.05 proforma_4 31E Reg Asset  Liab and EXH D 29" xfId="15984"/>
    <cellStyle name="_Recon to Darrin's 5.11.05 proforma_4 31E Reg Asset  Liab and EXH D 29 2" xfId="15985"/>
    <cellStyle name="_Recon to Darrin's 5.11.05 proforma_4 31E Reg Asset  Liab and EXH D 3" xfId="15986"/>
    <cellStyle name="_Recon to Darrin's 5.11.05 proforma_4 31E Reg Asset  Liab and EXH D 3 2" xfId="15987"/>
    <cellStyle name="_Recon to Darrin's 5.11.05 proforma_4 31E Reg Asset  Liab and EXH D 3 2 2" xfId="15988"/>
    <cellStyle name="_Recon to Darrin's 5.11.05 proforma_4 31E Reg Asset  Liab and EXH D 3 3" xfId="15989"/>
    <cellStyle name="_Recon to Darrin's 5.11.05 proforma_4 31E Reg Asset  Liab and EXH D 30" xfId="15990"/>
    <cellStyle name="_Recon to Darrin's 5.11.05 proforma_4 31E Reg Asset  Liab and EXH D 30 2" xfId="15991"/>
    <cellStyle name="_Recon to Darrin's 5.11.05 proforma_4 31E Reg Asset  Liab and EXH D 4" xfId="15992"/>
    <cellStyle name="_Recon to Darrin's 5.11.05 proforma_4 31E Reg Asset  Liab and EXH D 4 2" xfId="15993"/>
    <cellStyle name="_Recon to Darrin's 5.11.05 proforma_4 31E Reg Asset  Liab and EXH D 4 2 2" xfId="15994"/>
    <cellStyle name="_Recon to Darrin's 5.11.05 proforma_4 31E Reg Asset  Liab and EXH D 5" xfId="15995"/>
    <cellStyle name="_Recon to Darrin's 5.11.05 proforma_4 31E Reg Asset  Liab and EXH D 5 2" xfId="15996"/>
    <cellStyle name="_Recon to Darrin's 5.11.05 proforma_4 31E Reg Asset  Liab and EXH D 5 2 2" xfId="15997"/>
    <cellStyle name="_Recon to Darrin's 5.11.05 proforma_4 31E Reg Asset  Liab and EXH D 6" xfId="15998"/>
    <cellStyle name="_Recon to Darrin's 5.11.05 proforma_4 31E Reg Asset  Liab and EXH D 6 2" xfId="15999"/>
    <cellStyle name="_Recon to Darrin's 5.11.05 proforma_4 31E Reg Asset  Liab and EXH D 6 2 2" xfId="16000"/>
    <cellStyle name="_Recon to Darrin's 5.11.05 proforma_4 31E Reg Asset  Liab and EXH D 6 3" xfId="16001"/>
    <cellStyle name="_Recon to Darrin's 5.11.05 proforma_4 31E Reg Asset  Liab and EXH D 7" xfId="16002"/>
    <cellStyle name="_Recon to Darrin's 5.11.05 proforma_4 31E Reg Asset  Liab and EXH D 7 2" xfId="16003"/>
    <cellStyle name="_Recon to Darrin's 5.11.05 proforma_4 31E Reg Asset  Liab and EXH D 7 2 2" xfId="16004"/>
    <cellStyle name="_Recon to Darrin's 5.11.05 proforma_4 31E Reg Asset  Liab and EXH D 7 3" xfId="16005"/>
    <cellStyle name="_Recon to Darrin's 5.11.05 proforma_4 31E Reg Asset  Liab and EXH D 8" xfId="16006"/>
    <cellStyle name="_Recon to Darrin's 5.11.05 proforma_4 31E Reg Asset  Liab and EXH D 8 2" xfId="16007"/>
    <cellStyle name="_Recon to Darrin's 5.11.05 proforma_4 31E Reg Asset  Liab and EXH D 8 2 2" xfId="16008"/>
    <cellStyle name="_Recon to Darrin's 5.11.05 proforma_4 31E Reg Asset  Liab and EXH D 8 3" xfId="16009"/>
    <cellStyle name="_Recon to Darrin's 5.11.05 proforma_4 31E Reg Asset  Liab and EXH D 9" xfId="16010"/>
    <cellStyle name="_Recon to Darrin's 5.11.05 proforma_4 31E Reg Asset  Liab and EXH D 9 2" xfId="16011"/>
    <cellStyle name="_Recon to Darrin's 5.11.05 proforma_4 31E Reg Asset  Liab and EXH D 9 2 2" xfId="16012"/>
    <cellStyle name="_Recon to Darrin's 5.11.05 proforma_4 31E Reg Asset  Liab and EXH D 9 3" xfId="16013"/>
    <cellStyle name="_Recon to Darrin's 5.11.05 proforma_4 32 Regulatory Assets and Liabilities  7 06- Exhibit D" xfId="16014"/>
    <cellStyle name="_Recon to Darrin's 5.11.05 proforma_4 32 Regulatory Assets and Liabilities  7 06- Exhibit D 2" xfId="16015"/>
    <cellStyle name="_Recon to Darrin's 5.11.05 proforma_4 32 Regulatory Assets and Liabilities  7 06- Exhibit D 2 2" xfId="16016"/>
    <cellStyle name="_Recon to Darrin's 5.11.05 proforma_4 32 Regulatory Assets and Liabilities  7 06- Exhibit D 2 2 2" xfId="16017"/>
    <cellStyle name="_Recon to Darrin's 5.11.05 proforma_4 32 Regulatory Assets and Liabilities  7 06- Exhibit D 2 2 2 2" xfId="16018"/>
    <cellStyle name="_Recon to Darrin's 5.11.05 proforma_4 32 Regulatory Assets and Liabilities  7 06- Exhibit D 2 2 3" xfId="16019"/>
    <cellStyle name="_Recon to Darrin's 5.11.05 proforma_4 32 Regulatory Assets and Liabilities  7 06- Exhibit D 2 3" xfId="16020"/>
    <cellStyle name="_Recon to Darrin's 5.11.05 proforma_4 32 Regulatory Assets and Liabilities  7 06- Exhibit D 2 3 2" xfId="16021"/>
    <cellStyle name="_Recon to Darrin's 5.11.05 proforma_4 32 Regulatory Assets and Liabilities  7 06- Exhibit D 2 3 2 2" xfId="16022"/>
    <cellStyle name="_Recon to Darrin's 5.11.05 proforma_4 32 Regulatory Assets and Liabilities  7 06- Exhibit D 2 3 3" xfId="16023"/>
    <cellStyle name="_Recon to Darrin's 5.11.05 proforma_4 32 Regulatory Assets and Liabilities  7 06- Exhibit D 2 4" xfId="16024"/>
    <cellStyle name="_Recon to Darrin's 5.11.05 proforma_4 32 Regulatory Assets and Liabilities  7 06- Exhibit D 2 4 2" xfId="16025"/>
    <cellStyle name="_Recon to Darrin's 5.11.05 proforma_4 32 Regulatory Assets and Liabilities  7 06- Exhibit D 2 5" xfId="16026"/>
    <cellStyle name="_Recon to Darrin's 5.11.05 proforma_4 32 Regulatory Assets and Liabilities  7 06- Exhibit D 2 5 2" xfId="16027"/>
    <cellStyle name="_Recon to Darrin's 5.11.05 proforma_4 32 Regulatory Assets and Liabilities  7 06- Exhibit D 3" xfId="16028"/>
    <cellStyle name="_Recon to Darrin's 5.11.05 proforma_4 32 Regulatory Assets and Liabilities  7 06- Exhibit D 3 2" xfId="16029"/>
    <cellStyle name="_Recon to Darrin's 5.11.05 proforma_4 32 Regulatory Assets and Liabilities  7 06- Exhibit D 3 2 2" xfId="16030"/>
    <cellStyle name="_Recon to Darrin's 5.11.05 proforma_4 32 Regulatory Assets and Liabilities  7 06- Exhibit D 3 3" xfId="16031"/>
    <cellStyle name="_Recon to Darrin's 5.11.05 proforma_4 32 Regulatory Assets and Liabilities  7 06- Exhibit D 4" xfId="16032"/>
    <cellStyle name="_Recon to Darrin's 5.11.05 proforma_4 32 Regulatory Assets and Liabilities  7 06- Exhibit D 4 2" xfId="16033"/>
    <cellStyle name="_Recon to Darrin's 5.11.05 proforma_4 32 Regulatory Assets and Liabilities  7 06- Exhibit D 4 2 2" xfId="16034"/>
    <cellStyle name="_Recon to Darrin's 5.11.05 proforma_4 32 Regulatory Assets and Liabilities  7 06- Exhibit D 4 3" xfId="16035"/>
    <cellStyle name="_Recon to Darrin's 5.11.05 proforma_4 32 Regulatory Assets and Liabilities  7 06- Exhibit D 5" xfId="16036"/>
    <cellStyle name="_Recon to Darrin's 5.11.05 proforma_4 32 Regulatory Assets and Liabilities  7 06- Exhibit D 5 2" xfId="16037"/>
    <cellStyle name="_Recon to Darrin's 5.11.05 proforma_4 32 Regulatory Assets and Liabilities  7 06- Exhibit D 6" xfId="16038"/>
    <cellStyle name="_Recon to Darrin's 5.11.05 proforma_4 32 Regulatory Assets and Liabilities  7 06- Exhibit D 6 2" xfId="16039"/>
    <cellStyle name="_Recon to Darrin's 5.11.05 proforma_4 32 Regulatory Assets and Liabilities  7 06- Exhibit D_DEM-WP(C) ENERG10C--ctn Mid-C_042010 2010GRC" xfId="16040"/>
    <cellStyle name="_Recon to Darrin's 5.11.05 proforma_4 32 Regulatory Assets and Liabilities  7 06- Exhibit D_DEM-WP(C) ENERG10C--ctn Mid-C_042010 2010GRC 2" xfId="16041"/>
    <cellStyle name="_Recon to Darrin's 5.11.05 proforma_4 32 Regulatory Assets and Liabilities  7 06- Exhibit D_NIM Summary" xfId="16042"/>
    <cellStyle name="_Recon to Darrin's 5.11.05 proforma_4 32 Regulatory Assets and Liabilities  7 06- Exhibit D_NIM Summary 2" xfId="16043"/>
    <cellStyle name="_Recon to Darrin's 5.11.05 proforma_4 32 Regulatory Assets and Liabilities  7 06- Exhibit D_NIM Summary 2 2" xfId="16044"/>
    <cellStyle name="_Recon to Darrin's 5.11.05 proforma_4 32 Regulatory Assets and Liabilities  7 06- Exhibit D_NIM Summary 2 2 2" xfId="16045"/>
    <cellStyle name="_Recon to Darrin's 5.11.05 proforma_4 32 Regulatory Assets and Liabilities  7 06- Exhibit D_NIM Summary 2 2 2 2" xfId="16046"/>
    <cellStyle name="_Recon to Darrin's 5.11.05 proforma_4 32 Regulatory Assets and Liabilities  7 06- Exhibit D_NIM Summary 2 3" xfId="16047"/>
    <cellStyle name="_Recon to Darrin's 5.11.05 proforma_4 32 Regulatory Assets and Liabilities  7 06- Exhibit D_NIM Summary 2 3 2" xfId="16048"/>
    <cellStyle name="_Recon to Darrin's 5.11.05 proforma_4 32 Regulatory Assets and Liabilities  7 06- Exhibit D_NIM Summary 2 4" xfId="16049"/>
    <cellStyle name="_Recon to Darrin's 5.11.05 proforma_4 32 Regulatory Assets and Liabilities  7 06- Exhibit D_NIM Summary 2 4 2" xfId="16050"/>
    <cellStyle name="_Recon to Darrin's 5.11.05 proforma_4 32 Regulatory Assets and Liabilities  7 06- Exhibit D_NIM Summary 3" xfId="16051"/>
    <cellStyle name="_Recon to Darrin's 5.11.05 proforma_4 32 Regulatory Assets and Liabilities  7 06- Exhibit D_NIM Summary 3 2" xfId="16052"/>
    <cellStyle name="_Recon to Darrin's 5.11.05 proforma_4 32 Regulatory Assets and Liabilities  7 06- Exhibit D_NIM Summary 3 2 2" xfId="16053"/>
    <cellStyle name="_Recon to Darrin's 5.11.05 proforma_4 32 Regulatory Assets and Liabilities  7 06- Exhibit D_NIM Summary 3 3" xfId="16054"/>
    <cellStyle name="_Recon to Darrin's 5.11.05 proforma_4 32 Regulatory Assets and Liabilities  7 06- Exhibit D_NIM Summary 4" xfId="16055"/>
    <cellStyle name="_Recon to Darrin's 5.11.05 proforma_4 32 Regulatory Assets and Liabilities  7 06- Exhibit D_NIM Summary 4 2" xfId="16056"/>
    <cellStyle name="_Recon to Darrin's 5.11.05 proforma_4 32 Regulatory Assets and Liabilities  7 06- Exhibit D_NIM Summary 4 2 2" xfId="16057"/>
    <cellStyle name="_Recon to Darrin's 5.11.05 proforma_4 32 Regulatory Assets and Liabilities  7 06- Exhibit D_NIM Summary 4 3" xfId="16058"/>
    <cellStyle name="_Recon to Darrin's 5.11.05 proforma_4 32 Regulatory Assets and Liabilities  7 06- Exhibit D_NIM Summary 5" xfId="16059"/>
    <cellStyle name="_Recon to Darrin's 5.11.05 proforma_4 32 Regulatory Assets and Liabilities  7 06- Exhibit D_NIM Summary 5 2" xfId="16060"/>
    <cellStyle name="_Recon to Darrin's 5.11.05 proforma_4 32 Regulatory Assets and Liabilities  7 06- Exhibit D_NIM Summary 6" xfId="16061"/>
    <cellStyle name="_Recon to Darrin's 5.11.05 proforma_4 32 Regulatory Assets and Liabilities  7 06- Exhibit D_NIM Summary 6 2" xfId="16062"/>
    <cellStyle name="_Recon to Darrin's 5.11.05 proforma_4 32 Regulatory Assets and Liabilities  7 06- Exhibit D_NIM Summary_DEM-WP(C) ENERG10C--ctn Mid-C_042010 2010GRC" xfId="16063"/>
    <cellStyle name="_Recon to Darrin's 5.11.05 proforma_4 32 Regulatory Assets and Liabilities  7 06- Exhibit D_NIM Summary_DEM-WP(C) ENERG10C--ctn Mid-C_042010 2010GRC 2" xfId="16064"/>
    <cellStyle name="_Recon to Darrin's 5.11.05 proforma_4 32 Regulatory Assets and Liabilities  7 06- Exhibit D_NIM+O&amp;M" xfId="16065"/>
    <cellStyle name="_Recon to Darrin's 5.11.05 proforma_4 32 Regulatory Assets and Liabilities  7 06- Exhibit D_NIM+O&amp;M 2" xfId="16066"/>
    <cellStyle name="_Recon to Darrin's 5.11.05 proforma_4 32 Regulatory Assets and Liabilities  7 06- Exhibit D_NIM+O&amp;M 2 2" xfId="16067"/>
    <cellStyle name="_Recon to Darrin's 5.11.05 proforma_4 32 Regulatory Assets and Liabilities  7 06- Exhibit D_NIM+O&amp;M 2 2 2" xfId="16068"/>
    <cellStyle name="_Recon to Darrin's 5.11.05 proforma_4 32 Regulatory Assets and Liabilities  7 06- Exhibit D_NIM+O&amp;M 3" xfId="16069"/>
    <cellStyle name="_Recon to Darrin's 5.11.05 proforma_4 32 Regulatory Assets and Liabilities  7 06- Exhibit D_NIM+O&amp;M 3 2" xfId="16070"/>
    <cellStyle name="_Recon to Darrin's 5.11.05 proforma_4 32 Regulatory Assets and Liabilities  7 06- Exhibit D_NIM+O&amp;M 3 2 2" xfId="16071"/>
    <cellStyle name="_Recon to Darrin's 5.11.05 proforma_4 32 Regulatory Assets and Liabilities  7 06- Exhibit D_NIM+O&amp;M 3 3" xfId="16072"/>
    <cellStyle name="_Recon to Darrin's 5.11.05 proforma_4 32 Regulatory Assets and Liabilities  7 06- Exhibit D_NIM+O&amp;M 4" xfId="16073"/>
    <cellStyle name="_Recon to Darrin's 5.11.05 proforma_4 32 Regulatory Assets and Liabilities  7 06- Exhibit D_NIM+O&amp;M 4 2" xfId="16074"/>
    <cellStyle name="_Recon to Darrin's 5.11.05 proforma_4 32 Regulatory Assets and Liabilities  7 06- Exhibit D_NIM+O&amp;M 5" xfId="16075"/>
    <cellStyle name="_Recon to Darrin's 5.11.05 proforma_4 32 Regulatory Assets and Liabilities  7 06- Exhibit D_NIM+O&amp;M 5 2" xfId="16076"/>
    <cellStyle name="_Recon to Darrin's 5.11.05 proforma_4 32 Regulatory Assets and Liabilities  7 06- Exhibit D_NIM+O&amp;M Monthly" xfId="16077"/>
    <cellStyle name="_Recon to Darrin's 5.11.05 proforma_4 32 Regulatory Assets and Liabilities  7 06- Exhibit D_NIM+O&amp;M Monthly 2" xfId="16078"/>
    <cellStyle name="_Recon to Darrin's 5.11.05 proforma_4 32 Regulatory Assets and Liabilities  7 06- Exhibit D_NIM+O&amp;M Monthly 2 2" xfId="16079"/>
    <cellStyle name="_Recon to Darrin's 5.11.05 proforma_4 32 Regulatory Assets and Liabilities  7 06- Exhibit D_NIM+O&amp;M Monthly 2 2 2" xfId="16080"/>
    <cellStyle name="_Recon to Darrin's 5.11.05 proforma_4 32 Regulatory Assets and Liabilities  7 06- Exhibit D_NIM+O&amp;M Monthly 3" xfId="16081"/>
    <cellStyle name="_Recon to Darrin's 5.11.05 proforma_4 32 Regulatory Assets and Liabilities  7 06- Exhibit D_NIM+O&amp;M Monthly 3 2" xfId="16082"/>
    <cellStyle name="_Recon to Darrin's 5.11.05 proforma_4 32 Regulatory Assets and Liabilities  7 06- Exhibit D_NIM+O&amp;M Monthly 3 2 2" xfId="16083"/>
    <cellStyle name="_Recon to Darrin's 5.11.05 proforma_4 32 Regulatory Assets and Liabilities  7 06- Exhibit D_NIM+O&amp;M Monthly 3 3" xfId="16084"/>
    <cellStyle name="_Recon to Darrin's 5.11.05 proforma_4 32 Regulatory Assets and Liabilities  7 06- Exhibit D_NIM+O&amp;M Monthly 4" xfId="16085"/>
    <cellStyle name="_Recon to Darrin's 5.11.05 proforma_4 32 Regulatory Assets and Liabilities  7 06- Exhibit D_NIM+O&amp;M Monthly 4 2" xfId="16086"/>
    <cellStyle name="_Recon to Darrin's 5.11.05 proforma_4 32 Regulatory Assets and Liabilities  7 06- Exhibit D_NIM+O&amp;M Monthly 5" xfId="16087"/>
    <cellStyle name="_Recon to Darrin's 5.11.05 proforma_4 32 Regulatory Assets and Liabilities  7 06- Exhibit D_NIM+O&amp;M Monthly 5 2" xfId="16088"/>
    <cellStyle name="_Recon to Darrin's 5.11.05 proforma_ACCOUNTS" xfId="16089"/>
    <cellStyle name="_Recon to Darrin's 5.11.05 proforma_Att B to RECs proceeds proposal" xfId="16090"/>
    <cellStyle name="_Recon to Darrin's 5.11.05 proforma_AURORA Total New" xfId="16091"/>
    <cellStyle name="_Recon to Darrin's 5.11.05 proforma_AURORA Total New 2" xfId="16092"/>
    <cellStyle name="_Recon to Darrin's 5.11.05 proforma_AURORA Total New 2 2" xfId="16093"/>
    <cellStyle name="_Recon to Darrin's 5.11.05 proforma_AURORA Total New 2 2 2" xfId="16094"/>
    <cellStyle name="_Recon to Darrin's 5.11.05 proforma_AURORA Total New 2 2 2 2" xfId="16095"/>
    <cellStyle name="_Recon to Darrin's 5.11.05 proforma_AURORA Total New 2 3" xfId="16096"/>
    <cellStyle name="_Recon to Darrin's 5.11.05 proforma_AURORA Total New 2 3 2" xfId="16097"/>
    <cellStyle name="_Recon to Darrin's 5.11.05 proforma_AURORA Total New 2 4" xfId="16098"/>
    <cellStyle name="_Recon to Darrin's 5.11.05 proforma_AURORA Total New 2 4 2" xfId="16099"/>
    <cellStyle name="_Recon to Darrin's 5.11.05 proforma_AURORA Total New 3" xfId="16100"/>
    <cellStyle name="_Recon to Darrin's 5.11.05 proforma_AURORA Total New 3 2" xfId="16101"/>
    <cellStyle name="_Recon to Darrin's 5.11.05 proforma_AURORA Total New 3 2 2" xfId="16102"/>
    <cellStyle name="_Recon to Darrin's 5.11.05 proforma_AURORA Total New 4" xfId="16103"/>
    <cellStyle name="_Recon to Darrin's 5.11.05 proforma_AURORA Total New 4 2" xfId="16104"/>
    <cellStyle name="_Recon to Darrin's 5.11.05 proforma_AURORA Total New 5" xfId="16105"/>
    <cellStyle name="_Recon to Darrin's 5.11.05 proforma_AURORA Total New 5 2" xfId="16106"/>
    <cellStyle name="_Recon to Darrin's 5.11.05 proforma_Backup for Attachment B 2010-09-09" xfId="16107"/>
    <cellStyle name="_Recon to Darrin's 5.11.05 proforma_Bench Request - Attachment B" xfId="16108"/>
    <cellStyle name="_Recon to Darrin's 5.11.05 proforma_Book1" xfId="16109"/>
    <cellStyle name="_Recon to Darrin's 5.11.05 proforma_Book2" xfId="16110"/>
    <cellStyle name="_Recon to Darrin's 5.11.05 proforma_Book2 2" xfId="16111"/>
    <cellStyle name="_Recon to Darrin's 5.11.05 proforma_Book2 2 2" xfId="16112"/>
    <cellStyle name="_Recon to Darrin's 5.11.05 proforma_Book2 2 2 2" xfId="16113"/>
    <cellStyle name="_Recon to Darrin's 5.11.05 proforma_Book2 2 2 2 2" xfId="16114"/>
    <cellStyle name="_Recon to Darrin's 5.11.05 proforma_Book2 2 3" xfId="16115"/>
    <cellStyle name="_Recon to Darrin's 5.11.05 proforma_Book2 2 3 2" xfId="16116"/>
    <cellStyle name="_Recon to Darrin's 5.11.05 proforma_Book2 2 4" xfId="16117"/>
    <cellStyle name="_Recon to Darrin's 5.11.05 proforma_Book2 2 4 2" xfId="16118"/>
    <cellStyle name="_Recon to Darrin's 5.11.05 proforma_Book2 3" xfId="16119"/>
    <cellStyle name="_Recon to Darrin's 5.11.05 proforma_Book2 3 2" xfId="16120"/>
    <cellStyle name="_Recon to Darrin's 5.11.05 proforma_Book2 3 2 2" xfId="16121"/>
    <cellStyle name="_Recon to Darrin's 5.11.05 proforma_Book2 3 3" xfId="16122"/>
    <cellStyle name="_Recon to Darrin's 5.11.05 proforma_Book2 4" xfId="16123"/>
    <cellStyle name="_Recon to Darrin's 5.11.05 proforma_Book2 4 2" xfId="16124"/>
    <cellStyle name="_Recon to Darrin's 5.11.05 proforma_Book2 4 2 2" xfId="16125"/>
    <cellStyle name="_Recon to Darrin's 5.11.05 proforma_Book2 4 3" xfId="16126"/>
    <cellStyle name="_Recon to Darrin's 5.11.05 proforma_Book2 5" xfId="16127"/>
    <cellStyle name="_Recon to Darrin's 5.11.05 proforma_Book2 5 2" xfId="16128"/>
    <cellStyle name="_Recon to Darrin's 5.11.05 proforma_Book2 6" xfId="16129"/>
    <cellStyle name="_Recon to Darrin's 5.11.05 proforma_Book2 6 2" xfId="16130"/>
    <cellStyle name="_Recon to Darrin's 5.11.05 proforma_Book2_Adj Bench DR 3 for Initial Briefs (Electric)" xfId="16131"/>
    <cellStyle name="_Recon to Darrin's 5.11.05 proforma_Book2_Adj Bench DR 3 for Initial Briefs (Electric) 2" xfId="16132"/>
    <cellStyle name="_Recon to Darrin's 5.11.05 proforma_Book2_Adj Bench DR 3 for Initial Briefs (Electric) 2 2" xfId="16133"/>
    <cellStyle name="_Recon to Darrin's 5.11.05 proforma_Book2_Adj Bench DR 3 for Initial Briefs (Electric) 2 2 2" xfId="16134"/>
    <cellStyle name="_Recon to Darrin's 5.11.05 proforma_Book2_Adj Bench DR 3 for Initial Briefs (Electric) 2 2 2 2" xfId="16135"/>
    <cellStyle name="_Recon to Darrin's 5.11.05 proforma_Book2_Adj Bench DR 3 for Initial Briefs (Electric) 2 3" xfId="16136"/>
    <cellStyle name="_Recon to Darrin's 5.11.05 proforma_Book2_Adj Bench DR 3 for Initial Briefs (Electric) 2 3 2" xfId="16137"/>
    <cellStyle name="_Recon to Darrin's 5.11.05 proforma_Book2_Adj Bench DR 3 for Initial Briefs (Electric) 2 4" xfId="16138"/>
    <cellStyle name="_Recon to Darrin's 5.11.05 proforma_Book2_Adj Bench DR 3 for Initial Briefs (Electric) 2 4 2" xfId="16139"/>
    <cellStyle name="_Recon to Darrin's 5.11.05 proforma_Book2_Adj Bench DR 3 for Initial Briefs (Electric) 3" xfId="16140"/>
    <cellStyle name="_Recon to Darrin's 5.11.05 proforma_Book2_Adj Bench DR 3 for Initial Briefs (Electric) 3 2" xfId="16141"/>
    <cellStyle name="_Recon to Darrin's 5.11.05 proforma_Book2_Adj Bench DR 3 for Initial Briefs (Electric) 3 2 2" xfId="16142"/>
    <cellStyle name="_Recon to Darrin's 5.11.05 proforma_Book2_Adj Bench DR 3 for Initial Briefs (Electric) 3 3" xfId="16143"/>
    <cellStyle name="_Recon to Darrin's 5.11.05 proforma_Book2_Adj Bench DR 3 for Initial Briefs (Electric) 4" xfId="16144"/>
    <cellStyle name="_Recon to Darrin's 5.11.05 proforma_Book2_Adj Bench DR 3 for Initial Briefs (Electric) 4 2" xfId="16145"/>
    <cellStyle name="_Recon to Darrin's 5.11.05 proforma_Book2_Adj Bench DR 3 for Initial Briefs (Electric) 4 2 2" xfId="16146"/>
    <cellStyle name="_Recon to Darrin's 5.11.05 proforma_Book2_Adj Bench DR 3 for Initial Briefs (Electric) 4 3" xfId="16147"/>
    <cellStyle name="_Recon to Darrin's 5.11.05 proforma_Book2_Adj Bench DR 3 for Initial Briefs (Electric) 5" xfId="16148"/>
    <cellStyle name="_Recon to Darrin's 5.11.05 proforma_Book2_Adj Bench DR 3 for Initial Briefs (Electric) 5 2" xfId="16149"/>
    <cellStyle name="_Recon to Darrin's 5.11.05 proforma_Book2_Adj Bench DR 3 for Initial Briefs (Electric) 6" xfId="16150"/>
    <cellStyle name="_Recon to Darrin's 5.11.05 proforma_Book2_Adj Bench DR 3 for Initial Briefs (Electric) 6 2" xfId="16151"/>
    <cellStyle name="_Recon to Darrin's 5.11.05 proforma_Book2_Adj Bench DR 3 for Initial Briefs (Electric)_DEM-WP(C) ENERG10C--ctn Mid-C_042010 2010GRC" xfId="16152"/>
    <cellStyle name="_Recon to Darrin's 5.11.05 proforma_Book2_Adj Bench DR 3 for Initial Briefs (Electric)_DEM-WP(C) ENERG10C--ctn Mid-C_042010 2010GRC 2" xfId="16153"/>
    <cellStyle name="_Recon to Darrin's 5.11.05 proforma_Book2_DEM-WP(C) ENERG10C--ctn Mid-C_042010 2010GRC" xfId="16154"/>
    <cellStyle name="_Recon to Darrin's 5.11.05 proforma_Book2_DEM-WP(C) ENERG10C--ctn Mid-C_042010 2010GRC 2" xfId="16155"/>
    <cellStyle name="_Recon to Darrin's 5.11.05 proforma_Book2_Electric Rev Req Model (2009 GRC) Rebuttal" xfId="16156"/>
    <cellStyle name="_Recon to Darrin's 5.11.05 proforma_Book2_Electric Rev Req Model (2009 GRC) Rebuttal 2" xfId="16157"/>
    <cellStyle name="_Recon to Darrin's 5.11.05 proforma_Book2_Electric Rev Req Model (2009 GRC) Rebuttal 2 2" xfId="16158"/>
    <cellStyle name="_Recon to Darrin's 5.11.05 proforma_Book2_Electric Rev Req Model (2009 GRC) Rebuttal 2 2 2" xfId="16159"/>
    <cellStyle name="_Recon to Darrin's 5.11.05 proforma_Book2_Electric Rev Req Model (2009 GRC) Rebuttal 2 3" xfId="16160"/>
    <cellStyle name="_Recon to Darrin's 5.11.05 proforma_Book2_Electric Rev Req Model (2009 GRC) Rebuttal 3" xfId="16161"/>
    <cellStyle name="_Recon to Darrin's 5.11.05 proforma_Book2_Electric Rev Req Model (2009 GRC) Rebuttal 3 2" xfId="16162"/>
    <cellStyle name="_Recon to Darrin's 5.11.05 proforma_Book2_Electric Rev Req Model (2009 GRC) Rebuttal 4" xfId="16163"/>
    <cellStyle name="_Recon to Darrin's 5.11.05 proforma_Book2_Electric Rev Req Model (2009 GRC) Rebuttal REmoval of New  WH Solar AdjustMI" xfId="16164"/>
    <cellStyle name="_Recon to Darrin's 5.11.05 proforma_Book2_Electric Rev Req Model (2009 GRC) Rebuttal REmoval of New  WH Solar AdjustMI 2" xfId="16165"/>
    <cellStyle name="_Recon to Darrin's 5.11.05 proforma_Book2_Electric Rev Req Model (2009 GRC) Rebuttal REmoval of New  WH Solar AdjustMI 2 2" xfId="16166"/>
    <cellStyle name="_Recon to Darrin's 5.11.05 proforma_Book2_Electric Rev Req Model (2009 GRC) Rebuttal REmoval of New  WH Solar AdjustMI 2 2 2" xfId="16167"/>
    <cellStyle name="_Recon to Darrin's 5.11.05 proforma_Book2_Electric Rev Req Model (2009 GRC) Rebuttal REmoval of New  WH Solar AdjustMI 2 2 2 2" xfId="16168"/>
    <cellStyle name="_Recon to Darrin's 5.11.05 proforma_Book2_Electric Rev Req Model (2009 GRC) Rebuttal REmoval of New  WH Solar AdjustMI 2 3" xfId="16169"/>
    <cellStyle name="_Recon to Darrin's 5.11.05 proforma_Book2_Electric Rev Req Model (2009 GRC) Rebuttal REmoval of New  WH Solar AdjustMI 2 3 2" xfId="16170"/>
    <cellStyle name="_Recon to Darrin's 5.11.05 proforma_Book2_Electric Rev Req Model (2009 GRC) Rebuttal REmoval of New  WH Solar AdjustMI 2 4" xfId="16171"/>
    <cellStyle name="_Recon to Darrin's 5.11.05 proforma_Book2_Electric Rev Req Model (2009 GRC) Rebuttal REmoval of New  WH Solar AdjustMI 2 4 2" xfId="16172"/>
    <cellStyle name="_Recon to Darrin's 5.11.05 proforma_Book2_Electric Rev Req Model (2009 GRC) Rebuttal REmoval of New  WH Solar AdjustMI 3" xfId="16173"/>
    <cellStyle name="_Recon to Darrin's 5.11.05 proforma_Book2_Electric Rev Req Model (2009 GRC) Rebuttal REmoval of New  WH Solar AdjustMI 3 2" xfId="16174"/>
    <cellStyle name="_Recon to Darrin's 5.11.05 proforma_Book2_Electric Rev Req Model (2009 GRC) Rebuttal REmoval of New  WH Solar AdjustMI 3 2 2" xfId="16175"/>
    <cellStyle name="_Recon to Darrin's 5.11.05 proforma_Book2_Electric Rev Req Model (2009 GRC) Rebuttal REmoval of New  WH Solar AdjustMI 3 3" xfId="16176"/>
    <cellStyle name="_Recon to Darrin's 5.11.05 proforma_Book2_Electric Rev Req Model (2009 GRC) Rebuttal REmoval of New  WH Solar AdjustMI 4" xfId="16177"/>
    <cellStyle name="_Recon to Darrin's 5.11.05 proforma_Book2_Electric Rev Req Model (2009 GRC) Rebuttal REmoval of New  WH Solar AdjustMI 4 2" xfId="16178"/>
    <cellStyle name="_Recon to Darrin's 5.11.05 proforma_Book2_Electric Rev Req Model (2009 GRC) Rebuttal REmoval of New  WH Solar AdjustMI 4 2 2" xfId="16179"/>
    <cellStyle name="_Recon to Darrin's 5.11.05 proforma_Book2_Electric Rev Req Model (2009 GRC) Rebuttal REmoval of New  WH Solar AdjustMI 4 3" xfId="16180"/>
    <cellStyle name="_Recon to Darrin's 5.11.05 proforma_Book2_Electric Rev Req Model (2009 GRC) Rebuttal REmoval of New  WH Solar AdjustMI 5" xfId="16181"/>
    <cellStyle name="_Recon to Darrin's 5.11.05 proforma_Book2_Electric Rev Req Model (2009 GRC) Rebuttal REmoval of New  WH Solar AdjustMI 5 2" xfId="16182"/>
    <cellStyle name="_Recon to Darrin's 5.11.05 proforma_Book2_Electric Rev Req Model (2009 GRC) Rebuttal REmoval of New  WH Solar AdjustMI 6" xfId="16183"/>
    <cellStyle name="_Recon to Darrin's 5.11.05 proforma_Book2_Electric Rev Req Model (2009 GRC) Rebuttal REmoval of New  WH Solar AdjustMI 6 2" xfId="16184"/>
    <cellStyle name="_Recon to Darrin's 5.11.05 proforma_Book2_Electric Rev Req Model (2009 GRC) Rebuttal REmoval of New  WH Solar AdjustMI_DEM-WP(C) ENERG10C--ctn Mid-C_042010 2010GRC" xfId="16185"/>
    <cellStyle name="_Recon to Darrin's 5.11.05 proforma_Book2_Electric Rev Req Model (2009 GRC) Rebuttal REmoval of New  WH Solar AdjustMI_DEM-WP(C) ENERG10C--ctn Mid-C_042010 2010GRC 2" xfId="16186"/>
    <cellStyle name="_Recon to Darrin's 5.11.05 proforma_Book2_Electric Rev Req Model (2009 GRC) Revised 01-18-2010" xfId="16187"/>
    <cellStyle name="_Recon to Darrin's 5.11.05 proforma_Book2_Electric Rev Req Model (2009 GRC) Revised 01-18-2010 2" xfId="16188"/>
    <cellStyle name="_Recon to Darrin's 5.11.05 proforma_Book2_Electric Rev Req Model (2009 GRC) Revised 01-18-2010 2 2" xfId="16189"/>
    <cellStyle name="_Recon to Darrin's 5.11.05 proforma_Book2_Electric Rev Req Model (2009 GRC) Revised 01-18-2010 2 2 2" xfId="16190"/>
    <cellStyle name="_Recon to Darrin's 5.11.05 proforma_Book2_Electric Rev Req Model (2009 GRC) Revised 01-18-2010 2 2 2 2" xfId="16191"/>
    <cellStyle name="_Recon to Darrin's 5.11.05 proforma_Book2_Electric Rev Req Model (2009 GRC) Revised 01-18-2010 2 3" xfId="16192"/>
    <cellStyle name="_Recon to Darrin's 5.11.05 proforma_Book2_Electric Rev Req Model (2009 GRC) Revised 01-18-2010 2 3 2" xfId="16193"/>
    <cellStyle name="_Recon to Darrin's 5.11.05 proforma_Book2_Electric Rev Req Model (2009 GRC) Revised 01-18-2010 2 4" xfId="16194"/>
    <cellStyle name="_Recon to Darrin's 5.11.05 proforma_Book2_Electric Rev Req Model (2009 GRC) Revised 01-18-2010 2 4 2" xfId="16195"/>
    <cellStyle name="_Recon to Darrin's 5.11.05 proforma_Book2_Electric Rev Req Model (2009 GRC) Revised 01-18-2010 3" xfId="16196"/>
    <cellStyle name="_Recon to Darrin's 5.11.05 proforma_Book2_Electric Rev Req Model (2009 GRC) Revised 01-18-2010 3 2" xfId="16197"/>
    <cellStyle name="_Recon to Darrin's 5.11.05 proforma_Book2_Electric Rev Req Model (2009 GRC) Revised 01-18-2010 3 2 2" xfId="16198"/>
    <cellStyle name="_Recon to Darrin's 5.11.05 proforma_Book2_Electric Rev Req Model (2009 GRC) Revised 01-18-2010 3 3" xfId="16199"/>
    <cellStyle name="_Recon to Darrin's 5.11.05 proforma_Book2_Electric Rev Req Model (2009 GRC) Revised 01-18-2010 4" xfId="16200"/>
    <cellStyle name="_Recon to Darrin's 5.11.05 proforma_Book2_Electric Rev Req Model (2009 GRC) Revised 01-18-2010 4 2" xfId="16201"/>
    <cellStyle name="_Recon to Darrin's 5.11.05 proforma_Book2_Electric Rev Req Model (2009 GRC) Revised 01-18-2010 4 2 2" xfId="16202"/>
    <cellStyle name="_Recon to Darrin's 5.11.05 proforma_Book2_Electric Rev Req Model (2009 GRC) Revised 01-18-2010 4 3" xfId="16203"/>
    <cellStyle name="_Recon to Darrin's 5.11.05 proforma_Book2_Electric Rev Req Model (2009 GRC) Revised 01-18-2010 5" xfId="16204"/>
    <cellStyle name="_Recon to Darrin's 5.11.05 proforma_Book2_Electric Rev Req Model (2009 GRC) Revised 01-18-2010 5 2" xfId="16205"/>
    <cellStyle name="_Recon to Darrin's 5.11.05 proforma_Book2_Electric Rev Req Model (2009 GRC) Revised 01-18-2010 6" xfId="16206"/>
    <cellStyle name="_Recon to Darrin's 5.11.05 proforma_Book2_Electric Rev Req Model (2009 GRC) Revised 01-18-2010 6 2" xfId="16207"/>
    <cellStyle name="_Recon to Darrin's 5.11.05 proforma_Book2_Electric Rev Req Model (2009 GRC) Revised 01-18-2010_DEM-WP(C) ENERG10C--ctn Mid-C_042010 2010GRC" xfId="16208"/>
    <cellStyle name="_Recon to Darrin's 5.11.05 proforma_Book2_Electric Rev Req Model (2009 GRC) Revised 01-18-2010_DEM-WP(C) ENERG10C--ctn Mid-C_042010 2010GRC 2" xfId="16209"/>
    <cellStyle name="_Recon to Darrin's 5.11.05 proforma_Book2_Final Order Electric EXHIBIT A-1" xfId="16210"/>
    <cellStyle name="_Recon to Darrin's 5.11.05 proforma_Book2_Final Order Electric EXHIBIT A-1 2" xfId="16211"/>
    <cellStyle name="_Recon to Darrin's 5.11.05 proforma_Book2_Final Order Electric EXHIBIT A-1 2 2" xfId="16212"/>
    <cellStyle name="_Recon to Darrin's 5.11.05 proforma_Book2_Final Order Electric EXHIBIT A-1 2 2 2" xfId="16213"/>
    <cellStyle name="_Recon to Darrin's 5.11.05 proforma_Book2_Final Order Electric EXHIBIT A-1 2 3" xfId="16214"/>
    <cellStyle name="_Recon to Darrin's 5.11.05 proforma_Book2_Final Order Electric EXHIBIT A-1 3" xfId="16215"/>
    <cellStyle name="_Recon to Darrin's 5.11.05 proforma_Book2_Final Order Electric EXHIBIT A-1 3 2" xfId="16216"/>
    <cellStyle name="_Recon to Darrin's 5.11.05 proforma_Book2_Final Order Electric EXHIBIT A-1 3 2 2" xfId="16217"/>
    <cellStyle name="_Recon to Darrin's 5.11.05 proforma_Book2_Final Order Electric EXHIBIT A-1 3 3" xfId="16218"/>
    <cellStyle name="_Recon to Darrin's 5.11.05 proforma_Book2_Final Order Electric EXHIBIT A-1 4" xfId="16219"/>
    <cellStyle name="_Recon to Darrin's 5.11.05 proforma_Book2_Final Order Electric EXHIBIT A-1 4 2" xfId="16220"/>
    <cellStyle name="_Recon to Darrin's 5.11.05 proforma_Book2_Final Order Electric EXHIBIT A-1 5" xfId="16221"/>
    <cellStyle name="_Recon to Darrin's 5.11.05 proforma_Book2_Final Order Electric EXHIBIT A-1 6" xfId="16222"/>
    <cellStyle name="_Recon to Darrin's 5.11.05 proforma_Book4" xfId="16223"/>
    <cellStyle name="_Recon to Darrin's 5.11.05 proforma_Book4 2" xfId="16224"/>
    <cellStyle name="_Recon to Darrin's 5.11.05 proforma_Book4 2 2" xfId="16225"/>
    <cellStyle name="_Recon to Darrin's 5.11.05 proforma_Book4 2 2 2" xfId="16226"/>
    <cellStyle name="_Recon to Darrin's 5.11.05 proforma_Book4 2 2 2 2" xfId="16227"/>
    <cellStyle name="_Recon to Darrin's 5.11.05 proforma_Book4 2 3" xfId="16228"/>
    <cellStyle name="_Recon to Darrin's 5.11.05 proforma_Book4 2 3 2" xfId="16229"/>
    <cellStyle name="_Recon to Darrin's 5.11.05 proforma_Book4 2 4" xfId="16230"/>
    <cellStyle name="_Recon to Darrin's 5.11.05 proforma_Book4 2 4 2" xfId="16231"/>
    <cellStyle name="_Recon to Darrin's 5.11.05 proforma_Book4 3" xfId="16232"/>
    <cellStyle name="_Recon to Darrin's 5.11.05 proforma_Book4 3 2" xfId="16233"/>
    <cellStyle name="_Recon to Darrin's 5.11.05 proforma_Book4 3 2 2" xfId="16234"/>
    <cellStyle name="_Recon to Darrin's 5.11.05 proforma_Book4 3 3" xfId="16235"/>
    <cellStyle name="_Recon to Darrin's 5.11.05 proforma_Book4 4" xfId="16236"/>
    <cellStyle name="_Recon to Darrin's 5.11.05 proforma_Book4 4 2" xfId="16237"/>
    <cellStyle name="_Recon to Darrin's 5.11.05 proforma_Book4 4 2 2" xfId="16238"/>
    <cellStyle name="_Recon to Darrin's 5.11.05 proforma_Book4 4 3" xfId="16239"/>
    <cellStyle name="_Recon to Darrin's 5.11.05 proforma_Book4 5" xfId="16240"/>
    <cellStyle name="_Recon to Darrin's 5.11.05 proforma_Book4 5 2" xfId="16241"/>
    <cellStyle name="_Recon to Darrin's 5.11.05 proforma_Book4 6" xfId="16242"/>
    <cellStyle name="_Recon to Darrin's 5.11.05 proforma_Book4 6 2" xfId="16243"/>
    <cellStyle name="_Recon to Darrin's 5.11.05 proforma_Book4_DEM-WP(C) ENERG10C--ctn Mid-C_042010 2010GRC" xfId="16244"/>
    <cellStyle name="_Recon to Darrin's 5.11.05 proforma_Book4_DEM-WP(C) ENERG10C--ctn Mid-C_042010 2010GRC 2" xfId="16245"/>
    <cellStyle name="_Recon to Darrin's 5.11.05 proforma_Book9" xfId="16246"/>
    <cellStyle name="_Recon to Darrin's 5.11.05 proforma_Book9 2" xfId="16247"/>
    <cellStyle name="_Recon to Darrin's 5.11.05 proforma_Book9 2 2" xfId="16248"/>
    <cellStyle name="_Recon to Darrin's 5.11.05 proforma_Book9 2 2 2" xfId="16249"/>
    <cellStyle name="_Recon to Darrin's 5.11.05 proforma_Book9 2 2 2 2" xfId="16250"/>
    <cellStyle name="_Recon to Darrin's 5.11.05 proforma_Book9 2 3" xfId="16251"/>
    <cellStyle name="_Recon to Darrin's 5.11.05 proforma_Book9 2 3 2" xfId="16252"/>
    <cellStyle name="_Recon to Darrin's 5.11.05 proforma_Book9 2 4" xfId="16253"/>
    <cellStyle name="_Recon to Darrin's 5.11.05 proforma_Book9 2 4 2" xfId="16254"/>
    <cellStyle name="_Recon to Darrin's 5.11.05 proforma_Book9 3" xfId="16255"/>
    <cellStyle name="_Recon to Darrin's 5.11.05 proforma_Book9 3 2" xfId="16256"/>
    <cellStyle name="_Recon to Darrin's 5.11.05 proforma_Book9 3 2 2" xfId="16257"/>
    <cellStyle name="_Recon to Darrin's 5.11.05 proforma_Book9 3 3" xfId="16258"/>
    <cellStyle name="_Recon to Darrin's 5.11.05 proforma_Book9 4" xfId="16259"/>
    <cellStyle name="_Recon to Darrin's 5.11.05 proforma_Book9 4 2" xfId="16260"/>
    <cellStyle name="_Recon to Darrin's 5.11.05 proforma_Book9 4 2 2" xfId="16261"/>
    <cellStyle name="_Recon to Darrin's 5.11.05 proforma_Book9 4 3" xfId="16262"/>
    <cellStyle name="_Recon to Darrin's 5.11.05 proforma_Book9 5" xfId="16263"/>
    <cellStyle name="_Recon to Darrin's 5.11.05 proforma_Book9 5 2" xfId="16264"/>
    <cellStyle name="_Recon to Darrin's 5.11.05 proforma_Book9 6" xfId="16265"/>
    <cellStyle name="_Recon to Darrin's 5.11.05 proforma_Book9 6 2" xfId="16266"/>
    <cellStyle name="_Recon to Darrin's 5.11.05 proforma_Book9_DEM-WP(C) ENERG10C--ctn Mid-C_042010 2010GRC" xfId="16267"/>
    <cellStyle name="_Recon to Darrin's 5.11.05 proforma_Book9_DEM-WP(C) ENERG10C--ctn Mid-C_042010 2010GRC 2" xfId="16268"/>
    <cellStyle name="_Recon to Darrin's 5.11.05 proforma_Check the Interest Calculation" xfId="16269"/>
    <cellStyle name="_Recon to Darrin's 5.11.05 proforma_Check the Interest Calculation 2" xfId="16270"/>
    <cellStyle name="_Recon to Darrin's 5.11.05 proforma_Check the Interest Calculation_Scenario 1 REC vs PTC Offset" xfId="16271"/>
    <cellStyle name="_Recon to Darrin's 5.11.05 proforma_Check the Interest Calculation_Scenario 1 REC vs PTC Offset 2" xfId="16272"/>
    <cellStyle name="_Recon to Darrin's 5.11.05 proforma_Check the Interest Calculation_Scenario 3" xfId="16273"/>
    <cellStyle name="_Recon to Darrin's 5.11.05 proforma_Check the Interest Calculation_Scenario 3 2" xfId="16274"/>
    <cellStyle name="_Recon to Darrin's 5.11.05 proforma_Chelan PUD Power Costs (8-10)" xfId="16275"/>
    <cellStyle name="_Recon to Darrin's 5.11.05 proforma_Chelan PUD Power Costs (8-10) 2" xfId="16276"/>
    <cellStyle name="_Recon to Darrin's 5.11.05 proforma_DEM-WP(C) Chelan Power Costs" xfId="16277"/>
    <cellStyle name="_Recon to Darrin's 5.11.05 proforma_DEM-WP(C) Chelan Power Costs 2" xfId="16278"/>
    <cellStyle name="_Recon to Darrin's 5.11.05 proforma_DEM-WP(C) Chelan Power Costs 2 2" xfId="16279"/>
    <cellStyle name="_Recon to Darrin's 5.11.05 proforma_DEM-WP(C) Chelan Power Costs 2 2 2" xfId="16280"/>
    <cellStyle name="_Recon to Darrin's 5.11.05 proforma_DEM-WP(C) Chelan Power Costs 2 3" xfId="16281"/>
    <cellStyle name="_Recon to Darrin's 5.11.05 proforma_DEM-WP(C) Chelan Power Costs 3" xfId="16282"/>
    <cellStyle name="_Recon to Darrin's 5.11.05 proforma_DEM-WP(C) Chelan Power Costs 3 2" xfId="16283"/>
    <cellStyle name="_Recon to Darrin's 5.11.05 proforma_DEM-WP(C) Chelan Power Costs 3 2 2" xfId="16284"/>
    <cellStyle name="_Recon to Darrin's 5.11.05 proforma_DEM-WP(C) Chelan Power Costs 3 3" xfId="16285"/>
    <cellStyle name="_Recon to Darrin's 5.11.05 proforma_DEM-WP(C) Chelan Power Costs 4" xfId="16286"/>
    <cellStyle name="_Recon to Darrin's 5.11.05 proforma_DEM-WP(C) Chelan Power Costs 4 2" xfId="16287"/>
    <cellStyle name="_Recon to Darrin's 5.11.05 proforma_DEM-WP(C) Chelan Power Costs 5" xfId="16288"/>
    <cellStyle name="_Recon to Darrin's 5.11.05 proforma_DEM-WP(C) Chelan Power Costs 5 2" xfId="16289"/>
    <cellStyle name="_Recon to Darrin's 5.11.05 proforma_DEM-WP(C) ENERG10C--ctn Mid-C_042010 2010GRC" xfId="16290"/>
    <cellStyle name="_Recon to Darrin's 5.11.05 proforma_DEM-WP(C) ENERG10C--ctn Mid-C_042010 2010GRC 2" xfId="16291"/>
    <cellStyle name="_Recon to Darrin's 5.11.05 proforma_DEM-WP(C) Gas Transport 2010GRC" xfId="16292"/>
    <cellStyle name="_Recon to Darrin's 5.11.05 proforma_DEM-WP(C) Gas Transport 2010GRC 2" xfId="16293"/>
    <cellStyle name="_Recon to Darrin's 5.11.05 proforma_DEM-WP(C) Gas Transport 2010GRC 2 2" xfId="16294"/>
    <cellStyle name="_Recon to Darrin's 5.11.05 proforma_DEM-WP(C) Gas Transport 2010GRC 2 2 2" xfId="16295"/>
    <cellStyle name="_Recon to Darrin's 5.11.05 proforma_DEM-WP(C) Gas Transport 2010GRC 2 3" xfId="16296"/>
    <cellStyle name="_Recon to Darrin's 5.11.05 proforma_DEM-WP(C) Gas Transport 2010GRC 3" xfId="16297"/>
    <cellStyle name="_Recon to Darrin's 5.11.05 proforma_DEM-WP(C) Gas Transport 2010GRC 3 2" xfId="16298"/>
    <cellStyle name="_Recon to Darrin's 5.11.05 proforma_DEM-WP(C) Gas Transport 2010GRC 3 2 2" xfId="16299"/>
    <cellStyle name="_Recon to Darrin's 5.11.05 proforma_DEM-WP(C) Gas Transport 2010GRC 3 3" xfId="16300"/>
    <cellStyle name="_Recon to Darrin's 5.11.05 proforma_DEM-WP(C) Gas Transport 2010GRC 4" xfId="16301"/>
    <cellStyle name="_Recon to Darrin's 5.11.05 proforma_DEM-WP(C) Gas Transport 2010GRC 4 2" xfId="16302"/>
    <cellStyle name="_Recon to Darrin's 5.11.05 proforma_DEM-WP(C) Gas Transport 2010GRC 5" xfId="16303"/>
    <cellStyle name="_Recon to Darrin's 5.11.05 proforma_DEM-WP(C) Gas Transport 2010GRC 5 2" xfId="16304"/>
    <cellStyle name="_Recon to Darrin's 5.11.05 proforma_DWH-08 (Rate Spread &amp; Design Workpapers)" xfId="16305"/>
    <cellStyle name="_Recon to Darrin's 5.11.05 proforma_Exh A-1 resulting from UE-112050 effective Jan 1 2012" xfId="16306"/>
    <cellStyle name="_Recon to Darrin's 5.11.05 proforma_Exh A-1 resulting from UE-112050 effective Jan 1 2012 2" xfId="16307"/>
    <cellStyle name="_Recon to Darrin's 5.11.05 proforma_Exhibit A-1 effective 4-1-11 fr S Free 12-11" xfId="16308"/>
    <cellStyle name="_Recon to Darrin's 5.11.05 proforma_Exhibit A-1 effective 4-1-11 fr S Free 12-11 2" xfId="16309"/>
    <cellStyle name="_Recon to Darrin's 5.11.05 proforma_Exhibit D fr R Gho 12-31-08" xfId="16310"/>
    <cellStyle name="_Recon to Darrin's 5.11.05 proforma_Exhibit D fr R Gho 12-31-08 2" xfId="16311"/>
    <cellStyle name="_Recon to Darrin's 5.11.05 proforma_Exhibit D fr R Gho 12-31-08 2 2" xfId="16312"/>
    <cellStyle name="_Recon to Darrin's 5.11.05 proforma_Exhibit D fr R Gho 12-31-08 2 2 2" xfId="16313"/>
    <cellStyle name="_Recon to Darrin's 5.11.05 proforma_Exhibit D fr R Gho 12-31-08 2 2 2 2" xfId="16314"/>
    <cellStyle name="_Recon to Darrin's 5.11.05 proforma_Exhibit D fr R Gho 12-31-08 2 3" xfId="16315"/>
    <cellStyle name="_Recon to Darrin's 5.11.05 proforma_Exhibit D fr R Gho 12-31-08 2 3 2" xfId="16316"/>
    <cellStyle name="_Recon to Darrin's 5.11.05 proforma_Exhibit D fr R Gho 12-31-08 2 4" xfId="16317"/>
    <cellStyle name="_Recon to Darrin's 5.11.05 proforma_Exhibit D fr R Gho 12-31-08 2 4 2" xfId="16318"/>
    <cellStyle name="_Recon to Darrin's 5.11.05 proforma_Exhibit D fr R Gho 12-31-08 3" xfId="16319"/>
    <cellStyle name="_Recon to Darrin's 5.11.05 proforma_Exhibit D fr R Gho 12-31-08 3 2" xfId="16320"/>
    <cellStyle name="_Recon to Darrin's 5.11.05 proforma_Exhibit D fr R Gho 12-31-08 3 2 2" xfId="16321"/>
    <cellStyle name="_Recon to Darrin's 5.11.05 proforma_Exhibit D fr R Gho 12-31-08 3 3" xfId="16322"/>
    <cellStyle name="_Recon to Darrin's 5.11.05 proforma_Exhibit D fr R Gho 12-31-08 4" xfId="16323"/>
    <cellStyle name="_Recon to Darrin's 5.11.05 proforma_Exhibit D fr R Gho 12-31-08 4 2" xfId="16324"/>
    <cellStyle name="_Recon to Darrin's 5.11.05 proforma_Exhibit D fr R Gho 12-31-08 4 2 2" xfId="16325"/>
    <cellStyle name="_Recon to Darrin's 5.11.05 proforma_Exhibit D fr R Gho 12-31-08 4 3" xfId="16326"/>
    <cellStyle name="_Recon to Darrin's 5.11.05 proforma_Exhibit D fr R Gho 12-31-08 5" xfId="16327"/>
    <cellStyle name="_Recon to Darrin's 5.11.05 proforma_Exhibit D fr R Gho 12-31-08 5 2" xfId="16328"/>
    <cellStyle name="_Recon to Darrin's 5.11.05 proforma_Exhibit D fr R Gho 12-31-08 6" xfId="16329"/>
    <cellStyle name="_Recon to Darrin's 5.11.05 proforma_Exhibit D fr R Gho 12-31-08 6 2" xfId="16330"/>
    <cellStyle name="_Recon to Darrin's 5.11.05 proforma_Exhibit D fr R Gho 12-31-08 v2" xfId="16331"/>
    <cellStyle name="_Recon to Darrin's 5.11.05 proforma_Exhibit D fr R Gho 12-31-08 v2 2" xfId="16332"/>
    <cellStyle name="_Recon to Darrin's 5.11.05 proforma_Exhibit D fr R Gho 12-31-08 v2 2 2" xfId="16333"/>
    <cellStyle name="_Recon to Darrin's 5.11.05 proforma_Exhibit D fr R Gho 12-31-08 v2 2 2 2" xfId="16334"/>
    <cellStyle name="_Recon to Darrin's 5.11.05 proforma_Exhibit D fr R Gho 12-31-08 v2 2 2 2 2" xfId="16335"/>
    <cellStyle name="_Recon to Darrin's 5.11.05 proforma_Exhibit D fr R Gho 12-31-08 v2 2 3" xfId="16336"/>
    <cellStyle name="_Recon to Darrin's 5.11.05 proforma_Exhibit D fr R Gho 12-31-08 v2 2 3 2" xfId="16337"/>
    <cellStyle name="_Recon to Darrin's 5.11.05 proforma_Exhibit D fr R Gho 12-31-08 v2 2 4" xfId="16338"/>
    <cellStyle name="_Recon to Darrin's 5.11.05 proforma_Exhibit D fr R Gho 12-31-08 v2 2 4 2" xfId="16339"/>
    <cellStyle name="_Recon to Darrin's 5.11.05 proforma_Exhibit D fr R Gho 12-31-08 v2 3" xfId="16340"/>
    <cellStyle name="_Recon to Darrin's 5.11.05 proforma_Exhibit D fr R Gho 12-31-08 v2 3 2" xfId="16341"/>
    <cellStyle name="_Recon to Darrin's 5.11.05 proforma_Exhibit D fr R Gho 12-31-08 v2 3 2 2" xfId="16342"/>
    <cellStyle name="_Recon to Darrin's 5.11.05 proforma_Exhibit D fr R Gho 12-31-08 v2 3 3" xfId="16343"/>
    <cellStyle name="_Recon to Darrin's 5.11.05 proforma_Exhibit D fr R Gho 12-31-08 v2 4" xfId="16344"/>
    <cellStyle name="_Recon to Darrin's 5.11.05 proforma_Exhibit D fr R Gho 12-31-08 v2 4 2" xfId="16345"/>
    <cellStyle name="_Recon to Darrin's 5.11.05 proforma_Exhibit D fr R Gho 12-31-08 v2 4 2 2" xfId="16346"/>
    <cellStyle name="_Recon to Darrin's 5.11.05 proforma_Exhibit D fr R Gho 12-31-08 v2 4 3" xfId="16347"/>
    <cellStyle name="_Recon to Darrin's 5.11.05 proforma_Exhibit D fr R Gho 12-31-08 v2 5" xfId="16348"/>
    <cellStyle name="_Recon to Darrin's 5.11.05 proforma_Exhibit D fr R Gho 12-31-08 v2 5 2" xfId="16349"/>
    <cellStyle name="_Recon to Darrin's 5.11.05 proforma_Exhibit D fr R Gho 12-31-08 v2 6" xfId="16350"/>
    <cellStyle name="_Recon to Darrin's 5.11.05 proforma_Exhibit D fr R Gho 12-31-08 v2 6 2" xfId="16351"/>
    <cellStyle name="_Recon to Darrin's 5.11.05 proforma_Exhibit D fr R Gho 12-31-08 v2_DEM-WP(C) ENERG10C--ctn Mid-C_042010 2010GRC" xfId="16352"/>
    <cellStyle name="_Recon to Darrin's 5.11.05 proforma_Exhibit D fr R Gho 12-31-08 v2_DEM-WP(C) ENERG10C--ctn Mid-C_042010 2010GRC 2" xfId="16353"/>
    <cellStyle name="_Recon to Darrin's 5.11.05 proforma_Exhibit D fr R Gho 12-31-08 v2_NIM Summary" xfId="16354"/>
    <cellStyle name="_Recon to Darrin's 5.11.05 proforma_Exhibit D fr R Gho 12-31-08 v2_NIM Summary 2" xfId="16355"/>
    <cellStyle name="_Recon to Darrin's 5.11.05 proforma_Exhibit D fr R Gho 12-31-08 v2_NIM Summary 2 2" xfId="16356"/>
    <cellStyle name="_Recon to Darrin's 5.11.05 proforma_Exhibit D fr R Gho 12-31-08 v2_NIM Summary 2 2 2" xfId="16357"/>
    <cellStyle name="_Recon to Darrin's 5.11.05 proforma_Exhibit D fr R Gho 12-31-08 v2_NIM Summary 2 2 2 2" xfId="16358"/>
    <cellStyle name="_Recon to Darrin's 5.11.05 proforma_Exhibit D fr R Gho 12-31-08 v2_NIM Summary 2 3" xfId="16359"/>
    <cellStyle name="_Recon to Darrin's 5.11.05 proforma_Exhibit D fr R Gho 12-31-08 v2_NIM Summary 2 3 2" xfId="16360"/>
    <cellStyle name="_Recon to Darrin's 5.11.05 proforma_Exhibit D fr R Gho 12-31-08 v2_NIM Summary 2 4" xfId="16361"/>
    <cellStyle name="_Recon to Darrin's 5.11.05 proforma_Exhibit D fr R Gho 12-31-08 v2_NIM Summary 2 4 2" xfId="16362"/>
    <cellStyle name="_Recon to Darrin's 5.11.05 proforma_Exhibit D fr R Gho 12-31-08 v2_NIM Summary 3" xfId="16363"/>
    <cellStyle name="_Recon to Darrin's 5.11.05 proforma_Exhibit D fr R Gho 12-31-08 v2_NIM Summary 3 2" xfId="16364"/>
    <cellStyle name="_Recon to Darrin's 5.11.05 proforma_Exhibit D fr R Gho 12-31-08 v2_NIM Summary 3 2 2" xfId="16365"/>
    <cellStyle name="_Recon to Darrin's 5.11.05 proforma_Exhibit D fr R Gho 12-31-08 v2_NIM Summary 3 3" xfId="16366"/>
    <cellStyle name="_Recon to Darrin's 5.11.05 proforma_Exhibit D fr R Gho 12-31-08 v2_NIM Summary 4" xfId="16367"/>
    <cellStyle name="_Recon to Darrin's 5.11.05 proforma_Exhibit D fr R Gho 12-31-08 v2_NIM Summary 4 2" xfId="16368"/>
    <cellStyle name="_Recon to Darrin's 5.11.05 proforma_Exhibit D fr R Gho 12-31-08 v2_NIM Summary 4 2 2" xfId="16369"/>
    <cellStyle name="_Recon to Darrin's 5.11.05 proforma_Exhibit D fr R Gho 12-31-08 v2_NIM Summary 4 3" xfId="16370"/>
    <cellStyle name="_Recon to Darrin's 5.11.05 proforma_Exhibit D fr R Gho 12-31-08 v2_NIM Summary 5" xfId="16371"/>
    <cellStyle name="_Recon to Darrin's 5.11.05 proforma_Exhibit D fr R Gho 12-31-08 v2_NIM Summary 5 2" xfId="16372"/>
    <cellStyle name="_Recon to Darrin's 5.11.05 proforma_Exhibit D fr R Gho 12-31-08 v2_NIM Summary 6" xfId="16373"/>
    <cellStyle name="_Recon to Darrin's 5.11.05 proforma_Exhibit D fr R Gho 12-31-08 v2_NIM Summary 6 2" xfId="16374"/>
    <cellStyle name="_Recon to Darrin's 5.11.05 proforma_Exhibit D fr R Gho 12-31-08 v2_NIM Summary_DEM-WP(C) ENERG10C--ctn Mid-C_042010 2010GRC" xfId="16375"/>
    <cellStyle name="_Recon to Darrin's 5.11.05 proforma_Exhibit D fr R Gho 12-31-08 v2_NIM Summary_DEM-WP(C) ENERG10C--ctn Mid-C_042010 2010GRC 2" xfId="16376"/>
    <cellStyle name="_Recon to Darrin's 5.11.05 proforma_Exhibit D fr R Gho 12-31-08_DEM-WP(C) ENERG10C--ctn Mid-C_042010 2010GRC" xfId="16377"/>
    <cellStyle name="_Recon to Darrin's 5.11.05 proforma_Exhibit D fr R Gho 12-31-08_DEM-WP(C) ENERG10C--ctn Mid-C_042010 2010GRC 2" xfId="16378"/>
    <cellStyle name="_Recon to Darrin's 5.11.05 proforma_Exhibit D fr R Gho 12-31-08_NIM Summary" xfId="16379"/>
    <cellStyle name="_Recon to Darrin's 5.11.05 proforma_Exhibit D fr R Gho 12-31-08_NIM Summary 2" xfId="16380"/>
    <cellStyle name="_Recon to Darrin's 5.11.05 proforma_Exhibit D fr R Gho 12-31-08_NIM Summary 2 2" xfId="16381"/>
    <cellStyle name="_Recon to Darrin's 5.11.05 proforma_Exhibit D fr R Gho 12-31-08_NIM Summary 2 2 2" xfId="16382"/>
    <cellStyle name="_Recon to Darrin's 5.11.05 proforma_Exhibit D fr R Gho 12-31-08_NIM Summary 2 2 2 2" xfId="16383"/>
    <cellStyle name="_Recon to Darrin's 5.11.05 proforma_Exhibit D fr R Gho 12-31-08_NIM Summary 2 3" xfId="16384"/>
    <cellStyle name="_Recon to Darrin's 5.11.05 proforma_Exhibit D fr R Gho 12-31-08_NIM Summary 2 3 2" xfId="16385"/>
    <cellStyle name="_Recon to Darrin's 5.11.05 proforma_Exhibit D fr R Gho 12-31-08_NIM Summary 2 4" xfId="16386"/>
    <cellStyle name="_Recon to Darrin's 5.11.05 proforma_Exhibit D fr R Gho 12-31-08_NIM Summary 2 4 2" xfId="16387"/>
    <cellStyle name="_Recon to Darrin's 5.11.05 proforma_Exhibit D fr R Gho 12-31-08_NIM Summary 3" xfId="16388"/>
    <cellStyle name="_Recon to Darrin's 5.11.05 proforma_Exhibit D fr R Gho 12-31-08_NIM Summary 3 2" xfId="16389"/>
    <cellStyle name="_Recon to Darrin's 5.11.05 proforma_Exhibit D fr R Gho 12-31-08_NIM Summary 3 2 2" xfId="16390"/>
    <cellStyle name="_Recon to Darrin's 5.11.05 proforma_Exhibit D fr R Gho 12-31-08_NIM Summary 3 3" xfId="16391"/>
    <cellStyle name="_Recon to Darrin's 5.11.05 proforma_Exhibit D fr R Gho 12-31-08_NIM Summary 4" xfId="16392"/>
    <cellStyle name="_Recon to Darrin's 5.11.05 proforma_Exhibit D fr R Gho 12-31-08_NIM Summary 4 2" xfId="16393"/>
    <cellStyle name="_Recon to Darrin's 5.11.05 proforma_Exhibit D fr R Gho 12-31-08_NIM Summary 4 2 2" xfId="16394"/>
    <cellStyle name="_Recon to Darrin's 5.11.05 proforma_Exhibit D fr R Gho 12-31-08_NIM Summary 4 3" xfId="16395"/>
    <cellStyle name="_Recon to Darrin's 5.11.05 proforma_Exhibit D fr R Gho 12-31-08_NIM Summary 5" xfId="16396"/>
    <cellStyle name="_Recon to Darrin's 5.11.05 proforma_Exhibit D fr R Gho 12-31-08_NIM Summary 5 2" xfId="16397"/>
    <cellStyle name="_Recon to Darrin's 5.11.05 proforma_Exhibit D fr R Gho 12-31-08_NIM Summary 6" xfId="16398"/>
    <cellStyle name="_Recon to Darrin's 5.11.05 proforma_Exhibit D fr R Gho 12-31-08_NIM Summary 6 2" xfId="16399"/>
    <cellStyle name="_Recon to Darrin's 5.11.05 proforma_Exhibit D fr R Gho 12-31-08_NIM Summary_DEM-WP(C) ENERG10C--ctn Mid-C_042010 2010GRC" xfId="16400"/>
    <cellStyle name="_Recon to Darrin's 5.11.05 proforma_Exhibit D fr R Gho 12-31-08_NIM Summary_DEM-WP(C) ENERG10C--ctn Mid-C_042010 2010GRC 2" xfId="16401"/>
    <cellStyle name="_Recon to Darrin's 5.11.05 proforma_Final 2008 PTC Rate Design Workpapers 10.27.08" xfId="16402"/>
    <cellStyle name="_Recon to Darrin's 5.11.05 proforma_Final 2009 Electric Low Income Workpapers" xfId="16403"/>
    <cellStyle name="_Recon to Darrin's 5.11.05 proforma_Gas Rev Req Model (2010 GRC)" xfId="16404"/>
    <cellStyle name="_Recon to Darrin's 5.11.05 proforma_Hopkins Ridge Prepaid Tran - Interest Earned RY 12ME Feb  '11" xfId="16405"/>
    <cellStyle name="_Recon to Darrin's 5.11.05 proforma_Hopkins Ridge Prepaid Tran - Interest Earned RY 12ME Feb  '11 2" xfId="16406"/>
    <cellStyle name="_Recon to Darrin's 5.11.05 proforma_Hopkins Ridge Prepaid Tran - Interest Earned RY 12ME Feb  '11 2 2" xfId="16407"/>
    <cellStyle name="_Recon to Darrin's 5.11.05 proforma_Hopkins Ridge Prepaid Tran - Interest Earned RY 12ME Feb  '11 2 2 2" xfId="16408"/>
    <cellStyle name="_Recon to Darrin's 5.11.05 proforma_Hopkins Ridge Prepaid Tran - Interest Earned RY 12ME Feb  '11 2 2 2 2" xfId="16409"/>
    <cellStyle name="_Recon to Darrin's 5.11.05 proforma_Hopkins Ridge Prepaid Tran - Interest Earned RY 12ME Feb  '11 2 3" xfId="16410"/>
    <cellStyle name="_Recon to Darrin's 5.11.05 proforma_Hopkins Ridge Prepaid Tran - Interest Earned RY 12ME Feb  '11 2 3 2" xfId="16411"/>
    <cellStyle name="_Recon to Darrin's 5.11.05 proforma_Hopkins Ridge Prepaid Tran - Interest Earned RY 12ME Feb  '11 2 4" xfId="16412"/>
    <cellStyle name="_Recon to Darrin's 5.11.05 proforma_Hopkins Ridge Prepaid Tran - Interest Earned RY 12ME Feb  '11 2 4 2" xfId="16413"/>
    <cellStyle name="_Recon to Darrin's 5.11.05 proforma_Hopkins Ridge Prepaid Tran - Interest Earned RY 12ME Feb  '11 3" xfId="16414"/>
    <cellStyle name="_Recon to Darrin's 5.11.05 proforma_Hopkins Ridge Prepaid Tran - Interest Earned RY 12ME Feb  '11 3 2" xfId="16415"/>
    <cellStyle name="_Recon to Darrin's 5.11.05 proforma_Hopkins Ridge Prepaid Tran - Interest Earned RY 12ME Feb  '11 3 2 2" xfId="16416"/>
    <cellStyle name="_Recon to Darrin's 5.11.05 proforma_Hopkins Ridge Prepaid Tran - Interest Earned RY 12ME Feb  '11 3 3" xfId="16417"/>
    <cellStyle name="_Recon to Darrin's 5.11.05 proforma_Hopkins Ridge Prepaid Tran - Interest Earned RY 12ME Feb  '11 4" xfId="16418"/>
    <cellStyle name="_Recon to Darrin's 5.11.05 proforma_Hopkins Ridge Prepaid Tran - Interest Earned RY 12ME Feb  '11 4 2" xfId="16419"/>
    <cellStyle name="_Recon to Darrin's 5.11.05 proforma_Hopkins Ridge Prepaid Tran - Interest Earned RY 12ME Feb  '11 4 2 2" xfId="16420"/>
    <cellStyle name="_Recon to Darrin's 5.11.05 proforma_Hopkins Ridge Prepaid Tran - Interest Earned RY 12ME Feb  '11 4 3" xfId="16421"/>
    <cellStyle name="_Recon to Darrin's 5.11.05 proforma_Hopkins Ridge Prepaid Tran - Interest Earned RY 12ME Feb  '11 5" xfId="16422"/>
    <cellStyle name="_Recon to Darrin's 5.11.05 proforma_Hopkins Ridge Prepaid Tran - Interest Earned RY 12ME Feb  '11 5 2" xfId="16423"/>
    <cellStyle name="_Recon to Darrin's 5.11.05 proforma_Hopkins Ridge Prepaid Tran - Interest Earned RY 12ME Feb  '11 6" xfId="16424"/>
    <cellStyle name="_Recon to Darrin's 5.11.05 proforma_Hopkins Ridge Prepaid Tran - Interest Earned RY 12ME Feb  '11 6 2" xfId="16425"/>
    <cellStyle name="_Recon to Darrin's 5.11.05 proforma_Hopkins Ridge Prepaid Tran - Interest Earned RY 12ME Feb  '11_DEM-WP(C) ENERG10C--ctn Mid-C_042010 2010GRC" xfId="16426"/>
    <cellStyle name="_Recon to Darrin's 5.11.05 proforma_Hopkins Ridge Prepaid Tran - Interest Earned RY 12ME Feb  '11_DEM-WP(C) ENERG10C--ctn Mid-C_042010 2010GRC 2" xfId="16427"/>
    <cellStyle name="_Recon to Darrin's 5.11.05 proforma_Hopkins Ridge Prepaid Tran - Interest Earned RY 12ME Feb  '11_NIM Summary" xfId="16428"/>
    <cellStyle name="_Recon to Darrin's 5.11.05 proforma_Hopkins Ridge Prepaid Tran - Interest Earned RY 12ME Feb  '11_NIM Summary 2" xfId="16429"/>
    <cellStyle name="_Recon to Darrin's 5.11.05 proforma_Hopkins Ridge Prepaid Tran - Interest Earned RY 12ME Feb  '11_NIM Summary 2 2" xfId="16430"/>
    <cellStyle name="_Recon to Darrin's 5.11.05 proforma_Hopkins Ridge Prepaid Tran - Interest Earned RY 12ME Feb  '11_NIM Summary 2 2 2" xfId="16431"/>
    <cellStyle name="_Recon to Darrin's 5.11.05 proforma_Hopkins Ridge Prepaid Tran - Interest Earned RY 12ME Feb  '11_NIM Summary 2 2 2 2" xfId="16432"/>
    <cellStyle name="_Recon to Darrin's 5.11.05 proforma_Hopkins Ridge Prepaid Tran - Interest Earned RY 12ME Feb  '11_NIM Summary 2 3" xfId="16433"/>
    <cellStyle name="_Recon to Darrin's 5.11.05 proforma_Hopkins Ridge Prepaid Tran - Interest Earned RY 12ME Feb  '11_NIM Summary 2 3 2" xfId="16434"/>
    <cellStyle name="_Recon to Darrin's 5.11.05 proforma_Hopkins Ridge Prepaid Tran - Interest Earned RY 12ME Feb  '11_NIM Summary 2 4" xfId="16435"/>
    <cellStyle name="_Recon to Darrin's 5.11.05 proforma_Hopkins Ridge Prepaid Tran - Interest Earned RY 12ME Feb  '11_NIM Summary 2 4 2" xfId="16436"/>
    <cellStyle name="_Recon to Darrin's 5.11.05 proforma_Hopkins Ridge Prepaid Tran - Interest Earned RY 12ME Feb  '11_NIM Summary 3" xfId="16437"/>
    <cellStyle name="_Recon to Darrin's 5.11.05 proforma_Hopkins Ridge Prepaid Tran - Interest Earned RY 12ME Feb  '11_NIM Summary 3 2" xfId="16438"/>
    <cellStyle name="_Recon to Darrin's 5.11.05 proforma_Hopkins Ridge Prepaid Tran - Interest Earned RY 12ME Feb  '11_NIM Summary 3 2 2" xfId="16439"/>
    <cellStyle name="_Recon to Darrin's 5.11.05 proforma_Hopkins Ridge Prepaid Tran - Interest Earned RY 12ME Feb  '11_NIM Summary 3 3" xfId="16440"/>
    <cellStyle name="_Recon to Darrin's 5.11.05 proforma_Hopkins Ridge Prepaid Tran - Interest Earned RY 12ME Feb  '11_NIM Summary 4" xfId="16441"/>
    <cellStyle name="_Recon to Darrin's 5.11.05 proforma_Hopkins Ridge Prepaid Tran - Interest Earned RY 12ME Feb  '11_NIM Summary 4 2" xfId="16442"/>
    <cellStyle name="_Recon to Darrin's 5.11.05 proforma_Hopkins Ridge Prepaid Tran - Interest Earned RY 12ME Feb  '11_NIM Summary 4 2 2" xfId="16443"/>
    <cellStyle name="_Recon to Darrin's 5.11.05 proforma_Hopkins Ridge Prepaid Tran - Interest Earned RY 12ME Feb  '11_NIM Summary 4 3" xfId="16444"/>
    <cellStyle name="_Recon to Darrin's 5.11.05 proforma_Hopkins Ridge Prepaid Tran - Interest Earned RY 12ME Feb  '11_NIM Summary 5" xfId="16445"/>
    <cellStyle name="_Recon to Darrin's 5.11.05 proforma_Hopkins Ridge Prepaid Tran - Interest Earned RY 12ME Feb  '11_NIM Summary 5 2" xfId="16446"/>
    <cellStyle name="_Recon to Darrin's 5.11.05 proforma_Hopkins Ridge Prepaid Tran - Interest Earned RY 12ME Feb  '11_NIM Summary 6" xfId="16447"/>
    <cellStyle name="_Recon to Darrin's 5.11.05 proforma_Hopkins Ridge Prepaid Tran - Interest Earned RY 12ME Feb  '11_NIM Summary 6 2" xfId="16448"/>
    <cellStyle name="_Recon to Darrin's 5.11.05 proforma_Hopkins Ridge Prepaid Tran - Interest Earned RY 12ME Feb  '11_NIM Summary_DEM-WP(C) ENERG10C--ctn Mid-C_042010 2010GRC" xfId="16449"/>
    <cellStyle name="_Recon to Darrin's 5.11.05 proforma_Hopkins Ridge Prepaid Tran - Interest Earned RY 12ME Feb  '11_NIM Summary_DEM-WP(C) ENERG10C--ctn Mid-C_042010 2010GRC 2" xfId="16450"/>
    <cellStyle name="_Recon to Darrin's 5.11.05 proforma_Hopkins Ridge Prepaid Tran - Interest Earned RY 12ME Feb  '11_Transmission Workbook for May BOD" xfId="16451"/>
    <cellStyle name="_Recon to Darrin's 5.11.05 proforma_Hopkins Ridge Prepaid Tran - Interest Earned RY 12ME Feb  '11_Transmission Workbook for May BOD 2" xfId="16452"/>
    <cellStyle name="_Recon to Darrin's 5.11.05 proforma_Hopkins Ridge Prepaid Tran - Interest Earned RY 12ME Feb  '11_Transmission Workbook for May BOD 2 2" xfId="16453"/>
    <cellStyle name="_Recon to Darrin's 5.11.05 proforma_Hopkins Ridge Prepaid Tran - Interest Earned RY 12ME Feb  '11_Transmission Workbook for May BOD 2 2 2" xfId="16454"/>
    <cellStyle name="_Recon to Darrin's 5.11.05 proforma_Hopkins Ridge Prepaid Tran - Interest Earned RY 12ME Feb  '11_Transmission Workbook for May BOD 2 2 2 2" xfId="16455"/>
    <cellStyle name="_Recon to Darrin's 5.11.05 proforma_Hopkins Ridge Prepaid Tran - Interest Earned RY 12ME Feb  '11_Transmission Workbook for May BOD 2 3" xfId="16456"/>
    <cellStyle name="_Recon to Darrin's 5.11.05 proforma_Hopkins Ridge Prepaid Tran - Interest Earned RY 12ME Feb  '11_Transmission Workbook for May BOD 2 3 2" xfId="16457"/>
    <cellStyle name="_Recon to Darrin's 5.11.05 proforma_Hopkins Ridge Prepaid Tran - Interest Earned RY 12ME Feb  '11_Transmission Workbook for May BOD 2 4" xfId="16458"/>
    <cellStyle name="_Recon to Darrin's 5.11.05 proforma_Hopkins Ridge Prepaid Tran - Interest Earned RY 12ME Feb  '11_Transmission Workbook for May BOD 2 4 2" xfId="16459"/>
    <cellStyle name="_Recon to Darrin's 5.11.05 proforma_Hopkins Ridge Prepaid Tran - Interest Earned RY 12ME Feb  '11_Transmission Workbook for May BOD 3" xfId="16460"/>
    <cellStyle name="_Recon to Darrin's 5.11.05 proforma_Hopkins Ridge Prepaid Tran - Interest Earned RY 12ME Feb  '11_Transmission Workbook for May BOD 3 2" xfId="16461"/>
    <cellStyle name="_Recon to Darrin's 5.11.05 proforma_Hopkins Ridge Prepaid Tran - Interest Earned RY 12ME Feb  '11_Transmission Workbook for May BOD 3 2 2" xfId="16462"/>
    <cellStyle name="_Recon to Darrin's 5.11.05 proforma_Hopkins Ridge Prepaid Tran - Interest Earned RY 12ME Feb  '11_Transmission Workbook for May BOD 3 3" xfId="16463"/>
    <cellStyle name="_Recon to Darrin's 5.11.05 proforma_Hopkins Ridge Prepaid Tran - Interest Earned RY 12ME Feb  '11_Transmission Workbook for May BOD 4" xfId="16464"/>
    <cellStyle name="_Recon to Darrin's 5.11.05 proforma_Hopkins Ridge Prepaid Tran - Interest Earned RY 12ME Feb  '11_Transmission Workbook for May BOD 4 2" xfId="16465"/>
    <cellStyle name="_Recon to Darrin's 5.11.05 proforma_Hopkins Ridge Prepaid Tran - Interest Earned RY 12ME Feb  '11_Transmission Workbook for May BOD 4 2 2" xfId="16466"/>
    <cellStyle name="_Recon to Darrin's 5.11.05 proforma_Hopkins Ridge Prepaid Tran - Interest Earned RY 12ME Feb  '11_Transmission Workbook for May BOD 4 3" xfId="16467"/>
    <cellStyle name="_Recon to Darrin's 5.11.05 proforma_Hopkins Ridge Prepaid Tran - Interest Earned RY 12ME Feb  '11_Transmission Workbook for May BOD 5" xfId="16468"/>
    <cellStyle name="_Recon to Darrin's 5.11.05 proforma_Hopkins Ridge Prepaid Tran - Interest Earned RY 12ME Feb  '11_Transmission Workbook for May BOD 5 2" xfId="16469"/>
    <cellStyle name="_Recon to Darrin's 5.11.05 proforma_Hopkins Ridge Prepaid Tran - Interest Earned RY 12ME Feb  '11_Transmission Workbook for May BOD 6" xfId="16470"/>
    <cellStyle name="_Recon to Darrin's 5.11.05 proforma_Hopkins Ridge Prepaid Tran - Interest Earned RY 12ME Feb  '11_Transmission Workbook for May BOD 6 2" xfId="16471"/>
    <cellStyle name="_Recon to Darrin's 5.11.05 proforma_Hopkins Ridge Prepaid Tran - Interest Earned RY 12ME Feb  '11_Transmission Workbook for May BOD_DEM-WP(C) ENERG10C--ctn Mid-C_042010 2010GRC" xfId="16472"/>
    <cellStyle name="_Recon to Darrin's 5.11.05 proforma_Hopkins Ridge Prepaid Tran - Interest Earned RY 12ME Feb  '11_Transmission Workbook for May BOD_DEM-WP(C) ENERG10C--ctn Mid-C_042010 2010GRC 2" xfId="16473"/>
    <cellStyle name="_Recon to Darrin's 5.11.05 proforma_INPUTS" xfId="16474"/>
    <cellStyle name="_Recon to Darrin's 5.11.05 proforma_INPUTS 2" xfId="16475"/>
    <cellStyle name="_Recon to Darrin's 5.11.05 proforma_INPUTS 2 2" xfId="16476"/>
    <cellStyle name="_Recon to Darrin's 5.11.05 proforma_INPUTS 2 2 2" xfId="16477"/>
    <cellStyle name="_Recon to Darrin's 5.11.05 proforma_INPUTS 2 3" xfId="16478"/>
    <cellStyle name="_Recon to Darrin's 5.11.05 proforma_INPUTS 3" xfId="16479"/>
    <cellStyle name="_Recon to Darrin's 5.11.05 proforma_INPUTS 3 2" xfId="16480"/>
    <cellStyle name="_Recon to Darrin's 5.11.05 proforma_INPUTS 4" xfId="16481"/>
    <cellStyle name="_Recon to Darrin's 5.11.05 proforma_Low Income 2010 RevRequirement" xfId="16482"/>
    <cellStyle name="_Recon to Darrin's 5.11.05 proforma_Low Income 2010 RevRequirement (2)" xfId="16483"/>
    <cellStyle name="_Recon to Darrin's 5.11.05 proforma_LSRWEP LGIA like Acctg Petition Aug 2010" xfId="16484"/>
    <cellStyle name="_Recon to Darrin's 5.11.05 proforma_LSRWEP LGIA like Acctg Petition Aug 2010 2" xfId="16485"/>
    <cellStyle name="_Recon to Darrin's 5.11.05 proforma_LSRWEP LGIA like Acctg Petition Aug 2010 2 2" xfId="16486"/>
    <cellStyle name="_Recon to Darrin's 5.11.05 proforma_LSRWEP LGIA like Acctg Petition Aug 2010 2 2 2" xfId="16487"/>
    <cellStyle name="_Recon to Darrin's 5.11.05 proforma_LSRWEP LGIA like Acctg Petition Aug 2010 3" xfId="16488"/>
    <cellStyle name="_Recon to Darrin's 5.11.05 proforma_LSRWEP LGIA like Acctg Petition Aug 2010 3 2" xfId="16489"/>
    <cellStyle name="_Recon to Darrin's 5.11.05 proforma_LSRWEP LGIA like Acctg Petition Aug 2010 3 2 2" xfId="16490"/>
    <cellStyle name="_Recon to Darrin's 5.11.05 proforma_LSRWEP LGIA like Acctg Petition Aug 2010 3 3" xfId="16491"/>
    <cellStyle name="_Recon to Darrin's 5.11.05 proforma_LSRWEP LGIA like Acctg Petition Aug 2010 4" xfId="16492"/>
    <cellStyle name="_Recon to Darrin's 5.11.05 proforma_LSRWEP LGIA like Acctg Petition Aug 2010 4 2" xfId="16493"/>
    <cellStyle name="_Recon to Darrin's 5.11.05 proforma_LSRWEP LGIA like Acctg Petition Aug 2010 5" xfId="16494"/>
    <cellStyle name="_Recon to Darrin's 5.11.05 proforma_LSRWEP LGIA like Acctg Petition Aug 2010 5 2" xfId="16495"/>
    <cellStyle name="_Recon to Darrin's 5.11.05 proforma_Mint Farm Generation BPA" xfId="16496"/>
    <cellStyle name="_Recon to Darrin's 5.11.05 proforma_NIM Summary" xfId="16497"/>
    <cellStyle name="_Recon to Darrin's 5.11.05 proforma_NIM Summary 09GRC" xfId="16498"/>
    <cellStyle name="_Recon to Darrin's 5.11.05 proforma_NIM Summary 09GRC 2" xfId="16499"/>
    <cellStyle name="_Recon to Darrin's 5.11.05 proforma_NIM Summary 09GRC 2 2" xfId="16500"/>
    <cellStyle name="_Recon to Darrin's 5.11.05 proforma_NIM Summary 09GRC 2 2 2" xfId="16501"/>
    <cellStyle name="_Recon to Darrin's 5.11.05 proforma_NIM Summary 09GRC 2 2 2 2" xfId="16502"/>
    <cellStyle name="_Recon to Darrin's 5.11.05 proforma_NIM Summary 09GRC 2 3" xfId="16503"/>
    <cellStyle name="_Recon to Darrin's 5.11.05 proforma_NIM Summary 09GRC 2 3 2" xfId="16504"/>
    <cellStyle name="_Recon to Darrin's 5.11.05 proforma_NIM Summary 09GRC 2 4" xfId="16505"/>
    <cellStyle name="_Recon to Darrin's 5.11.05 proforma_NIM Summary 09GRC 2 4 2" xfId="16506"/>
    <cellStyle name="_Recon to Darrin's 5.11.05 proforma_NIM Summary 09GRC 3" xfId="16507"/>
    <cellStyle name="_Recon to Darrin's 5.11.05 proforma_NIM Summary 09GRC 3 2" xfId="16508"/>
    <cellStyle name="_Recon to Darrin's 5.11.05 proforma_NIM Summary 09GRC 3 2 2" xfId="16509"/>
    <cellStyle name="_Recon to Darrin's 5.11.05 proforma_NIM Summary 09GRC 3 3" xfId="16510"/>
    <cellStyle name="_Recon to Darrin's 5.11.05 proforma_NIM Summary 09GRC 4" xfId="16511"/>
    <cellStyle name="_Recon to Darrin's 5.11.05 proforma_NIM Summary 09GRC 4 2" xfId="16512"/>
    <cellStyle name="_Recon to Darrin's 5.11.05 proforma_NIM Summary 09GRC 4 2 2" xfId="16513"/>
    <cellStyle name="_Recon to Darrin's 5.11.05 proforma_NIM Summary 09GRC 4 3" xfId="16514"/>
    <cellStyle name="_Recon to Darrin's 5.11.05 proforma_NIM Summary 09GRC 5" xfId="16515"/>
    <cellStyle name="_Recon to Darrin's 5.11.05 proforma_NIM Summary 09GRC 5 2" xfId="16516"/>
    <cellStyle name="_Recon to Darrin's 5.11.05 proforma_NIM Summary 09GRC 6" xfId="16517"/>
    <cellStyle name="_Recon to Darrin's 5.11.05 proforma_NIM Summary 09GRC 6 2" xfId="16518"/>
    <cellStyle name="_Recon to Darrin's 5.11.05 proforma_NIM Summary 09GRC_DEM-WP(C) ENERG10C--ctn Mid-C_042010 2010GRC" xfId="16519"/>
    <cellStyle name="_Recon to Darrin's 5.11.05 proforma_NIM Summary 09GRC_DEM-WP(C) ENERG10C--ctn Mid-C_042010 2010GRC 2" xfId="16520"/>
    <cellStyle name="_Recon to Darrin's 5.11.05 proforma_NIM Summary 10" xfId="16521"/>
    <cellStyle name="_Recon to Darrin's 5.11.05 proforma_NIM Summary 10 2" xfId="16522"/>
    <cellStyle name="_Recon to Darrin's 5.11.05 proforma_NIM Summary 10 2 2" xfId="16523"/>
    <cellStyle name="_Recon to Darrin's 5.11.05 proforma_NIM Summary 10 3" xfId="16524"/>
    <cellStyle name="_Recon to Darrin's 5.11.05 proforma_NIM Summary 10 4" xfId="16525"/>
    <cellStyle name="_Recon to Darrin's 5.11.05 proforma_NIM Summary 11" xfId="16526"/>
    <cellStyle name="_Recon to Darrin's 5.11.05 proforma_NIM Summary 11 2" xfId="16527"/>
    <cellStyle name="_Recon to Darrin's 5.11.05 proforma_NIM Summary 11 2 2" xfId="16528"/>
    <cellStyle name="_Recon to Darrin's 5.11.05 proforma_NIM Summary 11 3" xfId="16529"/>
    <cellStyle name="_Recon to Darrin's 5.11.05 proforma_NIM Summary 11 4" xfId="16530"/>
    <cellStyle name="_Recon to Darrin's 5.11.05 proforma_NIM Summary 12" xfId="16531"/>
    <cellStyle name="_Recon to Darrin's 5.11.05 proforma_NIM Summary 12 2" xfId="16532"/>
    <cellStyle name="_Recon to Darrin's 5.11.05 proforma_NIM Summary 12 2 2" xfId="16533"/>
    <cellStyle name="_Recon to Darrin's 5.11.05 proforma_NIM Summary 12 3" xfId="16534"/>
    <cellStyle name="_Recon to Darrin's 5.11.05 proforma_NIM Summary 12 4" xfId="16535"/>
    <cellStyle name="_Recon to Darrin's 5.11.05 proforma_NIM Summary 13" xfId="16536"/>
    <cellStyle name="_Recon to Darrin's 5.11.05 proforma_NIM Summary 13 2" xfId="16537"/>
    <cellStyle name="_Recon to Darrin's 5.11.05 proforma_NIM Summary 13 2 2" xfId="16538"/>
    <cellStyle name="_Recon to Darrin's 5.11.05 proforma_NIM Summary 13 3" xfId="16539"/>
    <cellStyle name="_Recon to Darrin's 5.11.05 proforma_NIM Summary 13 4" xfId="16540"/>
    <cellStyle name="_Recon to Darrin's 5.11.05 proforma_NIM Summary 14" xfId="16541"/>
    <cellStyle name="_Recon to Darrin's 5.11.05 proforma_NIM Summary 14 2" xfId="16542"/>
    <cellStyle name="_Recon to Darrin's 5.11.05 proforma_NIM Summary 14 2 2" xfId="16543"/>
    <cellStyle name="_Recon to Darrin's 5.11.05 proforma_NIM Summary 14 3" xfId="16544"/>
    <cellStyle name="_Recon to Darrin's 5.11.05 proforma_NIM Summary 14 4" xfId="16545"/>
    <cellStyle name="_Recon to Darrin's 5.11.05 proforma_NIM Summary 15" xfId="16546"/>
    <cellStyle name="_Recon to Darrin's 5.11.05 proforma_NIM Summary 15 2" xfId="16547"/>
    <cellStyle name="_Recon to Darrin's 5.11.05 proforma_NIM Summary 15 2 2" xfId="16548"/>
    <cellStyle name="_Recon to Darrin's 5.11.05 proforma_NIM Summary 15 3" xfId="16549"/>
    <cellStyle name="_Recon to Darrin's 5.11.05 proforma_NIM Summary 15 4" xfId="16550"/>
    <cellStyle name="_Recon to Darrin's 5.11.05 proforma_NIM Summary 16" xfId="16551"/>
    <cellStyle name="_Recon to Darrin's 5.11.05 proforma_NIM Summary 16 2" xfId="16552"/>
    <cellStyle name="_Recon to Darrin's 5.11.05 proforma_NIM Summary 16 2 2" xfId="16553"/>
    <cellStyle name="_Recon to Darrin's 5.11.05 proforma_NIM Summary 16 3" xfId="16554"/>
    <cellStyle name="_Recon to Darrin's 5.11.05 proforma_NIM Summary 16 4" xfId="16555"/>
    <cellStyle name="_Recon to Darrin's 5.11.05 proforma_NIM Summary 17" xfId="16556"/>
    <cellStyle name="_Recon to Darrin's 5.11.05 proforma_NIM Summary 17 2" xfId="16557"/>
    <cellStyle name="_Recon to Darrin's 5.11.05 proforma_NIM Summary 17 2 2" xfId="16558"/>
    <cellStyle name="_Recon to Darrin's 5.11.05 proforma_NIM Summary 17 3" xfId="16559"/>
    <cellStyle name="_Recon to Darrin's 5.11.05 proforma_NIM Summary 17 4" xfId="16560"/>
    <cellStyle name="_Recon to Darrin's 5.11.05 proforma_NIM Summary 18" xfId="16561"/>
    <cellStyle name="_Recon to Darrin's 5.11.05 proforma_NIM Summary 18 2" xfId="16562"/>
    <cellStyle name="_Recon to Darrin's 5.11.05 proforma_NIM Summary 18 3" xfId="16563"/>
    <cellStyle name="_Recon to Darrin's 5.11.05 proforma_NIM Summary 19" xfId="16564"/>
    <cellStyle name="_Recon to Darrin's 5.11.05 proforma_NIM Summary 19 2" xfId="16565"/>
    <cellStyle name="_Recon to Darrin's 5.11.05 proforma_NIM Summary 19 3" xfId="16566"/>
    <cellStyle name="_Recon to Darrin's 5.11.05 proforma_NIM Summary 2" xfId="16567"/>
    <cellStyle name="_Recon to Darrin's 5.11.05 proforma_NIM Summary 2 2" xfId="16568"/>
    <cellStyle name="_Recon to Darrin's 5.11.05 proforma_NIM Summary 2 2 2" xfId="16569"/>
    <cellStyle name="_Recon to Darrin's 5.11.05 proforma_NIM Summary 2 2 2 2" xfId="16570"/>
    <cellStyle name="_Recon to Darrin's 5.11.05 proforma_NIM Summary 2 3" xfId="16571"/>
    <cellStyle name="_Recon to Darrin's 5.11.05 proforma_NIM Summary 2 3 2" xfId="16572"/>
    <cellStyle name="_Recon to Darrin's 5.11.05 proforma_NIM Summary 2 4" xfId="16573"/>
    <cellStyle name="_Recon to Darrin's 5.11.05 proforma_NIM Summary 2 4 2" xfId="16574"/>
    <cellStyle name="_Recon to Darrin's 5.11.05 proforma_NIM Summary 20" xfId="16575"/>
    <cellStyle name="_Recon to Darrin's 5.11.05 proforma_NIM Summary 20 2" xfId="16576"/>
    <cellStyle name="_Recon to Darrin's 5.11.05 proforma_NIM Summary 20 3" xfId="16577"/>
    <cellStyle name="_Recon to Darrin's 5.11.05 proforma_NIM Summary 21" xfId="16578"/>
    <cellStyle name="_Recon to Darrin's 5.11.05 proforma_NIM Summary 21 2" xfId="16579"/>
    <cellStyle name="_Recon to Darrin's 5.11.05 proforma_NIM Summary 21 3" xfId="16580"/>
    <cellStyle name="_Recon to Darrin's 5.11.05 proforma_NIM Summary 22" xfId="16581"/>
    <cellStyle name="_Recon to Darrin's 5.11.05 proforma_NIM Summary 22 2" xfId="16582"/>
    <cellStyle name="_Recon to Darrin's 5.11.05 proforma_NIM Summary 22 3" xfId="16583"/>
    <cellStyle name="_Recon to Darrin's 5.11.05 proforma_NIM Summary 23" xfId="16584"/>
    <cellStyle name="_Recon to Darrin's 5.11.05 proforma_NIM Summary 23 2" xfId="16585"/>
    <cellStyle name="_Recon to Darrin's 5.11.05 proforma_NIM Summary 23 3" xfId="16586"/>
    <cellStyle name="_Recon to Darrin's 5.11.05 proforma_NIM Summary 24" xfId="16587"/>
    <cellStyle name="_Recon to Darrin's 5.11.05 proforma_NIM Summary 24 2" xfId="16588"/>
    <cellStyle name="_Recon to Darrin's 5.11.05 proforma_NIM Summary 24 3" xfId="16589"/>
    <cellStyle name="_Recon to Darrin's 5.11.05 proforma_NIM Summary 25" xfId="16590"/>
    <cellStyle name="_Recon to Darrin's 5.11.05 proforma_NIM Summary 25 2" xfId="16591"/>
    <cellStyle name="_Recon to Darrin's 5.11.05 proforma_NIM Summary 25 3" xfId="16592"/>
    <cellStyle name="_Recon to Darrin's 5.11.05 proforma_NIM Summary 26" xfId="16593"/>
    <cellStyle name="_Recon to Darrin's 5.11.05 proforma_NIM Summary 26 2" xfId="16594"/>
    <cellStyle name="_Recon to Darrin's 5.11.05 proforma_NIM Summary 26 3" xfId="16595"/>
    <cellStyle name="_Recon to Darrin's 5.11.05 proforma_NIM Summary 27" xfId="16596"/>
    <cellStyle name="_Recon to Darrin's 5.11.05 proforma_NIM Summary 27 2" xfId="16597"/>
    <cellStyle name="_Recon to Darrin's 5.11.05 proforma_NIM Summary 27 3" xfId="16598"/>
    <cellStyle name="_Recon to Darrin's 5.11.05 proforma_NIM Summary 28" xfId="16599"/>
    <cellStyle name="_Recon to Darrin's 5.11.05 proforma_NIM Summary 28 2" xfId="16600"/>
    <cellStyle name="_Recon to Darrin's 5.11.05 proforma_NIM Summary 28 3" xfId="16601"/>
    <cellStyle name="_Recon to Darrin's 5.11.05 proforma_NIM Summary 29" xfId="16602"/>
    <cellStyle name="_Recon to Darrin's 5.11.05 proforma_NIM Summary 29 2" xfId="16603"/>
    <cellStyle name="_Recon to Darrin's 5.11.05 proforma_NIM Summary 29 3" xfId="16604"/>
    <cellStyle name="_Recon to Darrin's 5.11.05 proforma_NIM Summary 3" xfId="16605"/>
    <cellStyle name="_Recon to Darrin's 5.11.05 proforma_NIM Summary 3 2" xfId="16606"/>
    <cellStyle name="_Recon to Darrin's 5.11.05 proforma_NIM Summary 3 2 2" xfId="16607"/>
    <cellStyle name="_Recon to Darrin's 5.11.05 proforma_NIM Summary 3 3" xfId="16608"/>
    <cellStyle name="_Recon to Darrin's 5.11.05 proforma_NIM Summary 30" xfId="16609"/>
    <cellStyle name="_Recon to Darrin's 5.11.05 proforma_NIM Summary 30 2" xfId="16610"/>
    <cellStyle name="_Recon to Darrin's 5.11.05 proforma_NIM Summary 30 3" xfId="16611"/>
    <cellStyle name="_Recon to Darrin's 5.11.05 proforma_NIM Summary 31" xfId="16612"/>
    <cellStyle name="_Recon to Darrin's 5.11.05 proforma_NIM Summary 31 2" xfId="16613"/>
    <cellStyle name="_Recon to Darrin's 5.11.05 proforma_NIM Summary 31 3" xfId="16614"/>
    <cellStyle name="_Recon to Darrin's 5.11.05 proforma_NIM Summary 32" xfId="16615"/>
    <cellStyle name="_Recon to Darrin's 5.11.05 proforma_NIM Summary 32 2" xfId="16616"/>
    <cellStyle name="_Recon to Darrin's 5.11.05 proforma_NIM Summary 33" xfId="16617"/>
    <cellStyle name="_Recon to Darrin's 5.11.05 proforma_NIM Summary 33 2" xfId="16618"/>
    <cellStyle name="_Recon to Darrin's 5.11.05 proforma_NIM Summary 34" xfId="16619"/>
    <cellStyle name="_Recon to Darrin's 5.11.05 proforma_NIM Summary 34 2" xfId="16620"/>
    <cellStyle name="_Recon to Darrin's 5.11.05 proforma_NIM Summary 35" xfId="16621"/>
    <cellStyle name="_Recon to Darrin's 5.11.05 proforma_NIM Summary 35 2" xfId="16622"/>
    <cellStyle name="_Recon to Darrin's 5.11.05 proforma_NIM Summary 36" xfId="16623"/>
    <cellStyle name="_Recon to Darrin's 5.11.05 proforma_NIM Summary 36 2" xfId="16624"/>
    <cellStyle name="_Recon to Darrin's 5.11.05 proforma_NIM Summary 37" xfId="16625"/>
    <cellStyle name="_Recon to Darrin's 5.11.05 proforma_NIM Summary 37 2" xfId="16626"/>
    <cellStyle name="_Recon to Darrin's 5.11.05 proforma_NIM Summary 38" xfId="16627"/>
    <cellStyle name="_Recon to Darrin's 5.11.05 proforma_NIM Summary 38 2" xfId="16628"/>
    <cellStyle name="_Recon to Darrin's 5.11.05 proforma_NIM Summary 39" xfId="16629"/>
    <cellStyle name="_Recon to Darrin's 5.11.05 proforma_NIM Summary 39 2" xfId="16630"/>
    <cellStyle name="_Recon to Darrin's 5.11.05 proforma_NIM Summary 4" xfId="16631"/>
    <cellStyle name="_Recon to Darrin's 5.11.05 proforma_NIM Summary 4 2" xfId="16632"/>
    <cellStyle name="_Recon to Darrin's 5.11.05 proforma_NIM Summary 4 2 2" xfId="16633"/>
    <cellStyle name="_Recon to Darrin's 5.11.05 proforma_NIM Summary 4 3" xfId="16634"/>
    <cellStyle name="_Recon to Darrin's 5.11.05 proforma_NIM Summary 40" xfId="16635"/>
    <cellStyle name="_Recon to Darrin's 5.11.05 proforma_NIM Summary 40 2" xfId="16636"/>
    <cellStyle name="_Recon to Darrin's 5.11.05 proforma_NIM Summary 41" xfId="16637"/>
    <cellStyle name="_Recon to Darrin's 5.11.05 proforma_NIM Summary 41 2" xfId="16638"/>
    <cellStyle name="_Recon to Darrin's 5.11.05 proforma_NIM Summary 42" xfId="16639"/>
    <cellStyle name="_Recon to Darrin's 5.11.05 proforma_NIM Summary 42 2" xfId="16640"/>
    <cellStyle name="_Recon to Darrin's 5.11.05 proforma_NIM Summary 43" xfId="16641"/>
    <cellStyle name="_Recon to Darrin's 5.11.05 proforma_NIM Summary 43 2" xfId="16642"/>
    <cellStyle name="_Recon to Darrin's 5.11.05 proforma_NIM Summary 44" xfId="16643"/>
    <cellStyle name="_Recon to Darrin's 5.11.05 proforma_NIM Summary 44 2" xfId="16644"/>
    <cellStyle name="_Recon to Darrin's 5.11.05 proforma_NIM Summary 45" xfId="16645"/>
    <cellStyle name="_Recon to Darrin's 5.11.05 proforma_NIM Summary 45 2" xfId="16646"/>
    <cellStyle name="_Recon to Darrin's 5.11.05 proforma_NIM Summary 46" xfId="16647"/>
    <cellStyle name="_Recon to Darrin's 5.11.05 proforma_NIM Summary 46 2" xfId="16648"/>
    <cellStyle name="_Recon to Darrin's 5.11.05 proforma_NIM Summary 47" xfId="16649"/>
    <cellStyle name="_Recon to Darrin's 5.11.05 proforma_NIM Summary 47 2" xfId="16650"/>
    <cellStyle name="_Recon to Darrin's 5.11.05 proforma_NIM Summary 48" xfId="16651"/>
    <cellStyle name="_Recon to Darrin's 5.11.05 proforma_NIM Summary 49" xfId="16652"/>
    <cellStyle name="_Recon to Darrin's 5.11.05 proforma_NIM Summary 5" xfId="16653"/>
    <cellStyle name="_Recon to Darrin's 5.11.05 proforma_NIM Summary 5 2" xfId="16654"/>
    <cellStyle name="_Recon to Darrin's 5.11.05 proforma_NIM Summary 5 2 2" xfId="16655"/>
    <cellStyle name="_Recon to Darrin's 5.11.05 proforma_NIM Summary 5 3" xfId="16656"/>
    <cellStyle name="_Recon to Darrin's 5.11.05 proforma_NIM Summary 50" xfId="16657"/>
    <cellStyle name="_Recon to Darrin's 5.11.05 proforma_NIM Summary 51" xfId="16658"/>
    <cellStyle name="_Recon to Darrin's 5.11.05 proforma_NIM Summary 6" xfId="16659"/>
    <cellStyle name="_Recon to Darrin's 5.11.05 proforma_NIM Summary 6 2" xfId="16660"/>
    <cellStyle name="_Recon to Darrin's 5.11.05 proforma_NIM Summary 6 2 2" xfId="16661"/>
    <cellStyle name="_Recon to Darrin's 5.11.05 proforma_NIM Summary 6 3" xfId="16662"/>
    <cellStyle name="_Recon to Darrin's 5.11.05 proforma_NIM Summary 7" xfId="16663"/>
    <cellStyle name="_Recon to Darrin's 5.11.05 proforma_NIM Summary 7 2" xfId="16664"/>
    <cellStyle name="_Recon to Darrin's 5.11.05 proforma_NIM Summary 7 2 2" xfId="16665"/>
    <cellStyle name="_Recon to Darrin's 5.11.05 proforma_NIM Summary 7 3" xfId="16666"/>
    <cellStyle name="_Recon to Darrin's 5.11.05 proforma_NIM Summary 7 4" xfId="16667"/>
    <cellStyle name="_Recon to Darrin's 5.11.05 proforma_NIM Summary 8" xfId="16668"/>
    <cellStyle name="_Recon to Darrin's 5.11.05 proforma_NIM Summary 8 2" xfId="16669"/>
    <cellStyle name="_Recon to Darrin's 5.11.05 proforma_NIM Summary 8 2 2" xfId="16670"/>
    <cellStyle name="_Recon to Darrin's 5.11.05 proforma_NIM Summary 8 3" xfId="16671"/>
    <cellStyle name="_Recon to Darrin's 5.11.05 proforma_NIM Summary 8 4" xfId="16672"/>
    <cellStyle name="_Recon to Darrin's 5.11.05 proforma_NIM Summary 9" xfId="16673"/>
    <cellStyle name="_Recon to Darrin's 5.11.05 proforma_NIM Summary 9 2" xfId="16674"/>
    <cellStyle name="_Recon to Darrin's 5.11.05 proforma_NIM Summary 9 2 2" xfId="16675"/>
    <cellStyle name="_Recon to Darrin's 5.11.05 proforma_NIM Summary 9 3" xfId="16676"/>
    <cellStyle name="_Recon to Darrin's 5.11.05 proforma_NIM Summary 9 4" xfId="16677"/>
    <cellStyle name="_Recon to Darrin's 5.11.05 proforma_NIM Summary_DEM-WP(C) ENERG10C--ctn Mid-C_042010 2010GRC" xfId="16678"/>
    <cellStyle name="_Recon to Darrin's 5.11.05 proforma_NIM Summary_DEM-WP(C) ENERG10C--ctn Mid-C_042010 2010GRC 2" xfId="16679"/>
    <cellStyle name="_Recon to Darrin's 5.11.05 proforma_NIM+O&amp;M" xfId="16680"/>
    <cellStyle name="_Recon to Darrin's 5.11.05 proforma_NIM+O&amp;M 2" xfId="16681"/>
    <cellStyle name="_Recon to Darrin's 5.11.05 proforma_NIM+O&amp;M 2 2" xfId="16682"/>
    <cellStyle name="_Recon to Darrin's 5.11.05 proforma_NIM+O&amp;M 2 2 2" xfId="16683"/>
    <cellStyle name="_Recon to Darrin's 5.11.05 proforma_NIM+O&amp;M 2 2 2 2" xfId="16684"/>
    <cellStyle name="_Recon to Darrin's 5.11.05 proforma_NIM+O&amp;M 2 3" xfId="16685"/>
    <cellStyle name="_Recon to Darrin's 5.11.05 proforma_NIM+O&amp;M 2 3 2" xfId="16686"/>
    <cellStyle name="_Recon to Darrin's 5.11.05 proforma_NIM+O&amp;M 2 4" xfId="16687"/>
    <cellStyle name="_Recon to Darrin's 5.11.05 proforma_NIM+O&amp;M 2 4 2" xfId="16688"/>
    <cellStyle name="_Recon to Darrin's 5.11.05 proforma_NIM+O&amp;M 3" xfId="16689"/>
    <cellStyle name="_Recon to Darrin's 5.11.05 proforma_NIM+O&amp;M 3 2" xfId="16690"/>
    <cellStyle name="_Recon to Darrin's 5.11.05 proforma_NIM+O&amp;M 3 2 2" xfId="16691"/>
    <cellStyle name="_Recon to Darrin's 5.11.05 proforma_NIM+O&amp;M 4" xfId="16692"/>
    <cellStyle name="_Recon to Darrin's 5.11.05 proforma_NIM+O&amp;M 4 2" xfId="16693"/>
    <cellStyle name="_Recon to Darrin's 5.11.05 proforma_NIM+O&amp;M 4 2 2" xfId="16694"/>
    <cellStyle name="_Recon to Darrin's 5.11.05 proforma_NIM+O&amp;M 4 3" xfId="16695"/>
    <cellStyle name="_Recon to Darrin's 5.11.05 proforma_NIM+O&amp;M 5" xfId="16696"/>
    <cellStyle name="_Recon to Darrin's 5.11.05 proforma_NIM+O&amp;M 5 2" xfId="16697"/>
    <cellStyle name="_Recon to Darrin's 5.11.05 proforma_NIM+O&amp;M 6" xfId="16698"/>
    <cellStyle name="_Recon to Darrin's 5.11.05 proforma_NIM+O&amp;M 6 2" xfId="16699"/>
    <cellStyle name="_Recon to Darrin's 5.11.05 proforma_NIM+O&amp;M Monthly" xfId="16700"/>
    <cellStyle name="_Recon to Darrin's 5.11.05 proforma_NIM+O&amp;M Monthly 2" xfId="16701"/>
    <cellStyle name="_Recon to Darrin's 5.11.05 proforma_NIM+O&amp;M Monthly 2 2" xfId="16702"/>
    <cellStyle name="_Recon to Darrin's 5.11.05 proforma_NIM+O&amp;M Monthly 2 2 2" xfId="16703"/>
    <cellStyle name="_Recon to Darrin's 5.11.05 proforma_NIM+O&amp;M Monthly 2 2 2 2" xfId="16704"/>
    <cellStyle name="_Recon to Darrin's 5.11.05 proforma_NIM+O&amp;M Monthly 2 3" xfId="16705"/>
    <cellStyle name="_Recon to Darrin's 5.11.05 proforma_NIM+O&amp;M Monthly 2 3 2" xfId="16706"/>
    <cellStyle name="_Recon to Darrin's 5.11.05 proforma_NIM+O&amp;M Monthly 2 4" xfId="16707"/>
    <cellStyle name="_Recon to Darrin's 5.11.05 proforma_NIM+O&amp;M Monthly 2 4 2" xfId="16708"/>
    <cellStyle name="_Recon to Darrin's 5.11.05 proforma_NIM+O&amp;M Monthly 3" xfId="16709"/>
    <cellStyle name="_Recon to Darrin's 5.11.05 proforma_NIM+O&amp;M Monthly 3 2" xfId="16710"/>
    <cellStyle name="_Recon to Darrin's 5.11.05 proforma_NIM+O&amp;M Monthly 3 2 2" xfId="16711"/>
    <cellStyle name="_Recon to Darrin's 5.11.05 proforma_NIM+O&amp;M Monthly 4" xfId="16712"/>
    <cellStyle name="_Recon to Darrin's 5.11.05 proforma_NIM+O&amp;M Monthly 4 2" xfId="16713"/>
    <cellStyle name="_Recon to Darrin's 5.11.05 proforma_NIM+O&amp;M Monthly 4 2 2" xfId="16714"/>
    <cellStyle name="_Recon to Darrin's 5.11.05 proforma_NIM+O&amp;M Monthly 4 3" xfId="16715"/>
    <cellStyle name="_Recon to Darrin's 5.11.05 proforma_NIM+O&amp;M Monthly 5" xfId="16716"/>
    <cellStyle name="_Recon to Darrin's 5.11.05 proforma_NIM+O&amp;M Monthly 5 2" xfId="16717"/>
    <cellStyle name="_Recon to Darrin's 5.11.05 proforma_NIM+O&amp;M Monthly 6" xfId="16718"/>
    <cellStyle name="_Recon to Darrin's 5.11.05 proforma_NIM+O&amp;M Monthly 6 2" xfId="16719"/>
    <cellStyle name="_Recon to Darrin's 5.11.05 proforma_Oct2010toSep2011LwIncLead" xfId="16720"/>
    <cellStyle name="_Recon to Darrin's 5.11.05 proforma_PCA 10 -  Exhibit D Dec 2011" xfId="16721"/>
    <cellStyle name="_Recon to Darrin's 5.11.05 proforma_PCA 10 -  Exhibit D Dec 2011 2" xfId="16722"/>
    <cellStyle name="_Recon to Darrin's 5.11.05 proforma_PCA 10 -  Exhibit D from A Kellogg Jan 2011" xfId="16723"/>
    <cellStyle name="_Recon to Darrin's 5.11.05 proforma_PCA 10 -  Exhibit D from A Kellogg Jan 2011 2" xfId="16724"/>
    <cellStyle name="_Recon to Darrin's 5.11.05 proforma_PCA 10 -  Exhibit D from A Kellogg July 2011" xfId="16725"/>
    <cellStyle name="_Recon to Darrin's 5.11.05 proforma_PCA 10 -  Exhibit D from A Kellogg July 2011 2" xfId="16726"/>
    <cellStyle name="_Recon to Darrin's 5.11.05 proforma_PCA 10 -  Exhibit D from S Free Rcv'd 12-11" xfId="16727"/>
    <cellStyle name="_Recon to Darrin's 5.11.05 proforma_PCA 10 -  Exhibit D from S Free Rcv'd 12-11 2" xfId="16728"/>
    <cellStyle name="_Recon to Darrin's 5.11.05 proforma_PCA 11 -  Exhibit D Jan 2012 fr A Kellogg" xfId="16729"/>
    <cellStyle name="_Recon to Darrin's 5.11.05 proforma_PCA 11 -  Exhibit D Jan 2012 fr A Kellogg 2" xfId="16730"/>
    <cellStyle name="_Recon to Darrin's 5.11.05 proforma_PCA 11 -  Exhibit D Jan 2012 WF" xfId="16731"/>
    <cellStyle name="_Recon to Darrin's 5.11.05 proforma_PCA 11 -  Exhibit D Jan 2012 WF 2" xfId="16732"/>
    <cellStyle name="_Recon to Darrin's 5.11.05 proforma_PCA 7 - Exhibit D update 11_30_08 (2)" xfId="16733"/>
    <cellStyle name="_Recon to Darrin's 5.11.05 proforma_PCA 7 - Exhibit D update 11_30_08 (2) 2" xfId="16734"/>
    <cellStyle name="_Recon to Darrin's 5.11.05 proforma_PCA 7 - Exhibit D update 11_30_08 (2) 2 2" xfId="16735"/>
    <cellStyle name="_Recon to Darrin's 5.11.05 proforma_PCA 7 - Exhibit D update 11_30_08 (2) 2 2 2" xfId="16736"/>
    <cellStyle name="_Recon to Darrin's 5.11.05 proforma_PCA 7 - Exhibit D update 11_30_08 (2) 2 2 2 2" xfId="16737"/>
    <cellStyle name="_Recon to Darrin's 5.11.05 proforma_PCA 7 - Exhibit D update 11_30_08 (2) 2 2 2 2 2" xfId="16738"/>
    <cellStyle name="_Recon to Darrin's 5.11.05 proforma_PCA 7 - Exhibit D update 11_30_08 (2) 2 2 3" xfId="16739"/>
    <cellStyle name="_Recon to Darrin's 5.11.05 proforma_PCA 7 - Exhibit D update 11_30_08 (2) 2 2 3 2" xfId="16740"/>
    <cellStyle name="_Recon to Darrin's 5.11.05 proforma_PCA 7 - Exhibit D update 11_30_08 (2) 2 2 4" xfId="16741"/>
    <cellStyle name="_Recon to Darrin's 5.11.05 proforma_PCA 7 - Exhibit D update 11_30_08 (2) 2 2 4 2" xfId="16742"/>
    <cellStyle name="_Recon to Darrin's 5.11.05 proforma_PCA 7 - Exhibit D update 11_30_08 (2) 2 3" xfId="16743"/>
    <cellStyle name="_Recon to Darrin's 5.11.05 proforma_PCA 7 - Exhibit D update 11_30_08 (2) 2 3 2" xfId="16744"/>
    <cellStyle name="_Recon to Darrin's 5.11.05 proforma_PCA 7 - Exhibit D update 11_30_08 (2) 2 3 2 2" xfId="16745"/>
    <cellStyle name="_Recon to Darrin's 5.11.05 proforma_PCA 7 - Exhibit D update 11_30_08 (2) 2 4" xfId="16746"/>
    <cellStyle name="_Recon to Darrin's 5.11.05 proforma_PCA 7 - Exhibit D update 11_30_08 (2) 2 4 2" xfId="16747"/>
    <cellStyle name="_Recon to Darrin's 5.11.05 proforma_PCA 7 - Exhibit D update 11_30_08 (2) 2 4 2 2" xfId="16748"/>
    <cellStyle name="_Recon to Darrin's 5.11.05 proforma_PCA 7 - Exhibit D update 11_30_08 (2) 2 4 3" xfId="16749"/>
    <cellStyle name="_Recon to Darrin's 5.11.05 proforma_PCA 7 - Exhibit D update 11_30_08 (2) 2 5" xfId="16750"/>
    <cellStyle name="_Recon to Darrin's 5.11.05 proforma_PCA 7 - Exhibit D update 11_30_08 (2) 2 5 2" xfId="16751"/>
    <cellStyle name="_Recon to Darrin's 5.11.05 proforma_PCA 7 - Exhibit D update 11_30_08 (2) 2 6" xfId="16752"/>
    <cellStyle name="_Recon to Darrin's 5.11.05 proforma_PCA 7 - Exhibit D update 11_30_08 (2) 2 6 2" xfId="16753"/>
    <cellStyle name="_Recon to Darrin's 5.11.05 proforma_PCA 7 - Exhibit D update 11_30_08 (2) 3" xfId="16754"/>
    <cellStyle name="_Recon to Darrin's 5.11.05 proforma_PCA 7 - Exhibit D update 11_30_08 (2) 3 2" xfId="16755"/>
    <cellStyle name="_Recon to Darrin's 5.11.05 proforma_PCA 7 - Exhibit D update 11_30_08 (2) 3 2 2" xfId="16756"/>
    <cellStyle name="_Recon to Darrin's 5.11.05 proforma_PCA 7 - Exhibit D update 11_30_08 (2) 3 2 2 2" xfId="16757"/>
    <cellStyle name="_Recon to Darrin's 5.11.05 proforma_PCA 7 - Exhibit D update 11_30_08 (2) 3 3" xfId="16758"/>
    <cellStyle name="_Recon to Darrin's 5.11.05 proforma_PCA 7 - Exhibit D update 11_30_08 (2) 3 3 2" xfId="16759"/>
    <cellStyle name="_Recon to Darrin's 5.11.05 proforma_PCA 7 - Exhibit D update 11_30_08 (2) 3 4" xfId="16760"/>
    <cellStyle name="_Recon to Darrin's 5.11.05 proforma_PCA 7 - Exhibit D update 11_30_08 (2) 3 4 2" xfId="16761"/>
    <cellStyle name="_Recon to Darrin's 5.11.05 proforma_PCA 7 - Exhibit D update 11_30_08 (2) 4" xfId="16762"/>
    <cellStyle name="_Recon to Darrin's 5.11.05 proforma_PCA 7 - Exhibit D update 11_30_08 (2) 4 2" xfId="16763"/>
    <cellStyle name="_Recon to Darrin's 5.11.05 proforma_PCA 7 - Exhibit D update 11_30_08 (2) 4 2 2" xfId="16764"/>
    <cellStyle name="_Recon to Darrin's 5.11.05 proforma_PCA 7 - Exhibit D update 11_30_08 (2) 4 3" xfId="16765"/>
    <cellStyle name="_Recon to Darrin's 5.11.05 proforma_PCA 7 - Exhibit D update 11_30_08 (2) 5" xfId="16766"/>
    <cellStyle name="_Recon to Darrin's 5.11.05 proforma_PCA 7 - Exhibit D update 11_30_08 (2) 5 2" xfId="16767"/>
    <cellStyle name="_Recon to Darrin's 5.11.05 proforma_PCA 7 - Exhibit D update 11_30_08 (2) 5 2 2" xfId="16768"/>
    <cellStyle name="_Recon to Darrin's 5.11.05 proforma_PCA 7 - Exhibit D update 11_30_08 (2) 5 3" xfId="16769"/>
    <cellStyle name="_Recon to Darrin's 5.11.05 proforma_PCA 7 - Exhibit D update 11_30_08 (2) 6" xfId="16770"/>
    <cellStyle name="_Recon to Darrin's 5.11.05 proforma_PCA 7 - Exhibit D update 11_30_08 (2) 6 2" xfId="16771"/>
    <cellStyle name="_Recon to Darrin's 5.11.05 proforma_PCA 7 - Exhibit D update 11_30_08 (2) 7" xfId="16772"/>
    <cellStyle name="_Recon to Darrin's 5.11.05 proforma_PCA 7 - Exhibit D update 11_30_08 (2) 7 2" xfId="16773"/>
    <cellStyle name="_Recon to Darrin's 5.11.05 proforma_PCA 7 - Exhibit D update 11_30_08 (2)_DEM-WP(C) ENERG10C--ctn Mid-C_042010 2010GRC" xfId="16774"/>
    <cellStyle name="_Recon to Darrin's 5.11.05 proforma_PCA 7 - Exhibit D update 11_30_08 (2)_DEM-WP(C) ENERG10C--ctn Mid-C_042010 2010GRC 2" xfId="16775"/>
    <cellStyle name="_Recon to Darrin's 5.11.05 proforma_PCA 7 - Exhibit D update 11_30_08 (2)_NIM Summary" xfId="16776"/>
    <cellStyle name="_Recon to Darrin's 5.11.05 proforma_PCA 7 - Exhibit D update 11_30_08 (2)_NIM Summary 2" xfId="16777"/>
    <cellStyle name="_Recon to Darrin's 5.11.05 proforma_PCA 7 - Exhibit D update 11_30_08 (2)_NIM Summary 2 2" xfId="16778"/>
    <cellStyle name="_Recon to Darrin's 5.11.05 proforma_PCA 7 - Exhibit D update 11_30_08 (2)_NIM Summary 2 2 2" xfId="16779"/>
    <cellStyle name="_Recon to Darrin's 5.11.05 proforma_PCA 7 - Exhibit D update 11_30_08 (2)_NIM Summary 2 2 2 2" xfId="16780"/>
    <cellStyle name="_Recon to Darrin's 5.11.05 proforma_PCA 7 - Exhibit D update 11_30_08 (2)_NIM Summary 2 3" xfId="16781"/>
    <cellStyle name="_Recon to Darrin's 5.11.05 proforma_PCA 7 - Exhibit D update 11_30_08 (2)_NIM Summary 2 3 2" xfId="16782"/>
    <cellStyle name="_Recon to Darrin's 5.11.05 proforma_PCA 7 - Exhibit D update 11_30_08 (2)_NIM Summary 2 4" xfId="16783"/>
    <cellStyle name="_Recon to Darrin's 5.11.05 proforma_PCA 7 - Exhibit D update 11_30_08 (2)_NIM Summary 2 4 2" xfId="16784"/>
    <cellStyle name="_Recon to Darrin's 5.11.05 proforma_PCA 7 - Exhibit D update 11_30_08 (2)_NIM Summary 3" xfId="16785"/>
    <cellStyle name="_Recon to Darrin's 5.11.05 proforma_PCA 7 - Exhibit D update 11_30_08 (2)_NIM Summary 3 2" xfId="16786"/>
    <cellStyle name="_Recon to Darrin's 5.11.05 proforma_PCA 7 - Exhibit D update 11_30_08 (2)_NIM Summary 3 2 2" xfId="16787"/>
    <cellStyle name="_Recon to Darrin's 5.11.05 proforma_PCA 7 - Exhibit D update 11_30_08 (2)_NIM Summary 3 3" xfId="16788"/>
    <cellStyle name="_Recon to Darrin's 5.11.05 proforma_PCA 7 - Exhibit D update 11_30_08 (2)_NIM Summary 4" xfId="16789"/>
    <cellStyle name="_Recon to Darrin's 5.11.05 proforma_PCA 7 - Exhibit D update 11_30_08 (2)_NIM Summary 4 2" xfId="16790"/>
    <cellStyle name="_Recon to Darrin's 5.11.05 proforma_PCA 7 - Exhibit D update 11_30_08 (2)_NIM Summary 4 2 2" xfId="16791"/>
    <cellStyle name="_Recon to Darrin's 5.11.05 proforma_PCA 7 - Exhibit D update 11_30_08 (2)_NIM Summary 4 3" xfId="16792"/>
    <cellStyle name="_Recon to Darrin's 5.11.05 proforma_PCA 7 - Exhibit D update 11_30_08 (2)_NIM Summary 5" xfId="16793"/>
    <cellStyle name="_Recon to Darrin's 5.11.05 proforma_PCA 7 - Exhibit D update 11_30_08 (2)_NIM Summary 5 2" xfId="16794"/>
    <cellStyle name="_Recon to Darrin's 5.11.05 proforma_PCA 7 - Exhibit D update 11_30_08 (2)_NIM Summary 6" xfId="16795"/>
    <cellStyle name="_Recon to Darrin's 5.11.05 proforma_PCA 7 - Exhibit D update 11_30_08 (2)_NIM Summary 6 2" xfId="16796"/>
    <cellStyle name="_Recon to Darrin's 5.11.05 proforma_PCA 7 - Exhibit D update 11_30_08 (2)_NIM Summary_DEM-WP(C) ENERG10C--ctn Mid-C_042010 2010GRC" xfId="16797"/>
    <cellStyle name="_Recon to Darrin's 5.11.05 proforma_PCA 7 - Exhibit D update 11_30_08 (2)_NIM Summary_DEM-WP(C) ENERG10C--ctn Mid-C_042010 2010GRC 2" xfId="16798"/>
    <cellStyle name="_Recon to Darrin's 5.11.05 proforma_PCA 8 - Exhibit D update 12_31_09" xfId="16799"/>
    <cellStyle name="_Recon to Darrin's 5.11.05 proforma_PCA 8 - Exhibit D update 12_31_09 2" xfId="16800"/>
    <cellStyle name="_Recon to Darrin's 5.11.05 proforma_PCA 8 - Exhibit D update 12_31_09 2 2" xfId="16801"/>
    <cellStyle name="_Recon to Darrin's 5.11.05 proforma_PCA 8 - Exhibit D update 12_31_09 3" xfId="16802"/>
    <cellStyle name="_Recon to Darrin's 5.11.05 proforma_PCA 9 -  Exhibit D April 2010" xfId="16803"/>
    <cellStyle name="_Recon to Darrin's 5.11.05 proforma_PCA 9 -  Exhibit D April 2010 (3)" xfId="16804"/>
    <cellStyle name="_Recon to Darrin's 5.11.05 proforma_PCA 9 -  Exhibit D April 2010 (3) 2" xfId="16805"/>
    <cellStyle name="_Recon to Darrin's 5.11.05 proforma_PCA 9 -  Exhibit D April 2010 (3) 2 2" xfId="16806"/>
    <cellStyle name="_Recon to Darrin's 5.11.05 proforma_PCA 9 -  Exhibit D April 2010 (3) 2 2 2" xfId="16807"/>
    <cellStyle name="_Recon to Darrin's 5.11.05 proforma_PCA 9 -  Exhibit D April 2010 (3) 2 2 2 2" xfId="16808"/>
    <cellStyle name="_Recon to Darrin's 5.11.05 proforma_PCA 9 -  Exhibit D April 2010 (3) 2 3" xfId="16809"/>
    <cellStyle name="_Recon to Darrin's 5.11.05 proforma_PCA 9 -  Exhibit D April 2010 (3) 2 3 2" xfId="16810"/>
    <cellStyle name="_Recon to Darrin's 5.11.05 proforma_PCA 9 -  Exhibit D April 2010 (3) 2 4" xfId="16811"/>
    <cellStyle name="_Recon to Darrin's 5.11.05 proforma_PCA 9 -  Exhibit D April 2010 (3) 2 4 2" xfId="16812"/>
    <cellStyle name="_Recon to Darrin's 5.11.05 proforma_PCA 9 -  Exhibit D April 2010 (3) 3" xfId="16813"/>
    <cellStyle name="_Recon to Darrin's 5.11.05 proforma_PCA 9 -  Exhibit D April 2010 (3) 3 2" xfId="16814"/>
    <cellStyle name="_Recon to Darrin's 5.11.05 proforma_PCA 9 -  Exhibit D April 2010 (3) 3 2 2" xfId="16815"/>
    <cellStyle name="_Recon to Darrin's 5.11.05 proforma_PCA 9 -  Exhibit D April 2010 (3) 3 3" xfId="16816"/>
    <cellStyle name="_Recon to Darrin's 5.11.05 proforma_PCA 9 -  Exhibit D April 2010 (3) 4" xfId="16817"/>
    <cellStyle name="_Recon to Darrin's 5.11.05 proforma_PCA 9 -  Exhibit D April 2010 (3) 4 2" xfId="16818"/>
    <cellStyle name="_Recon to Darrin's 5.11.05 proforma_PCA 9 -  Exhibit D April 2010 (3) 4 2 2" xfId="16819"/>
    <cellStyle name="_Recon to Darrin's 5.11.05 proforma_PCA 9 -  Exhibit D April 2010 (3) 4 3" xfId="16820"/>
    <cellStyle name="_Recon to Darrin's 5.11.05 proforma_PCA 9 -  Exhibit D April 2010 (3) 5" xfId="16821"/>
    <cellStyle name="_Recon to Darrin's 5.11.05 proforma_PCA 9 -  Exhibit D April 2010 (3) 5 2" xfId="16822"/>
    <cellStyle name="_Recon to Darrin's 5.11.05 proforma_PCA 9 -  Exhibit D April 2010 (3) 6" xfId="16823"/>
    <cellStyle name="_Recon to Darrin's 5.11.05 proforma_PCA 9 -  Exhibit D April 2010 (3) 6 2" xfId="16824"/>
    <cellStyle name="_Recon to Darrin's 5.11.05 proforma_PCA 9 -  Exhibit D April 2010 (3)_DEM-WP(C) ENERG10C--ctn Mid-C_042010 2010GRC" xfId="16825"/>
    <cellStyle name="_Recon to Darrin's 5.11.05 proforma_PCA 9 -  Exhibit D April 2010 (3)_DEM-WP(C) ENERG10C--ctn Mid-C_042010 2010GRC 2" xfId="16826"/>
    <cellStyle name="_Recon to Darrin's 5.11.05 proforma_PCA 9 -  Exhibit D April 2010 2" xfId="16827"/>
    <cellStyle name="_Recon to Darrin's 5.11.05 proforma_PCA 9 -  Exhibit D April 2010 2 2" xfId="16828"/>
    <cellStyle name="_Recon to Darrin's 5.11.05 proforma_PCA 9 -  Exhibit D April 2010 3" xfId="16829"/>
    <cellStyle name="_Recon to Darrin's 5.11.05 proforma_PCA 9 -  Exhibit D April 2010 3 2" xfId="16830"/>
    <cellStyle name="_Recon to Darrin's 5.11.05 proforma_PCA 9 -  Exhibit D April 2010 4" xfId="16831"/>
    <cellStyle name="_Recon to Darrin's 5.11.05 proforma_PCA 9 -  Exhibit D April 2010 4 2" xfId="16832"/>
    <cellStyle name="_Recon to Darrin's 5.11.05 proforma_PCA 9 -  Exhibit D April 2010 5" xfId="16833"/>
    <cellStyle name="_Recon to Darrin's 5.11.05 proforma_PCA 9 -  Exhibit D April 2010 5 2" xfId="16834"/>
    <cellStyle name="_Recon to Darrin's 5.11.05 proforma_PCA 9 -  Exhibit D April 2010 6" xfId="16835"/>
    <cellStyle name="_Recon to Darrin's 5.11.05 proforma_PCA 9 -  Exhibit D April 2010 6 2" xfId="16836"/>
    <cellStyle name="_Recon to Darrin's 5.11.05 proforma_PCA 9 -  Exhibit D April 2010 7" xfId="16837"/>
    <cellStyle name="_Recon to Darrin's 5.11.05 proforma_PCA 9 -  Exhibit D Feb 2010" xfId="16838"/>
    <cellStyle name="_Recon to Darrin's 5.11.05 proforma_PCA 9 -  Exhibit D Feb 2010 2" xfId="16839"/>
    <cellStyle name="_Recon to Darrin's 5.11.05 proforma_PCA 9 -  Exhibit D Feb 2010 2 2" xfId="16840"/>
    <cellStyle name="_Recon to Darrin's 5.11.05 proforma_PCA 9 -  Exhibit D Feb 2010 3" xfId="16841"/>
    <cellStyle name="_Recon to Darrin's 5.11.05 proforma_PCA 9 -  Exhibit D Feb 2010 v2" xfId="16842"/>
    <cellStyle name="_Recon to Darrin's 5.11.05 proforma_PCA 9 -  Exhibit D Feb 2010 v2 2" xfId="16843"/>
    <cellStyle name="_Recon to Darrin's 5.11.05 proforma_PCA 9 -  Exhibit D Feb 2010 v2 2 2" xfId="16844"/>
    <cellStyle name="_Recon to Darrin's 5.11.05 proforma_PCA 9 -  Exhibit D Feb 2010 v2 3" xfId="16845"/>
    <cellStyle name="_Recon to Darrin's 5.11.05 proforma_PCA 9 -  Exhibit D Feb 2010 WF" xfId="16846"/>
    <cellStyle name="_Recon to Darrin's 5.11.05 proforma_PCA 9 -  Exhibit D Feb 2010 WF 2" xfId="16847"/>
    <cellStyle name="_Recon to Darrin's 5.11.05 proforma_PCA 9 -  Exhibit D Feb 2010 WF 2 2" xfId="16848"/>
    <cellStyle name="_Recon to Darrin's 5.11.05 proforma_PCA 9 -  Exhibit D Feb 2010 WF 3" xfId="16849"/>
    <cellStyle name="_Recon to Darrin's 5.11.05 proforma_PCA 9 -  Exhibit D Jan 2010" xfId="16850"/>
    <cellStyle name="_Recon to Darrin's 5.11.05 proforma_PCA 9 -  Exhibit D Jan 2010 2" xfId="16851"/>
    <cellStyle name="_Recon to Darrin's 5.11.05 proforma_PCA 9 -  Exhibit D Jan 2010 2 2" xfId="16852"/>
    <cellStyle name="_Recon to Darrin's 5.11.05 proforma_PCA 9 -  Exhibit D Jan 2010 3" xfId="16853"/>
    <cellStyle name="_Recon to Darrin's 5.11.05 proforma_PCA 9 -  Exhibit D March 2010 (2)" xfId="16854"/>
    <cellStyle name="_Recon to Darrin's 5.11.05 proforma_PCA 9 -  Exhibit D March 2010 (2) 2" xfId="16855"/>
    <cellStyle name="_Recon to Darrin's 5.11.05 proforma_PCA 9 -  Exhibit D March 2010 (2) 2 2" xfId="16856"/>
    <cellStyle name="_Recon to Darrin's 5.11.05 proforma_PCA 9 -  Exhibit D March 2010 (2) 3" xfId="16857"/>
    <cellStyle name="_Recon to Darrin's 5.11.05 proforma_PCA 9 -  Exhibit D Nov 2010" xfId="16858"/>
    <cellStyle name="_Recon to Darrin's 5.11.05 proforma_PCA 9 -  Exhibit D Nov 2010 2" xfId="16859"/>
    <cellStyle name="_Recon to Darrin's 5.11.05 proforma_PCA 9 -  Exhibit D Nov 2010 2 2" xfId="16860"/>
    <cellStyle name="_Recon to Darrin's 5.11.05 proforma_PCA 9 -  Exhibit D Nov 2010 3" xfId="16861"/>
    <cellStyle name="_Recon to Darrin's 5.11.05 proforma_PCA 9 - Exhibit D at August 2010" xfId="16862"/>
    <cellStyle name="_Recon to Darrin's 5.11.05 proforma_PCA 9 - Exhibit D at August 2010 2" xfId="16863"/>
    <cellStyle name="_Recon to Darrin's 5.11.05 proforma_PCA 9 - Exhibit D at August 2010 2 2" xfId="16864"/>
    <cellStyle name="_Recon to Darrin's 5.11.05 proforma_PCA 9 - Exhibit D at August 2010 3" xfId="16865"/>
    <cellStyle name="_Recon to Darrin's 5.11.05 proforma_PCA 9 - Exhibit D June 2010 GRC" xfId="16866"/>
    <cellStyle name="_Recon to Darrin's 5.11.05 proforma_PCA 9 - Exhibit D June 2010 GRC 2" xfId="16867"/>
    <cellStyle name="_Recon to Darrin's 5.11.05 proforma_PCA 9 - Exhibit D June 2010 GRC 2 2" xfId="16868"/>
    <cellStyle name="_Recon to Darrin's 5.11.05 proforma_PCA 9 - Exhibit D June 2010 GRC 3" xfId="16869"/>
    <cellStyle name="_Recon to Darrin's 5.11.05 proforma_Power Costs - Comparison bx Rbtl-Staff-Jt-PC" xfId="16870"/>
    <cellStyle name="_Recon to Darrin's 5.11.05 proforma_Power Costs - Comparison bx Rbtl-Staff-Jt-PC 2" xfId="16871"/>
    <cellStyle name="_Recon to Darrin's 5.11.05 proforma_Power Costs - Comparison bx Rbtl-Staff-Jt-PC 2 2" xfId="16872"/>
    <cellStyle name="_Recon to Darrin's 5.11.05 proforma_Power Costs - Comparison bx Rbtl-Staff-Jt-PC 2 2 2" xfId="16873"/>
    <cellStyle name="_Recon to Darrin's 5.11.05 proforma_Power Costs - Comparison bx Rbtl-Staff-Jt-PC 2 2 2 2" xfId="16874"/>
    <cellStyle name="_Recon to Darrin's 5.11.05 proforma_Power Costs - Comparison bx Rbtl-Staff-Jt-PC 2 3" xfId="16875"/>
    <cellStyle name="_Recon to Darrin's 5.11.05 proforma_Power Costs - Comparison bx Rbtl-Staff-Jt-PC 2 3 2" xfId="16876"/>
    <cellStyle name="_Recon to Darrin's 5.11.05 proforma_Power Costs - Comparison bx Rbtl-Staff-Jt-PC 2 4" xfId="16877"/>
    <cellStyle name="_Recon to Darrin's 5.11.05 proforma_Power Costs - Comparison bx Rbtl-Staff-Jt-PC 2 4 2" xfId="16878"/>
    <cellStyle name="_Recon to Darrin's 5.11.05 proforma_Power Costs - Comparison bx Rbtl-Staff-Jt-PC 3" xfId="16879"/>
    <cellStyle name="_Recon to Darrin's 5.11.05 proforma_Power Costs - Comparison bx Rbtl-Staff-Jt-PC 3 2" xfId="16880"/>
    <cellStyle name="_Recon to Darrin's 5.11.05 proforma_Power Costs - Comparison bx Rbtl-Staff-Jt-PC 3 2 2" xfId="16881"/>
    <cellStyle name="_Recon to Darrin's 5.11.05 proforma_Power Costs - Comparison bx Rbtl-Staff-Jt-PC 3 3" xfId="16882"/>
    <cellStyle name="_Recon to Darrin's 5.11.05 proforma_Power Costs - Comparison bx Rbtl-Staff-Jt-PC 4" xfId="16883"/>
    <cellStyle name="_Recon to Darrin's 5.11.05 proforma_Power Costs - Comparison bx Rbtl-Staff-Jt-PC 4 2" xfId="16884"/>
    <cellStyle name="_Recon to Darrin's 5.11.05 proforma_Power Costs - Comparison bx Rbtl-Staff-Jt-PC 4 2 2" xfId="16885"/>
    <cellStyle name="_Recon to Darrin's 5.11.05 proforma_Power Costs - Comparison bx Rbtl-Staff-Jt-PC 4 3" xfId="16886"/>
    <cellStyle name="_Recon to Darrin's 5.11.05 proforma_Power Costs - Comparison bx Rbtl-Staff-Jt-PC 5" xfId="16887"/>
    <cellStyle name="_Recon to Darrin's 5.11.05 proforma_Power Costs - Comparison bx Rbtl-Staff-Jt-PC 5 2" xfId="16888"/>
    <cellStyle name="_Recon to Darrin's 5.11.05 proforma_Power Costs - Comparison bx Rbtl-Staff-Jt-PC 6" xfId="16889"/>
    <cellStyle name="_Recon to Darrin's 5.11.05 proforma_Power Costs - Comparison bx Rbtl-Staff-Jt-PC 6 2" xfId="16890"/>
    <cellStyle name="_Recon to Darrin's 5.11.05 proforma_Power Costs - Comparison bx Rbtl-Staff-Jt-PC_Adj Bench DR 3 for Initial Briefs (Electric)" xfId="16891"/>
    <cellStyle name="_Recon to Darrin's 5.11.05 proforma_Power Costs - Comparison bx Rbtl-Staff-Jt-PC_Adj Bench DR 3 for Initial Briefs (Electric) 2" xfId="16892"/>
    <cellStyle name="_Recon to Darrin's 5.11.05 proforma_Power Costs - Comparison bx Rbtl-Staff-Jt-PC_Adj Bench DR 3 for Initial Briefs (Electric) 2 2" xfId="16893"/>
    <cellStyle name="_Recon to Darrin's 5.11.05 proforma_Power Costs - Comparison bx Rbtl-Staff-Jt-PC_Adj Bench DR 3 for Initial Briefs (Electric) 2 2 2" xfId="16894"/>
    <cellStyle name="_Recon to Darrin's 5.11.05 proforma_Power Costs - Comparison bx Rbtl-Staff-Jt-PC_Adj Bench DR 3 for Initial Briefs (Electric) 2 2 2 2" xfId="16895"/>
    <cellStyle name="_Recon to Darrin's 5.11.05 proforma_Power Costs - Comparison bx Rbtl-Staff-Jt-PC_Adj Bench DR 3 for Initial Briefs (Electric) 2 3" xfId="16896"/>
    <cellStyle name="_Recon to Darrin's 5.11.05 proforma_Power Costs - Comparison bx Rbtl-Staff-Jt-PC_Adj Bench DR 3 for Initial Briefs (Electric) 2 3 2" xfId="16897"/>
    <cellStyle name="_Recon to Darrin's 5.11.05 proforma_Power Costs - Comparison bx Rbtl-Staff-Jt-PC_Adj Bench DR 3 for Initial Briefs (Electric) 2 4" xfId="16898"/>
    <cellStyle name="_Recon to Darrin's 5.11.05 proforma_Power Costs - Comparison bx Rbtl-Staff-Jt-PC_Adj Bench DR 3 for Initial Briefs (Electric) 2 4 2" xfId="16899"/>
    <cellStyle name="_Recon to Darrin's 5.11.05 proforma_Power Costs - Comparison bx Rbtl-Staff-Jt-PC_Adj Bench DR 3 for Initial Briefs (Electric) 3" xfId="16900"/>
    <cellStyle name="_Recon to Darrin's 5.11.05 proforma_Power Costs - Comparison bx Rbtl-Staff-Jt-PC_Adj Bench DR 3 for Initial Briefs (Electric) 3 2" xfId="16901"/>
    <cellStyle name="_Recon to Darrin's 5.11.05 proforma_Power Costs - Comparison bx Rbtl-Staff-Jt-PC_Adj Bench DR 3 for Initial Briefs (Electric) 3 2 2" xfId="16902"/>
    <cellStyle name="_Recon to Darrin's 5.11.05 proforma_Power Costs - Comparison bx Rbtl-Staff-Jt-PC_Adj Bench DR 3 for Initial Briefs (Electric) 3 3" xfId="16903"/>
    <cellStyle name="_Recon to Darrin's 5.11.05 proforma_Power Costs - Comparison bx Rbtl-Staff-Jt-PC_Adj Bench DR 3 for Initial Briefs (Electric) 4" xfId="16904"/>
    <cellStyle name="_Recon to Darrin's 5.11.05 proforma_Power Costs - Comparison bx Rbtl-Staff-Jt-PC_Adj Bench DR 3 for Initial Briefs (Electric) 4 2" xfId="16905"/>
    <cellStyle name="_Recon to Darrin's 5.11.05 proforma_Power Costs - Comparison bx Rbtl-Staff-Jt-PC_Adj Bench DR 3 for Initial Briefs (Electric) 4 2 2" xfId="16906"/>
    <cellStyle name="_Recon to Darrin's 5.11.05 proforma_Power Costs - Comparison bx Rbtl-Staff-Jt-PC_Adj Bench DR 3 for Initial Briefs (Electric) 4 3" xfId="16907"/>
    <cellStyle name="_Recon to Darrin's 5.11.05 proforma_Power Costs - Comparison bx Rbtl-Staff-Jt-PC_Adj Bench DR 3 for Initial Briefs (Electric) 5" xfId="16908"/>
    <cellStyle name="_Recon to Darrin's 5.11.05 proforma_Power Costs - Comparison bx Rbtl-Staff-Jt-PC_Adj Bench DR 3 for Initial Briefs (Electric) 5 2" xfId="16909"/>
    <cellStyle name="_Recon to Darrin's 5.11.05 proforma_Power Costs - Comparison bx Rbtl-Staff-Jt-PC_Adj Bench DR 3 for Initial Briefs (Electric) 6" xfId="16910"/>
    <cellStyle name="_Recon to Darrin's 5.11.05 proforma_Power Costs - Comparison bx Rbtl-Staff-Jt-PC_Adj Bench DR 3 for Initial Briefs (Electric) 6 2" xfId="16911"/>
    <cellStyle name="_Recon to Darrin's 5.11.05 proforma_Power Costs - Comparison bx Rbtl-Staff-Jt-PC_Adj Bench DR 3 for Initial Briefs (Electric)_DEM-WP(C) ENERG10C--ctn Mid-C_042010 2010GRC" xfId="16912"/>
    <cellStyle name="_Recon to Darrin's 5.11.05 proforma_Power Costs - Comparison bx Rbtl-Staff-Jt-PC_Adj Bench DR 3 for Initial Briefs (Electric)_DEM-WP(C) ENERG10C--ctn Mid-C_042010 2010GRC 2" xfId="16913"/>
    <cellStyle name="_Recon to Darrin's 5.11.05 proforma_Power Costs - Comparison bx Rbtl-Staff-Jt-PC_DEM-WP(C) ENERG10C--ctn Mid-C_042010 2010GRC" xfId="16914"/>
    <cellStyle name="_Recon to Darrin's 5.11.05 proforma_Power Costs - Comparison bx Rbtl-Staff-Jt-PC_DEM-WP(C) ENERG10C--ctn Mid-C_042010 2010GRC 2" xfId="16915"/>
    <cellStyle name="_Recon to Darrin's 5.11.05 proforma_Power Costs - Comparison bx Rbtl-Staff-Jt-PC_Electric Rev Req Model (2009 GRC) Rebuttal" xfId="16916"/>
    <cellStyle name="_Recon to Darrin's 5.11.05 proforma_Power Costs - Comparison bx Rbtl-Staff-Jt-PC_Electric Rev Req Model (2009 GRC) Rebuttal 2" xfId="16917"/>
    <cellStyle name="_Recon to Darrin's 5.11.05 proforma_Power Costs - Comparison bx Rbtl-Staff-Jt-PC_Electric Rev Req Model (2009 GRC) Rebuttal 2 2" xfId="16918"/>
    <cellStyle name="_Recon to Darrin's 5.11.05 proforma_Power Costs - Comparison bx Rbtl-Staff-Jt-PC_Electric Rev Req Model (2009 GRC) Rebuttal 2 2 2" xfId="16919"/>
    <cellStyle name="_Recon to Darrin's 5.11.05 proforma_Power Costs - Comparison bx Rbtl-Staff-Jt-PC_Electric Rev Req Model (2009 GRC) Rebuttal 2 3" xfId="16920"/>
    <cellStyle name="_Recon to Darrin's 5.11.05 proforma_Power Costs - Comparison bx Rbtl-Staff-Jt-PC_Electric Rev Req Model (2009 GRC) Rebuttal 3" xfId="16921"/>
    <cellStyle name="_Recon to Darrin's 5.11.05 proforma_Power Costs - Comparison bx Rbtl-Staff-Jt-PC_Electric Rev Req Model (2009 GRC) Rebuttal 3 2" xfId="16922"/>
    <cellStyle name="_Recon to Darrin's 5.11.05 proforma_Power Costs - Comparison bx Rbtl-Staff-Jt-PC_Electric Rev Req Model (2009 GRC) Rebuttal 4" xfId="16923"/>
    <cellStyle name="_Recon to Darrin's 5.11.05 proforma_Power Costs - Comparison bx Rbtl-Staff-Jt-PC_Electric Rev Req Model (2009 GRC) Rebuttal REmoval of New  WH Solar AdjustMI" xfId="16924"/>
    <cellStyle name="_Recon to Darrin's 5.11.05 proforma_Power Costs - Comparison bx Rbtl-Staff-Jt-PC_Electric Rev Req Model (2009 GRC) Rebuttal REmoval of New  WH Solar AdjustMI 2" xfId="16925"/>
    <cellStyle name="_Recon to Darrin's 5.11.05 proforma_Power Costs - Comparison bx Rbtl-Staff-Jt-PC_Electric Rev Req Model (2009 GRC) Rebuttal REmoval of New  WH Solar AdjustMI 2 2" xfId="16926"/>
    <cellStyle name="_Recon to Darrin's 5.11.05 proforma_Power Costs - Comparison bx Rbtl-Staff-Jt-PC_Electric Rev Req Model (2009 GRC) Rebuttal REmoval of New  WH Solar AdjustMI 2 2 2" xfId="16927"/>
    <cellStyle name="_Recon to Darrin's 5.11.05 proforma_Power Costs - Comparison bx Rbtl-Staff-Jt-PC_Electric Rev Req Model (2009 GRC) Rebuttal REmoval of New  WH Solar AdjustMI 2 2 2 2" xfId="16928"/>
    <cellStyle name="_Recon to Darrin's 5.11.05 proforma_Power Costs - Comparison bx Rbtl-Staff-Jt-PC_Electric Rev Req Model (2009 GRC) Rebuttal REmoval of New  WH Solar AdjustMI 2 3" xfId="16929"/>
    <cellStyle name="_Recon to Darrin's 5.11.05 proforma_Power Costs - Comparison bx Rbtl-Staff-Jt-PC_Electric Rev Req Model (2009 GRC) Rebuttal REmoval of New  WH Solar AdjustMI 2 3 2" xfId="16930"/>
    <cellStyle name="_Recon to Darrin's 5.11.05 proforma_Power Costs - Comparison bx Rbtl-Staff-Jt-PC_Electric Rev Req Model (2009 GRC) Rebuttal REmoval of New  WH Solar AdjustMI 2 4" xfId="16931"/>
    <cellStyle name="_Recon to Darrin's 5.11.05 proforma_Power Costs - Comparison bx Rbtl-Staff-Jt-PC_Electric Rev Req Model (2009 GRC) Rebuttal REmoval of New  WH Solar AdjustMI 2 4 2" xfId="16932"/>
    <cellStyle name="_Recon to Darrin's 5.11.05 proforma_Power Costs - Comparison bx Rbtl-Staff-Jt-PC_Electric Rev Req Model (2009 GRC) Rebuttal REmoval of New  WH Solar AdjustMI 3" xfId="16933"/>
    <cellStyle name="_Recon to Darrin's 5.11.05 proforma_Power Costs - Comparison bx Rbtl-Staff-Jt-PC_Electric Rev Req Model (2009 GRC) Rebuttal REmoval of New  WH Solar AdjustMI 3 2" xfId="16934"/>
    <cellStyle name="_Recon to Darrin's 5.11.05 proforma_Power Costs - Comparison bx Rbtl-Staff-Jt-PC_Electric Rev Req Model (2009 GRC) Rebuttal REmoval of New  WH Solar AdjustMI 3 2 2" xfId="16935"/>
    <cellStyle name="_Recon to Darrin's 5.11.05 proforma_Power Costs - Comparison bx Rbtl-Staff-Jt-PC_Electric Rev Req Model (2009 GRC) Rebuttal REmoval of New  WH Solar AdjustMI 3 3" xfId="16936"/>
    <cellStyle name="_Recon to Darrin's 5.11.05 proforma_Power Costs - Comparison bx Rbtl-Staff-Jt-PC_Electric Rev Req Model (2009 GRC) Rebuttal REmoval of New  WH Solar AdjustMI 4" xfId="16937"/>
    <cellStyle name="_Recon to Darrin's 5.11.05 proforma_Power Costs - Comparison bx Rbtl-Staff-Jt-PC_Electric Rev Req Model (2009 GRC) Rebuttal REmoval of New  WH Solar AdjustMI 4 2" xfId="16938"/>
    <cellStyle name="_Recon to Darrin's 5.11.05 proforma_Power Costs - Comparison bx Rbtl-Staff-Jt-PC_Electric Rev Req Model (2009 GRC) Rebuttal REmoval of New  WH Solar AdjustMI 4 2 2" xfId="16939"/>
    <cellStyle name="_Recon to Darrin's 5.11.05 proforma_Power Costs - Comparison bx Rbtl-Staff-Jt-PC_Electric Rev Req Model (2009 GRC) Rebuttal REmoval of New  WH Solar AdjustMI 4 3" xfId="16940"/>
    <cellStyle name="_Recon to Darrin's 5.11.05 proforma_Power Costs - Comparison bx Rbtl-Staff-Jt-PC_Electric Rev Req Model (2009 GRC) Rebuttal REmoval of New  WH Solar AdjustMI 5" xfId="16941"/>
    <cellStyle name="_Recon to Darrin's 5.11.05 proforma_Power Costs - Comparison bx Rbtl-Staff-Jt-PC_Electric Rev Req Model (2009 GRC) Rebuttal REmoval of New  WH Solar AdjustMI 5 2" xfId="16942"/>
    <cellStyle name="_Recon to Darrin's 5.11.05 proforma_Power Costs - Comparison bx Rbtl-Staff-Jt-PC_Electric Rev Req Model (2009 GRC) Rebuttal REmoval of New  WH Solar AdjustMI 6" xfId="16943"/>
    <cellStyle name="_Recon to Darrin's 5.11.05 proforma_Power Costs - Comparison bx Rbtl-Staff-Jt-PC_Electric Rev Req Model (2009 GRC) Rebuttal REmoval of New  WH Solar AdjustMI 6 2" xfId="16944"/>
    <cellStyle name="_Recon to Darrin's 5.11.05 proforma_Power Costs - Comparison bx Rbtl-Staff-Jt-PC_Electric Rev Req Model (2009 GRC) Rebuttal REmoval of New  WH Solar AdjustMI_DEM-WP(C) ENERG10C--ctn Mid-C_042010 2010GRC" xfId="16945"/>
    <cellStyle name="_Recon to Darrin's 5.11.05 proforma_Power Costs - Comparison bx Rbtl-Staff-Jt-PC_Electric Rev Req Model (2009 GRC) Rebuttal REmoval of New  WH Solar AdjustMI_DEM-WP(C) ENERG10C--ctn Mid-C_042010 2010GRC 2" xfId="16946"/>
    <cellStyle name="_Recon to Darrin's 5.11.05 proforma_Power Costs - Comparison bx Rbtl-Staff-Jt-PC_Electric Rev Req Model (2009 GRC) Revised 01-18-2010" xfId="16947"/>
    <cellStyle name="_Recon to Darrin's 5.11.05 proforma_Power Costs - Comparison bx Rbtl-Staff-Jt-PC_Electric Rev Req Model (2009 GRC) Revised 01-18-2010 2" xfId="16948"/>
    <cellStyle name="_Recon to Darrin's 5.11.05 proforma_Power Costs - Comparison bx Rbtl-Staff-Jt-PC_Electric Rev Req Model (2009 GRC) Revised 01-18-2010 2 2" xfId="16949"/>
    <cellStyle name="_Recon to Darrin's 5.11.05 proforma_Power Costs - Comparison bx Rbtl-Staff-Jt-PC_Electric Rev Req Model (2009 GRC) Revised 01-18-2010 2 2 2" xfId="16950"/>
    <cellStyle name="_Recon to Darrin's 5.11.05 proforma_Power Costs - Comparison bx Rbtl-Staff-Jt-PC_Electric Rev Req Model (2009 GRC) Revised 01-18-2010 2 2 2 2" xfId="16951"/>
    <cellStyle name="_Recon to Darrin's 5.11.05 proforma_Power Costs - Comparison bx Rbtl-Staff-Jt-PC_Electric Rev Req Model (2009 GRC) Revised 01-18-2010 2 3" xfId="16952"/>
    <cellStyle name="_Recon to Darrin's 5.11.05 proforma_Power Costs - Comparison bx Rbtl-Staff-Jt-PC_Electric Rev Req Model (2009 GRC) Revised 01-18-2010 2 3 2" xfId="16953"/>
    <cellStyle name="_Recon to Darrin's 5.11.05 proforma_Power Costs - Comparison bx Rbtl-Staff-Jt-PC_Electric Rev Req Model (2009 GRC) Revised 01-18-2010 2 4" xfId="16954"/>
    <cellStyle name="_Recon to Darrin's 5.11.05 proforma_Power Costs - Comparison bx Rbtl-Staff-Jt-PC_Electric Rev Req Model (2009 GRC) Revised 01-18-2010 2 4 2" xfId="16955"/>
    <cellStyle name="_Recon to Darrin's 5.11.05 proforma_Power Costs - Comparison bx Rbtl-Staff-Jt-PC_Electric Rev Req Model (2009 GRC) Revised 01-18-2010 3" xfId="16956"/>
    <cellStyle name="_Recon to Darrin's 5.11.05 proforma_Power Costs - Comparison bx Rbtl-Staff-Jt-PC_Electric Rev Req Model (2009 GRC) Revised 01-18-2010 3 2" xfId="16957"/>
    <cellStyle name="_Recon to Darrin's 5.11.05 proforma_Power Costs - Comparison bx Rbtl-Staff-Jt-PC_Electric Rev Req Model (2009 GRC) Revised 01-18-2010 3 2 2" xfId="16958"/>
    <cellStyle name="_Recon to Darrin's 5.11.05 proforma_Power Costs - Comparison bx Rbtl-Staff-Jt-PC_Electric Rev Req Model (2009 GRC) Revised 01-18-2010 3 3" xfId="16959"/>
    <cellStyle name="_Recon to Darrin's 5.11.05 proforma_Power Costs - Comparison bx Rbtl-Staff-Jt-PC_Electric Rev Req Model (2009 GRC) Revised 01-18-2010 4" xfId="16960"/>
    <cellStyle name="_Recon to Darrin's 5.11.05 proforma_Power Costs - Comparison bx Rbtl-Staff-Jt-PC_Electric Rev Req Model (2009 GRC) Revised 01-18-2010 4 2" xfId="16961"/>
    <cellStyle name="_Recon to Darrin's 5.11.05 proforma_Power Costs - Comparison bx Rbtl-Staff-Jt-PC_Electric Rev Req Model (2009 GRC) Revised 01-18-2010 4 2 2" xfId="16962"/>
    <cellStyle name="_Recon to Darrin's 5.11.05 proforma_Power Costs - Comparison bx Rbtl-Staff-Jt-PC_Electric Rev Req Model (2009 GRC) Revised 01-18-2010 4 3" xfId="16963"/>
    <cellStyle name="_Recon to Darrin's 5.11.05 proforma_Power Costs - Comparison bx Rbtl-Staff-Jt-PC_Electric Rev Req Model (2009 GRC) Revised 01-18-2010 5" xfId="16964"/>
    <cellStyle name="_Recon to Darrin's 5.11.05 proforma_Power Costs - Comparison bx Rbtl-Staff-Jt-PC_Electric Rev Req Model (2009 GRC) Revised 01-18-2010 5 2" xfId="16965"/>
    <cellStyle name="_Recon to Darrin's 5.11.05 proforma_Power Costs - Comparison bx Rbtl-Staff-Jt-PC_Electric Rev Req Model (2009 GRC) Revised 01-18-2010 6" xfId="16966"/>
    <cellStyle name="_Recon to Darrin's 5.11.05 proforma_Power Costs - Comparison bx Rbtl-Staff-Jt-PC_Electric Rev Req Model (2009 GRC) Revised 01-18-2010 6 2" xfId="16967"/>
    <cellStyle name="_Recon to Darrin's 5.11.05 proforma_Power Costs - Comparison bx Rbtl-Staff-Jt-PC_Electric Rev Req Model (2009 GRC) Revised 01-18-2010_DEM-WP(C) ENERG10C--ctn Mid-C_042010 2010GRC" xfId="16968"/>
    <cellStyle name="_Recon to Darrin's 5.11.05 proforma_Power Costs - Comparison bx Rbtl-Staff-Jt-PC_Electric Rev Req Model (2009 GRC) Revised 01-18-2010_DEM-WP(C) ENERG10C--ctn Mid-C_042010 2010GRC 2" xfId="16969"/>
    <cellStyle name="_Recon to Darrin's 5.11.05 proforma_Power Costs - Comparison bx Rbtl-Staff-Jt-PC_Final Order Electric EXHIBIT A-1" xfId="16970"/>
    <cellStyle name="_Recon to Darrin's 5.11.05 proforma_Power Costs - Comparison bx Rbtl-Staff-Jt-PC_Final Order Electric EXHIBIT A-1 2" xfId="16971"/>
    <cellStyle name="_Recon to Darrin's 5.11.05 proforma_Power Costs - Comparison bx Rbtl-Staff-Jt-PC_Final Order Electric EXHIBIT A-1 2 2" xfId="16972"/>
    <cellStyle name="_Recon to Darrin's 5.11.05 proforma_Power Costs - Comparison bx Rbtl-Staff-Jt-PC_Final Order Electric EXHIBIT A-1 2 2 2" xfId="16973"/>
    <cellStyle name="_Recon to Darrin's 5.11.05 proforma_Power Costs - Comparison bx Rbtl-Staff-Jt-PC_Final Order Electric EXHIBIT A-1 2 3" xfId="16974"/>
    <cellStyle name="_Recon to Darrin's 5.11.05 proforma_Power Costs - Comparison bx Rbtl-Staff-Jt-PC_Final Order Electric EXHIBIT A-1 3" xfId="16975"/>
    <cellStyle name="_Recon to Darrin's 5.11.05 proforma_Power Costs - Comparison bx Rbtl-Staff-Jt-PC_Final Order Electric EXHIBIT A-1 3 2" xfId="16976"/>
    <cellStyle name="_Recon to Darrin's 5.11.05 proforma_Power Costs - Comparison bx Rbtl-Staff-Jt-PC_Final Order Electric EXHIBIT A-1 3 2 2" xfId="16977"/>
    <cellStyle name="_Recon to Darrin's 5.11.05 proforma_Power Costs - Comparison bx Rbtl-Staff-Jt-PC_Final Order Electric EXHIBIT A-1 3 3" xfId="16978"/>
    <cellStyle name="_Recon to Darrin's 5.11.05 proforma_Power Costs - Comparison bx Rbtl-Staff-Jt-PC_Final Order Electric EXHIBIT A-1 4" xfId="16979"/>
    <cellStyle name="_Recon to Darrin's 5.11.05 proforma_Power Costs - Comparison bx Rbtl-Staff-Jt-PC_Final Order Electric EXHIBIT A-1 4 2" xfId="16980"/>
    <cellStyle name="_Recon to Darrin's 5.11.05 proforma_Power Costs - Comparison bx Rbtl-Staff-Jt-PC_Final Order Electric EXHIBIT A-1 5" xfId="16981"/>
    <cellStyle name="_Recon to Darrin's 5.11.05 proforma_Power Costs - Comparison bx Rbtl-Staff-Jt-PC_Final Order Electric EXHIBIT A-1 6" xfId="16982"/>
    <cellStyle name="_Recon to Darrin's 5.11.05 proforma_Production Adj 4.37" xfId="16983"/>
    <cellStyle name="_Recon to Darrin's 5.11.05 proforma_Production Adj 4.37 2" xfId="16984"/>
    <cellStyle name="_Recon to Darrin's 5.11.05 proforma_Production Adj 4.37 2 2" xfId="16985"/>
    <cellStyle name="_Recon to Darrin's 5.11.05 proforma_Production Adj 4.37 2 2 2" xfId="16986"/>
    <cellStyle name="_Recon to Darrin's 5.11.05 proforma_Production Adj 4.37 2 3" xfId="16987"/>
    <cellStyle name="_Recon to Darrin's 5.11.05 proforma_Production Adj 4.37 3" xfId="16988"/>
    <cellStyle name="_Recon to Darrin's 5.11.05 proforma_Production Adj 4.37 3 2" xfId="16989"/>
    <cellStyle name="_Recon to Darrin's 5.11.05 proforma_Production Adj 4.37 4" xfId="16990"/>
    <cellStyle name="_Recon to Darrin's 5.11.05 proforma_Purchased Power Adj 4.03" xfId="16991"/>
    <cellStyle name="_Recon to Darrin's 5.11.05 proforma_Purchased Power Adj 4.03 2" xfId="16992"/>
    <cellStyle name="_Recon to Darrin's 5.11.05 proforma_Purchased Power Adj 4.03 2 2" xfId="16993"/>
    <cellStyle name="_Recon to Darrin's 5.11.05 proforma_Purchased Power Adj 4.03 2 2 2" xfId="16994"/>
    <cellStyle name="_Recon to Darrin's 5.11.05 proforma_Purchased Power Adj 4.03 2 3" xfId="16995"/>
    <cellStyle name="_Recon to Darrin's 5.11.05 proforma_Purchased Power Adj 4.03 3" xfId="16996"/>
    <cellStyle name="_Recon to Darrin's 5.11.05 proforma_Purchased Power Adj 4.03 3 2" xfId="16997"/>
    <cellStyle name="_Recon to Darrin's 5.11.05 proforma_Purchased Power Adj 4.03 4" xfId="16998"/>
    <cellStyle name="_Recon to Darrin's 5.11.05 proforma_Rebuttal Power Costs" xfId="16999"/>
    <cellStyle name="_Recon to Darrin's 5.11.05 proforma_Rebuttal Power Costs 2" xfId="17000"/>
    <cellStyle name="_Recon to Darrin's 5.11.05 proforma_Rebuttal Power Costs 2 2" xfId="17001"/>
    <cellStyle name="_Recon to Darrin's 5.11.05 proforma_Rebuttal Power Costs 2 2 2" xfId="17002"/>
    <cellStyle name="_Recon to Darrin's 5.11.05 proforma_Rebuttal Power Costs 2 2 2 2" xfId="17003"/>
    <cellStyle name="_Recon to Darrin's 5.11.05 proforma_Rebuttal Power Costs 2 3" xfId="17004"/>
    <cellStyle name="_Recon to Darrin's 5.11.05 proforma_Rebuttal Power Costs 2 3 2" xfId="17005"/>
    <cellStyle name="_Recon to Darrin's 5.11.05 proforma_Rebuttal Power Costs 2 4" xfId="17006"/>
    <cellStyle name="_Recon to Darrin's 5.11.05 proforma_Rebuttal Power Costs 2 4 2" xfId="17007"/>
    <cellStyle name="_Recon to Darrin's 5.11.05 proforma_Rebuttal Power Costs 3" xfId="17008"/>
    <cellStyle name="_Recon to Darrin's 5.11.05 proforma_Rebuttal Power Costs 3 2" xfId="17009"/>
    <cellStyle name="_Recon to Darrin's 5.11.05 proforma_Rebuttal Power Costs 3 2 2" xfId="17010"/>
    <cellStyle name="_Recon to Darrin's 5.11.05 proforma_Rebuttal Power Costs 3 3" xfId="17011"/>
    <cellStyle name="_Recon to Darrin's 5.11.05 proforma_Rebuttal Power Costs 4" xfId="17012"/>
    <cellStyle name="_Recon to Darrin's 5.11.05 proforma_Rebuttal Power Costs 4 2" xfId="17013"/>
    <cellStyle name="_Recon to Darrin's 5.11.05 proforma_Rebuttal Power Costs 4 2 2" xfId="17014"/>
    <cellStyle name="_Recon to Darrin's 5.11.05 proforma_Rebuttal Power Costs 4 3" xfId="17015"/>
    <cellStyle name="_Recon to Darrin's 5.11.05 proforma_Rebuttal Power Costs 5" xfId="17016"/>
    <cellStyle name="_Recon to Darrin's 5.11.05 proforma_Rebuttal Power Costs 5 2" xfId="17017"/>
    <cellStyle name="_Recon to Darrin's 5.11.05 proforma_Rebuttal Power Costs 6" xfId="17018"/>
    <cellStyle name="_Recon to Darrin's 5.11.05 proforma_Rebuttal Power Costs 6 2" xfId="17019"/>
    <cellStyle name="_Recon to Darrin's 5.11.05 proforma_Rebuttal Power Costs_Adj Bench DR 3 for Initial Briefs (Electric)" xfId="17020"/>
    <cellStyle name="_Recon to Darrin's 5.11.05 proforma_Rebuttal Power Costs_Adj Bench DR 3 for Initial Briefs (Electric) 2" xfId="17021"/>
    <cellStyle name="_Recon to Darrin's 5.11.05 proforma_Rebuttal Power Costs_Adj Bench DR 3 for Initial Briefs (Electric) 2 2" xfId="17022"/>
    <cellStyle name="_Recon to Darrin's 5.11.05 proforma_Rebuttal Power Costs_Adj Bench DR 3 for Initial Briefs (Electric) 2 2 2" xfId="17023"/>
    <cellStyle name="_Recon to Darrin's 5.11.05 proforma_Rebuttal Power Costs_Adj Bench DR 3 for Initial Briefs (Electric) 2 2 2 2" xfId="17024"/>
    <cellStyle name="_Recon to Darrin's 5.11.05 proforma_Rebuttal Power Costs_Adj Bench DR 3 for Initial Briefs (Electric) 2 3" xfId="17025"/>
    <cellStyle name="_Recon to Darrin's 5.11.05 proforma_Rebuttal Power Costs_Adj Bench DR 3 for Initial Briefs (Electric) 2 3 2" xfId="17026"/>
    <cellStyle name="_Recon to Darrin's 5.11.05 proforma_Rebuttal Power Costs_Adj Bench DR 3 for Initial Briefs (Electric) 2 4" xfId="17027"/>
    <cellStyle name="_Recon to Darrin's 5.11.05 proforma_Rebuttal Power Costs_Adj Bench DR 3 for Initial Briefs (Electric) 2 4 2" xfId="17028"/>
    <cellStyle name="_Recon to Darrin's 5.11.05 proforma_Rebuttal Power Costs_Adj Bench DR 3 for Initial Briefs (Electric) 3" xfId="17029"/>
    <cellStyle name="_Recon to Darrin's 5.11.05 proforma_Rebuttal Power Costs_Adj Bench DR 3 for Initial Briefs (Electric) 3 2" xfId="17030"/>
    <cellStyle name="_Recon to Darrin's 5.11.05 proforma_Rebuttal Power Costs_Adj Bench DR 3 for Initial Briefs (Electric) 3 2 2" xfId="17031"/>
    <cellStyle name="_Recon to Darrin's 5.11.05 proforma_Rebuttal Power Costs_Adj Bench DR 3 for Initial Briefs (Electric) 3 3" xfId="17032"/>
    <cellStyle name="_Recon to Darrin's 5.11.05 proforma_Rebuttal Power Costs_Adj Bench DR 3 for Initial Briefs (Electric) 4" xfId="17033"/>
    <cellStyle name="_Recon to Darrin's 5.11.05 proforma_Rebuttal Power Costs_Adj Bench DR 3 for Initial Briefs (Electric) 4 2" xfId="17034"/>
    <cellStyle name="_Recon to Darrin's 5.11.05 proforma_Rebuttal Power Costs_Adj Bench DR 3 for Initial Briefs (Electric) 4 2 2" xfId="17035"/>
    <cellStyle name="_Recon to Darrin's 5.11.05 proforma_Rebuttal Power Costs_Adj Bench DR 3 for Initial Briefs (Electric) 4 3" xfId="17036"/>
    <cellStyle name="_Recon to Darrin's 5.11.05 proforma_Rebuttal Power Costs_Adj Bench DR 3 for Initial Briefs (Electric) 5" xfId="17037"/>
    <cellStyle name="_Recon to Darrin's 5.11.05 proforma_Rebuttal Power Costs_Adj Bench DR 3 for Initial Briefs (Electric) 5 2" xfId="17038"/>
    <cellStyle name="_Recon to Darrin's 5.11.05 proforma_Rebuttal Power Costs_Adj Bench DR 3 for Initial Briefs (Electric) 6" xfId="17039"/>
    <cellStyle name="_Recon to Darrin's 5.11.05 proforma_Rebuttal Power Costs_Adj Bench DR 3 for Initial Briefs (Electric) 6 2" xfId="17040"/>
    <cellStyle name="_Recon to Darrin's 5.11.05 proforma_Rebuttal Power Costs_Adj Bench DR 3 for Initial Briefs (Electric)_DEM-WP(C) ENERG10C--ctn Mid-C_042010 2010GRC" xfId="17041"/>
    <cellStyle name="_Recon to Darrin's 5.11.05 proforma_Rebuttal Power Costs_Adj Bench DR 3 for Initial Briefs (Electric)_DEM-WP(C) ENERG10C--ctn Mid-C_042010 2010GRC 2" xfId="17042"/>
    <cellStyle name="_Recon to Darrin's 5.11.05 proforma_Rebuttal Power Costs_DEM-WP(C) ENERG10C--ctn Mid-C_042010 2010GRC" xfId="17043"/>
    <cellStyle name="_Recon to Darrin's 5.11.05 proforma_Rebuttal Power Costs_DEM-WP(C) ENERG10C--ctn Mid-C_042010 2010GRC 2" xfId="17044"/>
    <cellStyle name="_Recon to Darrin's 5.11.05 proforma_Rebuttal Power Costs_Electric Rev Req Model (2009 GRC) Rebuttal" xfId="17045"/>
    <cellStyle name="_Recon to Darrin's 5.11.05 proforma_Rebuttal Power Costs_Electric Rev Req Model (2009 GRC) Rebuttal 2" xfId="17046"/>
    <cellStyle name="_Recon to Darrin's 5.11.05 proforma_Rebuttal Power Costs_Electric Rev Req Model (2009 GRC) Rebuttal 2 2" xfId="17047"/>
    <cellStyle name="_Recon to Darrin's 5.11.05 proforma_Rebuttal Power Costs_Electric Rev Req Model (2009 GRC) Rebuttal 2 2 2" xfId="17048"/>
    <cellStyle name="_Recon to Darrin's 5.11.05 proforma_Rebuttal Power Costs_Electric Rev Req Model (2009 GRC) Rebuttal 2 3" xfId="17049"/>
    <cellStyle name="_Recon to Darrin's 5.11.05 proforma_Rebuttal Power Costs_Electric Rev Req Model (2009 GRC) Rebuttal 3" xfId="17050"/>
    <cellStyle name="_Recon to Darrin's 5.11.05 proforma_Rebuttal Power Costs_Electric Rev Req Model (2009 GRC) Rebuttal 3 2" xfId="17051"/>
    <cellStyle name="_Recon to Darrin's 5.11.05 proforma_Rebuttal Power Costs_Electric Rev Req Model (2009 GRC) Rebuttal 4" xfId="17052"/>
    <cellStyle name="_Recon to Darrin's 5.11.05 proforma_Rebuttal Power Costs_Electric Rev Req Model (2009 GRC) Rebuttal REmoval of New  WH Solar AdjustMI" xfId="17053"/>
    <cellStyle name="_Recon to Darrin's 5.11.05 proforma_Rebuttal Power Costs_Electric Rev Req Model (2009 GRC) Rebuttal REmoval of New  WH Solar AdjustMI 2" xfId="17054"/>
    <cellStyle name="_Recon to Darrin's 5.11.05 proforma_Rebuttal Power Costs_Electric Rev Req Model (2009 GRC) Rebuttal REmoval of New  WH Solar AdjustMI 2 2" xfId="17055"/>
    <cellStyle name="_Recon to Darrin's 5.11.05 proforma_Rebuttal Power Costs_Electric Rev Req Model (2009 GRC) Rebuttal REmoval of New  WH Solar AdjustMI 2 2 2" xfId="17056"/>
    <cellStyle name="_Recon to Darrin's 5.11.05 proforma_Rebuttal Power Costs_Electric Rev Req Model (2009 GRC) Rebuttal REmoval of New  WH Solar AdjustMI 2 2 2 2" xfId="17057"/>
    <cellStyle name="_Recon to Darrin's 5.11.05 proforma_Rebuttal Power Costs_Electric Rev Req Model (2009 GRC) Rebuttal REmoval of New  WH Solar AdjustMI 2 3" xfId="17058"/>
    <cellStyle name="_Recon to Darrin's 5.11.05 proforma_Rebuttal Power Costs_Electric Rev Req Model (2009 GRC) Rebuttal REmoval of New  WH Solar AdjustMI 2 3 2" xfId="17059"/>
    <cellStyle name="_Recon to Darrin's 5.11.05 proforma_Rebuttal Power Costs_Electric Rev Req Model (2009 GRC) Rebuttal REmoval of New  WH Solar AdjustMI 2 4" xfId="17060"/>
    <cellStyle name="_Recon to Darrin's 5.11.05 proforma_Rebuttal Power Costs_Electric Rev Req Model (2009 GRC) Rebuttal REmoval of New  WH Solar AdjustMI 2 4 2" xfId="17061"/>
    <cellStyle name="_Recon to Darrin's 5.11.05 proforma_Rebuttal Power Costs_Electric Rev Req Model (2009 GRC) Rebuttal REmoval of New  WH Solar AdjustMI 3" xfId="17062"/>
    <cellStyle name="_Recon to Darrin's 5.11.05 proforma_Rebuttal Power Costs_Electric Rev Req Model (2009 GRC) Rebuttal REmoval of New  WH Solar AdjustMI 3 2" xfId="17063"/>
    <cellStyle name="_Recon to Darrin's 5.11.05 proforma_Rebuttal Power Costs_Electric Rev Req Model (2009 GRC) Rebuttal REmoval of New  WH Solar AdjustMI 3 2 2" xfId="17064"/>
    <cellStyle name="_Recon to Darrin's 5.11.05 proforma_Rebuttal Power Costs_Electric Rev Req Model (2009 GRC) Rebuttal REmoval of New  WH Solar AdjustMI 3 3" xfId="17065"/>
    <cellStyle name="_Recon to Darrin's 5.11.05 proforma_Rebuttal Power Costs_Electric Rev Req Model (2009 GRC) Rebuttal REmoval of New  WH Solar AdjustMI 4" xfId="17066"/>
    <cellStyle name="_Recon to Darrin's 5.11.05 proforma_Rebuttal Power Costs_Electric Rev Req Model (2009 GRC) Rebuttal REmoval of New  WH Solar AdjustMI 4 2" xfId="17067"/>
    <cellStyle name="_Recon to Darrin's 5.11.05 proforma_Rebuttal Power Costs_Electric Rev Req Model (2009 GRC) Rebuttal REmoval of New  WH Solar AdjustMI 4 2 2" xfId="17068"/>
    <cellStyle name="_Recon to Darrin's 5.11.05 proforma_Rebuttal Power Costs_Electric Rev Req Model (2009 GRC) Rebuttal REmoval of New  WH Solar AdjustMI 4 3" xfId="17069"/>
    <cellStyle name="_Recon to Darrin's 5.11.05 proforma_Rebuttal Power Costs_Electric Rev Req Model (2009 GRC) Rebuttal REmoval of New  WH Solar AdjustMI 5" xfId="17070"/>
    <cellStyle name="_Recon to Darrin's 5.11.05 proforma_Rebuttal Power Costs_Electric Rev Req Model (2009 GRC) Rebuttal REmoval of New  WH Solar AdjustMI 5 2" xfId="17071"/>
    <cellStyle name="_Recon to Darrin's 5.11.05 proforma_Rebuttal Power Costs_Electric Rev Req Model (2009 GRC) Rebuttal REmoval of New  WH Solar AdjustMI 6" xfId="17072"/>
    <cellStyle name="_Recon to Darrin's 5.11.05 proforma_Rebuttal Power Costs_Electric Rev Req Model (2009 GRC) Rebuttal REmoval of New  WH Solar AdjustMI 6 2" xfId="17073"/>
    <cellStyle name="_Recon to Darrin's 5.11.05 proforma_Rebuttal Power Costs_Electric Rev Req Model (2009 GRC) Rebuttal REmoval of New  WH Solar AdjustMI_DEM-WP(C) ENERG10C--ctn Mid-C_042010 2010GRC" xfId="17074"/>
    <cellStyle name="_Recon to Darrin's 5.11.05 proforma_Rebuttal Power Costs_Electric Rev Req Model (2009 GRC) Rebuttal REmoval of New  WH Solar AdjustMI_DEM-WP(C) ENERG10C--ctn Mid-C_042010 2010GRC 2" xfId="17075"/>
    <cellStyle name="_Recon to Darrin's 5.11.05 proforma_Rebuttal Power Costs_Electric Rev Req Model (2009 GRC) Revised 01-18-2010" xfId="17076"/>
    <cellStyle name="_Recon to Darrin's 5.11.05 proforma_Rebuttal Power Costs_Electric Rev Req Model (2009 GRC) Revised 01-18-2010 2" xfId="17077"/>
    <cellStyle name="_Recon to Darrin's 5.11.05 proforma_Rebuttal Power Costs_Electric Rev Req Model (2009 GRC) Revised 01-18-2010 2 2" xfId="17078"/>
    <cellStyle name="_Recon to Darrin's 5.11.05 proforma_Rebuttal Power Costs_Electric Rev Req Model (2009 GRC) Revised 01-18-2010 2 2 2" xfId="17079"/>
    <cellStyle name="_Recon to Darrin's 5.11.05 proforma_Rebuttal Power Costs_Electric Rev Req Model (2009 GRC) Revised 01-18-2010 2 2 2 2" xfId="17080"/>
    <cellStyle name="_Recon to Darrin's 5.11.05 proforma_Rebuttal Power Costs_Electric Rev Req Model (2009 GRC) Revised 01-18-2010 2 3" xfId="17081"/>
    <cellStyle name="_Recon to Darrin's 5.11.05 proforma_Rebuttal Power Costs_Electric Rev Req Model (2009 GRC) Revised 01-18-2010 2 3 2" xfId="17082"/>
    <cellStyle name="_Recon to Darrin's 5.11.05 proforma_Rebuttal Power Costs_Electric Rev Req Model (2009 GRC) Revised 01-18-2010 2 4" xfId="17083"/>
    <cellStyle name="_Recon to Darrin's 5.11.05 proforma_Rebuttal Power Costs_Electric Rev Req Model (2009 GRC) Revised 01-18-2010 2 4 2" xfId="17084"/>
    <cellStyle name="_Recon to Darrin's 5.11.05 proforma_Rebuttal Power Costs_Electric Rev Req Model (2009 GRC) Revised 01-18-2010 3" xfId="17085"/>
    <cellStyle name="_Recon to Darrin's 5.11.05 proforma_Rebuttal Power Costs_Electric Rev Req Model (2009 GRC) Revised 01-18-2010 3 2" xfId="17086"/>
    <cellStyle name="_Recon to Darrin's 5.11.05 proforma_Rebuttal Power Costs_Electric Rev Req Model (2009 GRC) Revised 01-18-2010 3 2 2" xfId="17087"/>
    <cellStyle name="_Recon to Darrin's 5.11.05 proforma_Rebuttal Power Costs_Electric Rev Req Model (2009 GRC) Revised 01-18-2010 3 3" xfId="17088"/>
    <cellStyle name="_Recon to Darrin's 5.11.05 proforma_Rebuttal Power Costs_Electric Rev Req Model (2009 GRC) Revised 01-18-2010 4" xfId="17089"/>
    <cellStyle name="_Recon to Darrin's 5.11.05 proforma_Rebuttal Power Costs_Electric Rev Req Model (2009 GRC) Revised 01-18-2010 4 2" xfId="17090"/>
    <cellStyle name="_Recon to Darrin's 5.11.05 proforma_Rebuttal Power Costs_Electric Rev Req Model (2009 GRC) Revised 01-18-2010 4 2 2" xfId="17091"/>
    <cellStyle name="_Recon to Darrin's 5.11.05 proforma_Rebuttal Power Costs_Electric Rev Req Model (2009 GRC) Revised 01-18-2010 4 3" xfId="17092"/>
    <cellStyle name="_Recon to Darrin's 5.11.05 proforma_Rebuttal Power Costs_Electric Rev Req Model (2009 GRC) Revised 01-18-2010 5" xfId="17093"/>
    <cellStyle name="_Recon to Darrin's 5.11.05 proforma_Rebuttal Power Costs_Electric Rev Req Model (2009 GRC) Revised 01-18-2010 5 2" xfId="17094"/>
    <cellStyle name="_Recon to Darrin's 5.11.05 proforma_Rebuttal Power Costs_Electric Rev Req Model (2009 GRC) Revised 01-18-2010 6" xfId="17095"/>
    <cellStyle name="_Recon to Darrin's 5.11.05 proforma_Rebuttal Power Costs_Electric Rev Req Model (2009 GRC) Revised 01-18-2010 6 2" xfId="17096"/>
    <cellStyle name="_Recon to Darrin's 5.11.05 proforma_Rebuttal Power Costs_Electric Rev Req Model (2009 GRC) Revised 01-18-2010_DEM-WP(C) ENERG10C--ctn Mid-C_042010 2010GRC" xfId="17097"/>
    <cellStyle name="_Recon to Darrin's 5.11.05 proforma_Rebuttal Power Costs_Electric Rev Req Model (2009 GRC) Revised 01-18-2010_DEM-WP(C) ENERG10C--ctn Mid-C_042010 2010GRC 2" xfId="17098"/>
    <cellStyle name="_Recon to Darrin's 5.11.05 proforma_Rebuttal Power Costs_Final Order Electric EXHIBIT A-1" xfId="17099"/>
    <cellStyle name="_Recon to Darrin's 5.11.05 proforma_Rebuttal Power Costs_Final Order Electric EXHIBIT A-1 2" xfId="17100"/>
    <cellStyle name="_Recon to Darrin's 5.11.05 proforma_Rebuttal Power Costs_Final Order Electric EXHIBIT A-1 2 2" xfId="17101"/>
    <cellStyle name="_Recon to Darrin's 5.11.05 proforma_Rebuttal Power Costs_Final Order Electric EXHIBIT A-1 2 2 2" xfId="17102"/>
    <cellStyle name="_Recon to Darrin's 5.11.05 proforma_Rebuttal Power Costs_Final Order Electric EXHIBIT A-1 2 3" xfId="17103"/>
    <cellStyle name="_Recon to Darrin's 5.11.05 proforma_Rebuttal Power Costs_Final Order Electric EXHIBIT A-1 3" xfId="17104"/>
    <cellStyle name="_Recon to Darrin's 5.11.05 proforma_Rebuttal Power Costs_Final Order Electric EXHIBIT A-1 3 2" xfId="17105"/>
    <cellStyle name="_Recon to Darrin's 5.11.05 proforma_Rebuttal Power Costs_Final Order Electric EXHIBIT A-1 3 2 2" xfId="17106"/>
    <cellStyle name="_Recon to Darrin's 5.11.05 proforma_Rebuttal Power Costs_Final Order Electric EXHIBIT A-1 3 3" xfId="17107"/>
    <cellStyle name="_Recon to Darrin's 5.11.05 proforma_Rebuttal Power Costs_Final Order Electric EXHIBIT A-1 4" xfId="17108"/>
    <cellStyle name="_Recon to Darrin's 5.11.05 proforma_Rebuttal Power Costs_Final Order Electric EXHIBIT A-1 4 2" xfId="17109"/>
    <cellStyle name="_Recon to Darrin's 5.11.05 proforma_Rebuttal Power Costs_Final Order Electric EXHIBIT A-1 5" xfId="17110"/>
    <cellStyle name="_Recon to Darrin's 5.11.05 proforma_Rebuttal Power Costs_Final Order Electric EXHIBIT A-1 6" xfId="17111"/>
    <cellStyle name="_Recon to Darrin's 5.11.05 proforma_RECS vs PTC's w Interest 6-28-10" xfId="17112"/>
    <cellStyle name="_Recon to Darrin's 5.11.05 proforma_ROR &amp; CONV FACTOR" xfId="17113"/>
    <cellStyle name="_Recon to Darrin's 5.11.05 proforma_ROR &amp; CONV FACTOR 2" xfId="17114"/>
    <cellStyle name="_Recon to Darrin's 5.11.05 proforma_ROR &amp; CONV FACTOR 2 2" xfId="17115"/>
    <cellStyle name="_Recon to Darrin's 5.11.05 proforma_ROR &amp; CONV FACTOR 2 2 2" xfId="17116"/>
    <cellStyle name="_Recon to Darrin's 5.11.05 proforma_ROR &amp; CONV FACTOR 2 3" xfId="17117"/>
    <cellStyle name="_Recon to Darrin's 5.11.05 proforma_ROR &amp; CONV FACTOR 3" xfId="17118"/>
    <cellStyle name="_Recon to Darrin's 5.11.05 proforma_ROR &amp; CONV FACTOR 3 2" xfId="17119"/>
    <cellStyle name="_Recon to Darrin's 5.11.05 proforma_ROR &amp; CONV FACTOR 4" xfId="17120"/>
    <cellStyle name="_Recon to Darrin's 5.11.05 proforma_ROR 5.02" xfId="17121"/>
    <cellStyle name="_Recon to Darrin's 5.11.05 proforma_ROR 5.02 2" xfId="17122"/>
    <cellStyle name="_Recon to Darrin's 5.11.05 proforma_ROR 5.02 2 2" xfId="17123"/>
    <cellStyle name="_Recon to Darrin's 5.11.05 proforma_ROR 5.02 2 2 2" xfId="17124"/>
    <cellStyle name="_Recon to Darrin's 5.11.05 proforma_ROR 5.02 2 3" xfId="17125"/>
    <cellStyle name="_Recon to Darrin's 5.11.05 proforma_ROR 5.02 3" xfId="17126"/>
    <cellStyle name="_Recon to Darrin's 5.11.05 proforma_ROR 5.02 3 2" xfId="17127"/>
    <cellStyle name="_Recon to Darrin's 5.11.05 proforma_ROR 5.02 4" xfId="17128"/>
    <cellStyle name="_Recon to Darrin's 5.11.05 proforma_Transmission Workbook for May BOD" xfId="17129"/>
    <cellStyle name="_Recon to Darrin's 5.11.05 proforma_Transmission Workbook for May BOD 2" xfId="17130"/>
    <cellStyle name="_Recon to Darrin's 5.11.05 proforma_Transmission Workbook for May BOD 2 2" xfId="17131"/>
    <cellStyle name="_Recon to Darrin's 5.11.05 proforma_Transmission Workbook for May BOD 2 2 2" xfId="17132"/>
    <cellStyle name="_Recon to Darrin's 5.11.05 proforma_Transmission Workbook for May BOD 2 2 2 2" xfId="17133"/>
    <cellStyle name="_Recon to Darrin's 5.11.05 proforma_Transmission Workbook for May BOD 2 3" xfId="17134"/>
    <cellStyle name="_Recon to Darrin's 5.11.05 proforma_Transmission Workbook for May BOD 2 3 2" xfId="17135"/>
    <cellStyle name="_Recon to Darrin's 5.11.05 proforma_Transmission Workbook for May BOD 2 4" xfId="17136"/>
    <cellStyle name="_Recon to Darrin's 5.11.05 proforma_Transmission Workbook for May BOD 2 4 2" xfId="17137"/>
    <cellStyle name="_Recon to Darrin's 5.11.05 proforma_Transmission Workbook for May BOD 3" xfId="17138"/>
    <cellStyle name="_Recon to Darrin's 5.11.05 proforma_Transmission Workbook for May BOD 3 2" xfId="17139"/>
    <cellStyle name="_Recon to Darrin's 5.11.05 proforma_Transmission Workbook for May BOD 3 2 2" xfId="17140"/>
    <cellStyle name="_Recon to Darrin's 5.11.05 proforma_Transmission Workbook for May BOD 3 3" xfId="17141"/>
    <cellStyle name="_Recon to Darrin's 5.11.05 proforma_Transmission Workbook for May BOD 4" xfId="17142"/>
    <cellStyle name="_Recon to Darrin's 5.11.05 proforma_Transmission Workbook for May BOD 4 2" xfId="17143"/>
    <cellStyle name="_Recon to Darrin's 5.11.05 proforma_Transmission Workbook for May BOD 4 2 2" xfId="17144"/>
    <cellStyle name="_Recon to Darrin's 5.11.05 proforma_Transmission Workbook for May BOD 4 3" xfId="17145"/>
    <cellStyle name="_Recon to Darrin's 5.11.05 proforma_Transmission Workbook for May BOD 5" xfId="17146"/>
    <cellStyle name="_Recon to Darrin's 5.11.05 proforma_Transmission Workbook for May BOD 5 2" xfId="17147"/>
    <cellStyle name="_Recon to Darrin's 5.11.05 proforma_Transmission Workbook for May BOD 6" xfId="17148"/>
    <cellStyle name="_Recon to Darrin's 5.11.05 proforma_Transmission Workbook for May BOD 6 2" xfId="17149"/>
    <cellStyle name="_Recon to Darrin's 5.11.05 proforma_Transmission Workbook for May BOD_DEM-WP(C) ENERG10C--ctn Mid-C_042010 2010GRC" xfId="17150"/>
    <cellStyle name="_Recon to Darrin's 5.11.05 proforma_Transmission Workbook for May BOD_DEM-WP(C) ENERG10C--ctn Mid-C_042010 2010GRC 2" xfId="17151"/>
    <cellStyle name="_Recon to Darrin's 5.11.05 proforma_Typical Residential Impacts 10.27.08" xfId="17152"/>
    <cellStyle name="_Recon to Darrin's 5.11.05 proforma_Wind Integration 10GRC" xfId="17153"/>
    <cellStyle name="_Recon to Darrin's 5.11.05 proforma_Wind Integration 10GRC 2" xfId="17154"/>
    <cellStyle name="_Recon to Darrin's 5.11.05 proforma_Wind Integration 10GRC 2 2" xfId="17155"/>
    <cellStyle name="_Recon to Darrin's 5.11.05 proforma_Wind Integration 10GRC 2 2 2" xfId="17156"/>
    <cellStyle name="_Recon to Darrin's 5.11.05 proforma_Wind Integration 10GRC 2 2 2 2" xfId="17157"/>
    <cellStyle name="_Recon to Darrin's 5.11.05 proforma_Wind Integration 10GRC 2 3" xfId="17158"/>
    <cellStyle name="_Recon to Darrin's 5.11.05 proforma_Wind Integration 10GRC 2 3 2" xfId="17159"/>
    <cellStyle name="_Recon to Darrin's 5.11.05 proforma_Wind Integration 10GRC 2 4" xfId="17160"/>
    <cellStyle name="_Recon to Darrin's 5.11.05 proforma_Wind Integration 10GRC 2 4 2" xfId="17161"/>
    <cellStyle name="_Recon to Darrin's 5.11.05 proforma_Wind Integration 10GRC 3" xfId="17162"/>
    <cellStyle name="_Recon to Darrin's 5.11.05 proforma_Wind Integration 10GRC 3 2" xfId="17163"/>
    <cellStyle name="_Recon to Darrin's 5.11.05 proforma_Wind Integration 10GRC 3 2 2" xfId="17164"/>
    <cellStyle name="_Recon to Darrin's 5.11.05 proforma_Wind Integration 10GRC 3 3" xfId="17165"/>
    <cellStyle name="_Recon to Darrin's 5.11.05 proforma_Wind Integration 10GRC 4" xfId="17166"/>
    <cellStyle name="_Recon to Darrin's 5.11.05 proforma_Wind Integration 10GRC 4 2" xfId="17167"/>
    <cellStyle name="_Recon to Darrin's 5.11.05 proforma_Wind Integration 10GRC 4 2 2" xfId="17168"/>
    <cellStyle name="_Recon to Darrin's 5.11.05 proforma_Wind Integration 10GRC 4 3" xfId="17169"/>
    <cellStyle name="_Recon to Darrin's 5.11.05 proforma_Wind Integration 10GRC 5" xfId="17170"/>
    <cellStyle name="_Recon to Darrin's 5.11.05 proforma_Wind Integration 10GRC 5 2" xfId="17171"/>
    <cellStyle name="_Recon to Darrin's 5.11.05 proforma_Wind Integration 10GRC 6" xfId="17172"/>
    <cellStyle name="_Recon to Darrin's 5.11.05 proforma_Wind Integration 10GRC 6 2" xfId="17173"/>
    <cellStyle name="_Recon to Darrin's 5.11.05 proforma_Wind Integration 10GRC_DEM-WP(C) ENERG10C--ctn Mid-C_042010 2010GRC" xfId="17174"/>
    <cellStyle name="_Recon to Darrin's 5.11.05 proforma_Wind Integration 10GRC_DEM-WP(C) ENERG10C--ctn Mid-C_042010 2010GRC 2" xfId="17175"/>
    <cellStyle name="_Revenue" xfId="17176"/>
    <cellStyle name="_Revenue 2" xfId="17177"/>
    <cellStyle name="_Revenue_2.01G Temp Normalization(C) NEW WAY DM" xfId="17178"/>
    <cellStyle name="_Revenue_2.02G Revenues and Expenses NEW WAY DM" xfId="17179"/>
    <cellStyle name="_Revenue_4.01G Temp Normalization (C)" xfId="17180"/>
    <cellStyle name="_Revenue_4.01G Temp Normalization(HC)" xfId="17181"/>
    <cellStyle name="_Revenue_4.01G Temp Normalization(HC)new" xfId="17182"/>
    <cellStyle name="_Revenue_4.01G Temp Normalization(not used)" xfId="17183"/>
    <cellStyle name="_Revenue_Book1" xfId="17184"/>
    <cellStyle name="_Revenue_Data" xfId="17185"/>
    <cellStyle name="_Revenue_Data 2" xfId="17186"/>
    <cellStyle name="_Revenue_Data_1" xfId="17187"/>
    <cellStyle name="_Revenue_Data_1 2" xfId="17188"/>
    <cellStyle name="_Revenue_Data_Pro Forma Rev 09 GRC" xfId="17189"/>
    <cellStyle name="_Revenue_Data_Pro Forma Rev 09 GRC 2" xfId="17190"/>
    <cellStyle name="_Revenue_Data_Pro Forma Rev 2010 GRC" xfId="17191"/>
    <cellStyle name="_Revenue_Data_Pro Forma Rev 2010 GRC 2" xfId="17192"/>
    <cellStyle name="_Revenue_Data_Pro Forma Rev 2010 GRC_Preliminary" xfId="17193"/>
    <cellStyle name="_Revenue_Data_Pro Forma Rev 2010 GRC_Preliminary 2" xfId="17194"/>
    <cellStyle name="_Revenue_Data_Revenue (Feb 09 - Jan 10)" xfId="17195"/>
    <cellStyle name="_Revenue_Data_Revenue (Feb 09 - Jan 10) 2" xfId="17196"/>
    <cellStyle name="_Revenue_Data_Revenue (Jan 09 - Dec 09)" xfId="17197"/>
    <cellStyle name="_Revenue_Data_Revenue (Jan 09 - Dec 09) 2" xfId="17198"/>
    <cellStyle name="_Revenue_Data_Revenue (Mar 09 - Feb 10)" xfId="17199"/>
    <cellStyle name="_Revenue_Data_Revenue (Mar 09 - Feb 10) 2" xfId="17200"/>
    <cellStyle name="_Revenue_Data_Volume Exhibit (Jan09 - Dec09)" xfId="17201"/>
    <cellStyle name="_Revenue_Data_Volume Exhibit (Jan09 - Dec09) 2" xfId="17202"/>
    <cellStyle name="_Revenue_Mins" xfId="17203"/>
    <cellStyle name="_Revenue_Mins 2" xfId="17204"/>
    <cellStyle name="_Revenue_Pro Forma Rev 07 GRC" xfId="17205"/>
    <cellStyle name="_Revenue_Pro Forma Rev 07 GRC 2" xfId="17206"/>
    <cellStyle name="_Revenue_Pro Forma Rev 08 GRC" xfId="17207"/>
    <cellStyle name="_Revenue_Pro Forma Rev 08 GRC 2" xfId="17208"/>
    <cellStyle name="_Revenue_Pro Forma Rev 09 GRC" xfId="17209"/>
    <cellStyle name="_Revenue_Pro Forma Rev 09 GRC 2" xfId="17210"/>
    <cellStyle name="_Revenue_Pro Forma Rev 2010 GRC" xfId="17211"/>
    <cellStyle name="_Revenue_Pro Forma Rev 2010 GRC 2" xfId="17212"/>
    <cellStyle name="_Revenue_Pro Forma Rev 2010 GRC_Preliminary" xfId="17213"/>
    <cellStyle name="_Revenue_Pro Forma Rev 2010 GRC_Preliminary 2" xfId="17214"/>
    <cellStyle name="_Revenue_Revenue (Feb 09 - Jan 10)" xfId="17215"/>
    <cellStyle name="_Revenue_Revenue (Feb 09 - Jan 10) 2" xfId="17216"/>
    <cellStyle name="_Revenue_Revenue (Jan 09 - Dec 09)" xfId="17217"/>
    <cellStyle name="_Revenue_Revenue (Jan 09 - Dec 09) 2" xfId="17218"/>
    <cellStyle name="_Revenue_Revenue (Mar 09 - Feb 10)" xfId="17219"/>
    <cellStyle name="_Revenue_Revenue (Mar 09 - Feb 10) 2" xfId="17220"/>
    <cellStyle name="_Revenue_Revenue Proforma_Restating Gas 11-16-07" xfId="17221"/>
    <cellStyle name="_Revenue_Sheet2" xfId="17222"/>
    <cellStyle name="_Revenue_Sheet2 2" xfId="17223"/>
    <cellStyle name="_Revenue_Therms Data" xfId="17224"/>
    <cellStyle name="_Revenue_Therms Data 2" xfId="17225"/>
    <cellStyle name="_Revenue_Therms Data Rerun" xfId="17226"/>
    <cellStyle name="_Revenue_Therms Data Rerun 2" xfId="17227"/>
    <cellStyle name="_Revenue_Volume Exhibit (Jan09 - Dec09)" xfId="17228"/>
    <cellStyle name="_Revenue_Volume Exhibit (Jan09 - Dec09) 2" xfId="17229"/>
    <cellStyle name="_x0013__Scenario 1 REC vs PTC Offset" xfId="17230"/>
    <cellStyle name="_x0013__Scenario 1 REC vs PTC Offset 2" xfId="17231"/>
    <cellStyle name="_x0013__Scenario 3" xfId="17232"/>
    <cellStyle name="_x0013__Scenario 3 2" xfId="17233"/>
    <cellStyle name="_Sumas Proforma - 11-09-07" xfId="17234"/>
    <cellStyle name="_Sumas Proforma - 11-09-07 2" xfId="17235"/>
    <cellStyle name="_Sumas Proforma - 11-09-07 2 2" xfId="17236"/>
    <cellStyle name="_Sumas Proforma - 11-09-07 2 2 2" xfId="17237"/>
    <cellStyle name="_Sumas Proforma - 11-09-07 2 3" xfId="17238"/>
    <cellStyle name="_Sumas Proforma - 11-09-07 3" xfId="17239"/>
    <cellStyle name="_Sumas Proforma - 11-09-07 3 2" xfId="17240"/>
    <cellStyle name="_Sumas Proforma - 11-09-07 4" xfId="17241"/>
    <cellStyle name="_Sumas Proforma - 11-09-07 4 2" xfId="17242"/>
    <cellStyle name="_Sumas Property Taxes v1" xfId="17243"/>
    <cellStyle name="_Sumas Property Taxes v1 2" xfId="17244"/>
    <cellStyle name="_Sumas Property Taxes v1 2 2" xfId="17245"/>
    <cellStyle name="_Sumas Property Taxes v1 2 2 2" xfId="17246"/>
    <cellStyle name="_Sumas Property Taxes v1 2 3" xfId="17247"/>
    <cellStyle name="_Sumas Property Taxes v1 3" xfId="17248"/>
    <cellStyle name="_Sumas Property Taxes v1 3 2" xfId="17249"/>
    <cellStyle name="_Sumas Property Taxes v1 4" xfId="17250"/>
    <cellStyle name="_Sumas Property Taxes v1 4 2" xfId="17251"/>
    <cellStyle name="_Tenaska Comparison" xfId="17252"/>
    <cellStyle name="_Tenaska Comparison 10" xfId="17253"/>
    <cellStyle name="_Tenaska Comparison 10 2" xfId="17254"/>
    <cellStyle name="_Tenaska Comparison 10 2 2" xfId="17255"/>
    <cellStyle name="_Tenaska Comparison 10 2 2 2" xfId="17256"/>
    <cellStyle name="_Tenaska Comparison 10 2 3" xfId="17257"/>
    <cellStyle name="_Tenaska Comparison 10 3" xfId="17258"/>
    <cellStyle name="_Tenaska Comparison 10 3 2" xfId="17259"/>
    <cellStyle name="_Tenaska Comparison 10 4" xfId="17260"/>
    <cellStyle name="_Tenaska Comparison 11" xfId="17261"/>
    <cellStyle name="_Tenaska Comparison 11 2" xfId="17262"/>
    <cellStyle name="_Tenaska Comparison 12" xfId="17263"/>
    <cellStyle name="_Tenaska Comparison 12 2" xfId="17264"/>
    <cellStyle name="_Tenaska Comparison 13" xfId="17265"/>
    <cellStyle name="_Tenaska Comparison 13 2" xfId="17266"/>
    <cellStyle name="_Tenaska Comparison 13 3" xfId="17267"/>
    <cellStyle name="_Tenaska Comparison 2" xfId="17268"/>
    <cellStyle name="_Tenaska Comparison 2 2" xfId="17269"/>
    <cellStyle name="_Tenaska Comparison 2 2 2" xfId="17270"/>
    <cellStyle name="_Tenaska Comparison 2 2 2 2" xfId="17271"/>
    <cellStyle name="_Tenaska Comparison 2 2 2 2 2" xfId="17272"/>
    <cellStyle name="_Tenaska Comparison 2 2 3" xfId="17273"/>
    <cellStyle name="_Tenaska Comparison 2 2 3 2" xfId="17274"/>
    <cellStyle name="_Tenaska Comparison 2 2 4" xfId="17275"/>
    <cellStyle name="_Tenaska Comparison 2 2 4 2" xfId="17276"/>
    <cellStyle name="_Tenaska Comparison 2 3" xfId="17277"/>
    <cellStyle name="_Tenaska Comparison 2 3 2" xfId="17278"/>
    <cellStyle name="_Tenaska Comparison 2 3 2 2" xfId="17279"/>
    <cellStyle name="_Tenaska Comparison 2 3 3" xfId="17280"/>
    <cellStyle name="_Tenaska Comparison 2 4" xfId="17281"/>
    <cellStyle name="_Tenaska Comparison 2 4 2" xfId="17282"/>
    <cellStyle name="_Tenaska Comparison 2 4 2 2" xfId="17283"/>
    <cellStyle name="_Tenaska Comparison 2 4 3" xfId="17284"/>
    <cellStyle name="_Tenaska Comparison 2 5" xfId="17285"/>
    <cellStyle name="_Tenaska Comparison 2 5 2" xfId="17286"/>
    <cellStyle name="_Tenaska Comparison 2 6" xfId="17287"/>
    <cellStyle name="_Tenaska Comparison 2 6 2" xfId="17288"/>
    <cellStyle name="_Tenaska Comparison 3" xfId="17289"/>
    <cellStyle name="_Tenaska Comparison 3 2" xfId="17290"/>
    <cellStyle name="_Tenaska Comparison 3 2 2" xfId="17291"/>
    <cellStyle name="_Tenaska Comparison 3 2 2 2" xfId="17292"/>
    <cellStyle name="_Tenaska Comparison 3 2 3" xfId="17293"/>
    <cellStyle name="_Tenaska Comparison 3 3" xfId="17294"/>
    <cellStyle name="_Tenaska Comparison 3 3 2" xfId="17295"/>
    <cellStyle name="_Tenaska Comparison 3 3 2 2" xfId="17296"/>
    <cellStyle name="_Tenaska Comparison 3 3 3" xfId="17297"/>
    <cellStyle name="_Tenaska Comparison 3 4" xfId="17298"/>
    <cellStyle name="_Tenaska Comparison 3 4 2" xfId="17299"/>
    <cellStyle name="_Tenaska Comparison 3 5" xfId="17300"/>
    <cellStyle name="_Tenaska Comparison 3 5 2" xfId="17301"/>
    <cellStyle name="_Tenaska Comparison 4" xfId="17302"/>
    <cellStyle name="_Tenaska Comparison 4 2" xfId="17303"/>
    <cellStyle name="_Tenaska Comparison 4 2 2" xfId="17304"/>
    <cellStyle name="_Tenaska Comparison 4 2 2 2" xfId="17305"/>
    <cellStyle name="_Tenaska Comparison 4 2 2 2 2" xfId="17306"/>
    <cellStyle name="_Tenaska Comparison 4 2 3" xfId="17307"/>
    <cellStyle name="_Tenaska Comparison 4 2 3 2" xfId="17308"/>
    <cellStyle name="_Tenaska Comparison 4 2 4" xfId="17309"/>
    <cellStyle name="_Tenaska Comparison 4 2 4 2" xfId="17310"/>
    <cellStyle name="_Tenaska Comparison 4 3" xfId="17311"/>
    <cellStyle name="_Tenaska Comparison 4 3 2" xfId="17312"/>
    <cellStyle name="_Tenaska Comparison 4 3 2 2" xfId="17313"/>
    <cellStyle name="_Tenaska Comparison 4 3 3" xfId="17314"/>
    <cellStyle name="_Tenaska Comparison 4 4" xfId="17315"/>
    <cellStyle name="_Tenaska Comparison 4 4 2" xfId="17316"/>
    <cellStyle name="_Tenaska Comparison 4 4 2 2" xfId="17317"/>
    <cellStyle name="_Tenaska Comparison 4 4 3" xfId="17318"/>
    <cellStyle name="_Tenaska Comparison 4 5" xfId="17319"/>
    <cellStyle name="_Tenaska Comparison 4 5 2" xfId="17320"/>
    <cellStyle name="_Tenaska Comparison 4 6" xfId="17321"/>
    <cellStyle name="_Tenaska Comparison 4 6 2" xfId="17322"/>
    <cellStyle name="_Tenaska Comparison 5" xfId="17323"/>
    <cellStyle name="_Tenaska Comparison 5 2" xfId="17324"/>
    <cellStyle name="_Tenaska Comparison 5 2 2" xfId="17325"/>
    <cellStyle name="_Tenaska Comparison 5 2 2 2" xfId="17326"/>
    <cellStyle name="_Tenaska Comparison 5 2 2 2 2" xfId="17327"/>
    <cellStyle name="_Tenaska Comparison 5 2 3" xfId="17328"/>
    <cellStyle name="_Tenaska Comparison 5 2 3 2" xfId="17329"/>
    <cellStyle name="_Tenaska Comparison 5 2 4" xfId="17330"/>
    <cellStyle name="_Tenaska Comparison 5 2 4 2" xfId="17331"/>
    <cellStyle name="_Tenaska Comparison 5 2 5" xfId="17332"/>
    <cellStyle name="_Tenaska Comparison 5 3" xfId="17333"/>
    <cellStyle name="_Tenaska Comparison 5 3 2" xfId="17334"/>
    <cellStyle name="_Tenaska Comparison 5 3 2 2" xfId="17335"/>
    <cellStyle name="_Tenaska Comparison 5 3 3" xfId="17336"/>
    <cellStyle name="_Tenaska Comparison 5 4" xfId="17337"/>
    <cellStyle name="_Tenaska Comparison 5 4 2" xfId="17338"/>
    <cellStyle name="_Tenaska Comparison 5 4 2 2" xfId="17339"/>
    <cellStyle name="_Tenaska Comparison 5 4 3" xfId="17340"/>
    <cellStyle name="_Tenaska Comparison 5 5" xfId="17341"/>
    <cellStyle name="_Tenaska Comparison 5 5 2" xfId="17342"/>
    <cellStyle name="_Tenaska Comparison 5 6" xfId="17343"/>
    <cellStyle name="_Tenaska Comparison 5 6 2" xfId="17344"/>
    <cellStyle name="_Tenaska Comparison 6" xfId="17345"/>
    <cellStyle name="_Tenaska Comparison 6 2" xfId="17346"/>
    <cellStyle name="_Tenaska Comparison 6 2 2" xfId="17347"/>
    <cellStyle name="_Tenaska Comparison 6 2 2 2" xfId="17348"/>
    <cellStyle name="_Tenaska Comparison 6 2 2 2 2" xfId="17349"/>
    <cellStyle name="_Tenaska Comparison 6 2 3" xfId="17350"/>
    <cellStyle name="_Tenaska Comparison 6 2 3 2" xfId="17351"/>
    <cellStyle name="_Tenaska Comparison 6 2 4" xfId="17352"/>
    <cellStyle name="_Tenaska Comparison 6 2 4 2" xfId="17353"/>
    <cellStyle name="_Tenaska Comparison 6 2 5" xfId="17354"/>
    <cellStyle name="_Tenaska Comparison 6 3" xfId="17355"/>
    <cellStyle name="_Tenaska Comparison 6 3 2" xfId="17356"/>
    <cellStyle name="_Tenaska Comparison 6 3 2 2" xfId="17357"/>
    <cellStyle name="_Tenaska Comparison 6 4" xfId="17358"/>
    <cellStyle name="_Tenaska Comparison 6 4 2" xfId="17359"/>
    <cellStyle name="_Tenaska Comparison 6 5" xfId="17360"/>
    <cellStyle name="_Tenaska Comparison 6 5 2" xfId="17361"/>
    <cellStyle name="_Tenaska Comparison 7" xfId="17362"/>
    <cellStyle name="_Tenaska Comparison 7 2" xfId="17363"/>
    <cellStyle name="_Tenaska Comparison 7 2 2" xfId="17364"/>
    <cellStyle name="_Tenaska Comparison 7 2 2 2" xfId="17365"/>
    <cellStyle name="_Tenaska Comparison 7 3" xfId="17366"/>
    <cellStyle name="_Tenaska Comparison 7 3 2" xfId="17367"/>
    <cellStyle name="_Tenaska Comparison 7 4" xfId="17368"/>
    <cellStyle name="_Tenaska Comparison 7 4 2" xfId="17369"/>
    <cellStyle name="_Tenaska Comparison 8" xfId="17370"/>
    <cellStyle name="_Tenaska Comparison 8 2" xfId="17371"/>
    <cellStyle name="_Tenaska Comparison 8 2 2" xfId="17372"/>
    <cellStyle name="_Tenaska Comparison 8 3" xfId="17373"/>
    <cellStyle name="_Tenaska Comparison 9" xfId="17374"/>
    <cellStyle name="_Tenaska Comparison 9 2" xfId="17375"/>
    <cellStyle name="_Tenaska Comparison 9 2 2" xfId="17376"/>
    <cellStyle name="_Tenaska Comparison 9 3" xfId="17377"/>
    <cellStyle name="_Tenaska Comparison_(C) WHE Proforma with ITC cash grant 10 Yr Amort_for deferral_102809" xfId="17378"/>
    <cellStyle name="_Tenaska Comparison_(C) WHE Proforma with ITC cash grant 10 Yr Amort_for deferral_102809 2" xfId="17379"/>
    <cellStyle name="_Tenaska Comparison_(C) WHE Proforma with ITC cash grant 10 Yr Amort_for deferral_102809 2 2" xfId="17380"/>
    <cellStyle name="_Tenaska Comparison_(C) WHE Proforma with ITC cash grant 10 Yr Amort_for deferral_102809 2 2 2" xfId="17381"/>
    <cellStyle name="_Tenaska Comparison_(C) WHE Proforma with ITC cash grant 10 Yr Amort_for deferral_102809 2 2 2 2" xfId="17382"/>
    <cellStyle name="_Tenaska Comparison_(C) WHE Proforma with ITC cash grant 10 Yr Amort_for deferral_102809 2 3" xfId="17383"/>
    <cellStyle name="_Tenaska Comparison_(C) WHE Proforma with ITC cash grant 10 Yr Amort_for deferral_102809 2 3 2" xfId="17384"/>
    <cellStyle name="_Tenaska Comparison_(C) WHE Proforma with ITC cash grant 10 Yr Amort_for deferral_102809 2 4" xfId="17385"/>
    <cellStyle name="_Tenaska Comparison_(C) WHE Proforma with ITC cash grant 10 Yr Amort_for deferral_102809 2 4 2" xfId="17386"/>
    <cellStyle name="_Tenaska Comparison_(C) WHE Proforma with ITC cash grant 10 Yr Amort_for deferral_102809 3" xfId="17387"/>
    <cellStyle name="_Tenaska Comparison_(C) WHE Proforma with ITC cash grant 10 Yr Amort_for deferral_102809 3 2" xfId="17388"/>
    <cellStyle name="_Tenaska Comparison_(C) WHE Proforma with ITC cash grant 10 Yr Amort_for deferral_102809 3 2 2" xfId="17389"/>
    <cellStyle name="_Tenaska Comparison_(C) WHE Proforma with ITC cash grant 10 Yr Amort_for deferral_102809 3 3" xfId="17390"/>
    <cellStyle name="_Tenaska Comparison_(C) WHE Proforma with ITC cash grant 10 Yr Amort_for deferral_102809 4" xfId="17391"/>
    <cellStyle name="_Tenaska Comparison_(C) WHE Proforma with ITC cash grant 10 Yr Amort_for deferral_102809 4 2" xfId="17392"/>
    <cellStyle name="_Tenaska Comparison_(C) WHE Proforma with ITC cash grant 10 Yr Amort_for deferral_102809 4 2 2" xfId="17393"/>
    <cellStyle name="_Tenaska Comparison_(C) WHE Proforma with ITC cash grant 10 Yr Amort_for deferral_102809 4 3" xfId="17394"/>
    <cellStyle name="_Tenaska Comparison_(C) WHE Proforma with ITC cash grant 10 Yr Amort_for deferral_102809 5" xfId="17395"/>
    <cellStyle name="_Tenaska Comparison_(C) WHE Proforma with ITC cash grant 10 Yr Amort_for deferral_102809 5 2" xfId="17396"/>
    <cellStyle name="_Tenaska Comparison_(C) WHE Proforma with ITC cash grant 10 Yr Amort_for deferral_102809 6" xfId="17397"/>
    <cellStyle name="_Tenaska Comparison_(C) WHE Proforma with ITC cash grant 10 Yr Amort_for deferral_102809 6 2" xfId="17398"/>
    <cellStyle name="_Tenaska Comparison_(C) WHE Proforma with ITC cash grant 10 Yr Amort_for deferral_102809_16.07E Wild Horse Wind Expansionwrkingfile" xfId="17399"/>
    <cellStyle name="_Tenaska Comparison_(C) WHE Proforma with ITC cash grant 10 Yr Amort_for deferral_102809_16.07E Wild Horse Wind Expansionwrkingfile 2" xfId="17400"/>
    <cellStyle name="_Tenaska Comparison_(C) WHE Proforma with ITC cash grant 10 Yr Amort_for deferral_102809_16.07E Wild Horse Wind Expansionwrkingfile 2 2" xfId="17401"/>
    <cellStyle name="_Tenaska Comparison_(C) WHE Proforma with ITC cash grant 10 Yr Amort_for deferral_102809_16.07E Wild Horse Wind Expansionwrkingfile 2 2 2" xfId="17402"/>
    <cellStyle name="_Tenaska Comparison_(C) WHE Proforma with ITC cash grant 10 Yr Amort_for deferral_102809_16.07E Wild Horse Wind Expansionwrkingfile 2 2 2 2" xfId="17403"/>
    <cellStyle name="_Tenaska Comparison_(C) WHE Proforma with ITC cash grant 10 Yr Amort_for deferral_102809_16.07E Wild Horse Wind Expansionwrkingfile 2 3" xfId="17404"/>
    <cellStyle name="_Tenaska Comparison_(C) WHE Proforma with ITC cash grant 10 Yr Amort_for deferral_102809_16.07E Wild Horse Wind Expansionwrkingfile 2 3 2" xfId="17405"/>
    <cellStyle name="_Tenaska Comparison_(C) WHE Proforma with ITC cash grant 10 Yr Amort_for deferral_102809_16.07E Wild Horse Wind Expansionwrkingfile 2 4" xfId="17406"/>
    <cellStyle name="_Tenaska Comparison_(C) WHE Proforma with ITC cash grant 10 Yr Amort_for deferral_102809_16.07E Wild Horse Wind Expansionwrkingfile 2 4 2" xfId="17407"/>
    <cellStyle name="_Tenaska Comparison_(C) WHE Proforma with ITC cash grant 10 Yr Amort_for deferral_102809_16.07E Wild Horse Wind Expansionwrkingfile 3" xfId="17408"/>
    <cellStyle name="_Tenaska Comparison_(C) WHE Proforma with ITC cash grant 10 Yr Amort_for deferral_102809_16.07E Wild Horse Wind Expansionwrkingfile 3 2" xfId="17409"/>
    <cellStyle name="_Tenaska Comparison_(C) WHE Proforma with ITC cash grant 10 Yr Amort_for deferral_102809_16.07E Wild Horse Wind Expansionwrkingfile 3 2 2" xfId="17410"/>
    <cellStyle name="_Tenaska Comparison_(C) WHE Proforma with ITC cash grant 10 Yr Amort_for deferral_102809_16.07E Wild Horse Wind Expansionwrkingfile 3 3" xfId="17411"/>
    <cellStyle name="_Tenaska Comparison_(C) WHE Proforma with ITC cash grant 10 Yr Amort_for deferral_102809_16.07E Wild Horse Wind Expansionwrkingfile 4" xfId="17412"/>
    <cellStyle name="_Tenaska Comparison_(C) WHE Proforma with ITC cash grant 10 Yr Amort_for deferral_102809_16.07E Wild Horse Wind Expansionwrkingfile 4 2" xfId="17413"/>
    <cellStyle name="_Tenaska Comparison_(C) WHE Proforma with ITC cash grant 10 Yr Amort_for deferral_102809_16.07E Wild Horse Wind Expansionwrkingfile 4 2 2" xfId="17414"/>
    <cellStyle name="_Tenaska Comparison_(C) WHE Proforma with ITC cash grant 10 Yr Amort_for deferral_102809_16.07E Wild Horse Wind Expansionwrkingfile 4 3" xfId="17415"/>
    <cellStyle name="_Tenaska Comparison_(C) WHE Proforma with ITC cash grant 10 Yr Amort_for deferral_102809_16.07E Wild Horse Wind Expansionwrkingfile 5" xfId="17416"/>
    <cellStyle name="_Tenaska Comparison_(C) WHE Proforma with ITC cash grant 10 Yr Amort_for deferral_102809_16.07E Wild Horse Wind Expansionwrkingfile 5 2" xfId="17417"/>
    <cellStyle name="_Tenaska Comparison_(C) WHE Proforma with ITC cash grant 10 Yr Amort_for deferral_102809_16.07E Wild Horse Wind Expansionwrkingfile 6" xfId="17418"/>
    <cellStyle name="_Tenaska Comparison_(C) WHE Proforma with ITC cash grant 10 Yr Amort_for deferral_102809_16.07E Wild Horse Wind Expansionwrkingfile 6 2" xfId="17419"/>
    <cellStyle name="_Tenaska Comparison_(C) WHE Proforma with ITC cash grant 10 Yr Amort_for deferral_102809_16.07E Wild Horse Wind Expansionwrkingfile SF" xfId="17420"/>
    <cellStyle name="_Tenaska Comparison_(C) WHE Proforma with ITC cash grant 10 Yr Amort_for deferral_102809_16.07E Wild Horse Wind Expansionwrkingfile SF 2" xfId="17421"/>
    <cellStyle name="_Tenaska Comparison_(C) WHE Proforma with ITC cash grant 10 Yr Amort_for deferral_102809_16.07E Wild Horse Wind Expansionwrkingfile SF 2 2" xfId="17422"/>
    <cellStyle name="_Tenaska Comparison_(C) WHE Proforma with ITC cash grant 10 Yr Amort_for deferral_102809_16.07E Wild Horse Wind Expansionwrkingfile SF 2 2 2" xfId="17423"/>
    <cellStyle name="_Tenaska Comparison_(C) WHE Proforma with ITC cash grant 10 Yr Amort_for deferral_102809_16.07E Wild Horse Wind Expansionwrkingfile SF 2 2 2 2" xfId="17424"/>
    <cellStyle name="_Tenaska Comparison_(C) WHE Proforma with ITC cash grant 10 Yr Amort_for deferral_102809_16.07E Wild Horse Wind Expansionwrkingfile SF 2 3" xfId="17425"/>
    <cellStyle name="_Tenaska Comparison_(C) WHE Proforma with ITC cash grant 10 Yr Amort_for deferral_102809_16.07E Wild Horse Wind Expansionwrkingfile SF 2 3 2" xfId="17426"/>
    <cellStyle name="_Tenaska Comparison_(C) WHE Proforma with ITC cash grant 10 Yr Amort_for deferral_102809_16.07E Wild Horse Wind Expansionwrkingfile SF 2 4" xfId="17427"/>
    <cellStyle name="_Tenaska Comparison_(C) WHE Proforma with ITC cash grant 10 Yr Amort_for deferral_102809_16.07E Wild Horse Wind Expansionwrkingfile SF 2 4 2" xfId="17428"/>
    <cellStyle name="_Tenaska Comparison_(C) WHE Proforma with ITC cash grant 10 Yr Amort_for deferral_102809_16.07E Wild Horse Wind Expansionwrkingfile SF 3" xfId="17429"/>
    <cellStyle name="_Tenaska Comparison_(C) WHE Proforma with ITC cash grant 10 Yr Amort_for deferral_102809_16.07E Wild Horse Wind Expansionwrkingfile SF 3 2" xfId="17430"/>
    <cellStyle name="_Tenaska Comparison_(C) WHE Proforma with ITC cash grant 10 Yr Amort_for deferral_102809_16.07E Wild Horse Wind Expansionwrkingfile SF 3 2 2" xfId="17431"/>
    <cellStyle name="_Tenaska Comparison_(C) WHE Proforma with ITC cash grant 10 Yr Amort_for deferral_102809_16.07E Wild Horse Wind Expansionwrkingfile SF 3 3" xfId="17432"/>
    <cellStyle name="_Tenaska Comparison_(C) WHE Proforma with ITC cash grant 10 Yr Amort_for deferral_102809_16.07E Wild Horse Wind Expansionwrkingfile SF 4" xfId="17433"/>
    <cellStyle name="_Tenaska Comparison_(C) WHE Proforma with ITC cash grant 10 Yr Amort_for deferral_102809_16.07E Wild Horse Wind Expansionwrkingfile SF 4 2" xfId="17434"/>
    <cellStyle name="_Tenaska Comparison_(C) WHE Proforma with ITC cash grant 10 Yr Amort_for deferral_102809_16.07E Wild Horse Wind Expansionwrkingfile SF 4 2 2" xfId="17435"/>
    <cellStyle name="_Tenaska Comparison_(C) WHE Proforma with ITC cash grant 10 Yr Amort_for deferral_102809_16.07E Wild Horse Wind Expansionwrkingfile SF 4 3" xfId="17436"/>
    <cellStyle name="_Tenaska Comparison_(C) WHE Proforma with ITC cash grant 10 Yr Amort_for deferral_102809_16.07E Wild Horse Wind Expansionwrkingfile SF 5" xfId="17437"/>
    <cellStyle name="_Tenaska Comparison_(C) WHE Proforma with ITC cash grant 10 Yr Amort_for deferral_102809_16.07E Wild Horse Wind Expansionwrkingfile SF 5 2" xfId="17438"/>
    <cellStyle name="_Tenaska Comparison_(C) WHE Proforma with ITC cash grant 10 Yr Amort_for deferral_102809_16.07E Wild Horse Wind Expansionwrkingfile SF 6" xfId="17439"/>
    <cellStyle name="_Tenaska Comparison_(C) WHE Proforma with ITC cash grant 10 Yr Amort_for deferral_102809_16.07E Wild Horse Wind Expansionwrkingfile SF 6 2" xfId="17440"/>
    <cellStyle name="_Tenaska Comparison_(C) WHE Proforma with ITC cash grant 10 Yr Amort_for deferral_102809_16.07E Wild Horse Wind Expansionwrkingfile SF_DEM-WP(C) ENERG10C--ctn Mid-C_042010 2010GRC" xfId="17441"/>
    <cellStyle name="_Tenaska Comparison_(C) WHE Proforma with ITC cash grant 10 Yr Amort_for deferral_102809_16.07E Wild Horse Wind Expansionwrkingfile SF_DEM-WP(C) ENERG10C--ctn Mid-C_042010 2010GRC 2" xfId="17442"/>
    <cellStyle name="_Tenaska Comparison_(C) WHE Proforma with ITC cash grant 10 Yr Amort_for deferral_102809_16.07E Wild Horse Wind Expansionwrkingfile_DEM-WP(C) ENERG10C--ctn Mid-C_042010 2010GRC" xfId="17443"/>
    <cellStyle name="_Tenaska Comparison_(C) WHE Proforma with ITC cash grant 10 Yr Amort_for deferral_102809_16.07E Wild Horse Wind Expansionwrkingfile_DEM-WP(C) ENERG10C--ctn Mid-C_042010 2010GRC 2" xfId="17444"/>
    <cellStyle name="_Tenaska Comparison_(C) WHE Proforma with ITC cash grant 10 Yr Amort_for deferral_102809_16.37E Wild Horse Expansion DeferralRevwrkingfile SF" xfId="17445"/>
    <cellStyle name="_Tenaska Comparison_(C) WHE Proforma with ITC cash grant 10 Yr Amort_for deferral_102809_16.37E Wild Horse Expansion DeferralRevwrkingfile SF 2" xfId="17446"/>
    <cellStyle name="_Tenaska Comparison_(C) WHE Proforma with ITC cash grant 10 Yr Amort_for deferral_102809_16.37E Wild Horse Expansion DeferralRevwrkingfile SF 2 2" xfId="17447"/>
    <cellStyle name="_Tenaska Comparison_(C) WHE Proforma with ITC cash grant 10 Yr Amort_for deferral_102809_16.37E Wild Horse Expansion DeferralRevwrkingfile SF 2 2 2" xfId="17448"/>
    <cellStyle name="_Tenaska Comparison_(C) WHE Proforma with ITC cash grant 10 Yr Amort_for deferral_102809_16.37E Wild Horse Expansion DeferralRevwrkingfile SF 2 2 2 2" xfId="17449"/>
    <cellStyle name="_Tenaska Comparison_(C) WHE Proforma with ITC cash grant 10 Yr Amort_for deferral_102809_16.37E Wild Horse Expansion DeferralRevwrkingfile SF 2 3" xfId="17450"/>
    <cellStyle name="_Tenaska Comparison_(C) WHE Proforma with ITC cash grant 10 Yr Amort_for deferral_102809_16.37E Wild Horse Expansion DeferralRevwrkingfile SF 2 3 2" xfId="17451"/>
    <cellStyle name="_Tenaska Comparison_(C) WHE Proforma with ITC cash grant 10 Yr Amort_for deferral_102809_16.37E Wild Horse Expansion DeferralRevwrkingfile SF 2 4" xfId="17452"/>
    <cellStyle name="_Tenaska Comparison_(C) WHE Proforma with ITC cash grant 10 Yr Amort_for deferral_102809_16.37E Wild Horse Expansion DeferralRevwrkingfile SF 2 4 2" xfId="17453"/>
    <cellStyle name="_Tenaska Comparison_(C) WHE Proforma with ITC cash grant 10 Yr Amort_for deferral_102809_16.37E Wild Horse Expansion DeferralRevwrkingfile SF 3" xfId="17454"/>
    <cellStyle name="_Tenaska Comparison_(C) WHE Proforma with ITC cash grant 10 Yr Amort_for deferral_102809_16.37E Wild Horse Expansion DeferralRevwrkingfile SF 3 2" xfId="17455"/>
    <cellStyle name="_Tenaska Comparison_(C) WHE Proforma with ITC cash grant 10 Yr Amort_for deferral_102809_16.37E Wild Horse Expansion DeferralRevwrkingfile SF 3 2 2" xfId="17456"/>
    <cellStyle name="_Tenaska Comparison_(C) WHE Proforma with ITC cash grant 10 Yr Amort_for deferral_102809_16.37E Wild Horse Expansion DeferralRevwrkingfile SF 3 3" xfId="17457"/>
    <cellStyle name="_Tenaska Comparison_(C) WHE Proforma with ITC cash grant 10 Yr Amort_for deferral_102809_16.37E Wild Horse Expansion DeferralRevwrkingfile SF 4" xfId="17458"/>
    <cellStyle name="_Tenaska Comparison_(C) WHE Proforma with ITC cash grant 10 Yr Amort_for deferral_102809_16.37E Wild Horse Expansion DeferralRevwrkingfile SF 4 2" xfId="17459"/>
    <cellStyle name="_Tenaska Comparison_(C) WHE Proforma with ITC cash grant 10 Yr Amort_for deferral_102809_16.37E Wild Horse Expansion DeferralRevwrkingfile SF 4 2 2" xfId="17460"/>
    <cellStyle name="_Tenaska Comparison_(C) WHE Proforma with ITC cash grant 10 Yr Amort_for deferral_102809_16.37E Wild Horse Expansion DeferralRevwrkingfile SF 4 3" xfId="17461"/>
    <cellStyle name="_Tenaska Comparison_(C) WHE Proforma with ITC cash grant 10 Yr Amort_for deferral_102809_16.37E Wild Horse Expansion DeferralRevwrkingfile SF 5" xfId="17462"/>
    <cellStyle name="_Tenaska Comparison_(C) WHE Proforma with ITC cash grant 10 Yr Amort_for deferral_102809_16.37E Wild Horse Expansion DeferralRevwrkingfile SF 5 2" xfId="17463"/>
    <cellStyle name="_Tenaska Comparison_(C) WHE Proforma with ITC cash grant 10 Yr Amort_for deferral_102809_16.37E Wild Horse Expansion DeferralRevwrkingfile SF 6" xfId="17464"/>
    <cellStyle name="_Tenaska Comparison_(C) WHE Proforma with ITC cash grant 10 Yr Amort_for deferral_102809_16.37E Wild Horse Expansion DeferralRevwrkingfile SF 6 2" xfId="17465"/>
    <cellStyle name="_Tenaska Comparison_(C) WHE Proforma with ITC cash grant 10 Yr Amort_for deferral_102809_16.37E Wild Horse Expansion DeferralRevwrkingfile SF_DEM-WP(C) ENERG10C--ctn Mid-C_042010 2010GRC" xfId="17466"/>
    <cellStyle name="_Tenaska Comparison_(C) WHE Proforma with ITC cash grant 10 Yr Amort_for deferral_102809_16.37E Wild Horse Expansion DeferralRevwrkingfile SF_DEM-WP(C) ENERG10C--ctn Mid-C_042010 2010GRC 2" xfId="17467"/>
    <cellStyle name="_Tenaska Comparison_(C) WHE Proforma with ITC cash grant 10 Yr Amort_for deferral_102809_DEM-WP(C) ENERG10C--ctn Mid-C_042010 2010GRC" xfId="17468"/>
    <cellStyle name="_Tenaska Comparison_(C) WHE Proforma with ITC cash grant 10 Yr Amort_for deferral_102809_DEM-WP(C) ENERG10C--ctn Mid-C_042010 2010GRC 2" xfId="17469"/>
    <cellStyle name="_Tenaska Comparison_(C) WHE Proforma with ITC cash grant 10 Yr Amort_for rebuttal_120709" xfId="17470"/>
    <cellStyle name="_Tenaska Comparison_(C) WHE Proforma with ITC cash grant 10 Yr Amort_for rebuttal_120709 2" xfId="17471"/>
    <cellStyle name="_Tenaska Comparison_(C) WHE Proforma with ITC cash grant 10 Yr Amort_for rebuttal_120709 2 2" xfId="17472"/>
    <cellStyle name="_Tenaska Comparison_(C) WHE Proforma with ITC cash grant 10 Yr Amort_for rebuttal_120709 2 2 2" xfId="17473"/>
    <cellStyle name="_Tenaska Comparison_(C) WHE Proforma with ITC cash grant 10 Yr Amort_for rebuttal_120709 2 2 2 2" xfId="17474"/>
    <cellStyle name="_Tenaska Comparison_(C) WHE Proforma with ITC cash grant 10 Yr Amort_for rebuttal_120709 2 3" xfId="17475"/>
    <cellStyle name="_Tenaska Comparison_(C) WHE Proforma with ITC cash grant 10 Yr Amort_for rebuttal_120709 2 3 2" xfId="17476"/>
    <cellStyle name="_Tenaska Comparison_(C) WHE Proforma with ITC cash grant 10 Yr Amort_for rebuttal_120709 2 4" xfId="17477"/>
    <cellStyle name="_Tenaska Comparison_(C) WHE Proforma with ITC cash grant 10 Yr Amort_for rebuttal_120709 2 4 2" xfId="17478"/>
    <cellStyle name="_Tenaska Comparison_(C) WHE Proforma with ITC cash grant 10 Yr Amort_for rebuttal_120709 3" xfId="17479"/>
    <cellStyle name="_Tenaska Comparison_(C) WHE Proforma with ITC cash grant 10 Yr Amort_for rebuttal_120709 3 2" xfId="17480"/>
    <cellStyle name="_Tenaska Comparison_(C) WHE Proforma with ITC cash grant 10 Yr Amort_for rebuttal_120709 3 2 2" xfId="17481"/>
    <cellStyle name="_Tenaska Comparison_(C) WHE Proforma with ITC cash grant 10 Yr Amort_for rebuttal_120709 3 3" xfId="17482"/>
    <cellStyle name="_Tenaska Comparison_(C) WHE Proforma with ITC cash grant 10 Yr Amort_for rebuttal_120709 4" xfId="17483"/>
    <cellStyle name="_Tenaska Comparison_(C) WHE Proforma with ITC cash grant 10 Yr Amort_for rebuttal_120709 4 2" xfId="17484"/>
    <cellStyle name="_Tenaska Comparison_(C) WHE Proforma with ITC cash grant 10 Yr Amort_for rebuttal_120709 4 2 2" xfId="17485"/>
    <cellStyle name="_Tenaska Comparison_(C) WHE Proforma with ITC cash grant 10 Yr Amort_for rebuttal_120709 4 3" xfId="17486"/>
    <cellStyle name="_Tenaska Comparison_(C) WHE Proforma with ITC cash grant 10 Yr Amort_for rebuttal_120709 5" xfId="17487"/>
    <cellStyle name="_Tenaska Comparison_(C) WHE Proforma with ITC cash grant 10 Yr Amort_for rebuttal_120709 5 2" xfId="17488"/>
    <cellStyle name="_Tenaska Comparison_(C) WHE Proforma with ITC cash grant 10 Yr Amort_for rebuttal_120709 6" xfId="17489"/>
    <cellStyle name="_Tenaska Comparison_(C) WHE Proforma with ITC cash grant 10 Yr Amort_for rebuttal_120709 6 2" xfId="17490"/>
    <cellStyle name="_Tenaska Comparison_(C) WHE Proforma with ITC cash grant 10 Yr Amort_for rebuttal_120709_DEM-WP(C) ENERG10C--ctn Mid-C_042010 2010GRC" xfId="17491"/>
    <cellStyle name="_Tenaska Comparison_(C) WHE Proforma with ITC cash grant 10 Yr Amort_for rebuttal_120709_DEM-WP(C) ENERG10C--ctn Mid-C_042010 2010GRC 2" xfId="17492"/>
    <cellStyle name="_Tenaska Comparison_04.07E Wild Horse Wind Expansion" xfId="17493"/>
    <cellStyle name="_Tenaska Comparison_04.07E Wild Horse Wind Expansion 2" xfId="17494"/>
    <cellStyle name="_Tenaska Comparison_04.07E Wild Horse Wind Expansion 2 2" xfId="17495"/>
    <cellStyle name="_Tenaska Comparison_04.07E Wild Horse Wind Expansion 2 2 2" xfId="17496"/>
    <cellStyle name="_Tenaska Comparison_04.07E Wild Horse Wind Expansion 2 2 2 2" xfId="17497"/>
    <cellStyle name="_Tenaska Comparison_04.07E Wild Horse Wind Expansion 2 3" xfId="17498"/>
    <cellStyle name="_Tenaska Comparison_04.07E Wild Horse Wind Expansion 2 3 2" xfId="17499"/>
    <cellStyle name="_Tenaska Comparison_04.07E Wild Horse Wind Expansion 2 4" xfId="17500"/>
    <cellStyle name="_Tenaska Comparison_04.07E Wild Horse Wind Expansion 2 4 2" xfId="17501"/>
    <cellStyle name="_Tenaska Comparison_04.07E Wild Horse Wind Expansion 3" xfId="17502"/>
    <cellStyle name="_Tenaska Comparison_04.07E Wild Horse Wind Expansion 3 2" xfId="17503"/>
    <cellStyle name="_Tenaska Comparison_04.07E Wild Horse Wind Expansion 3 2 2" xfId="17504"/>
    <cellStyle name="_Tenaska Comparison_04.07E Wild Horse Wind Expansion 3 3" xfId="17505"/>
    <cellStyle name="_Tenaska Comparison_04.07E Wild Horse Wind Expansion 4" xfId="17506"/>
    <cellStyle name="_Tenaska Comparison_04.07E Wild Horse Wind Expansion 4 2" xfId="17507"/>
    <cellStyle name="_Tenaska Comparison_04.07E Wild Horse Wind Expansion 4 2 2" xfId="17508"/>
    <cellStyle name="_Tenaska Comparison_04.07E Wild Horse Wind Expansion 4 3" xfId="17509"/>
    <cellStyle name="_Tenaska Comparison_04.07E Wild Horse Wind Expansion 5" xfId="17510"/>
    <cellStyle name="_Tenaska Comparison_04.07E Wild Horse Wind Expansion 5 2" xfId="17511"/>
    <cellStyle name="_Tenaska Comparison_04.07E Wild Horse Wind Expansion 6" xfId="17512"/>
    <cellStyle name="_Tenaska Comparison_04.07E Wild Horse Wind Expansion 6 2" xfId="17513"/>
    <cellStyle name="_Tenaska Comparison_04.07E Wild Horse Wind Expansion_16.07E Wild Horse Wind Expansionwrkingfile" xfId="17514"/>
    <cellStyle name="_Tenaska Comparison_04.07E Wild Horse Wind Expansion_16.07E Wild Horse Wind Expansionwrkingfile 2" xfId="17515"/>
    <cellStyle name="_Tenaska Comparison_04.07E Wild Horse Wind Expansion_16.07E Wild Horse Wind Expansionwrkingfile 2 2" xfId="17516"/>
    <cellStyle name="_Tenaska Comparison_04.07E Wild Horse Wind Expansion_16.07E Wild Horse Wind Expansionwrkingfile 2 2 2" xfId="17517"/>
    <cellStyle name="_Tenaska Comparison_04.07E Wild Horse Wind Expansion_16.07E Wild Horse Wind Expansionwrkingfile 2 2 2 2" xfId="17518"/>
    <cellStyle name="_Tenaska Comparison_04.07E Wild Horse Wind Expansion_16.07E Wild Horse Wind Expansionwrkingfile 2 3" xfId="17519"/>
    <cellStyle name="_Tenaska Comparison_04.07E Wild Horse Wind Expansion_16.07E Wild Horse Wind Expansionwrkingfile 2 3 2" xfId="17520"/>
    <cellStyle name="_Tenaska Comparison_04.07E Wild Horse Wind Expansion_16.07E Wild Horse Wind Expansionwrkingfile 2 4" xfId="17521"/>
    <cellStyle name="_Tenaska Comparison_04.07E Wild Horse Wind Expansion_16.07E Wild Horse Wind Expansionwrkingfile 2 4 2" xfId="17522"/>
    <cellStyle name="_Tenaska Comparison_04.07E Wild Horse Wind Expansion_16.07E Wild Horse Wind Expansionwrkingfile 3" xfId="17523"/>
    <cellStyle name="_Tenaska Comparison_04.07E Wild Horse Wind Expansion_16.07E Wild Horse Wind Expansionwrkingfile 3 2" xfId="17524"/>
    <cellStyle name="_Tenaska Comparison_04.07E Wild Horse Wind Expansion_16.07E Wild Horse Wind Expansionwrkingfile 3 2 2" xfId="17525"/>
    <cellStyle name="_Tenaska Comparison_04.07E Wild Horse Wind Expansion_16.07E Wild Horse Wind Expansionwrkingfile 3 3" xfId="17526"/>
    <cellStyle name="_Tenaska Comparison_04.07E Wild Horse Wind Expansion_16.07E Wild Horse Wind Expansionwrkingfile 4" xfId="17527"/>
    <cellStyle name="_Tenaska Comparison_04.07E Wild Horse Wind Expansion_16.07E Wild Horse Wind Expansionwrkingfile 4 2" xfId="17528"/>
    <cellStyle name="_Tenaska Comparison_04.07E Wild Horse Wind Expansion_16.07E Wild Horse Wind Expansionwrkingfile 4 2 2" xfId="17529"/>
    <cellStyle name="_Tenaska Comparison_04.07E Wild Horse Wind Expansion_16.07E Wild Horse Wind Expansionwrkingfile 4 3" xfId="17530"/>
    <cellStyle name="_Tenaska Comparison_04.07E Wild Horse Wind Expansion_16.07E Wild Horse Wind Expansionwrkingfile 5" xfId="17531"/>
    <cellStyle name="_Tenaska Comparison_04.07E Wild Horse Wind Expansion_16.07E Wild Horse Wind Expansionwrkingfile 5 2" xfId="17532"/>
    <cellStyle name="_Tenaska Comparison_04.07E Wild Horse Wind Expansion_16.07E Wild Horse Wind Expansionwrkingfile 6" xfId="17533"/>
    <cellStyle name="_Tenaska Comparison_04.07E Wild Horse Wind Expansion_16.07E Wild Horse Wind Expansionwrkingfile 6 2" xfId="17534"/>
    <cellStyle name="_Tenaska Comparison_04.07E Wild Horse Wind Expansion_16.07E Wild Horse Wind Expansionwrkingfile SF" xfId="17535"/>
    <cellStyle name="_Tenaska Comparison_04.07E Wild Horse Wind Expansion_16.07E Wild Horse Wind Expansionwrkingfile SF 2" xfId="17536"/>
    <cellStyle name="_Tenaska Comparison_04.07E Wild Horse Wind Expansion_16.07E Wild Horse Wind Expansionwrkingfile SF 2 2" xfId="17537"/>
    <cellStyle name="_Tenaska Comparison_04.07E Wild Horse Wind Expansion_16.07E Wild Horse Wind Expansionwrkingfile SF 2 2 2" xfId="17538"/>
    <cellStyle name="_Tenaska Comparison_04.07E Wild Horse Wind Expansion_16.07E Wild Horse Wind Expansionwrkingfile SF 2 2 2 2" xfId="17539"/>
    <cellStyle name="_Tenaska Comparison_04.07E Wild Horse Wind Expansion_16.07E Wild Horse Wind Expansionwrkingfile SF 2 3" xfId="17540"/>
    <cellStyle name="_Tenaska Comparison_04.07E Wild Horse Wind Expansion_16.07E Wild Horse Wind Expansionwrkingfile SF 2 3 2" xfId="17541"/>
    <cellStyle name="_Tenaska Comparison_04.07E Wild Horse Wind Expansion_16.07E Wild Horse Wind Expansionwrkingfile SF 2 4" xfId="17542"/>
    <cellStyle name="_Tenaska Comparison_04.07E Wild Horse Wind Expansion_16.07E Wild Horse Wind Expansionwrkingfile SF 2 4 2" xfId="17543"/>
    <cellStyle name="_Tenaska Comparison_04.07E Wild Horse Wind Expansion_16.07E Wild Horse Wind Expansionwrkingfile SF 3" xfId="17544"/>
    <cellStyle name="_Tenaska Comparison_04.07E Wild Horse Wind Expansion_16.07E Wild Horse Wind Expansionwrkingfile SF 3 2" xfId="17545"/>
    <cellStyle name="_Tenaska Comparison_04.07E Wild Horse Wind Expansion_16.07E Wild Horse Wind Expansionwrkingfile SF 3 2 2" xfId="17546"/>
    <cellStyle name="_Tenaska Comparison_04.07E Wild Horse Wind Expansion_16.07E Wild Horse Wind Expansionwrkingfile SF 3 3" xfId="17547"/>
    <cellStyle name="_Tenaska Comparison_04.07E Wild Horse Wind Expansion_16.07E Wild Horse Wind Expansionwrkingfile SF 4" xfId="17548"/>
    <cellStyle name="_Tenaska Comparison_04.07E Wild Horse Wind Expansion_16.07E Wild Horse Wind Expansionwrkingfile SF 4 2" xfId="17549"/>
    <cellStyle name="_Tenaska Comparison_04.07E Wild Horse Wind Expansion_16.07E Wild Horse Wind Expansionwrkingfile SF 4 2 2" xfId="17550"/>
    <cellStyle name="_Tenaska Comparison_04.07E Wild Horse Wind Expansion_16.07E Wild Horse Wind Expansionwrkingfile SF 4 3" xfId="17551"/>
    <cellStyle name="_Tenaska Comparison_04.07E Wild Horse Wind Expansion_16.07E Wild Horse Wind Expansionwrkingfile SF 5" xfId="17552"/>
    <cellStyle name="_Tenaska Comparison_04.07E Wild Horse Wind Expansion_16.07E Wild Horse Wind Expansionwrkingfile SF 5 2" xfId="17553"/>
    <cellStyle name="_Tenaska Comparison_04.07E Wild Horse Wind Expansion_16.07E Wild Horse Wind Expansionwrkingfile SF 6" xfId="17554"/>
    <cellStyle name="_Tenaska Comparison_04.07E Wild Horse Wind Expansion_16.07E Wild Horse Wind Expansionwrkingfile SF 6 2" xfId="17555"/>
    <cellStyle name="_Tenaska Comparison_04.07E Wild Horse Wind Expansion_16.07E Wild Horse Wind Expansionwrkingfile SF_DEM-WP(C) ENERG10C--ctn Mid-C_042010 2010GRC" xfId="17556"/>
    <cellStyle name="_Tenaska Comparison_04.07E Wild Horse Wind Expansion_16.07E Wild Horse Wind Expansionwrkingfile SF_DEM-WP(C) ENERG10C--ctn Mid-C_042010 2010GRC 2" xfId="17557"/>
    <cellStyle name="_Tenaska Comparison_04.07E Wild Horse Wind Expansion_16.07E Wild Horse Wind Expansionwrkingfile_DEM-WP(C) ENERG10C--ctn Mid-C_042010 2010GRC" xfId="17558"/>
    <cellStyle name="_Tenaska Comparison_04.07E Wild Horse Wind Expansion_16.07E Wild Horse Wind Expansionwrkingfile_DEM-WP(C) ENERG10C--ctn Mid-C_042010 2010GRC 2" xfId="17559"/>
    <cellStyle name="_Tenaska Comparison_04.07E Wild Horse Wind Expansion_16.37E Wild Horse Expansion DeferralRevwrkingfile SF" xfId="17560"/>
    <cellStyle name="_Tenaska Comparison_04.07E Wild Horse Wind Expansion_16.37E Wild Horse Expansion DeferralRevwrkingfile SF 2" xfId="17561"/>
    <cellStyle name="_Tenaska Comparison_04.07E Wild Horse Wind Expansion_16.37E Wild Horse Expansion DeferralRevwrkingfile SF 2 2" xfId="17562"/>
    <cellStyle name="_Tenaska Comparison_04.07E Wild Horse Wind Expansion_16.37E Wild Horse Expansion DeferralRevwrkingfile SF 2 2 2" xfId="17563"/>
    <cellStyle name="_Tenaska Comparison_04.07E Wild Horse Wind Expansion_16.37E Wild Horse Expansion DeferralRevwrkingfile SF 2 2 2 2" xfId="17564"/>
    <cellStyle name="_Tenaska Comparison_04.07E Wild Horse Wind Expansion_16.37E Wild Horse Expansion DeferralRevwrkingfile SF 2 3" xfId="17565"/>
    <cellStyle name="_Tenaska Comparison_04.07E Wild Horse Wind Expansion_16.37E Wild Horse Expansion DeferralRevwrkingfile SF 2 3 2" xfId="17566"/>
    <cellStyle name="_Tenaska Comparison_04.07E Wild Horse Wind Expansion_16.37E Wild Horse Expansion DeferralRevwrkingfile SF 2 4" xfId="17567"/>
    <cellStyle name="_Tenaska Comparison_04.07E Wild Horse Wind Expansion_16.37E Wild Horse Expansion DeferralRevwrkingfile SF 2 4 2" xfId="17568"/>
    <cellStyle name="_Tenaska Comparison_04.07E Wild Horse Wind Expansion_16.37E Wild Horse Expansion DeferralRevwrkingfile SF 3" xfId="17569"/>
    <cellStyle name="_Tenaska Comparison_04.07E Wild Horse Wind Expansion_16.37E Wild Horse Expansion DeferralRevwrkingfile SF 3 2" xfId="17570"/>
    <cellStyle name="_Tenaska Comparison_04.07E Wild Horse Wind Expansion_16.37E Wild Horse Expansion DeferralRevwrkingfile SF 3 2 2" xfId="17571"/>
    <cellStyle name="_Tenaska Comparison_04.07E Wild Horse Wind Expansion_16.37E Wild Horse Expansion DeferralRevwrkingfile SF 3 3" xfId="17572"/>
    <cellStyle name="_Tenaska Comparison_04.07E Wild Horse Wind Expansion_16.37E Wild Horse Expansion DeferralRevwrkingfile SF 4" xfId="17573"/>
    <cellStyle name="_Tenaska Comparison_04.07E Wild Horse Wind Expansion_16.37E Wild Horse Expansion DeferralRevwrkingfile SF 4 2" xfId="17574"/>
    <cellStyle name="_Tenaska Comparison_04.07E Wild Horse Wind Expansion_16.37E Wild Horse Expansion DeferralRevwrkingfile SF 4 2 2" xfId="17575"/>
    <cellStyle name="_Tenaska Comparison_04.07E Wild Horse Wind Expansion_16.37E Wild Horse Expansion DeferralRevwrkingfile SF 4 3" xfId="17576"/>
    <cellStyle name="_Tenaska Comparison_04.07E Wild Horse Wind Expansion_16.37E Wild Horse Expansion DeferralRevwrkingfile SF 5" xfId="17577"/>
    <cellStyle name="_Tenaska Comparison_04.07E Wild Horse Wind Expansion_16.37E Wild Horse Expansion DeferralRevwrkingfile SF 5 2" xfId="17578"/>
    <cellStyle name="_Tenaska Comparison_04.07E Wild Horse Wind Expansion_16.37E Wild Horse Expansion DeferralRevwrkingfile SF 6" xfId="17579"/>
    <cellStyle name="_Tenaska Comparison_04.07E Wild Horse Wind Expansion_16.37E Wild Horse Expansion DeferralRevwrkingfile SF 6 2" xfId="17580"/>
    <cellStyle name="_Tenaska Comparison_04.07E Wild Horse Wind Expansion_16.37E Wild Horse Expansion DeferralRevwrkingfile SF_DEM-WP(C) ENERG10C--ctn Mid-C_042010 2010GRC" xfId="17581"/>
    <cellStyle name="_Tenaska Comparison_04.07E Wild Horse Wind Expansion_16.37E Wild Horse Expansion DeferralRevwrkingfile SF_DEM-WP(C) ENERG10C--ctn Mid-C_042010 2010GRC 2" xfId="17582"/>
    <cellStyle name="_Tenaska Comparison_04.07E Wild Horse Wind Expansion_DEM-WP(C) ENERG10C--ctn Mid-C_042010 2010GRC" xfId="17583"/>
    <cellStyle name="_Tenaska Comparison_04.07E Wild Horse Wind Expansion_DEM-WP(C) ENERG10C--ctn Mid-C_042010 2010GRC 2" xfId="17584"/>
    <cellStyle name="_Tenaska Comparison_16.07E Wild Horse Wind Expansionwrkingfile" xfId="17585"/>
    <cellStyle name="_Tenaska Comparison_16.07E Wild Horse Wind Expansionwrkingfile 2" xfId="17586"/>
    <cellStyle name="_Tenaska Comparison_16.07E Wild Horse Wind Expansionwrkingfile 2 2" xfId="17587"/>
    <cellStyle name="_Tenaska Comparison_16.07E Wild Horse Wind Expansionwrkingfile 2 2 2" xfId="17588"/>
    <cellStyle name="_Tenaska Comparison_16.07E Wild Horse Wind Expansionwrkingfile 2 2 2 2" xfId="17589"/>
    <cellStyle name="_Tenaska Comparison_16.07E Wild Horse Wind Expansionwrkingfile 2 3" xfId="17590"/>
    <cellStyle name="_Tenaska Comparison_16.07E Wild Horse Wind Expansionwrkingfile 2 3 2" xfId="17591"/>
    <cellStyle name="_Tenaska Comparison_16.07E Wild Horse Wind Expansionwrkingfile 2 4" xfId="17592"/>
    <cellStyle name="_Tenaska Comparison_16.07E Wild Horse Wind Expansionwrkingfile 2 4 2" xfId="17593"/>
    <cellStyle name="_Tenaska Comparison_16.07E Wild Horse Wind Expansionwrkingfile 3" xfId="17594"/>
    <cellStyle name="_Tenaska Comparison_16.07E Wild Horse Wind Expansionwrkingfile 3 2" xfId="17595"/>
    <cellStyle name="_Tenaska Comparison_16.07E Wild Horse Wind Expansionwrkingfile 3 2 2" xfId="17596"/>
    <cellStyle name="_Tenaska Comparison_16.07E Wild Horse Wind Expansionwrkingfile 3 3" xfId="17597"/>
    <cellStyle name="_Tenaska Comparison_16.07E Wild Horse Wind Expansionwrkingfile 4" xfId="17598"/>
    <cellStyle name="_Tenaska Comparison_16.07E Wild Horse Wind Expansionwrkingfile 4 2" xfId="17599"/>
    <cellStyle name="_Tenaska Comparison_16.07E Wild Horse Wind Expansionwrkingfile 4 2 2" xfId="17600"/>
    <cellStyle name="_Tenaska Comparison_16.07E Wild Horse Wind Expansionwrkingfile 4 3" xfId="17601"/>
    <cellStyle name="_Tenaska Comparison_16.07E Wild Horse Wind Expansionwrkingfile 5" xfId="17602"/>
    <cellStyle name="_Tenaska Comparison_16.07E Wild Horse Wind Expansionwrkingfile 5 2" xfId="17603"/>
    <cellStyle name="_Tenaska Comparison_16.07E Wild Horse Wind Expansionwrkingfile 6" xfId="17604"/>
    <cellStyle name="_Tenaska Comparison_16.07E Wild Horse Wind Expansionwrkingfile 6 2" xfId="17605"/>
    <cellStyle name="_Tenaska Comparison_16.07E Wild Horse Wind Expansionwrkingfile SF" xfId="17606"/>
    <cellStyle name="_Tenaska Comparison_16.07E Wild Horse Wind Expansionwrkingfile SF 2" xfId="17607"/>
    <cellStyle name="_Tenaska Comparison_16.07E Wild Horse Wind Expansionwrkingfile SF 2 2" xfId="17608"/>
    <cellStyle name="_Tenaska Comparison_16.07E Wild Horse Wind Expansionwrkingfile SF 2 2 2" xfId="17609"/>
    <cellStyle name="_Tenaska Comparison_16.07E Wild Horse Wind Expansionwrkingfile SF 2 2 2 2" xfId="17610"/>
    <cellStyle name="_Tenaska Comparison_16.07E Wild Horse Wind Expansionwrkingfile SF 2 3" xfId="17611"/>
    <cellStyle name="_Tenaska Comparison_16.07E Wild Horse Wind Expansionwrkingfile SF 2 3 2" xfId="17612"/>
    <cellStyle name="_Tenaska Comparison_16.07E Wild Horse Wind Expansionwrkingfile SF 2 4" xfId="17613"/>
    <cellStyle name="_Tenaska Comparison_16.07E Wild Horse Wind Expansionwrkingfile SF 2 4 2" xfId="17614"/>
    <cellStyle name="_Tenaska Comparison_16.07E Wild Horse Wind Expansionwrkingfile SF 3" xfId="17615"/>
    <cellStyle name="_Tenaska Comparison_16.07E Wild Horse Wind Expansionwrkingfile SF 3 2" xfId="17616"/>
    <cellStyle name="_Tenaska Comparison_16.07E Wild Horse Wind Expansionwrkingfile SF 3 2 2" xfId="17617"/>
    <cellStyle name="_Tenaska Comparison_16.07E Wild Horse Wind Expansionwrkingfile SF 3 3" xfId="17618"/>
    <cellStyle name="_Tenaska Comparison_16.07E Wild Horse Wind Expansionwrkingfile SF 4" xfId="17619"/>
    <cellStyle name="_Tenaska Comparison_16.07E Wild Horse Wind Expansionwrkingfile SF 4 2" xfId="17620"/>
    <cellStyle name="_Tenaska Comparison_16.07E Wild Horse Wind Expansionwrkingfile SF 4 2 2" xfId="17621"/>
    <cellStyle name="_Tenaska Comparison_16.07E Wild Horse Wind Expansionwrkingfile SF 4 3" xfId="17622"/>
    <cellStyle name="_Tenaska Comparison_16.07E Wild Horse Wind Expansionwrkingfile SF 5" xfId="17623"/>
    <cellStyle name="_Tenaska Comparison_16.07E Wild Horse Wind Expansionwrkingfile SF 5 2" xfId="17624"/>
    <cellStyle name="_Tenaska Comparison_16.07E Wild Horse Wind Expansionwrkingfile SF 6" xfId="17625"/>
    <cellStyle name="_Tenaska Comparison_16.07E Wild Horse Wind Expansionwrkingfile SF 6 2" xfId="17626"/>
    <cellStyle name="_Tenaska Comparison_16.07E Wild Horse Wind Expansionwrkingfile SF_DEM-WP(C) ENERG10C--ctn Mid-C_042010 2010GRC" xfId="17627"/>
    <cellStyle name="_Tenaska Comparison_16.07E Wild Horse Wind Expansionwrkingfile SF_DEM-WP(C) ENERG10C--ctn Mid-C_042010 2010GRC 2" xfId="17628"/>
    <cellStyle name="_Tenaska Comparison_16.07E Wild Horse Wind Expansionwrkingfile_DEM-WP(C) ENERG10C--ctn Mid-C_042010 2010GRC" xfId="17629"/>
    <cellStyle name="_Tenaska Comparison_16.07E Wild Horse Wind Expansionwrkingfile_DEM-WP(C) ENERG10C--ctn Mid-C_042010 2010GRC 2" xfId="17630"/>
    <cellStyle name="_Tenaska Comparison_16.37E Wild Horse Expansion DeferralRevwrkingfile SF" xfId="17631"/>
    <cellStyle name="_Tenaska Comparison_16.37E Wild Horse Expansion DeferralRevwrkingfile SF 2" xfId="17632"/>
    <cellStyle name="_Tenaska Comparison_16.37E Wild Horse Expansion DeferralRevwrkingfile SF 2 2" xfId="17633"/>
    <cellStyle name="_Tenaska Comparison_16.37E Wild Horse Expansion DeferralRevwrkingfile SF 2 2 2" xfId="17634"/>
    <cellStyle name="_Tenaska Comparison_16.37E Wild Horse Expansion DeferralRevwrkingfile SF 2 2 2 2" xfId="17635"/>
    <cellStyle name="_Tenaska Comparison_16.37E Wild Horse Expansion DeferralRevwrkingfile SF 2 3" xfId="17636"/>
    <cellStyle name="_Tenaska Comparison_16.37E Wild Horse Expansion DeferralRevwrkingfile SF 2 3 2" xfId="17637"/>
    <cellStyle name="_Tenaska Comparison_16.37E Wild Horse Expansion DeferralRevwrkingfile SF 2 4" xfId="17638"/>
    <cellStyle name="_Tenaska Comparison_16.37E Wild Horse Expansion DeferralRevwrkingfile SF 2 4 2" xfId="17639"/>
    <cellStyle name="_Tenaska Comparison_16.37E Wild Horse Expansion DeferralRevwrkingfile SF 3" xfId="17640"/>
    <cellStyle name="_Tenaska Comparison_16.37E Wild Horse Expansion DeferralRevwrkingfile SF 3 2" xfId="17641"/>
    <cellStyle name="_Tenaska Comparison_16.37E Wild Horse Expansion DeferralRevwrkingfile SF 3 2 2" xfId="17642"/>
    <cellStyle name="_Tenaska Comparison_16.37E Wild Horse Expansion DeferralRevwrkingfile SF 3 3" xfId="17643"/>
    <cellStyle name="_Tenaska Comparison_16.37E Wild Horse Expansion DeferralRevwrkingfile SF 4" xfId="17644"/>
    <cellStyle name="_Tenaska Comparison_16.37E Wild Horse Expansion DeferralRevwrkingfile SF 4 2" xfId="17645"/>
    <cellStyle name="_Tenaska Comparison_16.37E Wild Horse Expansion DeferralRevwrkingfile SF 4 2 2" xfId="17646"/>
    <cellStyle name="_Tenaska Comparison_16.37E Wild Horse Expansion DeferralRevwrkingfile SF 4 3" xfId="17647"/>
    <cellStyle name="_Tenaska Comparison_16.37E Wild Horse Expansion DeferralRevwrkingfile SF 5" xfId="17648"/>
    <cellStyle name="_Tenaska Comparison_16.37E Wild Horse Expansion DeferralRevwrkingfile SF 5 2" xfId="17649"/>
    <cellStyle name="_Tenaska Comparison_16.37E Wild Horse Expansion DeferralRevwrkingfile SF 6" xfId="17650"/>
    <cellStyle name="_Tenaska Comparison_16.37E Wild Horse Expansion DeferralRevwrkingfile SF 6 2" xfId="17651"/>
    <cellStyle name="_Tenaska Comparison_16.37E Wild Horse Expansion DeferralRevwrkingfile SF_DEM-WP(C) ENERG10C--ctn Mid-C_042010 2010GRC" xfId="17652"/>
    <cellStyle name="_Tenaska Comparison_16.37E Wild Horse Expansion DeferralRevwrkingfile SF_DEM-WP(C) ENERG10C--ctn Mid-C_042010 2010GRC 2" xfId="17653"/>
    <cellStyle name="_Tenaska Comparison_2009 Compliance Filing PCA Exhibits for GRC" xfId="17654"/>
    <cellStyle name="_Tenaska Comparison_2009 Compliance Filing PCA Exhibits for GRC 2" xfId="17655"/>
    <cellStyle name="_Tenaska Comparison_2009 Compliance Filing PCA Exhibits for GRC 2 2" xfId="17656"/>
    <cellStyle name="_Tenaska Comparison_2009 Compliance Filing PCA Exhibits for GRC 3" xfId="17657"/>
    <cellStyle name="_Tenaska Comparison_2009 GRC Compl Filing - Exhibit D" xfId="17658"/>
    <cellStyle name="_Tenaska Comparison_2009 GRC Compl Filing - Exhibit D 2" xfId="17659"/>
    <cellStyle name="_Tenaska Comparison_2009 GRC Compl Filing - Exhibit D 2 2" xfId="17660"/>
    <cellStyle name="_Tenaska Comparison_2009 GRC Compl Filing - Exhibit D 2 2 2" xfId="17661"/>
    <cellStyle name="_Tenaska Comparison_2009 GRC Compl Filing - Exhibit D 2 2 2 2" xfId="17662"/>
    <cellStyle name="_Tenaska Comparison_2009 GRC Compl Filing - Exhibit D 2 3" xfId="17663"/>
    <cellStyle name="_Tenaska Comparison_2009 GRC Compl Filing - Exhibit D 2 3 2" xfId="17664"/>
    <cellStyle name="_Tenaska Comparison_2009 GRC Compl Filing - Exhibit D 2 4" xfId="17665"/>
    <cellStyle name="_Tenaska Comparison_2009 GRC Compl Filing - Exhibit D 2 4 2" xfId="17666"/>
    <cellStyle name="_Tenaska Comparison_2009 GRC Compl Filing - Exhibit D 3" xfId="17667"/>
    <cellStyle name="_Tenaska Comparison_2009 GRC Compl Filing - Exhibit D 3 2" xfId="17668"/>
    <cellStyle name="_Tenaska Comparison_2009 GRC Compl Filing - Exhibit D 3 2 2" xfId="17669"/>
    <cellStyle name="_Tenaska Comparison_2009 GRC Compl Filing - Exhibit D 3 3" xfId="17670"/>
    <cellStyle name="_Tenaska Comparison_2009 GRC Compl Filing - Exhibit D 4" xfId="17671"/>
    <cellStyle name="_Tenaska Comparison_2009 GRC Compl Filing - Exhibit D 4 2" xfId="17672"/>
    <cellStyle name="_Tenaska Comparison_2009 GRC Compl Filing - Exhibit D 4 2 2" xfId="17673"/>
    <cellStyle name="_Tenaska Comparison_2009 GRC Compl Filing - Exhibit D 4 3" xfId="17674"/>
    <cellStyle name="_Tenaska Comparison_2009 GRC Compl Filing - Exhibit D 5" xfId="17675"/>
    <cellStyle name="_Tenaska Comparison_2009 GRC Compl Filing - Exhibit D 5 2" xfId="17676"/>
    <cellStyle name="_Tenaska Comparison_2009 GRC Compl Filing - Exhibit D 6" xfId="17677"/>
    <cellStyle name="_Tenaska Comparison_2009 GRC Compl Filing - Exhibit D 6 2" xfId="17678"/>
    <cellStyle name="_Tenaska Comparison_2009 GRC Compl Filing - Exhibit D_DEM-WP(C) ENERG10C--ctn Mid-C_042010 2010GRC" xfId="17679"/>
    <cellStyle name="_Tenaska Comparison_2009 GRC Compl Filing - Exhibit D_DEM-WP(C) ENERG10C--ctn Mid-C_042010 2010GRC 2" xfId="17680"/>
    <cellStyle name="_Tenaska Comparison_3.01 Income Statement" xfId="17681"/>
    <cellStyle name="_Tenaska Comparison_4 31 Regulatory Assets and Liabilities  7 06- Exhibit D" xfId="17682"/>
    <cellStyle name="_Tenaska Comparison_4 31 Regulatory Assets and Liabilities  7 06- Exhibit D 2" xfId="17683"/>
    <cellStyle name="_Tenaska Comparison_4 31 Regulatory Assets and Liabilities  7 06- Exhibit D 2 2" xfId="17684"/>
    <cellStyle name="_Tenaska Comparison_4 31 Regulatory Assets and Liabilities  7 06- Exhibit D 2 2 2" xfId="17685"/>
    <cellStyle name="_Tenaska Comparison_4 31 Regulatory Assets and Liabilities  7 06- Exhibit D 2 2 2 2" xfId="17686"/>
    <cellStyle name="_Tenaska Comparison_4 31 Regulatory Assets and Liabilities  7 06- Exhibit D 2 2 3" xfId="17687"/>
    <cellStyle name="_Tenaska Comparison_4 31 Regulatory Assets and Liabilities  7 06- Exhibit D 2 3" xfId="17688"/>
    <cellStyle name="_Tenaska Comparison_4 31 Regulatory Assets and Liabilities  7 06- Exhibit D 2 3 2" xfId="17689"/>
    <cellStyle name="_Tenaska Comparison_4 31 Regulatory Assets and Liabilities  7 06- Exhibit D 2 3 2 2" xfId="17690"/>
    <cellStyle name="_Tenaska Comparison_4 31 Regulatory Assets and Liabilities  7 06- Exhibit D 2 3 3" xfId="17691"/>
    <cellStyle name="_Tenaska Comparison_4 31 Regulatory Assets and Liabilities  7 06- Exhibit D 2 4" xfId="17692"/>
    <cellStyle name="_Tenaska Comparison_4 31 Regulatory Assets and Liabilities  7 06- Exhibit D 2 4 2" xfId="17693"/>
    <cellStyle name="_Tenaska Comparison_4 31 Regulatory Assets and Liabilities  7 06- Exhibit D 2 5" xfId="17694"/>
    <cellStyle name="_Tenaska Comparison_4 31 Regulatory Assets and Liabilities  7 06- Exhibit D 2 5 2" xfId="17695"/>
    <cellStyle name="_Tenaska Comparison_4 31 Regulatory Assets and Liabilities  7 06- Exhibit D 3" xfId="17696"/>
    <cellStyle name="_Tenaska Comparison_4 31 Regulatory Assets and Liabilities  7 06- Exhibit D 3 2" xfId="17697"/>
    <cellStyle name="_Tenaska Comparison_4 31 Regulatory Assets and Liabilities  7 06- Exhibit D 3 2 2" xfId="17698"/>
    <cellStyle name="_Tenaska Comparison_4 31 Regulatory Assets and Liabilities  7 06- Exhibit D 3 3" xfId="17699"/>
    <cellStyle name="_Tenaska Comparison_4 31 Regulatory Assets and Liabilities  7 06- Exhibit D 4" xfId="17700"/>
    <cellStyle name="_Tenaska Comparison_4 31 Regulatory Assets and Liabilities  7 06- Exhibit D 4 2" xfId="17701"/>
    <cellStyle name="_Tenaska Comparison_4 31 Regulatory Assets and Liabilities  7 06- Exhibit D 4 2 2" xfId="17702"/>
    <cellStyle name="_Tenaska Comparison_4 31 Regulatory Assets and Liabilities  7 06- Exhibit D 4 3" xfId="17703"/>
    <cellStyle name="_Tenaska Comparison_4 31 Regulatory Assets and Liabilities  7 06- Exhibit D 5" xfId="17704"/>
    <cellStyle name="_Tenaska Comparison_4 31 Regulatory Assets and Liabilities  7 06- Exhibit D 5 2" xfId="17705"/>
    <cellStyle name="_Tenaska Comparison_4 31 Regulatory Assets and Liabilities  7 06- Exhibit D 6" xfId="17706"/>
    <cellStyle name="_Tenaska Comparison_4 31 Regulatory Assets and Liabilities  7 06- Exhibit D 6 2" xfId="17707"/>
    <cellStyle name="_Tenaska Comparison_4 31 Regulatory Assets and Liabilities  7 06- Exhibit D_DEM-WP(C) ENERG10C--ctn Mid-C_042010 2010GRC" xfId="17708"/>
    <cellStyle name="_Tenaska Comparison_4 31 Regulatory Assets and Liabilities  7 06- Exhibit D_DEM-WP(C) ENERG10C--ctn Mid-C_042010 2010GRC 2" xfId="17709"/>
    <cellStyle name="_Tenaska Comparison_4 31 Regulatory Assets and Liabilities  7 06- Exhibit D_NIM Summary" xfId="17710"/>
    <cellStyle name="_Tenaska Comparison_4 31 Regulatory Assets and Liabilities  7 06- Exhibit D_NIM Summary 2" xfId="17711"/>
    <cellStyle name="_Tenaska Comparison_4 31 Regulatory Assets and Liabilities  7 06- Exhibit D_NIM Summary 2 2" xfId="17712"/>
    <cellStyle name="_Tenaska Comparison_4 31 Regulatory Assets and Liabilities  7 06- Exhibit D_NIM Summary 2 2 2" xfId="17713"/>
    <cellStyle name="_Tenaska Comparison_4 31 Regulatory Assets and Liabilities  7 06- Exhibit D_NIM Summary 2 2 2 2" xfId="17714"/>
    <cellStyle name="_Tenaska Comparison_4 31 Regulatory Assets and Liabilities  7 06- Exhibit D_NIM Summary 2 3" xfId="17715"/>
    <cellStyle name="_Tenaska Comparison_4 31 Regulatory Assets and Liabilities  7 06- Exhibit D_NIM Summary 2 3 2" xfId="17716"/>
    <cellStyle name="_Tenaska Comparison_4 31 Regulatory Assets and Liabilities  7 06- Exhibit D_NIM Summary 2 4" xfId="17717"/>
    <cellStyle name="_Tenaska Comparison_4 31 Regulatory Assets and Liabilities  7 06- Exhibit D_NIM Summary 2 4 2" xfId="17718"/>
    <cellStyle name="_Tenaska Comparison_4 31 Regulatory Assets and Liabilities  7 06- Exhibit D_NIM Summary 3" xfId="17719"/>
    <cellStyle name="_Tenaska Comparison_4 31 Regulatory Assets and Liabilities  7 06- Exhibit D_NIM Summary 3 2" xfId="17720"/>
    <cellStyle name="_Tenaska Comparison_4 31 Regulatory Assets and Liabilities  7 06- Exhibit D_NIM Summary 3 2 2" xfId="17721"/>
    <cellStyle name="_Tenaska Comparison_4 31 Regulatory Assets and Liabilities  7 06- Exhibit D_NIM Summary 3 3" xfId="17722"/>
    <cellStyle name="_Tenaska Comparison_4 31 Regulatory Assets and Liabilities  7 06- Exhibit D_NIM Summary 4" xfId="17723"/>
    <cellStyle name="_Tenaska Comparison_4 31 Regulatory Assets and Liabilities  7 06- Exhibit D_NIM Summary 4 2" xfId="17724"/>
    <cellStyle name="_Tenaska Comparison_4 31 Regulatory Assets and Liabilities  7 06- Exhibit D_NIM Summary 4 2 2" xfId="17725"/>
    <cellStyle name="_Tenaska Comparison_4 31 Regulatory Assets and Liabilities  7 06- Exhibit D_NIM Summary 4 3" xfId="17726"/>
    <cellStyle name="_Tenaska Comparison_4 31 Regulatory Assets and Liabilities  7 06- Exhibit D_NIM Summary 5" xfId="17727"/>
    <cellStyle name="_Tenaska Comparison_4 31 Regulatory Assets and Liabilities  7 06- Exhibit D_NIM Summary 5 2" xfId="17728"/>
    <cellStyle name="_Tenaska Comparison_4 31 Regulatory Assets and Liabilities  7 06- Exhibit D_NIM Summary 6" xfId="17729"/>
    <cellStyle name="_Tenaska Comparison_4 31 Regulatory Assets and Liabilities  7 06- Exhibit D_NIM Summary 6 2" xfId="17730"/>
    <cellStyle name="_Tenaska Comparison_4 31 Regulatory Assets and Liabilities  7 06- Exhibit D_NIM Summary_DEM-WP(C) ENERG10C--ctn Mid-C_042010 2010GRC" xfId="17731"/>
    <cellStyle name="_Tenaska Comparison_4 31 Regulatory Assets and Liabilities  7 06- Exhibit D_NIM Summary_DEM-WP(C) ENERG10C--ctn Mid-C_042010 2010GRC 2" xfId="17732"/>
    <cellStyle name="_Tenaska Comparison_4 31 Regulatory Assets and Liabilities  7 06- Exhibit D_NIM+O&amp;M" xfId="17733"/>
    <cellStyle name="_Tenaska Comparison_4 31 Regulatory Assets and Liabilities  7 06- Exhibit D_NIM+O&amp;M 2" xfId="17734"/>
    <cellStyle name="_Tenaska Comparison_4 31 Regulatory Assets and Liabilities  7 06- Exhibit D_NIM+O&amp;M 2 2" xfId="17735"/>
    <cellStyle name="_Tenaska Comparison_4 31 Regulatory Assets and Liabilities  7 06- Exhibit D_NIM+O&amp;M 2 2 2" xfId="17736"/>
    <cellStyle name="_Tenaska Comparison_4 31 Regulatory Assets and Liabilities  7 06- Exhibit D_NIM+O&amp;M 3" xfId="17737"/>
    <cellStyle name="_Tenaska Comparison_4 31 Regulatory Assets and Liabilities  7 06- Exhibit D_NIM+O&amp;M 3 2" xfId="17738"/>
    <cellStyle name="_Tenaska Comparison_4 31 Regulatory Assets and Liabilities  7 06- Exhibit D_NIM+O&amp;M 3 2 2" xfId="17739"/>
    <cellStyle name="_Tenaska Comparison_4 31 Regulatory Assets and Liabilities  7 06- Exhibit D_NIM+O&amp;M 3 3" xfId="17740"/>
    <cellStyle name="_Tenaska Comparison_4 31 Regulatory Assets and Liabilities  7 06- Exhibit D_NIM+O&amp;M 4" xfId="17741"/>
    <cellStyle name="_Tenaska Comparison_4 31 Regulatory Assets and Liabilities  7 06- Exhibit D_NIM+O&amp;M 4 2" xfId="17742"/>
    <cellStyle name="_Tenaska Comparison_4 31 Regulatory Assets and Liabilities  7 06- Exhibit D_NIM+O&amp;M 5" xfId="17743"/>
    <cellStyle name="_Tenaska Comparison_4 31 Regulatory Assets and Liabilities  7 06- Exhibit D_NIM+O&amp;M 5 2" xfId="17744"/>
    <cellStyle name="_Tenaska Comparison_4 31 Regulatory Assets and Liabilities  7 06- Exhibit D_NIM+O&amp;M Monthly" xfId="17745"/>
    <cellStyle name="_Tenaska Comparison_4 31 Regulatory Assets and Liabilities  7 06- Exhibit D_NIM+O&amp;M Monthly 2" xfId="17746"/>
    <cellStyle name="_Tenaska Comparison_4 31 Regulatory Assets and Liabilities  7 06- Exhibit D_NIM+O&amp;M Monthly 2 2" xfId="17747"/>
    <cellStyle name="_Tenaska Comparison_4 31 Regulatory Assets and Liabilities  7 06- Exhibit D_NIM+O&amp;M Monthly 2 2 2" xfId="17748"/>
    <cellStyle name="_Tenaska Comparison_4 31 Regulatory Assets and Liabilities  7 06- Exhibit D_NIM+O&amp;M Monthly 3" xfId="17749"/>
    <cellStyle name="_Tenaska Comparison_4 31 Regulatory Assets and Liabilities  7 06- Exhibit D_NIM+O&amp;M Monthly 3 2" xfId="17750"/>
    <cellStyle name="_Tenaska Comparison_4 31 Regulatory Assets and Liabilities  7 06- Exhibit D_NIM+O&amp;M Monthly 3 2 2" xfId="17751"/>
    <cellStyle name="_Tenaska Comparison_4 31 Regulatory Assets and Liabilities  7 06- Exhibit D_NIM+O&amp;M Monthly 3 3" xfId="17752"/>
    <cellStyle name="_Tenaska Comparison_4 31 Regulatory Assets and Liabilities  7 06- Exhibit D_NIM+O&amp;M Monthly 4" xfId="17753"/>
    <cellStyle name="_Tenaska Comparison_4 31 Regulatory Assets and Liabilities  7 06- Exhibit D_NIM+O&amp;M Monthly 4 2" xfId="17754"/>
    <cellStyle name="_Tenaska Comparison_4 31 Regulatory Assets and Liabilities  7 06- Exhibit D_NIM+O&amp;M Monthly 5" xfId="17755"/>
    <cellStyle name="_Tenaska Comparison_4 31 Regulatory Assets and Liabilities  7 06- Exhibit D_NIM+O&amp;M Monthly 5 2" xfId="17756"/>
    <cellStyle name="_Tenaska Comparison_4 31E Reg Asset  Liab and EXH D" xfId="17757"/>
    <cellStyle name="_Tenaska Comparison_4 31E Reg Asset  Liab and EXH D _ Aug 10 Filing (2)" xfId="17758"/>
    <cellStyle name="_Tenaska Comparison_4 31E Reg Asset  Liab and EXH D _ Aug 10 Filing (2) 2" xfId="17759"/>
    <cellStyle name="_Tenaska Comparison_4 31E Reg Asset  Liab and EXH D _ Aug 10 Filing (2) 2 2" xfId="17760"/>
    <cellStyle name="_Tenaska Comparison_4 31E Reg Asset  Liab and EXH D _ Aug 10 Filing (2) 2 2 2" xfId="17761"/>
    <cellStyle name="_Tenaska Comparison_4 31E Reg Asset  Liab and EXH D _ Aug 10 Filing (2) 2 3" xfId="17762"/>
    <cellStyle name="_Tenaska Comparison_4 31E Reg Asset  Liab and EXH D _ Aug 10 Filing (2) 3" xfId="17763"/>
    <cellStyle name="_Tenaska Comparison_4 31E Reg Asset  Liab and EXH D _ Aug 10 Filing (2) 3 2" xfId="17764"/>
    <cellStyle name="_Tenaska Comparison_4 31E Reg Asset  Liab and EXH D _ Aug 10 Filing (2) 3 2 2" xfId="17765"/>
    <cellStyle name="_Tenaska Comparison_4 31E Reg Asset  Liab and EXH D _ Aug 10 Filing (2) 3 3" xfId="17766"/>
    <cellStyle name="_Tenaska Comparison_4 31E Reg Asset  Liab and EXH D _ Aug 10 Filing (2) 4" xfId="17767"/>
    <cellStyle name="_Tenaska Comparison_4 31E Reg Asset  Liab and EXH D _ Aug 10 Filing (2) 4 2" xfId="17768"/>
    <cellStyle name="_Tenaska Comparison_4 31E Reg Asset  Liab and EXH D _ Aug 10 Filing (2) 5" xfId="17769"/>
    <cellStyle name="_Tenaska Comparison_4 31E Reg Asset  Liab and EXH D _ Aug 10 Filing (2) 5 2" xfId="17770"/>
    <cellStyle name="_Tenaska Comparison_4 31E Reg Asset  Liab and EXH D 10" xfId="17771"/>
    <cellStyle name="_Tenaska Comparison_4 31E Reg Asset  Liab and EXH D 10 2" xfId="17772"/>
    <cellStyle name="_Tenaska Comparison_4 31E Reg Asset  Liab and EXH D 10 2 2" xfId="17773"/>
    <cellStyle name="_Tenaska Comparison_4 31E Reg Asset  Liab and EXH D 10 3" xfId="17774"/>
    <cellStyle name="_Tenaska Comparison_4 31E Reg Asset  Liab and EXH D 11" xfId="17775"/>
    <cellStyle name="_Tenaska Comparison_4 31E Reg Asset  Liab and EXH D 11 2" xfId="17776"/>
    <cellStyle name="_Tenaska Comparison_4 31E Reg Asset  Liab and EXH D 11 2 2" xfId="17777"/>
    <cellStyle name="_Tenaska Comparison_4 31E Reg Asset  Liab and EXH D 11 3" xfId="17778"/>
    <cellStyle name="_Tenaska Comparison_4 31E Reg Asset  Liab and EXH D 12" xfId="17779"/>
    <cellStyle name="_Tenaska Comparison_4 31E Reg Asset  Liab and EXH D 12 2" xfId="17780"/>
    <cellStyle name="_Tenaska Comparison_4 31E Reg Asset  Liab and EXH D 12 2 2" xfId="17781"/>
    <cellStyle name="_Tenaska Comparison_4 31E Reg Asset  Liab and EXH D 12 3" xfId="17782"/>
    <cellStyle name="_Tenaska Comparison_4 31E Reg Asset  Liab and EXH D 13" xfId="17783"/>
    <cellStyle name="_Tenaska Comparison_4 31E Reg Asset  Liab and EXH D 13 2" xfId="17784"/>
    <cellStyle name="_Tenaska Comparison_4 31E Reg Asset  Liab and EXH D 13 2 2" xfId="17785"/>
    <cellStyle name="_Tenaska Comparison_4 31E Reg Asset  Liab and EXH D 13 3" xfId="17786"/>
    <cellStyle name="_Tenaska Comparison_4 31E Reg Asset  Liab and EXH D 14" xfId="17787"/>
    <cellStyle name="_Tenaska Comparison_4 31E Reg Asset  Liab and EXH D 14 2" xfId="17788"/>
    <cellStyle name="_Tenaska Comparison_4 31E Reg Asset  Liab and EXH D 14 2 2" xfId="17789"/>
    <cellStyle name="_Tenaska Comparison_4 31E Reg Asset  Liab and EXH D 14 3" xfId="17790"/>
    <cellStyle name="_Tenaska Comparison_4 31E Reg Asset  Liab and EXH D 15" xfId="17791"/>
    <cellStyle name="_Tenaska Comparison_4 31E Reg Asset  Liab and EXH D 15 2" xfId="17792"/>
    <cellStyle name="_Tenaska Comparison_4 31E Reg Asset  Liab and EXH D 15 2 2" xfId="17793"/>
    <cellStyle name="_Tenaska Comparison_4 31E Reg Asset  Liab and EXH D 15 3" xfId="17794"/>
    <cellStyle name="_Tenaska Comparison_4 31E Reg Asset  Liab and EXH D 16" xfId="17795"/>
    <cellStyle name="_Tenaska Comparison_4 31E Reg Asset  Liab and EXH D 16 2" xfId="17796"/>
    <cellStyle name="_Tenaska Comparison_4 31E Reg Asset  Liab and EXH D 16 2 2" xfId="17797"/>
    <cellStyle name="_Tenaska Comparison_4 31E Reg Asset  Liab and EXH D 16 3" xfId="17798"/>
    <cellStyle name="_Tenaska Comparison_4 31E Reg Asset  Liab and EXH D 17" xfId="17799"/>
    <cellStyle name="_Tenaska Comparison_4 31E Reg Asset  Liab and EXH D 17 2" xfId="17800"/>
    <cellStyle name="_Tenaska Comparison_4 31E Reg Asset  Liab and EXH D 18" xfId="17801"/>
    <cellStyle name="_Tenaska Comparison_4 31E Reg Asset  Liab and EXH D 18 2" xfId="17802"/>
    <cellStyle name="_Tenaska Comparison_4 31E Reg Asset  Liab and EXH D 19" xfId="17803"/>
    <cellStyle name="_Tenaska Comparison_4 31E Reg Asset  Liab and EXH D 19 2" xfId="17804"/>
    <cellStyle name="_Tenaska Comparison_4 31E Reg Asset  Liab and EXH D 2" xfId="17805"/>
    <cellStyle name="_Tenaska Comparison_4 31E Reg Asset  Liab and EXH D 2 2" xfId="17806"/>
    <cellStyle name="_Tenaska Comparison_4 31E Reg Asset  Liab and EXH D 2 2 2" xfId="17807"/>
    <cellStyle name="_Tenaska Comparison_4 31E Reg Asset  Liab and EXH D 2 3" xfId="17808"/>
    <cellStyle name="_Tenaska Comparison_4 31E Reg Asset  Liab and EXH D 20" xfId="17809"/>
    <cellStyle name="_Tenaska Comparison_4 31E Reg Asset  Liab and EXH D 20 2" xfId="17810"/>
    <cellStyle name="_Tenaska Comparison_4 31E Reg Asset  Liab and EXH D 21" xfId="17811"/>
    <cellStyle name="_Tenaska Comparison_4 31E Reg Asset  Liab and EXH D 21 2" xfId="17812"/>
    <cellStyle name="_Tenaska Comparison_4 31E Reg Asset  Liab and EXH D 22" xfId="17813"/>
    <cellStyle name="_Tenaska Comparison_4 31E Reg Asset  Liab and EXH D 22 2" xfId="17814"/>
    <cellStyle name="_Tenaska Comparison_4 31E Reg Asset  Liab and EXH D 23" xfId="17815"/>
    <cellStyle name="_Tenaska Comparison_4 31E Reg Asset  Liab and EXH D 23 2" xfId="17816"/>
    <cellStyle name="_Tenaska Comparison_4 31E Reg Asset  Liab and EXH D 24" xfId="17817"/>
    <cellStyle name="_Tenaska Comparison_4 31E Reg Asset  Liab and EXH D 24 2" xfId="17818"/>
    <cellStyle name="_Tenaska Comparison_4 31E Reg Asset  Liab and EXH D 25" xfId="17819"/>
    <cellStyle name="_Tenaska Comparison_4 31E Reg Asset  Liab and EXH D 25 2" xfId="17820"/>
    <cellStyle name="_Tenaska Comparison_4 31E Reg Asset  Liab and EXH D 26" xfId="17821"/>
    <cellStyle name="_Tenaska Comparison_4 31E Reg Asset  Liab and EXH D 26 2" xfId="17822"/>
    <cellStyle name="_Tenaska Comparison_4 31E Reg Asset  Liab and EXH D 27" xfId="17823"/>
    <cellStyle name="_Tenaska Comparison_4 31E Reg Asset  Liab and EXH D 27 2" xfId="17824"/>
    <cellStyle name="_Tenaska Comparison_4 31E Reg Asset  Liab and EXH D 28" xfId="17825"/>
    <cellStyle name="_Tenaska Comparison_4 31E Reg Asset  Liab and EXH D 28 2" xfId="17826"/>
    <cellStyle name="_Tenaska Comparison_4 31E Reg Asset  Liab and EXH D 29" xfId="17827"/>
    <cellStyle name="_Tenaska Comparison_4 31E Reg Asset  Liab and EXH D 29 2" xfId="17828"/>
    <cellStyle name="_Tenaska Comparison_4 31E Reg Asset  Liab and EXH D 3" xfId="17829"/>
    <cellStyle name="_Tenaska Comparison_4 31E Reg Asset  Liab and EXH D 3 2" xfId="17830"/>
    <cellStyle name="_Tenaska Comparison_4 31E Reg Asset  Liab and EXH D 3 2 2" xfId="17831"/>
    <cellStyle name="_Tenaska Comparison_4 31E Reg Asset  Liab and EXH D 3 3" xfId="17832"/>
    <cellStyle name="_Tenaska Comparison_4 31E Reg Asset  Liab and EXH D 30" xfId="17833"/>
    <cellStyle name="_Tenaska Comparison_4 31E Reg Asset  Liab and EXH D 30 2" xfId="17834"/>
    <cellStyle name="_Tenaska Comparison_4 31E Reg Asset  Liab and EXH D 4" xfId="17835"/>
    <cellStyle name="_Tenaska Comparison_4 31E Reg Asset  Liab and EXH D 4 2" xfId="17836"/>
    <cellStyle name="_Tenaska Comparison_4 31E Reg Asset  Liab and EXH D 4 2 2" xfId="17837"/>
    <cellStyle name="_Tenaska Comparison_4 31E Reg Asset  Liab and EXH D 5" xfId="17838"/>
    <cellStyle name="_Tenaska Comparison_4 31E Reg Asset  Liab and EXH D 5 2" xfId="17839"/>
    <cellStyle name="_Tenaska Comparison_4 31E Reg Asset  Liab and EXH D 5 2 2" xfId="17840"/>
    <cellStyle name="_Tenaska Comparison_4 31E Reg Asset  Liab and EXH D 6" xfId="17841"/>
    <cellStyle name="_Tenaska Comparison_4 31E Reg Asset  Liab and EXH D 6 2" xfId="17842"/>
    <cellStyle name="_Tenaska Comparison_4 31E Reg Asset  Liab and EXH D 6 2 2" xfId="17843"/>
    <cellStyle name="_Tenaska Comparison_4 31E Reg Asset  Liab and EXH D 6 3" xfId="17844"/>
    <cellStyle name="_Tenaska Comparison_4 31E Reg Asset  Liab and EXH D 7" xfId="17845"/>
    <cellStyle name="_Tenaska Comparison_4 31E Reg Asset  Liab and EXH D 7 2" xfId="17846"/>
    <cellStyle name="_Tenaska Comparison_4 31E Reg Asset  Liab and EXH D 7 2 2" xfId="17847"/>
    <cellStyle name="_Tenaska Comparison_4 31E Reg Asset  Liab and EXH D 7 3" xfId="17848"/>
    <cellStyle name="_Tenaska Comparison_4 31E Reg Asset  Liab and EXH D 8" xfId="17849"/>
    <cellStyle name="_Tenaska Comparison_4 31E Reg Asset  Liab and EXH D 8 2" xfId="17850"/>
    <cellStyle name="_Tenaska Comparison_4 31E Reg Asset  Liab and EXH D 8 2 2" xfId="17851"/>
    <cellStyle name="_Tenaska Comparison_4 31E Reg Asset  Liab and EXH D 8 3" xfId="17852"/>
    <cellStyle name="_Tenaska Comparison_4 31E Reg Asset  Liab and EXH D 9" xfId="17853"/>
    <cellStyle name="_Tenaska Comparison_4 31E Reg Asset  Liab and EXH D 9 2" xfId="17854"/>
    <cellStyle name="_Tenaska Comparison_4 31E Reg Asset  Liab and EXH D 9 2 2" xfId="17855"/>
    <cellStyle name="_Tenaska Comparison_4 31E Reg Asset  Liab and EXH D 9 3" xfId="17856"/>
    <cellStyle name="_Tenaska Comparison_4 32 Regulatory Assets and Liabilities  7 06- Exhibit D" xfId="17857"/>
    <cellStyle name="_Tenaska Comparison_4 32 Regulatory Assets and Liabilities  7 06- Exhibit D 2" xfId="17858"/>
    <cellStyle name="_Tenaska Comparison_4 32 Regulatory Assets and Liabilities  7 06- Exhibit D 2 2" xfId="17859"/>
    <cellStyle name="_Tenaska Comparison_4 32 Regulatory Assets and Liabilities  7 06- Exhibit D 2 2 2" xfId="17860"/>
    <cellStyle name="_Tenaska Comparison_4 32 Regulatory Assets and Liabilities  7 06- Exhibit D 2 2 2 2" xfId="17861"/>
    <cellStyle name="_Tenaska Comparison_4 32 Regulatory Assets and Liabilities  7 06- Exhibit D 2 2 3" xfId="17862"/>
    <cellStyle name="_Tenaska Comparison_4 32 Regulatory Assets and Liabilities  7 06- Exhibit D 2 3" xfId="17863"/>
    <cellStyle name="_Tenaska Comparison_4 32 Regulatory Assets and Liabilities  7 06- Exhibit D 2 3 2" xfId="17864"/>
    <cellStyle name="_Tenaska Comparison_4 32 Regulatory Assets and Liabilities  7 06- Exhibit D 2 3 2 2" xfId="17865"/>
    <cellStyle name="_Tenaska Comparison_4 32 Regulatory Assets and Liabilities  7 06- Exhibit D 2 3 3" xfId="17866"/>
    <cellStyle name="_Tenaska Comparison_4 32 Regulatory Assets and Liabilities  7 06- Exhibit D 2 4" xfId="17867"/>
    <cellStyle name="_Tenaska Comparison_4 32 Regulatory Assets and Liabilities  7 06- Exhibit D 2 4 2" xfId="17868"/>
    <cellStyle name="_Tenaska Comparison_4 32 Regulatory Assets and Liabilities  7 06- Exhibit D 2 5" xfId="17869"/>
    <cellStyle name="_Tenaska Comparison_4 32 Regulatory Assets and Liabilities  7 06- Exhibit D 2 5 2" xfId="17870"/>
    <cellStyle name="_Tenaska Comparison_4 32 Regulatory Assets and Liabilities  7 06- Exhibit D 3" xfId="17871"/>
    <cellStyle name="_Tenaska Comparison_4 32 Regulatory Assets and Liabilities  7 06- Exhibit D 3 2" xfId="17872"/>
    <cellStyle name="_Tenaska Comparison_4 32 Regulatory Assets and Liabilities  7 06- Exhibit D 3 2 2" xfId="17873"/>
    <cellStyle name="_Tenaska Comparison_4 32 Regulatory Assets and Liabilities  7 06- Exhibit D 3 3" xfId="17874"/>
    <cellStyle name="_Tenaska Comparison_4 32 Regulatory Assets and Liabilities  7 06- Exhibit D 4" xfId="17875"/>
    <cellStyle name="_Tenaska Comparison_4 32 Regulatory Assets and Liabilities  7 06- Exhibit D 4 2" xfId="17876"/>
    <cellStyle name="_Tenaska Comparison_4 32 Regulatory Assets and Liabilities  7 06- Exhibit D 4 2 2" xfId="17877"/>
    <cellStyle name="_Tenaska Comparison_4 32 Regulatory Assets and Liabilities  7 06- Exhibit D 4 3" xfId="17878"/>
    <cellStyle name="_Tenaska Comparison_4 32 Regulatory Assets and Liabilities  7 06- Exhibit D 5" xfId="17879"/>
    <cellStyle name="_Tenaska Comparison_4 32 Regulatory Assets and Liabilities  7 06- Exhibit D 5 2" xfId="17880"/>
    <cellStyle name="_Tenaska Comparison_4 32 Regulatory Assets and Liabilities  7 06- Exhibit D 6" xfId="17881"/>
    <cellStyle name="_Tenaska Comparison_4 32 Regulatory Assets and Liabilities  7 06- Exhibit D 6 2" xfId="17882"/>
    <cellStyle name="_Tenaska Comparison_4 32 Regulatory Assets and Liabilities  7 06- Exhibit D_DEM-WP(C) ENERG10C--ctn Mid-C_042010 2010GRC" xfId="17883"/>
    <cellStyle name="_Tenaska Comparison_4 32 Regulatory Assets and Liabilities  7 06- Exhibit D_DEM-WP(C) ENERG10C--ctn Mid-C_042010 2010GRC 2" xfId="17884"/>
    <cellStyle name="_Tenaska Comparison_4 32 Regulatory Assets and Liabilities  7 06- Exhibit D_NIM Summary" xfId="17885"/>
    <cellStyle name="_Tenaska Comparison_4 32 Regulatory Assets and Liabilities  7 06- Exhibit D_NIM Summary 2" xfId="17886"/>
    <cellStyle name="_Tenaska Comparison_4 32 Regulatory Assets and Liabilities  7 06- Exhibit D_NIM Summary 2 2" xfId="17887"/>
    <cellStyle name="_Tenaska Comparison_4 32 Regulatory Assets and Liabilities  7 06- Exhibit D_NIM Summary 2 2 2" xfId="17888"/>
    <cellStyle name="_Tenaska Comparison_4 32 Regulatory Assets and Liabilities  7 06- Exhibit D_NIM Summary 2 2 2 2" xfId="17889"/>
    <cellStyle name="_Tenaska Comparison_4 32 Regulatory Assets and Liabilities  7 06- Exhibit D_NIM Summary 2 3" xfId="17890"/>
    <cellStyle name="_Tenaska Comparison_4 32 Regulatory Assets and Liabilities  7 06- Exhibit D_NIM Summary 2 3 2" xfId="17891"/>
    <cellStyle name="_Tenaska Comparison_4 32 Regulatory Assets and Liabilities  7 06- Exhibit D_NIM Summary 2 4" xfId="17892"/>
    <cellStyle name="_Tenaska Comparison_4 32 Regulatory Assets and Liabilities  7 06- Exhibit D_NIM Summary 2 4 2" xfId="17893"/>
    <cellStyle name="_Tenaska Comparison_4 32 Regulatory Assets and Liabilities  7 06- Exhibit D_NIM Summary 3" xfId="17894"/>
    <cellStyle name="_Tenaska Comparison_4 32 Regulatory Assets and Liabilities  7 06- Exhibit D_NIM Summary 3 2" xfId="17895"/>
    <cellStyle name="_Tenaska Comparison_4 32 Regulatory Assets and Liabilities  7 06- Exhibit D_NIM Summary 3 2 2" xfId="17896"/>
    <cellStyle name="_Tenaska Comparison_4 32 Regulatory Assets and Liabilities  7 06- Exhibit D_NIM Summary 3 3" xfId="17897"/>
    <cellStyle name="_Tenaska Comparison_4 32 Regulatory Assets and Liabilities  7 06- Exhibit D_NIM Summary 4" xfId="17898"/>
    <cellStyle name="_Tenaska Comparison_4 32 Regulatory Assets and Liabilities  7 06- Exhibit D_NIM Summary 4 2" xfId="17899"/>
    <cellStyle name="_Tenaska Comparison_4 32 Regulatory Assets and Liabilities  7 06- Exhibit D_NIM Summary 4 2 2" xfId="17900"/>
    <cellStyle name="_Tenaska Comparison_4 32 Regulatory Assets and Liabilities  7 06- Exhibit D_NIM Summary 4 3" xfId="17901"/>
    <cellStyle name="_Tenaska Comparison_4 32 Regulatory Assets and Liabilities  7 06- Exhibit D_NIM Summary 5" xfId="17902"/>
    <cellStyle name="_Tenaska Comparison_4 32 Regulatory Assets and Liabilities  7 06- Exhibit D_NIM Summary 5 2" xfId="17903"/>
    <cellStyle name="_Tenaska Comparison_4 32 Regulatory Assets and Liabilities  7 06- Exhibit D_NIM Summary 6" xfId="17904"/>
    <cellStyle name="_Tenaska Comparison_4 32 Regulatory Assets and Liabilities  7 06- Exhibit D_NIM Summary 6 2" xfId="17905"/>
    <cellStyle name="_Tenaska Comparison_4 32 Regulatory Assets and Liabilities  7 06- Exhibit D_NIM Summary_DEM-WP(C) ENERG10C--ctn Mid-C_042010 2010GRC" xfId="17906"/>
    <cellStyle name="_Tenaska Comparison_4 32 Regulatory Assets and Liabilities  7 06- Exhibit D_NIM Summary_DEM-WP(C) ENERG10C--ctn Mid-C_042010 2010GRC 2" xfId="17907"/>
    <cellStyle name="_Tenaska Comparison_4 32 Regulatory Assets and Liabilities  7 06- Exhibit D_NIM+O&amp;M" xfId="17908"/>
    <cellStyle name="_Tenaska Comparison_4 32 Regulatory Assets and Liabilities  7 06- Exhibit D_NIM+O&amp;M 2" xfId="17909"/>
    <cellStyle name="_Tenaska Comparison_4 32 Regulatory Assets and Liabilities  7 06- Exhibit D_NIM+O&amp;M 2 2" xfId="17910"/>
    <cellStyle name="_Tenaska Comparison_4 32 Regulatory Assets and Liabilities  7 06- Exhibit D_NIM+O&amp;M 2 2 2" xfId="17911"/>
    <cellStyle name="_Tenaska Comparison_4 32 Regulatory Assets and Liabilities  7 06- Exhibit D_NIM+O&amp;M 3" xfId="17912"/>
    <cellStyle name="_Tenaska Comparison_4 32 Regulatory Assets and Liabilities  7 06- Exhibit D_NIM+O&amp;M 3 2" xfId="17913"/>
    <cellStyle name="_Tenaska Comparison_4 32 Regulatory Assets and Liabilities  7 06- Exhibit D_NIM+O&amp;M 3 2 2" xfId="17914"/>
    <cellStyle name="_Tenaska Comparison_4 32 Regulatory Assets and Liabilities  7 06- Exhibit D_NIM+O&amp;M 3 3" xfId="17915"/>
    <cellStyle name="_Tenaska Comparison_4 32 Regulatory Assets and Liabilities  7 06- Exhibit D_NIM+O&amp;M 4" xfId="17916"/>
    <cellStyle name="_Tenaska Comparison_4 32 Regulatory Assets and Liabilities  7 06- Exhibit D_NIM+O&amp;M 4 2" xfId="17917"/>
    <cellStyle name="_Tenaska Comparison_4 32 Regulatory Assets and Liabilities  7 06- Exhibit D_NIM+O&amp;M 5" xfId="17918"/>
    <cellStyle name="_Tenaska Comparison_4 32 Regulatory Assets and Liabilities  7 06- Exhibit D_NIM+O&amp;M 5 2" xfId="17919"/>
    <cellStyle name="_Tenaska Comparison_4 32 Regulatory Assets and Liabilities  7 06- Exhibit D_NIM+O&amp;M Monthly" xfId="17920"/>
    <cellStyle name="_Tenaska Comparison_4 32 Regulatory Assets and Liabilities  7 06- Exhibit D_NIM+O&amp;M Monthly 2" xfId="17921"/>
    <cellStyle name="_Tenaska Comparison_4 32 Regulatory Assets and Liabilities  7 06- Exhibit D_NIM+O&amp;M Monthly 2 2" xfId="17922"/>
    <cellStyle name="_Tenaska Comparison_4 32 Regulatory Assets and Liabilities  7 06- Exhibit D_NIM+O&amp;M Monthly 2 2 2" xfId="17923"/>
    <cellStyle name="_Tenaska Comparison_4 32 Regulatory Assets and Liabilities  7 06- Exhibit D_NIM+O&amp;M Monthly 3" xfId="17924"/>
    <cellStyle name="_Tenaska Comparison_4 32 Regulatory Assets and Liabilities  7 06- Exhibit D_NIM+O&amp;M Monthly 3 2" xfId="17925"/>
    <cellStyle name="_Tenaska Comparison_4 32 Regulatory Assets and Liabilities  7 06- Exhibit D_NIM+O&amp;M Monthly 3 2 2" xfId="17926"/>
    <cellStyle name="_Tenaska Comparison_4 32 Regulatory Assets and Liabilities  7 06- Exhibit D_NIM+O&amp;M Monthly 3 3" xfId="17927"/>
    <cellStyle name="_Tenaska Comparison_4 32 Regulatory Assets and Liabilities  7 06- Exhibit D_NIM+O&amp;M Monthly 4" xfId="17928"/>
    <cellStyle name="_Tenaska Comparison_4 32 Regulatory Assets and Liabilities  7 06- Exhibit D_NIM+O&amp;M Monthly 4 2" xfId="17929"/>
    <cellStyle name="_Tenaska Comparison_4 32 Regulatory Assets and Liabilities  7 06- Exhibit D_NIM+O&amp;M Monthly 5" xfId="17930"/>
    <cellStyle name="_Tenaska Comparison_4 32 Regulatory Assets and Liabilities  7 06- Exhibit D_NIM+O&amp;M Monthly 5 2" xfId="17931"/>
    <cellStyle name="_Tenaska Comparison_AURORA Total New" xfId="17932"/>
    <cellStyle name="_Tenaska Comparison_AURORA Total New 2" xfId="17933"/>
    <cellStyle name="_Tenaska Comparison_AURORA Total New 2 2" xfId="17934"/>
    <cellStyle name="_Tenaska Comparison_AURORA Total New 2 2 2" xfId="17935"/>
    <cellStyle name="_Tenaska Comparison_AURORA Total New 2 2 2 2" xfId="17936"/>
    <cellStyle name="_Tenaska Comparison_AURORA Total New 2 3" xfId="17937"/>
    <cellStyle name="_Tenaska Comparison_AURORA Total New 2 3 2" xfId="17938"/>
    <cellStyle name="_Tenaska Comparison_AURORA Total New 2 4" xfId="17939"/>
    <cellStyle name="_Tenaska Comparison_AURORA Total New 2 4 2" xfId="17940"/>
    <cellStyle name="_Tenaska Comparison_AURORA Total New 3" xfId="17941"/>
    <cellStyle name="_Tenaska Comparison_AURORA Total New 3 2" xfId="17942"/>
    <cellStyle name="_Tenaska Comparison_AURORA Total New 3 2 2" xfId="17943"/>
    <cellStyle name="_Tenaska Comparison_AURORA Total New 4" xfId="17944"/>
    <cellStyle name="_Tenaska Comparison_AURORA Total New 4 2" xfId="17945"/>
    <cellStyle name="_Tenaska Comparison_AURORA Total New 5" xfId="17946"/>
    <cellStyle name="_Tenaska Comparison_AURORA Total New 5 2" xfId="17947"/>
    <cellStyle name="_Tenaska Comparison_Book1" xfId="17948"/>
    <cellStyle name="_Tenaska Comparison_Book2" xfId="17949"/>
    <cellStyle name="_Tenaska Comparison_Book2 2" xfId="17950"/>
    <cellStyle name="_Tenaska Comparison_Book2 2 2" xfId="17951"/>
    <cellStyle name="_Tenaska Comparison_Book2 2 2 2" xfId="17952"/>
    <cellStyle name="_Tenaska Comparison_Book2 2 2 2 2" xfId="17953"/>
    <cellStyle name="_Tenaska Comparison_Book2 2 3" xfId="17954"/>
    <cellStyle name="_Tenaska Comparison_Book2 2 3 2" xfId="17955"/>
    <cellStyle name="_Tenaska Comparison_Book2 2 4" xfId="17956"/>
    <cellStyle name="_Tenaska Comparison_Book2 2 4 2" xfId="17957"/>
    <cellStyle name="_Tenaska Comparison_Book2 3" xfId="17958"/>
    <cellStyle name="_Tenaska Comparison_Book2 3 2" xfId="17959"/>
    <cellStyle name="_Tenaska Comparison_Book2 3 2 2" xfId="17960"/>
    <cellStyle name="_Tenaska Comparison_Book2 3 3" xfId="17961"/>
    <cellStyle name="_Tenaska Comparison_Book2 4" xfId="17962"/>
    <cellStyle name="_Tenaska Comparison_Book2 4 2" xfId="17963"/>
    <cellStyle name="_Tenaska Comparison_Book2 4 2 2" xfId="17964"/>
    <cellStyle name="_Tenaska Comparison_Book2 4 3" xfId="17965"/>
    <cellStyle name="_Tenaska Comparison_Book2 5" xfId="17966"/>
    <cellStyle name="_Tenaska Comparison_Book2 5 2" xfId="17967"/>
    <cellStyle name="_Tenaska Comparison_Book2 6" xfId="17968"/>
    <cellStyle name="_Tenaska Comparison_Book2 6 2" xfId="17969"/>
    <cellStyle name="_Tenaska Comparison_Book2_Adj Bench DR 3 for Initial Briefs (Electric)" xfId="17970"/>
    <cellStyle name="_Tenaska Comparison_Book2_Adj Bench DR 3 for Initial Briefs (Electric) 2" xfId="17971"/>
    <cellStyle name="_Tenaska Comparison_Book2_Adj Bench DR 3 for Initial Briefs (Electric) 2 2" xfId="17972"/>
    <cellStyle name="_Tenaska Comparison_Book2_Adj Bench DR 3 for Initial Briefs (Electric) 2 2 2" xfId="17973"/>
    <cellStyle name="_Tenaska Comparison_Book2_Adj Bench DR 3 for Initial Briefs (Electric) 2 2 2 2" xfId="17974"/>
    <cellStyle name="_Tenaska Comparison_Book2_Adj Bench DR 3 for Initial Briefs (Electric) 2 3" xfId="17975"/>
    <cellStyle name="_Tenaska Comparison_Book2_Adj Bench DR 3 for Initial Briefs (Electric) 2 3 2" xfId="17976"/>
    <cellStyle name="_Tenaska Comparison_Book2_Adj Bench DR 3 for Initial Briefs (Electric) 2 4" xfId="17977"/>
    <cellStyle name="_Tenaska Comparison_Book2_Adj Bench DR 3 for Initial Briefs (Electric) 2 4 2" xfId="17978"/>
    <cellStyle name="_Tenaska Comparison_Book2_Adj Bench DR 3 for Initial Briefs (Electric) 3" xfId="17979"/>
    <cellStyle name="_Tenaska Comparison_Book2_Adj Bench DR 3 for Initial Briefs (Electric) 3 2" xfId="17980"/>
    <cellStyle name="_Tenaska Comparison_Book2_Adj Bench DR 3 for Initial Briefs (Electric) 3 2 2" xfId="17981"/>
    <cellStyle name="_Tenaska Comparison_Book2_Adj Bench DR 3 for Initial Briefs (Electric) 3 3" xfId="17982"/>
    <cellStyle name="_Tenaska Comparison_Book2_Adj Bench DR 3 for Initial Briefs (Electric) 4" xfId="17983"/>
    <cellStyle name="_Tenaska Comparison_Book2_Adj Bench DR 3 for Initial Briefs (Electric) 4 2" xfId="17984"/>
    <cellStyle name="_Tenaska Comparison_Book2_Adj Bench DR 3 for Initial Briefs (Electric) 4 2 2" xfId="17985"/>
    <cellStyle name="_Tenaska Comparison_Book2_Adj Bench DR 3 for Initial Briefs (Electric) 4 3" xfId="17986"/>
    <cellStyle name="_Tenaska Comparison_Book2_Adj Bench DR 3 for Initial Briefs (Electric) 5" xfId="17987"/>
    <cellStyle name="_Tenaska Comparison_Book2_Adj Bench DR 3 for Initial Briefs (Electric) 5 2" xfId="17988"/>
    <cellStyle name="_Tenaska Comparison_Book2_Adj Bench DR 3 for Initial Briefs (Electric) 6" xfId="17989"/>
    <cellStyle name="_Tenaska Comparison_Book2_Adj Bench DR 3 for Initial Briefs (Electric) 6 2" xfId="17990"/>
    <cellStyle name="_Tenaska Comparison_Book2_Adj Bench DR 3 for Initial Briefs (Electric)_DEM-WP(C) ENERG10C--ctn Mid-C_042010 2010GRC" xfId="17991"/>
    <cellStyle name="_Tenaska Comparison_Book2_Adj Bench DR 3 for Initial Briefs (Electric)_DEM-WP(C) ENERG10C--ctn Mid-C_042010 2010GRC 2" xfId="17992"/>
    <cellStyle name="_Tenaska Comparison_Book2_DEM-WP(C) ENERG10C--ctn Mid-C_042010 2010GRC" xfId="17993"/>
    <cellStyle name="_Tenaska Comparison_Book2_DEM-WP(C) ENERG10C--ctn Mid-C_042010 2010GRC 2" xfId="17994"/>
    <cellStyle name="_Tenaska Comparison_Book2_Electric Rev Req Model (2009 GRC) Rebuttal" xfId="17995"/>
    <cellStyle name="_Tenaska Comparison_Book2_Electric Rev Req Model (2009 GRC) Rebuttal 2" xfId="17996"/>
    <cellStyle name="_Tenaska Comparison_Book2_Electric Rev Req Model (2009 GRC) Rebuttal 2 2" xfId="17997"/>
    <cellStyle name="_Tenaska Comparison_Book2_Electric Rev Req Model (2009 GRC) Rebuttal 2 2 2" xfId="17998"/>
    <cellStyle name="_Tenaska Comparison_Book2_Electric Rev Req Model (2009 GRC) Rebuttal 2 3" xfId="17999"/>
    <cellStyle name="_Tenaska Comparison_Book2_Electric Rev Req Model (2009 GRC) Rebuttal 3" xfId="18000"/>
    <cellStyle name="_Tenaska Comparison_Book2_Electric Rev Req Model (2009 GRC) Rebuttal 3 2" xfId="18001"/>
    <cellStyle name="_Tenaska Comparison_Book2_Electric Rev Req Model (2009 GRC) Rebuttal 4" xfId="18002"/>
    <cellStyle name="_Tenaska Comparison_Book2_Electric Rev Req Model (2009 GRC) Rebuttal REmoval of New  WH Solar AdjustMI" xfId="18003"/>
    <cellStyle name="_Tenaska Comparison_Book2_Electric Rev Req Model (2009 GRC) Rebuttal REmoval of New  WH Solar AdjustMI 2" xfId="18004"/>
    <cellStyle name="_Tenaska Comparison_Book2_Electric Rev Req Model (2009 GRC) Rebuttal REmoval of New  WH Solar AdjustMI 2 2" xfId="18005"/>
    <cellStyle name="_Tenaska Comparison_Book2_Electric Rev Req Model (2009 GRC) Rebuttal REmoval of New  WH Solar AdjustMI 2 2 2" xfId="18006"/>
    <cellStyle name="_Tenaska Comparison_Book2_Electric Rev Req Model (2009 GRC) Rebuttal REmoval of New  WH Solar AdjustMI 2 2 2 2" xfId="18007"/>
    <cellStyle name="_Tenaska Comparison_Book2_Electric Rev Req Model (2009 GRC) Rebuttal REmoval of New  WH Solar AdjustMI 2 3" xfId="18008"/>
    <cellStyle name="_Tenaska Comparison_Book2_Electric Rev Req Model (2009 GRC) Rebuttal REmoval of New  WH Solar AdjustMI 2 3 2" xfId="18009"/>
    <cellStyle name="_Tenaska Comparison_Book2_Electric Rev Req Model (2009 GRC) Rebuttal REmoval of New  WH Solar AdjustMI 2 4" xfId="18010"/>
    <cellStyle name="_Tenaska Comparison_Book2_Electric Rev Req Model (2009 GRC) Rebuttal REmoval of New  WH Solar AdjustMI 2 4 2" xfId="18011"/>
    <cellStyle name="_Tenaska Comparison_Book2_Electric Rev Req Model (2009 GRC) Rebuttal REmoval of New  WH Solar AdjustMI 3" xfId="18012"/>
    <cellStyle name="_Tenaska Comparison_Book2_Electric Rev Req Model (2009 GRC) Rebuttal REmoval of New  WH Solar AdjustMI 3 2" xfId="18013"/>
    <cellStyle name="_Tenaska Comparison_Book2_Electric Rev Req Model (2009 GRC) Rebuttal REmoval of New  WH Solar AdjustMI 3 2 2" xfId="18014"/>
    <cellStyle name="_Tenaska Comparison_Book2_Electric Rev Req Model (2009 GRC) Rebuttal REmoval of New  WH Solar AdjustMI 3 3" xfId="18015"/>
    <cellStyle name="_Tenaska Comparison_Book2_Electric Rev Req Model (2009 GRC) Rebuttal REmoval of New  WH Solar AdjustMI 4" xfId="18016"/>
    <cellStyle name="_Tenaska Comparison_Book2_Electric Rev Req Model (2009 GRC) Rebuttal REmoval of New  WH Solar AdjustMI 4 2" xfId="18017"/>
    <cellStyle name="_Tenaska Comparison_Book2_Electric Rev Req Model (2009 GRC) Rebuttal REmoval of New  WH Solar AdjustMI 4 2 2" xfId="18018"/>
    <cellStyle name="_Tenaska Comparison_Book2_Electric Rev Req Model (2009 GRC) Rebuttal REmoval of New  WH Solar AdjustMI 4 3" xfId="18019"/>
    <cellStyle name="_Tenaska Comparison_Book2_Electric Rev Req Model (2009 GRC) Rebuttal REmoval of New  WH Solar AdjustMI 5" xfId="18020"/>
    <cellStyle name="_Tenaska Comparison_Book2_Electric Rev Req Model (2009 GRC) Rebuttal REmoval of New  WH Solar AdjustMI 5 2" xfId="18021"/>
    <cellStyle name="_Tenaska Comparison_Book2_Electric Rev Req Model (2009 GRC) Rebuttal REmoval of New  WH Solar AdjustMI 6" xfId="18022"/>
    <cellStyle name="_Tenaska Comparison_Book2_Electric Rev Req Model (2009 GRC) Rebuttal REmoval of New  WH Solar AdjustMI 6 2" xfId="18023"/>
    <cellStyle name="_Tenaska Comparison_Book2_Electric Rev Req Model (2009 GRC) Rebuttal REmoval of New  WH Solar AdjustMI_DEM-WP(C) ENERG10C--ctn Mid-C_042010 2010GRC" xfId="18024"/>
    <cellStyle name="_Tenaska Comparison_Book2_Electric Rev Req Model (2009 GRC) Rebuttal REmoval of New  WH Solar AdjustMI_DEM-WP(C) ENERG10C--ctn Mid-C_042010 2010GRC 2" xfId="18025"/>
    <cellStyle name="_Tenaska Comparison_Book2_Electric Rev Req Model (2009 GRC) Revised 01-18-2010" xfId="18026"/>
    <cellStyle name="_Tenaska Comparison_Book2_Electric Rev Req Model (2009 GRC) Revised 01-18-2010 2" xfId="18027"/>
    <cellStyle name="_Tenaska Comparison_Book2_Electric Rev Req Model (2009 GRC) Revised 01-18-2010 2 2" xfId="18028"/>
    <cellStyle name="_Tenaska Comparison_Book2_Electric Rev Req Model (2009 GRC) Revised 01-18-2010 2 2 2" xfId="18029"/>
    <cellStyle name="_Tenaska Comparison_Book2_Electric Rev Req Model (2009 GRC) Revised 01-18-2010 2 2 2 2" xfId="18030"/>
    <cellStyle name="_Tenaska Comparison_Book2_Electric Rev Req Model (2009 GRC) Revised 01-18-2010 2 3" xfId="18031"/>
    <cellStyle name="_Tenaska Comparison_Book2_Electric Rev Req Model (2009 GRC) Revised 01-18-2010 2 3 2" xfId="18032"/>
    <cellStyle name="_Tenaska Comparison_Book2_Electric Rev Req Model (2009 GRC) Revised 01-18-2010 2 4" xfId="18033"/>
    <cellStyle name="_Tenaska Comparison_Book2_Electric Rev Req Model (2009 GRC) Revised 01-18-2010 2 4 2" xfId="18034"/>
    <cellStyle name="_Tenaska Comparison_Book2_Electric Rev Req Model (2009 GRC) Revised 01-18-2010 3" xfId="18035"/>
    <cellStyle name="_Tenaska Comparison_Book2_Electric Rev Req Model (2009 GRC) Revised 01-18-2010 3 2" xfId="18036"/>
    <cellStyle name="_Tenaska Comparison_Book2_Electric Rev Req Model (2009 GRC) Revised 01-18-2010 3 2 2" xfId="18037"/>
    <cellStyle name="_Tenaska Comparison_Book2_Electric Rev Req Model (2009 GRC) Revised 01-18-2010 3 3" xfId="18038"/>
    <cellStyle name="_Tenaska Comparison_Book2_Electric Rev Req Model (2009 GRC) Revised 01-18-2010 4" xfId="18039"/>
    <cellStyle name="_Tenaska Comparison_Book2_Electric Rev Req Model (2009 GRC) Revised 01-18-2010 4 2" xfId="18040"/>
    <cellStyle name="_Tenaska Comparison_Book2_Electric Rev Req Model (2009 GRC) Revised 01-18-2010 4 2 2" xfId="18041"/>
    <cellStyle name="_Tenaska Comparison_Book2_Electric Rev Req Model (2009 GRC) Revised 01-18-2010 4 3" xfId="18042"/>
    <cellStyle name="_Tenaska Comparison_Book2_Electric Rev Req Model (2009 GRC) Revised 01-18-2010 5" xfId="18043"/>
    <cellStyle name="_Tenaska Comparison_Book2_Electric Rev Req Model (2009 GRC) Revised 01-18-2010 5 2" xfId="18044"/>
    <cellStyle name="_Tenaska Comparison_Book2_Electric Rev Req Model (2009 GRC) Revised 01-18-2010 6" xfId="18045"/>
    <cellStyle name="_Tenaska Comparison_Book2_Electric Rev Req Model (2009 GRC) Revised 01-18-2010 6 2" xfId="18046"/>
    <cellStyle name="_Tenaska Comparison_Book2_Electric Rev Req Model (2009 GRC) Revised 01-18-2010_DEM-WP(C) ENERG10C--ctn Mid-C_042010 2010GRC" xfId="18047"/>
    <cellStyle name="_Tenaska Comparison_Book2_Electric Rev Req Model (2009 GRC) Revised 01-18-2010_DEM-WP(C) ENERG10C--ctn Mid-C_042010 2010GRC 2" xfId="18048"/>
    <cellStyle name="_Tenaska Comparison_Book2_Final Order Electric EXHIBIT A-1" xfId="18049"/>
    <cellStyle name="_Tenaska Comparison_Book2_Final Order Electric EXHIBIT A-1 2" xfId="18050"/>
    <cellStyle name="_Tenaska Comparison_Book2_Final Order Electric EXHIBIT A-1 2 2" xfId="18051"/>
    <cellStyle name="_Tenaska Comparison_Book2_Final Order Electric EXHIBIT A-1 2 2 2" xfId="18052"/>
    <cellStyle name="_Tenaska Comparison_Book2_Final Order Electric EXHIBIT A-1 2 3" xfId="18053"/>
    <cellStyle name="_Tenaska Comparison_Book2_Final Order Electric EXHIBIT A-1 3" xfId="18054"/>
    <cellStyle name="_Tenaska Comparison_Book2_Final Order Electric EXHIBIT A-1 3 2" xfId="18055"/>
    <cellStyle name="_Tenaska Comparison_Book2_Final Order Electric EXHIBIT A-1 3 2 2" xfId="18056"/>
    <cellStyle name="_Tenaska Comparison_Book2_Final Order Electric EXHIBIT A-1 3 3" xfId="18057"/>
    <cellStyle name="_Tenaska Comparison_Book2_Final Order Electric EXHIBIT A-1 4" xfId="18058"/>
    <cellStyle name="_Tenaska Comparison_Book2_Final Order Electric EXHIBIT A-1 4 2" xfId="18059"/>
    <cellStyle name="_Tenaska Comparison_Book2_Final Order Electric EXHIBIT A-1 5" xfId="18060"/>
    <cellStyle name="_Tenaska Comparison_Book2_Final Order Electric EXHIBIT A-1 6" xfId="18061"/>
    <cellStyle name="_Tenaska Comparison_Book4" xfId="18062"/>
    <cellStyle name="_Tenaska Comparison_Book4 2" xfId="18063"/>
    <cellStyle name="_Tenaska Comparison_Book4 2 2" xfId="18064"/>
    <cellStyle name="_Tenaska Comparison_Book4 2 2 2" xfId="18065"/>
    <cellStyle name="_Tenaska Comparison_Book4 2 2 2 2" xfId="18066"/>
    <cellStyle name="_Tenaska Comparison_Book4 2 3" xfId="18067"/>
    <cellStyle name="_Tenaska Comparison_Book4 2 3 2" xfId="18068"/>
    <cellStyle name="_Tenaska Comparison_Book4 2 4" xfId="18069"/>
    <cellStyle name="_Tenaska Comparison_Book4 2 4 2" xfId="18070"/>
    <cellStyle name="_Tenaska Comparison_Book4 3" xfId="18071"/>
    <cellStyle name="_Tenaska Comparison_Book4 3 2" xfId="18072"/>
    <cellStyle name="_Tenaska Comparison_Book4 3 2 2" xfId="18073"/>
    <cellStyle name="_Tenaska Comparison_Book4 3 3" xfId="18074"/>
    <cellStyle name="_Tenaska Comparison_Book4 4" xfId="18075"/>
    <cellStyle name="_Tenaska Comparison_Book4 4 2" xfId="18076"/>
    <cellStyle name="_Tenaska Comparison_Book4 4 2 2" xfId="18077"/>
    <cellStyle name="_Tenaska Comparison_Book4 4 3" xfId="18078"/>
    <cellStyle name="_Tenaska Comparison_Book4 5" xfId="18079"/>
    <cellStyle name="_Tenaska Comparison_Book4 5 2" xfId="18080"/>
    <cellStyle name="_Tenaska Comparison_Book4 6" xfId="18081"/>
    <cellStyle name="_Tenaska Comparison_Book4 6 2" xfId="18082"/>
    <cellStyle name="_Tenaska Comparison_Book4_DEM-WP(C) ENERG10C--ctn Mid-C_042010 2010GRC" xfId="18083"/>
    <cellStyle name="_Tenaska Comparison_Book4_DEM-WP(C) ENERG10C--ctn Mid-C_042010 2010GRC 2" xfId="18084"/>
    <cellStyle name="_Tenaska Comparison_Book9" xfId="18085"/>
    <cellStyle name="_Tenaska Comparison_Book9 2" xfId="18086"/>
    <cellStyle name="_Tenaska Comparison_Book9 2 2" xfId="18087"/>
    <cellStyle name="_Tenaska Comparison_Book9 2 2 2" xfId="18088"/>
    <cellStyle name="_Tenaska Comparison_Book9 2 2 2 2" xfId="18089"/>
    <cellStyle name="_Tenaska Comparison_Book9 2 3" xfId="18090"/>
    <cellStyle name="_Tenaska Comparison_Book9 2 3 2" xfId="18091"/>
    <cellStyle name="_Tenaska Comparison_Book9 2 4" xfId="18092"/>
    <cellStyle name="_Tenaska Comparison_Book9 2 4 2" xfId="18093"/>
    <cellStyle name="_Tenaska Comparison_Book9 3" xfId="18094"/>
    <cellStyle name="_Tenaska Comparison_Book9 3 2" xfId="18095"/>
    <cellStyle name="_Tenaska Comparison_Book9 3 2 2" xfId="18096"/>
    <cellStyle name="_Tenaska Comparison_Book9 3 3" xfId="18097"/>
    <cellStyle name="_Tenaska Comparison_Book9 4" xfId="18098"/>
    <cellStyle name="_Tenaska Comparison_Book9 4 2" xfId="18099"/>
    <cellStyle name="_Tenaska Comparison_Book9 4 2 2" xfId="18100"/>
    <cellStyle name="_Tenaska Comparison_Book9 4 3" xfId="18101"/>
    <cellStyle name="_Tenaska Comparison_Book9 5" xfId="18102"/>
    <cellStyle name="_Tenaska Comparison_Book9 5 2" xfId="18103"/>
    <cellStyle name="_Tenaska Comparison_Book9 6" xfId="18104"/>
    <cellStyle name="_Tenaska Comparison_Book9 6 2" xfId="18105"/>
    <cellStyle name="_Tenaska Comparison_Book9_DEM-WP(C) ENERG10C--ctn Mid-C_042010 2010GRC" xfId="18106"/>
    <cellStyle name="_Tenaska Comparison_Book9_DEM-WP(C) ENERG10C--ctn Mid-C_042010 2010GRC 2" xfId="18107"/>
    <cellStyle name="_Tenaska Comparison_Chelan PUD Power Costs (8-10)" xfId="18108"/>
    <cellStyle name="_Tenaska Comparison_Chelan PUD Power Costs (8-10) 2" xfId="18109"/>
    <cellStyle name="_Tenaska Comparison_DEM-WP(C) Chelan Power Costs" xfId="18110"/>
    <cellStyle name="_Tenaska Comparison_DEM-WP(C) Chelan Power Costs 2" xfId="18111"/>
    <cellStyle name="_Tenaska Comparison_DEM-WP(C) Chelan Power Costs 2 2" xfId="18112"/>
    <cellStyle name="_Tenaska Comparison_DEM-WP(C) Chelan Power Costs 2 2 2" xfId="18113"/>
    <cellStyle name="_Tenaska Comparison_DEM-WP(C) Chelan Power Costs 2 3" xfId="18114"/>
    <cellStyle name="_Tenaska Comparison_DEM-WP(C) Chelan Power Costs 3" xfId="18115"/>
    <cellStyle name="_Tenaska Comparison_DEM-WP(C) Chelan Power Costs 3 2" xfId="18116"/>
    <cellStyle name="_Tenaska Comparison_DEM-WP(C) Chelan Power Costs 3 2 2" xfId="18117"/>
    <cellStyle name="_Tenaska Comparison_DEM-WP(C) Chelan Power Costs 3 3" xfId="18118"/>
    <cellStyle name="_Tenaska Comparison_DEM-WP(C) Chelan Power Costs 4" xfId="18119"/>
    <cellStyle name="_Tenaska Comparison_DEM-WP(C) Chelan Power Costs 4 2" xfId="18120"/>
    <cellStyle name="_Tenaska Comparison_DEM-WP(C) Chelan Power Costs 5" xfId="18121"/>
    <cellStyle name="_Tenaska Comparison_DEM-WP(C) Chelan Power Costs 5 2" xfId="18122"/>
    <cellStyle name="_Tenaska Comparison_DEM-WP(C) ENERG10C--ctn Mid-C_042010 2010GRC" xfId="18123"/>
    <cellStyle name="_Tenaska Comparison_DEM-WP(C) ENERG10C--ctn Mid-C_042010 2010GRC 2" xfId="18124"/>
    <cellStyle name="_Tenaska Comparison_DEM-WP(C) Gas Transport 2010GRC" xfId="18125"/>
    <cellStyle name="_Tenaska Comparison_DEM-WP(C) Gas Transport 2010GRC 2" xfId="18126"/>
    <cellStyle name="_Tenaska Comparison_DEM-WP(C) Gas Transport 2010GRC 2 2" xfId="18127"/>
    <cellStyle name="_Tenaska Comparison_DEM-WP(C) Gas Transport 2010GRC 2 2 2" xfId="18128"/>
    <cellStyle name="_Tenaska Comparison_DEM-WP(C) Gas Transport 2010GRC 2 3" xfId="18129"/>
    <cellStyle name="_Tenaska Comparison_DEM-WP(C) Gas Transport 2010GRC 3" xfId="18130"/>
    <cellStyle name="_Tenaska Comparison_DEM-WP(C) Gas Transport 2010GRC 3 2" xfId="18131"/>
    <cellStyle name="_Tenaska Comparison_DEM-WP(C) Gas Transport 2010GRC 3 2 2" xfId="18132"/>
    <cellStyle name="_Tenaska Comparison_DEM-WP(C) Gas Transport 2010GRC 3 3" xfId="18133"/>
    <cellStyle name="_Tenaska Comparison_DEM-WP(C) Gas Transport 2010GRC 4" xfId="18134"/>
    <cellStyle name="_Tenaska Comparison_DEM-WP(C) Gas Transport 2010GRC 4 2" xfId="18135"/>
    <cellStyle name="_Tenaska Comparison_DEM-WP(C) Gas Transport 2010GRC 5" xfId="18136"/>
    <cellStyle name="_Tenaska Comparison_DEM-WP(C) Gas Transport 2010GRC 5 2" xfId="18137"/>
    <cellStyle name="_Tenaska Comparison_Electric COS Inputs" xfId="18138"/>
    <cellStyle name="_Tenaska Comparison_Electric COS Inputs 2" xfId="18139"/>
    <cellStyle name="_Tenaska Comparison_Electric COS Inputs 2 2" xfId="18140"/>
    <cellStyle name="_Tenaska Comparison_Electric COS Inputs 2 2 2" xfId="18141"/>
    <cellStyle name="_Tenaska Comparison_Electric COS Inputs 2 2 2 2" xfId="18142"/>
    <cellStyle name="_Tenaska Comparison_Electric COS Inputs 2 2 3" xfId="18143"/>
    <cellStyle name="_Tenaska Comparison_Electric COS Inputs 2 3" xfId="18144"/>
    <cellStyle name="_Tenaska Comparison_Electric COS Inputs 2 3 2" xfId="18145"/>
    <cellStyle name="_Tenaska Comparison_Electric COS Inputs 2 3 2 2" xfId="18146"/>
    <cellStyle name="_Tenaska Comparison_Electric COS Inputs 2 3 3" xfId="18147"/>
    <cellStyle name="_Tenaska Comparison_Electric COS Inputs 2 4" xfId="18148"/>
    <cellStyle name="_Tenaska Comparison_Electric COS Inputs 2 4 2" xfId="18149"/>
    <cellStyle name="_Tenaska Comparison_Electric COS Inputs 2 4 2 2" xfId="18150"/>
    <cellStyle name="_Tenaska Comparison_Electric COS Inputs 2 4 3" xfId="18151"/>
    <cellStyle name="_Tenaska Comparison_Electric COS Inputs 2 5" xfId="18152"/>
    <cellStyle name="_Tenaska Comparison_Electric COS Inputs 3" xfId="18153"/>
    <cellStyle name="_Tenaska Comparison_Electric COS Inputs 3 2" xfId="18154"/>
    <cellStyle name="_Tenaska Comparison_Electric COS Inputs 3 2 2" xfId="18155"/>
    <cellStyle name="_Tenaska Comparison_Electric COS Inputs 3 3" xfId="18156"/>
    <cellStyle name="_Tenaska Comparison_Electric COS Inputs 4" xfId="18157"/>
    <cellStyle name="_Tenaska Comparison_Electric COS Inputs 4 2" xfId="18158"/>
    <cellStyle name="_Tenaska Comparison_Electric COS Inputs 4 2 2" xfId="18159"/>
    <cellStyle name="_Tenaska Comparison_Electric COS Inputs 4 3" xfId="18160"/>
    <cellStyle name="_Tenaska Comparison_Electric COS Inputs 5" xfId="18161"/>
    <cellStyle name="_Tenaska Comparison_Electric COS Inputs 5 2" xfId="18162"/>
    <cellStyle name="_Tenaska Comparison_Electric COS Inputs 6" xfId="18163"/>
    <cellStyle name="_Tenaska Comparison_Electric COS Inputs_Low Income 2010 RevRequirement" xfId="18164"/>
    <cellStyle name="_Tenaska Comparison_Electric COS Inputs_Low Income 2010 RevRequirement (2)" xfId="18165"/>
    <cellStyle name="_Tenaska Comparison_Electric COS Inputs_Oct2010toSep2011LwIncLead" xfId="18166"/>
    <cellStyle name="_Tenaska Comparison_Exh A-1 resulting from UE-112050 effective Jan 1 2012" xfId="18167"/>
    <cellStyle name="_Tenaska Comparison_Exh A-1 resulting from UE-112050 effective Jan 1 2012 2" xfId="18168"/>
    <cellStyle name="_Tenaska Comparison_Exhibit A-1 effective 4-1-11 fr S Free 12-11" xfId="18169"/>
    <cellStyle name="_Tenaska Comparison_Exhibit A-1 effective 4-1-11 fr S Free 12-11 2" xfId="18170"/>
    <cellStyle name="_Tenaska Comparison_LSRWEP LGIA like Acctg Petition Aug 2010" xfId="18171"/>
    <cellStyle name="_Tenaska Comparison_LSRWEP LGIA like Acctg Petition Aug 2010 2" xfId="18172"/>
    <cellStyle name="_Tenaska Comparison_LSRWEP LGIA like Acctg Petition Aug 2010 2 2" xfId="18173"/>
    <cellStyle name="_Tenaska Comparison_LSRWEP LGIA like Acctg Petition Aug 2010 2 2 2" xfId="18174"/>
    <cellStyle name="_Tenaska Comparison_LSRWEP LGIA like Acctg Petition Aug 2010 3" xfId="18175"/>
    <cellStyle name="_Tenaska Comparison_LSRWEP LGIA like Acctg Petition Aug 2010 3 2" xfId="18176"/>
    <cellStyle name="_Tenaska Comparison_LSRWEP LGIA like Acctg Petition Aug 2010 3 2 2" xfId="18177"/>
    <cellStyle name="_Tenaska Comparison_LSRWEP LGIA like Acctg Petition Aug 2010 3 3" xfId="18178"/>
    <cellStyle name="_Tenaska Comparison_LSRWEP LGIA like Acctg Petition Aug 2010 4" xfId="18179"/>
    <cellStyle name="_Tenaska Comparison_LSRWEP LGIA like Acctg Petition Aug 2010 4 2" xfId="18180"/>
    <cellStyle name="_Tenaska Comparison_LSRWEP LGIA like Acctg Petition Aug 2010 5" xfId="18181"/>
    <cellStyle name="_Tenaska Comparison_LSRWEP LGIA like Acctg Petition Aug 2010 5 2" xfId="18182"/>
    <cellStyle name="_Tenaska Comparison_Mint Farm Generation BPA" xfId="18183"/>
    <cellStyle name="_Tenaska Comparison_NIM Summary" xfId="18184"/>
    <cellStyle name="_Tenaska Comparison_NIM Summary 09GRC" xfId="18185"/>
    <cellStyle name="_Tenaska Comparison_NIM Summary 09GRC 2" xfId="18186"/>
    <cellStyle name="_Tenaska Comparison_NIM Summary 09GRC 2 2" xfId="18187"/>
    <cellStyle name="_Tenaska Comparison_NIM Summary 09GRC 2 2 2" xfId="18188"/>
    <cellStyle name="_Tenaska Comparison_NIM Summary 09GRC 2 2 2 2" xfId="18189"/>
    <cellStyle name="_Tenaska Comparison_NIM Summary 09GRC 2 3" xfId="18190"/>
    <cellStyle name="_Tenaska Comparison_NIM Summary 09GRC 2 3 2" xfId="18191"/>
    <cellStyle name="_Tenaska Comparison_NIM Summary 09GRC 2 4" xfId="18192"/>
    <cellStyle name="_Tenaska Comparison_NIM Summary 09GRC 2 4 2" xfId="18193"/>
    <cellStyle name="_Tenaska Comparison_NIM Summary 09GRC 3" xfId="18194"/>
    <cellStyle name="_Tenaska Comparison_NIM Summary 09GRC 3 2" xfId="18195"/>
    <cellStyle name="_Tenaska Comparison_NIM Summary 09GRC 3 2 2" xfId="18196"/>
    <cellStyle name="_Tenaska Comparison_NIM Summary 09GRC 3 3" xfId="18197"/>
    <cellStyle name="_Tenaska Comparison_NIM Summary 09GRC 4" xfId="18198"/>
    <cellStyle name="_Tenaska Comparison_NIM Summary 09GRC 4 2" xfId="18199"/>
    <cellStyle name="_Tenaska Comparison_NIM Summary 09GRC 4 2 2" xfId="18200"/>
    <cellStyle name="_Tenaska Comparison_NIM Summary 09GRC 4 3" xfId="18201"/>
    <cellStyle name="_Tenaska Comparison_NIM Summary 09GRC 5" xfId="18202"/>
    <cellStyle name="_Tenaska Comparison_NIM Summary 09GRC 5 2" xfId="18203"/>
    <cellStyle name="_Tenaska Comparison_NIM Summary 09GRC 6" xfId="18204"/>
    <cellStyle name="_Tenaska Comparison_NIM Summary 09GRC 6 2" xfId="18205"/>
    <cellStyle name="_Tenaska Comparison_NIM Summary 09GRC_DEM-WP(C) ENERG10C--ctn Mid-C_042010 2010GRC" xfId="18206"/>
    <cellStyle name="_Tenaska Comparison_NIM Summary 09GRC_DEM-WP(C) ENERG10C--ctn Mid-C_042010 2010GRC 2" xfId="18207"/>
    <cellStyle name="_Tenaska Comparison_NIM Summary 10" xfId="18208"/>
    <cellStyle name="_Tenaska Comparison_NIM Summary 10 2" xfId="18209"/>
    <cellStyle name="_Tenaska Comparison_NIM Summary 10 2 2" xfId="18210"/>
    <cellStyle name="_Tenaska Comparison_NIM Summary 10 3" xfId="18211"/>
    <cellStyle name="_Tenaska Comparison_NIM Summary 10 4" xfId="18212"/>
    <cellStyle name="_Tenaska Comparison_NIM Summary 11" xfId="18213"/>
    <cellStyle name="_Tenaska Comparison_NIM Summary 11 2" xfId="18214"/>
    <cellStyle name="_Tenaska Comparison_NIM Summary 11 2 2" xfId="18215"/>
    <cellStyle name="_Tenaska Comparison_NIM Summary 11 3" xfId="18216"/>
    <cellStyle name="_Tenaska Comparison_NIM Summary 11 4" xfId="18217"/>
    <cellStyle name="_Tenaska Comparison_NIM Summary 12" xfId="18218"/>
    <cellStyle name="_Tenaska Comparison_NIM Summary 12 2" xfId="18219"/>
    <cellStyle name="_Tenaska Comparison_NIM Summary 12 2 2" xfId="18220"/>
    <cellStyle name="_Tenaska Comparison_NIM Summary 12 3" xfId="18221"/>
    <cellStyle name="_Tenaska Comparison_NIM Summary 12 4" xfId="18222"/>
    <cellStyle name="_Tenaska Comparison_NIM Summary 13" xfId="18223"/>
    <cellStyle name="_Tenaska Comparison_NIM Summary 13 2" xfId="18224"/>
    <cellStyle name="_Tenaska Comparison_NIM Summary 13 2 2" xfId="18225"/>
    <cellStyle name="_Tenaska Comparison_NIM Summary 13 3" xfId="18226"/>
    <cellStyle name="_Tenaska Comparison_NIM Summary 13 4" xfId="18227"/>
    <cellStyle name="_Tenaska Comparison_NIM Summary 14" xfId="18228"/>
    <cellStyle name="_Tenaska Comparison_NIM Summary 14 2" xfId="18229"/>
    <cellStyle name="_Tenaska Comparison_NIM Summary 14 2 2" xfId="18230"/>
    <cellStyle name="_Tenaska Comparison_NIM Summary 14 3" xfId="18231"/>
    <cellStyle name="_Tenaska Comparison_NIM Summary 14 4" xfId="18232"/>
    <cellStyle name="_Tenaska Comparison_NIM Summary 15" xfId="18233"/>
    <cellStyle name="_Tenaska Comparison_NIM Summary 15 2" xfId="18234"/>
    <cellStyle name="_Tenaska Comparison_NIM Summary 15 2 2" xfId="18235"/>
    <cellStyle name="_Tenaska Comparison_NIM Summary 15 3" xfId="18236"/>
    <cellStyle name="_Tenaska Comparison_NIM Summary 15 4" xfId="18237"/>
    <cellStyle name="_Tenaska Comparison_NIM Summary 16" xfId="18238"/>
    <cellStyle name="_Tenaska Comparison_NIM Summary 16 2" xfId="18239"/>
    <cellStyle name="_Tenaska Comparison_NIM Summary 16 2 2" xfId="18240"/>
    <cellStyle name="_Tenaska Comparison_NIM Summary 16 3" xfId="18241"/>
    <cellStyle name="_Tenaska Comparison_NIM Summary 16 4" xfId="18242"/>
    <cellStyle name="_Tenaska Comparison_NIM Summary 17" xfId="18243"/>
    <cellStyle name="_Tenaska Comparison_NIM Summary 17 2" xfId="18244"/>
    <cellStyle name="_Tenaska Comparison_NIM Summary 17 2 2" xfId="18245"/>
    <cellStyle name="_Tenaska Comparison_NIM Summary 17 3" xfId="18246"/>
    <cellStyle name="_Tenaska Comparison_NIM Summary 17 4" xfId="18247"/>
    <cellStyle name="_Tenaska Comparison_NIM Summary 18" xfId="18248"/>
    <cellStyle name="_Tenaska Comparison_NIM Summary 18 2" xfId="18249"/>
    <cellStyle name="_Tenaska Comparison_NIM Summary 18 3" xfId="18250"/>
    <cellStyle name="_Tenaska Comparison_NIM Summary 19" xfId="18251"/>
    <cellStyle name="_Tenaska Comparison_NIM Summary 19 2" xfId="18252"/>
    <cellStyle name="_Tenaska Comparison_NIM Summary 19 3" xfId="18253"/>
    <cellStyle name="_Tenaska Comparison_NIM Summary 2" xfId="18254"/>
    <cellStyle name="_Tenaska Comparison_NIM Summary 2 2" xfId="18255"/>
    <cellStyle name="_Tenaska Comparison_NIM Summary 2 2 2" xfId="18256"/>
    <cellStyle name="_Tenaska Comparison_NIM Summary 2 2 2 2" xfId="18257"/>
    <cellStyle name="_Tenaska Comparison_NIM Summary 2 3" xfId="18258"/>
    <cellStyle name="_Tenaska Comparison_NIM Summary 2 3 2" xfId="18259"/>
    <cellStyle name="_Tenaska Comparison_NIM Summary 2 4" xfId="18260"/>
    <cellStyle name="_Tenaska Comparison_NIM Summary 2 4 2" xfId="18261"/>
    <cellStyle name="_Tenaska Comparison_NIM Summary 20" xfId="18262"/>
    <cellStyle name="_Tenaska Comparison_NIM Summary 20 2" xfId="18263"/>
    <cellStyle name="_Tenaska Comparison_NIM Summary 20 3" xfId="18264"/>
    <cellStyle name="_Tenaska Comparison_NIM Summary 21" xfId="18265"/>
    <cellStyle name="_Tenaska Comparison_NIM Summary 21 2" xfId="18266"/>
    <cellStyle name="_Tenaska Comparison_NIM Summary 21 3" xfId="18267"/>
    <cellStyle name="_Tenaska Comparison_NIM Summary 22" xfId="18268"/>
    <cellStyle name="_Tenaska Comparison_NIM Summary 22 2" xfId="18269"/>
    <cellStyle name="_Tenaska Comparison_NIM Summary 22 3" xfId="18270"/>
    <cellStyle name="_Tenaska Comparison_NIM Summary 23" xfId="18271"/>
    <cellStyle name="_Tenaska Comparison_NIM Summary 23 2" xfId="18272"/>
    <cellStyle name="_Tenaska Comparison_NIM Summary 23 3" xfId="18273"/>
    <cellStyle name="_Tenaska Comparison_NIM Summary 24" xfId="18274"/>
    <cellStyle name="_Tenaska Comparison_NIM Summary 24 2" xfId="18275"/>
    <cellStyle name="_Tenaska Comparison_NIM Summary 24 3" xfId="18276"/>
    <cellStyle name="_Tenaska Comparison_NIM Summary 25" xfId="18277"/>
    <cellStyle name="_Tenaska Comparison_NIM Summary 25 2" xfId="18278"/>
    <cellStyle name="_Tenaska Comparison_NIM Summary 25 3" xfId="18279"/>
    <cellStyle name="_Tenaska Comparison_NIM Summary 26" xfId="18280"/>
    <cellStyle name="_Tenaska Comparison_NIM Summary 26 2" xfId="18281"/>
    <cellStyle name="_Tenaska Comparison_NIM Summary 26 3" xfId="18282"/>
    <cellStyle name="_Tenaska Comparison_NIM Summary 27" xfId="18283"/>
    <cellStyle name="_Tenaska Comparison_NIM Summary 27 2" xfId="18284"/>
    <cellStyle name="_Tenaska Comparison_NIM Summary 27 3" xfId="18285"/>
    <cellStyle name="_Tenaska Comparison_NIM Summary 28" xfId="18286"/>
    <cellStyle name="_Tenaska Comparison_NIM Summary 28 2" xfId="18287"/>
    <cellStyle name="_Tenaska Comparison_NIM Summary 28 3" xfId="18288"/>
    <cellStyle name="_Tenaska Comparison_NIM Summary 29" xfId="18289"/>
    <cellStyle name="_Tenaska Comparison_NIM Summary 29 2" xfId="18290"/>
    <cellStyle name="_Tenaska Comparison_NIM Summary 29 3" xfId="18291"/>
    <cellStyle name="_Tenaska Comparison_NIM Summary 3" xfId="18292"/>
    <cellStyle name="_Tenaska Comparison_NIM Summary 3 2" xfId="18293"/>
    <cellStyle name="_Tenaska Comparison_NIM Summary 3 2 2" xfId="18294"/>
    <cellStyle name="_Tenaska Comparison_NIM Summary 3 3" xfId="18295"/>
    <cellStyle name="_Tenaska Comparison_NIM Summary 30" xfId="18296"/>
    <cellStyle name="_Tenaska Comparison_NIM Summary 30 2" xfId="18297"/>
    <cellStyle name="_Tenaska Comparison_NIM Summary 30 3" xfId="18298"/>
    <cellStyle name="_Tenaska Comparison_NIM Summary 31" xfId="18299"/>
    <cellStyle name="_Tenaska Comparison_NIM Summary 31 2" xfId="18300"/>
    <cellStyle name="_Tenaska Comparison_NIM Summary 31 3" xfId="18301"/>
    <cellStyle name="_Tenaska Comparison_NIM Summary 32" xfId="18302"/>
    <cellStyle name="_Tenaska Comparison_NIM Summary 32 2" xfId="18303"/>
    <cellStyle name="_Tenaska Comparison_NIM Summary 33" xfId="18304"/>
    <cellStyle name="_Tenaska Comparison_NIM Summary 33 2" xfId="18305"/>
    <cellStyle name="_Tenaska Comparison_NIM Summary 34" xfId="18306"/>
    <cellStyle name="_Tenaska Comparison_NIM Summary 34 2" xfId="18307"/>
    <cellStyle name="_Tenaska Comparison_NIM Summary 35" xfId="18308"/>
    <cellStyle name="_Tenaska Comparison_NIM Summary 35 2" xfId="18309"/>
    <cellStyle name="_Tenaska Comparison_NIM Summary 36" xfId="18310"/>
    <cellStyle name="_Tenaska Comparison_NIM Summary 36 2" xfId="18311"/>
    <cellStyle name="_Tenaska Comparison_NIM Summary 37" xfId="18312"/>
    <cellStyle name="_Tenaska Comparison_NIM Summary 37 2" xfId="18313"/>
    <cellStyle name="_Tenaska Comparison_NIM Summary 38" xfId="18314"/>
    <cellStyle name="_Tenaska Comparison_NIM Summary 38 2" xfId="18315"/>
    <cellStyle name="_Tenaska Comparison_NIM Summary 39" xfId="18316"/>
    <cellStyle name="_Tenaska Comparison_NIM Summary 39 2" xfId="18317"/>
    <cellStyle name="_Tenaska Comparison_NIM Summary 4" xfId="18318"/>
    <cellStyle name="_Tenaska Comparison_NIM Summary 4 2" xfId="18319"/>
    <cellStyle name="_Tenaska Comparison_NIM Summary 4 2 2" xfId="18320"/>
    <cellStyle name="_Tenaska Comparison_NIM Summary 4 3" xfId="18321"/>
    <cellStyle name="_Tenaska Comparison_NIM Summary 40" xfId="18322"/>
    <cellStyle name="_Tenaska Comparison_NIM Summary 40 2" xfId="18323"/>
    <cellStyle name="_Tenaska Comparison_NIM Summary 41" xfId="18324"/>
    <cellStyle name="_Tenaska Comparison_NIM Summary 41 2" xfId="18325"/>
    <cellStyle name="_Tenaska Comparison_NIM Summary 42" xfId="18326"/>
    <cellStyle name="_Tenaska Comparison_NIM Summary 42 2" xfId="18327"/>
    <cellStyle name="_Tenaska Comparison_NIM Summary 43" xfId="18328"/>
    <cellStyle name="_Tenaska Comparison_NIM Summary 43 2" xfId="18329"/>
    <cellStyle name="_Tenaska Comparison_NIM Summary 44" xfId="18330"/>
    <cellStyle name="_Tenaska Comparison_NIM Summary 44 2" xfId="18331"/>
    <cellStyle name="_Tenaska Comparison_NIM Summary 45" xfId="18332"/>
    <cellStyle name="_Tenaska Comparison_NIM Summary 45 2" xfId="18333"/>
    <cellStyle name="_Tenaska Comparison_NIM Summary 46" xfId="18334"/>
    <cellStyle name="_Tenaska Comparison_NIM Summary 46 2" xfId="18335"/>
    <cellStyle name="_Tenaska Comparison_NIM Summary 47" xfId="18336"/>
    <cellStyle name="_Tenaska Comparison_NIM Summary 47 2" xfId="18337"/>
    <cellStyle name="_Tenaska Comparison_NIM Summary 48" xfId="18338"/>
    <cellStyle name="_Tenaska Comparison_NIM Summary 49" xfId="18339"/>
    <cellStyle name="_Tenaska Comparison_NIM Summary 5" xfId="18340"/>
    <cellStyle name="_Tenaska Comparison_NIM Summary 5 2" xfId="18341"/>
    <cellStyle name="_Tenaska Comparison_NIM Summary 5 2 2" xfId="18342"/>
    <cellStyle name="_Tenaska Comparison_NIM Summary 5 3" xfId="18343"/>
    <cellStyle name="_Tenaska Comparison_NIM Summary 50" xfId="18344"/>
    <cellStyle name="_Tenaska Comparison_NIM Summary 51" xfId="18345"/>
    <cellStyle name="_Tenaska Comparison_NIM Summary 6" xfId="18346"/>
    <cellStyle name="_Tenaska Comparison_NIM Summary 6 2" xfId="18347"/>
    <cellStyle name="_Tenaska Comparison_NIM Summary 6 2 2" xfId="18348"/>
    <cellStyle name="_Tenaska Comparison_NIM Summary 6 3" xfId="18349"/>
    <cellStyle name="_Tenaska Comparison_NIM Summary 7" xfId="18350"/>
    <cellStyle name="_Tenaska Comparison_NIM Summary 7 2" xfId="18351"/>
    <cellStyle name="_Tenaska Comparison_NIM Summary 7 2 2" xfId="18352"/>
    <cellStyle name="_Tenaska Comparison_NIM Summary 7 3" xfId="18353"/>
    <cellStyle name="_Tenaska Comparison_NIM Summary 7 4" xfId="18354"/>
    <cellStyle name="_Tenaska Comparison_NIM Summary 8" xfId="18355"/>
    <cellStyle name="_Tenaska Comparison_NIM Summary 8 2" xfId="18356"/>
    <cellStyle name="_Tenaska Comparison_NIM Summary 8 2 2" xfId="18357"/>
    <cellStyle name="_Tenaska Comparison_NIM Summary 8 3" xfId="18358"/>
    <cellStyle name="_Tenaska Comparison_NIM Summary 8 4" xfId="18359"/>
    <cellStyle name="_Tenaska Comparison_NIM Summary 9" xfId="18360"/>
    <cellStyle name="_Tenaska Comparison_NIM Summary 9 2" xfId="18361"/>
    <cellStyle name="_Tenaska Comparison_NIM Summary 9 2 2" xfId="18362"/>
    <cellStyle name="_Tenaska Comparison_NIM Summary 9 3" xfId="18363"/>
    <cellStyle name="_Tenaska Comparison_NIM Summary 9 4" xfId="18364"/>
    <cellStyle name="_Tenaska Comparison_NIM Summary_DEM-WP(C) ENERG10C--ctn Mid-C_042010 2010GRC" xfId="18365"/>
    <cellStyle name="_Tenaska Comparison_NIM Summary_DEM-WP(C) ENERG10C--ctn Mid-C_042010 2010GRC 2" xfId="18366"/>
    <cellStyle name="_Tenaska Comparison_NIM+O&amp;M" xfId="18367"/>
    <cellStyle name="_Tenaska Comparison_NIM+O&amp;M 2" xfId="18368"/>
    <cellStyle name="_Tenaska Comparison_NIM+O&amp;M 2 2" xfId="18369"/>
    <cellStyle name="_Tenaska Comparison_NIM+O&amp;M 2 2 2" xfId="18370"/>
    <cellStyle name="_Tenaska Comparison_NIM+O&amp;M 2 2 2 2" xfId="18371"/>
    <cellStyle name="_Tenaska Comparison_NIM+O&amp;M 2 3" xfId="18372"/>
    <cellStyle name="_Tenaska Comparison_NIM+O&amp;M 2 3 2" xfId="18373"/>
    <cellStyle name="_Tenaska Comparison_NIM+O&amp;M 2 4" xfId="18374"/>
    <cellStyle name="_Tenaska Comparison_NIM+O&amp;M 2 4 2" xfId="18375"/>
    <cellStyle name="_Tenaska Comparison_NIM+O&amp;M 3" xfId="18376"/>
    <cellStyle name="_Tenaska Comparison_NIM+O&amp;M 3 2" xfId="18377"/>
    <cellStyle name="_Tenaska Comparison_NIM+O&amp;M 3 2 2" xfId="18378"/>
    <cellStyle name="_Tenaska Comparison_NIM+O&amp;M 4" xfId="18379"/>
    <cellStyle name="_Tenaska Comparison_NIM+O&amp;M 4 2" xfId="18380"/>
    <cellStyle name="_Tenaska Comparison_NIM+O&amp;M 4 2 2" xfId="18381"/>
    <cellStyle name="_Tenaska Comparison_NIM+O&amp;M 4 3" xfId="18382"/>
    <cellStyle name="_Tenaska Comparison_NIM+O&amp;M 5" xfId="18383"/>
    <cellStyle name="_Tenaska Comparison_NIM+O&amp;M 5 2" xfId="18384"/>
    <cellStyle name="_Tenaska Comparison_NIM+O&amp;M 6" xfId="18385"/>
    <cellStyle name="_Tenaska Comparison_NIM+O&amp;M 6 2" xfId="18386"/>
    <cellStyle name="_Tenaska Comparison_NIM+O&amp;M Monthly" xfId="18387"/>
    <cellStyle name="_Tenaska Comparison_NIM+O&amp;M Monthly 2" xfId="18388"/>
    <cellStyle name="_Tenaska Comparison_NIM+O&amp;M Monthly 2 2" xfId="18389"/>
    <cellStyle name="_Tenaska Comparison_NIM+O&amp;M Monthly 2 2 2" xfId="18390"/>
    <cellStyle name="_Tenaska Comparison_NIM+O&amp;M Monthly 2 2 2 2" xfId="18391"/>
    <cellStyle name="_Tenaska Comparison_NIM+O&amp;M Monthly 2 3" xfId="18392"/>
    <cellStyle name="_Tenaska Comparison_NIM+O&amp;M Monthly 2 3 2" xfId="18393"/>
    <cellStyle name="_Tenaska Comparison_NIM+O&amp;M Monthly 2 4" xfId="18394"/>
    <cellStyle name="_Tenaska Comparison_NIM+O&amp;M Monthly 2 4 2" xfId="18395"/>
    <cellStyle name="_Tenaska Comparison_NIM+O&amp;M Monthly 3" xfId="18396"/>
    <cellStyle name="_Tenaska Comparison_NIM+O&amp;M Monthly 3 2" xfId="18397"/>
    <cellStyle name="_Tenaska Comparison_NIM+O&amp;M Monthly 3 2 2" xfId="18398"/>
    <cellStyle name="_Tenaska Comparison_NIM+O&amp;M Monthly 4" xfId="18399"/>
    <cellStyle name="_Tenaska Comparison_NIM+O&amp;M Monthly 4 2" xfId="18400"/>
    <cellStyle name="_Tenaska Comparison_NIM+O&amp;M Monthly 4 2 2" xfId="18401"/>
    <cellStyle name="_Tenaska Comparison_NIM+O&amp;M Monthly 4 3" xfId="18402"/>
    <cellStyle name="_Tenaska Comparison_NIM+O&amp;M Monthly 5" xfId="18403"/>
    <cellStyle name="_Tenaska Comparison_NIM+O&amp;M Monthly 5 2" xfId="18404"/>
    <cellStyle name="_Tenaska Comparison_NIM+O&amp;M Monthly 6" xfId="18405"/>
    <cellStyle name="_Tenaska Comparison_NIM+O&amp;M Monthly 6 2" xfId="18406"/>
    <cellStyle name="_Tenaska Comparison_PCA 10 -  Exhibit D Dec 2011" xfId="18407"/>
    <cellStyle name="_Tenaska Comparison_PCA 10 -  Exhibit D Dec 2011 2" xfId="18408"/>
    <cellStyle name="_Tenaska Comparison_PCA 10 -  Exhibit D from A Kellogg Jan 2011" xfId="18409"/>
    <cellStyle name="_Tenaska Comparison_PCA 10 -  Exhibit D from A Kellogg Jan 2011 2" xfId="18410"/>
    <cellStyle name="_Tenaska Comparison_PCA 10 -  Exhibit D from A Kellogg July 2011" xfId="18411"/>
    <cellStyle name="_Tenaska Comparison_PCA 10 -  Exhibit D from A Kellogg July 2011 2" xfId="18412"/>
    <cellStyle name="_Tenaska Comparison_PCA 10 -  Exhibit D from S Free Rcv'd 12-11" xfId="18413"/>
    <cellStyle name="_Tenaska Comparison_PCA 10 -  Exhibit D from S Free Rcv'd 12-11 2" xfId="18414"/>
    <cellStyle name="_Tenaska Comparison_PCA 11 -  Exhibit D Jan 2012 fr A Kellogg" xfId="18415"/>
    <cellStyle name="_Tenaska Comparison_PCA 11 -  Exhibit D Jan 2012 fr A Kellogg 2" xfId="18416"/>
    <cellStyle name="_Tenaska Comparison_PCA 11 -  Exhibit D Jan 2012 WF" xfId="18417"/>
    <cellStyle name="_Tenaska Comparison_PCA 11 -  Exhibit D Jan 2012 WF 2" xfId="18418"/>
    <cellStyle name="_Tenaska Comparison_PCA 9 -  Exhibit D April 2010" xfId="18419"/>
    <cellStyle name="_Tenaska Comparison_PCA 9 -  Exhibit D April 2010 (3)" xfId="18420"/>
    <cellStyle name="_Tenaska Comparison_PCA 9 -  Exhibit D April 2010 (3) 2" xfId="18421"/>
    <cellStyle name="_Tenaska Comparison_PCA 9 -  Exhibit D April 2010 (3) 2 2" xfId="18422"/>
    <cellStyle name="_Tenaska Comparison_PCA 9 -  Exhibit D April 2010 (3) 2 2 2" xfId="18423"/>
    <cellStyle name="_Tenaska Comparison_PCA 9 -  Exhibit D April 2010 (3) 2 2 2 2" xfId="18424"/>
    <cellStyle name="_Tenaska Comparison_PCA 9 -  Exhibit D April 2010 (3) 2 3" xfId="18425"/>
    <cellStyle name="_Tenaska Comparison_PCA 9 -  Exhibit D April 2010 (3) 2 3 2" xfId="18426"/>
    <cellStyle name="_Tenaska Comparison_PCA 9 -  Exhibit D April 2010 (3) 2 4" xfId="18427"/>
    <cellStyle name="_Tenaska Comparison_PCA 9 -  Exhibit D April 2010 (3) 2 4 2" xfId="18428"/>
    <cellStyle name="_Tenaska Comparison_PCA 9 -  Exhibit D April 2010 (3) 3" xfId="18429"/>
    <cellStyle name="_Tenaska Comparison_PCA 9 -  Exhibit D April 2010 (3) 3 2" xfId="18430"/>
    <cellStyle name="_Tenaska Comparison_PCA 9 -  Exhibit D April 2010 (3) 3 2 2" xfId="18431"/>
    <cellStyle name="_Tenaska Comparison_PCA 9 -  Exhibit D April 2010 (3) 3 3" xfId="18432"/>
    <cellStyle name="_Tenaska Comparison_PCA 9 -  Exhibit D April 2010 (3) 4" xfId="18433"/>
    <cellStyle name="_Tenaska Comparison_PCA 9 -  Exhibit D April 2010 (3) 4 2" xfId="18434"/>
    <cellStyle name="_Tenaska Comparison_PCA 9 -  Exhibit D April 2010 (3) 4 2 2" xfId="18435"/>
    <cellStyle name="_Tenaska Comparison_PCA 9 -  Exhibit D April 2010 (3) 4 3" xfId="18436"/>
    <cellStyle name="_Tenaska Comparison_PCA 9 -  Exhibit D April 2010 (3) 5" xfId="18437"/>
    <cellStyle name="_Tenaska Comparison_PCA 9 -  Exhibit D April 2010 (3) 5 2" xfId="18438"/>
    <cellStyle name="_Tenaska Comparison_PCA 9 -  Exhibit D April 2010 (3) 6" xfId="18439"/>
    <cellStyle name="_Tenaska Comparison_PCA 9 -  Exhibit D April 2010 (3) 6 2" xfId="18440"/>
    <cellStyle name="_Tenaska Comparison_PCA 9 -  Exhibit D April 2010 (3)_DEM-WP(C) ENERG10C--ctn Mid-C_042010 2010GRC" xfId="18441"/>
    <cellStyle name="_Tenaska Comparison_PCA 9 -  Exhibit D April 2010 (3)_DEM-WP(C) ENERG10C--ctn Mid-C_042010 2010GRC 2" xfId="18442"/>
    <cellStyle name="_Tenaska Comparison_PCA 9 -  Exhibit D April 2010 2" xfId="18443"/>
    <cellStyle name="_Tenaska Comparison_PCA 9 -  Exhibit D April 2010 2 2" xfId="18444"/>
    <cellStyle name="_Tenaska Comparison_PCA 9 -  Exhibit D April 2010 3" xfId="18445"/>
    <cellStyle name="_Tenaska Comparison_PCA 9 -  Exhibit D April 2010 3 2" xfId="18446"/>
    <cellStyle name="_Tenaska Comparison_PCA 9 -  Exhibit D April 2010 4" xfId="18447"/>
    <cellStyle name="_Tenaska Comparison_PCA 9 -  Exhibit D April 2010 4 2" xfId="18448"/>
    <cellStyle name="_Tenaska Comparison_PCA 9 -  Exhibit D April 2010 5" xfId="18449"/>
    <cellStyle name="_Tenaska Comparison_PCA 9 -  Exhibit D April 2010 5 2" xfId="18450"/>
    <cellStyle name="_Tenaska Comparison_PCA 9 -  Exhibit D April 2010 6" xfId="18451"/>
    <cellStyle name="_Tenaska Comparison_PCA 9 -  Exhibit D April 2010 6 2" xfId="18452"/>
    <cellStyle name="_Tenaska Comparison_PCA 9 -  Exhibit D April 2010 7" xfId="18453"/>
    <cellStyle name="_Tenaska Comparison_PCA 9 -  Exhibit D Nov 2010" xfId="18454"/>
    <cellStyle name="_Tenaska Comparison_PCA 9 -  Exhibit D Nov 2010 2" xfId="18455"/>
    <cellStyle name="_Tenaska Comparison_PCA 9 -  Exhibit D Nov 2010 2 2" xfId="18456"/>
    <cellStyle name="_Tenaska Comparison_PCA 9 -  Exhibit D Nov 2010 3" xfId="18457"/>
    <cellStyle name="_Tenaska Comparison_PCA 9 - Exhibit D at August 2010" xfId="18458"/>
    <cellStyle name="_Tenaska Comparison_PCA 9 - Exhibit D at August 2010 2" xfId="18459"/>
    <cellStyle name="_Tenaska Comparison_PCA 9 - Exhibit D at August 2010 2 2" xfId="18460"/>
    <cellStyle name="_Tenaska Comparison_PCA 9 - Exhibit D at August 2010 3" xfId="18461"/>
    <cellStyle name="_Tenaska Comparison_PCA 9 - Exhibit D June 2010 GRC" xfId="18462"/>
    <cellStyle name="_Tenaska Comparison_PCA 9 - Exhibit D June 2010 GRC 2" xfId="18463"/>
    <cellStyle name="_Tenaska Comparison_PCA 9 - Exhibit D June 2010 GRC 2 2" xfId="18464"/>
    <cellStyle name="_Tenaska Comparison_PCA 9 - Exhibit D June 2010 GRC 3" xfId="18465"/>
    <cellStyle name="_Tenaska Comparison_Power Costs - Comparison bx Rbtl-Staff-Jt-PC" xfId="18466"/>
    <cellStyle name="_Tenaska Comparison_Power Costs - Comparison bx Rbtl-Staff-Jt-PC 2" xfId="18467"/>
    <cellStyle name="_Tenaska Comparison_Power Costs - Comparison bx Rbtl-Staff-Jt-PC 2 2" xfId="18468"/>
    <cellStyle name="_Tenaska Comparison_Power Costs - Comparison bx Rbtl-Staff-Jt-PC 2 2 2" xfId="18469"/>
    <cellStyle name="_Tenaska Comparison_Power Costs - Comparison bx Rbtl-Staff-Jt-PC 2 2 2 2" xfId="18470"/>
    <cellStyle name="_Tenaska Comparison_Power Costs - Comparison bx Rbtl-Staff-Jt-PC 2 3" xfId="18471"/>
    <cellStyle name="_Tenaska Comparison_Power Costs - Comparison bx Rbtl-Staff-Jt-PC 2 3 2" xfId="18472"/>
    <cellStyle name="_Tenaska Comparison_Power Costs - Comparison bx Rbtl-Staff-Jt-PC 2 4" xfId="18473"/>
    <cellStyle name="_Tenaska Comparison_Power Costs - Comparison bx Rbtl-Staff-Jt-PC 2 4 2" xfId="18474"/>
    <cellStyle name="_Tenaska Comparison_Power Costs - Comparison bx Rbtl-Staff-Jt-PC 3" xfId="18475"/>
    <cellStyle name="_Tenaska Comparison_Power Costs - Comparison bx Rbtl-Staff-Jt-PC 3 2" xfId="18476"/>
    <cellStyle name="_Tenaska Comparison_Power Costs - Comparison bx Rbtl-Staff-Jt-PC 3 2 2" xfId="18477"/>
    <cellStyle name="_Tenaska Comparison_Power Costs - Comparison bx Rbtl-Staff-Jt-PC 3 3" xfId="18478"/>
    <cellStyle name="_Tenaska Comparison_Power Costs - Comparison bx Rbtl-Staff-Jt-PC 4" xfId="18479"/>
    <cellStyle name="_Tenaska Comparison_Power Costs - Comparison bx Rbtl-Staff-Jt-PC 4 2" xfId="18480"/>
    <cellStyle name="_Tenaska Comparison_Power Costs - Comparison bx Rbtl-Staff-Jt-PC 4 2 2" xfId="18481"/>
    <cellStyle name="_Tenaska Comparison_Power Costs - Comparison bx Rbtl-Staff-Jt-PC 4 3" xfId="18482"/>
    <cellStyle name="_Tenaska Comparison_Power Costs - Comparison bx Rbtl-Staff-Jt-PC 5" xfId="18483"/>
    <cellStyle name="_Tenaska Comparison_Power Costs - Comparison bx Rbtl-Staff-Jt-PC 5 2" xfId="18484"/>
    <cellStyle name="_Tenaska Comparison_Power Costs - Comparison bx Rbtl-Staff-Jt-PC 6" xfId="18485"/>
    <cellStyle name="_Tenaska Comparison_Power Costs - Comparison bx Rbtl-Staff-Jt-PC 6 2" xfId="18486"/>
    <cellStyle name="_Tenaska Comparison_Power Costs - Comparison bx Rbtl-Staff-Jt-PC_Adj Bench DR 3 for Initial Briefs (Electric)" xfId="18487"/>
    <cellStyle name="_Tenaska Comparison_Power Costs - Comparison bx Rbtl-Staff-Jt-PC_Adj Bench DR 3 for Initial Briefs (Electric) 2" xfId="18488"/>
    <cellStyle name="_Tenaska Comparison_Power Costs - Comparison bx Rbtl-Staff-Jt-PC_Adj Bench DR 3 for Initial Briefs (Electric) 2 2" xfId="18489"/>
    <cellStyle name="_Tenaska Comparison_Power Costs - Comparison bx Rbtl-Staff-Jt-PC_Adj Bench DR 3 for Initial Briefs (Electric) 2 2 2" xfId="18490"/>
    <cellStyle name="_Tenaska Comparison_Power Costs - Comparison bx Rbtl-Staff-Jt-PC_Adj Bench DR 3 for Initial Briefs (Electric) 2 2 2 2" xfId="18491"/>
    <cellStyle name="_Tenaska Comparison_Power Costs - Comparison bx Rbtl-Staff-Jt-PC_Adj Bench DR 3 for Initial Briefs (Electric) 2 3" xfId="18492"/>
    <cellStyle name="_Tenaska Comparison_Power Costs - Comparison bx Rbtl-Staff-Jt-PC_Adj Bench DR 3 for Initial Briefs (Electric) 2 3 2" xfId="18493"/>
    <cellStyle name="_Tenaska Comparison_Power Costs - Comparison bx Rbtl-Staff-Jt-PC_Adj Bench DR 3 for Initial Briefs (Electric) 2 4" xfId="18494"/>
    <cellStyle name="_Tenaska Comparison_Power Costs - Comparison bx Rbtl-Staff-Jt-PC_Adj Bench DR 3 for Initial Briefs (Electric) 2 4 2" xfId="18495"/>
    <cellStyle name="_Tenaska Comparison_Power Costs - Comparison bx Rbtl-Staff-Jt-PC_Adj Bench DR 3 for Initial Briefs (Electric) 3" xfId="18496"/>
    <cellStyle name="_Tenaska Comparison_Power Costs - Comparison bx Rbtl-Staff-Jt-PC_Adj Bench DR 3 for Initial Briefs (Electric) 3 2" xfId="18497"/>
    <cellStyle name="_Tenaska Comparison_Power Costs - Comparison bx Rbtl-Staff-Jt-PC_Adj Bench DR 3 for Initial Briefs (Electric) 3 2 2" xfId="18498"/>
    <cellStyle name="_Tenaska Comparison_Power Costs - Comparison bx Rbtl-Staff-Jt-PC_Adj Bench DR 3 for Initial Briefs (Electric) 3 3" xfId="18499"/>
    <cellStyle name="_Tenaska Comparison_Power Costs - Comparison bx Rbtl-Staff-Jt-PC_Adj Bench DR 3 for Initial Briefs (Electric) 4" xfId="18500"/>
    <cellStyle name="_Tenaska Comparison_Power Costs - Comparison bx Rbtl-Staff-Jt-PC_Adj Bench DR 3 for Initial Briefs (Electric) 4 2" xfId="18501"/>
    <cellStyle name="_Tenaska Comparison_Power Costs - Comparison bx Rbtl-Staff-Jt-PC_Adj Bench DR 3 for Initial Briefs (Electric) 4 2 2" xfId="18502"/>
    <cellStyle name="_Tenaska Comparison_Power Costs - Comparison bx Rbtl-Staff-Jt-PC_Adj Bench DR 3 for Initial Briefs (Electric) 4 3" xfId="18503"/>
    <cellStyle name="_Tenaska Comparison_Power Costs - Comparison bx Rbtl-Staff-Jt-PC_Adj Bench DR 3 for Initial Briefs (Electric) 5" xfId="18504"/>
    <cellStyle name="_Tenaska Comparison_Power Costs - Comparison bx Rbtl-Staff-Jt-PC_Adj Bench DR 3 for Initial Briefs (Electric) 5 2" xfId="18505"/>
    <cellStyle name="_Tenaska Comparison_Power Costs - Comparison bx Rbtl-Staff-Jt-PC_Adj Bench DR 3 for Initial Briefs (Electric) 6" xfId="18506"/>
    <cellStyle name="_Tenaska Comparison_Power Costs - Comparison bx Rbtl-Staff-Jt-PC_Adj Bench DR 3 for Initial Briefs (Electric) 6 2" xfId="18507"/>
    <cellStyle name="_Tenaska Comparison_Power Costs - Comparison bx Rbtl-Staff-Jt-PC_Adj Bench DR 3 for Initial Briefs (Electric)_DEM-WP(C) ENERG10C--ctn Mid-C_042010 2010GRC" xfId="18508"/>
    <cellStyle name="_Tenaska Comparison_Power Costs - Comparison bx Rbtl-Staff-Jt-PC_Adj Bench DR 3 for Initial Briefs (Electric)_DEM-WP(C) ENERG10C--ctn Mid-C_042010 2010GRC 2" xfId="18509"/>
    <cellStyle name="_Tenaska Comparison_Power Costs - Comparison bx Rbtl-Staff-Jt-PC_DEM-WP(C) ENERG10C--ctn Mid-C_042010 2010GRC" xfId="18510"/>
    <cellStyle name="_Tenaska Comparison_Power Costs - Comparison bx Rbtl-Staff-Jt-PC_DEM-WP(C) ENERG10C--ctn Mid-C_042010 2010GRC 2" xfId="18511"/>
    <cellStyle name="_Tenaska Comparison_Power Costs - Comparison bx Rbtl-Staff-Jt-PC_Electric Rev Req Model (2009 GRC) Rebuttal" xfId="18512"/>
    <cellStyle name="_Tenaska Comparison_Power Costs - Comparison bx Rbtl-Staff-Jt-PC_Electric Rev Req Model (2009 GRC) Rebuttal 2" xfId="18513"/>
    <cellStyle name="_Tenaska Comparison_Power Costs - Comparison bx Rbtl-Staff-Jt-PC_Electric Rev Req Model (2009 GRC) Rebuttal 2 2" xfId="18514"/>
    <cellStyle name="_Tenaska Comparison_Power Costs - Comparison bx Rbtl-Staff-Jt-PC_Electric Rev Req Model (2009 GRC) Rebuttal 2 2 2" xfId="18515"/>
    <cellStyle name="_Tenaska Comparison_Power Costs - Comparison bx Rbtl-Staff-Jt-PC_Electric Rev Req Model (2009 GRC) Rebuttal 2 3" xfId="18516"/>
    <cellStyle name="_Tenaska Comparison_Power Costs - Comparison bx Rbtl-Staff-Jt-PC_Electric Rev Req Model (2009 GRC) Rebuttal 3" xfId="18517"/>
    <cellStyle name="_Tenaska Comparison_Power Costs - Comparison bx Rbtl-Staff-Jt-PC_Electric Rev Req Model (2009 GRC) Rebuttal 3 2" xfId="18518"/>
    <cellStyle name="_Tenaska Comparison_Power Costs - Comparison bx Rbtl-Staff-Jt-PC_Electric Rev Req Model (2009 GRC) Rebuttal 4" xfId="18519"/>
    <cellStyle name="_Tenaska Comparison_Power Costs - Comparison bx Rbtl-Staff-Jt-PC_Electric Rev Req Model (2009 GRC) Rebuttal REmoval of New  WH Solar AdjustMI" xfId="18520"/>
    <cellStyle name="_Tenaska Comparison_Power Costs - Comparison bx Rbtl-Staff-Jt-PC_Electric Rev Req Model (2009 GRC) Rebuttal REmoval of New  WH Solar AdjustMI 2" xfId="18521"/>
    <cellStyle name="_Tenaska Comparison_Power Costs - Comparison bx Rbtl-Staff-Jt-PC_Electric Rev Req Model (2009 GRC) Rebuttal REmoval of New  WH Solar AdjustMI 2 2" xfId="18522"/>
    <cellStyle name="_Tenaska Comparison_Power Costs - Comparison bx Rbtl-Staff-Jt-PC_Electric Rev Req Model (2009 GRC) Rebuttal REmoval of New  WH Solar AdjustMI 2 2 2" xfId="18523"/>
    <cellStyle name="_Tenaska Comparison_Power Costs - Comparison bx Rbtl-Staff-Jt-PC_Electric Rev Req Model (2009 GRC) Rebuttal REmoval of New  WH Solar AdjustMI 2 2 2 2" xfId="18524"/>
    <cellStyle name="_Tenaska Comparison_Power Costs - Comparison bx Rbtl-Staff-Jt-PC_Electric Rev Req Model (2009 GRC) Rebuttal REmoval of New  WH Solar AdjustMI 2 3" xfId="18525"/>
    <cellStyle name="_Tenaska Comparison_Power Costs - Comparison bx Rbtl-Staff-Jt-PC_Electric Rev Req Model (2009 GRC) Rebuttal REmoval of New  WH Solar AdjustMI 2 3 2" xfId="18526"/>
    <cellStyle name="_Tenaska Comparison_Power Costs - Comparison bx Rbtl-Staff-Jt-PC_Electric Rev Req Model (2009 GRC) Rebuttal REmoval of New  WH Solar AdjustMI 2 4" xfId="18527"/>
    <cellStyle name="_Tenaska Comparison_Power Costs - Comparison bx Rbtl-Staff-Jt-PC_Electric Rev Req Model (2009 GRC) Rebuttal REmoval of New  WH Solar AdjustMI 2 4 2" xfId="18528"/>
    <cellStyle name="_Tenaska Comparison_Power Costs - Comparison bx Rbtl-Staff-Jt-PC_Electric Rev Req Model (2009 GRC) Rebuttal REmoval of New  WH Solar AdjustMI 3" xfId="18529"/>
    <cellStyle name="_Tenaska Comparison_Power Costs - Comparison bx Rbtl-Staff-Jt-PC_Electric Rev Req Model (2009 GRC) Rebuttal REmoval of New  WH Solar AdjustMI 3 2" xfId="18530"/>
    <cellStyle name="_Tenaska Comparison_Power Costs - Comparison bx Rbtl-Staff-Jt-PC_Electric Rev Req Model (2009 GRC) Rebuttal REmoval of New  WH Solar AdjustMI 3 2 2" xfId="18531"/>
    <cellStyle name="_Tenaska Comparison_Power Costs - Comparison bx Rbtl-Staff-Jt-PC_Electric Rev Req Model (2009 GRC) Rebuttal REmoval of New  WH Solar AdjustMI 3 3" xfId="18532"/>
    <cellStyle name="_Tenaska Comparison_Power Costs - Comparison bx Rbtl-Staff-Jt-PC_Electric Rev Req Model (2009 GRC) Rebuttal REmoval of New  WH Solar AdjustMI 4" xfId="18533"/>
    <cellStyle name="_Tenaska Comparison_Power Costs - Comparison bx Rbtl-Staff-Jt-PC_Electric Rev Req Model (2009 GRC) Rebuttal REmoval of New  WH Solar AdjustMI 4 2" xfId="18534"/>
    <cellStyle name="_Tenaska Comparison_Power Costs - Comparison bx Rbtl-Staff-Jt-PC_Electric Rev Req Model (2009 GRC) Rebuttal REmoval of New  WH Solar AdjustMI 4 2 2" xfId="18535"/>
    <cellStyle name="_Tenaska Comparison_Power Costs - Comparison bx Rbtl-Staff-Jt-PC_Electric Rev Req Model (2009 GRC) Rebuttal REmoval of New  WH Solar AdjustMI 4 3" xfId="18536"/>
    <cellStyle name="_Tenaska Comparison_Power Costs - Comparison bx Rbtl-Staff-Jt-PC_Electric Rev Req Model (2009 GRC) Rebuttal REmoval of New  WH Solar AdjustMI 5" xfId="18537"/>
    <cellStyle name="_Tenaska Comparison_Power Costs - Comparison bx Rbtl-Staff-Jt-PC_Electric Rev Req Model (2009 GRC) Rebuttal REmoval of New  WH Solar AdjustMI 5 2" xfId="18538"/>
    <cellStyle name="_Tenaska Comparison_Power Costs - Comparison bx Rbtl-Staff-Jt-PC_Electric Rev Req Model (2009 GRC) Rebuttal REmoval of New  WH Solar AdjustMI 6" xfId="18539"/>
    <cellStyle name="_Tenaska Comparison_Power Costs - Comparison bx Rbtl-Staff-Jt-PC_Electric Rev Req Model (2009 GRC) Rebuttal REmoval of New  WH Solar AdjustMI 6 2" xfId="18540"/>
    <cellStyle name="_Tenaska Comparison_Power Costs - Comparison bx Rbtl-Staff-Jt-PC_Electric Rev Req Model (2009 GRC) Rebuttal REmoval of New  WH Solar AdjustMI_DEM-WP(C) ENERG10C--ctn Mid-C_042010 2010GRC" xfId="18541"/>
    <cellStyle name="_Tenaska Comparison_Power Costs - Comparison bx Rbtl-Staff-Jt-PC_Electric Rev Req Model (2009 GRC) Rebuttal REmoval of New  WH Solar AdjustMI_DEM-WP(C) ENERG10C--ctn Mid-C_042010 2010GRC 2" xfId="18542"/>
    <cellStyle name="_Tenaska Comparison_Power Costs - Comparison bx Rbtl-Staff-Jt-PC_Electric Rev Req Model (2009 GRC) Revised 01-18-2010" xfId="18543"/>
    <cellStyle name="_Tenaska Comparison_Power Costs - Comparison bx Rbtl-Staff-Jt-PC_Electric Rev Req Model (2009 GRC) Revised 01-18-2010 2" xfId="18544"/>
    <cellStyle name="_Tenaska Comparison_Power Costs - Comparison bx Rbtl-Staff-Jt-PC_Electric Rev Req Model (2009 GRC) Revised 01-18-2010 2 2" xfId="18545"/>
    <cellStyle name="_Tenaska Comparison_Power Costs - Comparison bx Rbtl-Staff-Jt-PC_Electric Rev Req Model (2009 GRC) Revised 01-18-2010 2 2 2" xfId="18546"/>
    <cellStyle name="_Tenaska Comparison_Power Costs - Comparison bx Rbtl-Staff-Jt-PC_Electric Rev Req Model (2009 GRC) Revised 01-18-2010 2 2 2 2" xfId="18547"/>
    <cellStyle name="_Tenaska Comparison_Power Costs - Comparison bx Rbtl-Staff-Jt-PC_Electric Rev Req Model (2009 GRC) Revised 01-18-2010 2 3" xfId="18548"/>
    <cellStyle name="_Tenaska Comparison_Power Costs - Comparison bx Rbtl-Staff-Jt-PC_Electric Rev Req Model (2009 GRC) Revised 01-18-2010 2 3 2" xfId="18549"/>
    <cellStyle name="_Tenaska Comparison_Power Costs - Comparison bx Rbtl-Staff-Jt-PC_Electric Rev Req Model (2009 GRC) Revised 01-18-2010 2 4" xfId="18550"/>
    <cellStyle name="_Tenaska Comparison_Power Costs - Comparison bx Rbtl-Staff-Jt-PC_Electric Rev Req Model (2009 GRC) Revised 01-18-2010 2 4 2" xfId="18551"/>
    <cellStyle name="_Tenaska Comparison_Power Costs - Comparison bx Rbtl-Staff-Jt-PC_Electric Rev Req Model (2009 GRC) Revised 01-18-2010 3" xfId="18552"/>
    <cellStyle name="_Tenaska Comparison_Power Costs - Comparison bx Rbtl-Staff-Jt-PC_Electric Rev Req Model (2009 GRC) Revised 01-18-2010 3 2" xfId="18553"/>
    <cellStyle name="_Tenaska Comparison_Power Costs - Comparison bx Rbtl-Staff-Jt-PC_Electric Rev Req Model (2009 GRC) Revised 01-18-2010 3 2 2" xfId="18554"/>
    <cellStyle name="_Tenaska Comparison_Power Costs - Comparison bx Rbtl-Staff-Jt-PC_Electric Rev Req Model (2009 GRC) Revised 01-18-2010 3 3" xfId="18555"/>
    <cellStyle name="_Tenaska Comparison_Power Costs - Comparison bx Rbtl-Staff-Jt-PC_Electric Rev Req Model (2009 GRC) Revised 01-18-2010 4" xfId="18556"/>
    <cellStyle name="_Tenaska Comparison_Power Costs - Comparison bx Rbtl-Staff-Jt-PC_Electric Rev Req Model (2009 GRC) Revised 01-18-2010 4 2" xfId="18557"/>
    <cellStyle name="_Tenaska Comparison_Power Costs - Comparison bx Rbtl-Staff-Jt-PC_Electric Rev Req Model (2009 GRC) Revised 01-18-2010 4 2 2" xfId="18558"/>
    <cellStyle name="_Tenaska Comparison_Power Costs - Comparison bx Rbtl-Staff-Jt-PC_Electric Rev Req Model (2009 GRC) Revised 01-18-2010 4 3" xfId="18559"/>
    <cellStyle name="_Tenaska Comparison_Power Costs - Comparison bx Rbtl-Staff-Jt-PC_Electric Rev Req Model (2009 GRC) Revised 01-18-2010 5" xfId="18560"/>
    <cellStyle name="_Tenaska Comparison_Power Costs - Comparison bx Rbtl-Staff-Jt-PC_Electric Rev Req Model (2009 GRC) Revised 01-18-2010 5 2" xfId="18561"/>
    <cellStyle name="_Tenaska Comparison_Power Costs - Comparison bx Rbtl-Staff-Jt-PC_Electric Rev Req Model (2009 GRC) Revised 01-18-2010 6" xfId="18562"/>
    <cellStyle name="_Tenaska Comparison_Power Costs - Comparison bx Rbtl-Staff-Jt-PC_Electric Rev Req Model (2009 GRC) Revised 01-18-2010 6 2" xfId="18563"/>
    <cellStyle name="_Tenaska Comparison_Power Costs - Comparison bx Rbtl-Staff-Jt-PC_Electric Rev Req Model (2009 GRC) Revised 01-18-2010_DEM-WP(C) ENERG10C--ctn Mid-C_042010 2010GRC" xfId="18564"/>
    <cellStyle name="_Tenaska Comparison_Power Costs - Comparison bx Rbtl-Staff-Jt-PC_Electric Rev Req Model (2009 GRC) Revised 01-18-2010_DEM-WP(C) ENERG10C--ctn Mid-C_042010 2010GRC 2" xfId="18565"/>
    <cellStyle name="_Tenaska Comparison_Power Costs - Comparison bx Rbtl-Staff-Jt-PC_Final Order Electric EXHIBIT A-1" xfId="18566"/>
    <cellStyle name="_Tenaska Comparison_Power Costs - Comparison bx Rbtl-Staff-Jt-PC_Final Order Electric EXHIBIT A-1 2" xfId="18567"/>
    <cellStyle name="_Tenaska Comparison_Power Costs - Comparison bx Rbtl-Staff-Jt-PC_Final Order Electric EXHIBIT A-1 2 2" xfId="18568"/>
    <cellStyle name="_Tenaska Comparison_Power Costs - Comparison bx Rbtl-Staff-Jt-PC_Final Order Electric EXHIBIT A-1 2 2 2" xfId="18569"/>
    <cellStyle name="_Tenaska Comparison_Power Costs - Comparison bx Rbtl-Staff-Jt-PC_Final Order Electric EXHIBIT A-1 2 3" xfId="18570"/>
    <cellStyle name="_Tenaska Comparison_Power Costs - Comparison bx Rbtl-Staff-Jt-PC_Final Order Electric EXHIBIT A-1 3" xfId="18571"/>
    <cellStyle name="_Tenaska Comparison_Power Costs - Comparison bx Rbtl-Staff-Jt-PC_Final Order Electric EXHIBIT A-1 3 2" xfId="18572"/>
    <cellStyle name="_Tenaska Comparison_Power Costs - Comparison bx Rbtl-Staff-Jt-PC_Final Order Electric EXHIBIT A-1 3 2 2" xfId="18573"/>
    <cellStyle name="_Tenaska Comparison_Power Costs - Comparison bx Rbtl-Staff-Jt-PC_Final Order Electric EXHIBIT A-1 3 3" xfId="18574"/>
    <cellStyle name="_Tenaska Comparison_Power Costs - Comparison bx Rbtl-Staff-Jt-PC_Final Order Electric EXHIBIT A-1 4" xfId="18575"/>
    <cellStyle name="_Tenaska Comparison_Power Costs - Comparison bx Rbtl-Staff-Jt-PC_Final Order Electric EXHIBIT A-1 4 2" xfId="18576"/>
    <cellStyle name="_Tenaska Comparison_Power Costs - Comparison bx Rbtl-Staff-Jt-PC_Final Order Electric EXHIBIT A-1 5" xfId="18577"/>
    <cellStyle name="_Tenaska Comparison_Power Costs - Comparison bx Rbtl-Staff-Jt-PC_Final Order Electric EXHIBIT A-1 6" xfId="18578"/>
    <cellStyle name="_Tenaska Comparison_Production Adj 4.37" xfId="18579"/>
    <cellStyle name="_Tenaska Comparison_Production Adj 4.37 2" xfId="18580"/>
    <cellStyle name="_Tenaska Comparison_Production Adj 4.37 2 2" xfId="18581"/>
    <cellStyle name="_Tenaska Comparison_Production Adj 4.37 2 2 2" xfId="18582"/>
    <cellStyle name="_Tenaska Comparison_Production Adj 4.37 2 3" xfId="18583"/>
    <cellStyle name="_Tenaska Comparison_Production Adj 4.37 3" xfId="18584"/>
    <cellStyle name="_Tenaska Comparison_Production Adj 4.37 3 2" xfId="18585"/>
    <cellStyle name="_Tenaska Comparison_Production Adj 4.37 4" xfId="18586"/>
    <cellStyle name="_Tenaska Comparison_Purchased Power Adj 4.03" xfId="18587"/>
    <cellStyle name="_Tenaska Comparison_Purchased Power Adj 4.03 2" xfId="18588"/>
    <cellStyle name="_Tenaska Comparison_Purchased Power Adj 4.03 2 2" xfId="18589"/>
    <cellStyle name="_Tenaska Comparison_Purchased Power Adj 4.03 2 2 2" xfId="18590"/>
    <cellStyle name="_Tenaska Comparison_Purchased Power Adj 4.03 2 3" xfId="18591"/>
    <cellStyle name="_Tenaska Comparison_Purchased Power Adj 4.03 3" xfId="18592"/>
    <cellStyle name="_Tenaska Comparison_Purchased Power Adj 4.03 3 2" xfId="18593"/>
    <cellStyle name="_Tenaska Comparison_Purchased Power Adj 4.03 4" xfId="18594"/>
    <cellStyle name="_Tenaska Comparison_Rebuttal Power Costs" xfId="18595"/>
    <cellStyle name="_Tenaska Comparison_Rebuttal Power Costs 2" xfId="18596"/>
    <cellStyle name="_Tenaska Comparison_Rebuttal Power Costs 2 2" xfId="18597"/>
    <cellStyle name="_Tenaska Comparison_Rebuttal Power Costs 2 2 2" xfId="18598"/>
    <cellStyle name="_Tenaska Comparison_Rebuttal Power Costs 2 2 2 2" xfId="18599"/>
    <cellStyle name="_Tenaska Comparison_Rebuttal Power Costs 2 3" xfId="18600"/>
    <cellStyle name="_Tenaska Comparison_Rebuttal Power Costs 2 3 2" xfId="18601"/>
    <cellStyle name="_Tenaska Comparison_Rebuttal Power Costs 2 4" xfId="18602"/>
    <cellStyle name="_Tenaska Comparison_Rebuttal Power Costs 2 4 2" xfId="18603"/>
    <cellStyle name="_Tenaska Comparison_Rebuttal Power Costs 3" xfId="18604"/>
    <cellStyle name="_Tenaska Comparison_Rebuttal Power Costs 3 2" xfId="18605"/>
    <cellStyle name="_Tenaska Comparison_Rebuttal Power Costs 3 2 2" xfId="18606"/>
    <cellStyle name="_Tenaska Comparison_Rebuttal Power Costs 3 3" xfId="18607"/>
    <cellStyle name="_Tenaska Comparison_Rebuttal Power Costs 4" xfId="18608"/>
    <cellStyle name="_Tenaska Comparison_Rebuttal Power Costs 4 2" xfId="18609"/>
    <cellStyle name="_Tenaska Comparison_Rebuttal Power Costs 4 2 2" xfId="18610"/>
    <cellStyle name="_Tenaska Comparison_Rebuttal Power Costs 4 3" xfId="18611"/>
    <cellStyle name="_Tenaska Comparison_Rebuttal Power Costs 5" xfId="18612"/>
    <cellStyle name="_Tenaska Comparison_Rebuttal Power Costs 5 2" xfId="18613"/>
    <cellStyle name="_Tenaska Comparison_Rebuttal Power Costs 6" xfId="18614"/>
    <cellStyle name="_Tenaska Comparison_Rebuttal Power Costs 6 2" xfId="18615"/>
    <cellStyle name="_Tenaska Comparison_Rebuttal Power Costs_Adj Bench DR 3 for Initial Briefs (Electric)" xfId="18616"/>
    <cellStyle name="_Tenaska Comparison_Rebuttal Power Costs_Adj Bench DR 3 for Initial Briefs (Electric) 2" xfId="18617"/>
    <cellStyle name="_Tenaska Comparison_Rebuttal Power Costs_Adj Bench DR 3 for Initial Briefs (Electric) 2 2" xfId="18618"/>
    <cellStyle name="_Tenaska Comparison_Rebuttal Power Costs_Adj Bench DR 3 for Initial Briefs (Electric) 2 2 2" xfId="18619"/>
    <cellStyle name="_Tenaska Comparison_Rebuttal Power Costs_Adj Bench DR 3 for Initial Briefs (Electric) 2 2 2 2" xfId="18620"/>
    <cellStyle name="_Tenaska Comparison_Rebuttal Power Costs_Adj Bench DR 3 for Initial Briefs (Electric) 2 3" xfId="18621"/>
    <cellStyle name="_Tenaska Comparison_Rebuttal Power Costs_Adj Bench DR 3 for Initial Briefs (Electric) 2 3 2" xfId="18622"/>
    <cellStyle name="_Tenaska Comparison_Rebuttal Power Costs_Adj Bench DR 3 for Initial Briefs (Electric) 2 4" xfId="18623"/>
    <cellStyle name="_Tenaska Comparison_Rebuttal Power Costs_Adj Bench DR 3 for Initial Briefs (Electric) 2 4 2" xfId="18624"/>
    <cellStyle name="_Tenaska Comparison_Rebuttal Power Costs_Adj Bench DR 3 for Initial Briefs (Electric) 3" xfId="18625"/>
    <cellStyle name="_Tenaska Comparison_Rebuttal Power Costs_Adj Bench DR 3 for Initial Briefs (Electric) 3 2" xfId="18626"/>
    <cellStyle name="_Tenaska Comparison_Rebuttal Power Costs_Adj Bench DR 3 for Initial Briefs (Electric) 3 2 2" xfId="18627"/>
    <cellStyle name="_Tenaska Comparison_Rebuttal Power Costs_Adj Bench DR 3 for Initial Briefs (Electric) 3 3" xfId="18628"/>
    <cellStyle name="_Tenaska Comparison_Rebuttal Power Costs_Adj Bench DR 3 for Initial Briefs (Electric) 4" xfId="18629"/>
    <cellStyle name="_Tenaska Comparison_Rebuttal Power Costs_Adj Bench DR 3 for Initial Briefs (Electric) 4 2" xfId="18630"/>
    <cellStyle name="_Tenaska Comparison_Rebuttal Power Costs_Adj Bench DR 3 for Initial Briefs (Electric) 4 2 2" xfId="18631"/>
    <cellStyle name="_Tenaska Comparison_Rebuttal Power Costs_Adj Bench DR 3 for Initial Briefs (Electric) 4 3" xfId="18632"/>
    <cellStyle name="_Tenaska Comparison_Rebuttal Power Costs_Adj Bench DR 3 for Initial Briefs (Electric) 5" xfId="18633"/>
    <cellStyle name="_Tenaska Comparison_Rebuttal Power Costs_Adj Bench DR 3 for Initial Briefs (Electric) 5 2" xfId="18634"/>
    <cellStyle name="_Tenaska Comparison_Rebuttal Power Costs_Adj Bench DR 3 for Initial Briefs (Electric) 6" xfId="18635"/>
    <cellStyle name="_Tenaska Comparison_Rebuttal Power Costs_Adj Bench DR 3 for Initial Briefs (Electric) 6 2" xfId="18636"/>
    <cellStyle name="_Tenaska Comparison_Rebuttal Power Costs_Adj Bench DR 3 for Initial Briefs (Electric)_DEM-WP(C) ENERG10C--ctn Mid-C_042010 2010GRC" xfId="18637"/>
    <cellStyle name="_Tenaska Comparison_Rebuttal Power Costs_Adj Bench DR 3 for Initial Briefs (Electric)_DEM-WP(C) ENERG10C--ctn Mid-C_042010 2010GRC 2" xfId="18638"/>
    <cellStyle name="_Tenaska Comparison_Rebuttal Power Costs_DEM-WP(C) ENERG10C--ctn Mid-C_042010 2010GRC" xfId="18639"/>
    <cellStyle name="_Tenaska Comparison_Rebuttal Power Costs_DEM-WP(C) ENERG10C--ctn Mid-C_042010 2010GRC 2" xfId="18640"/>
    <cellStyle name="_Tenaska Comparison_Rebuttal Power Costs_Electric Rev Req Model (2009 GRC) Rebuttal" xfId="18641"/>
    <cellStyle name="_Tenaska Comparison_Rebuttal Power Costs_Electric Rev Req Model (2009 GRC) Rebuttal 2" xfId="18642"/>
    <cellStyle name="_Tenaska Comparison_Rebuttal Power Costs_Electric Rev Req Model (2009 GRC) Rebuttal 2 2" xfId="18643"/>
    <cellStyle name="_Tenaska Comparison_Rebuttal Power Costs_Electric Rev Req Model (2009 GRC) Rebuttal 2 2 2" xfId="18644"/>
    <cellStyle name="_Tenaska Comparison_Rebuttal Power Costs_Electric Rev Req Model (2009 GRC) Rebuttal 2 3" xfId="18645"/>
    <cellStyle name="_Tenaska Comparison_Rebuttal Power Costs_Electric Rev Req Model (2009 GRC) Rebuttal 3" xfId="18646"/>
    <cellStyle name="_Tenaska Comparison_Rebuttal Power Costs_Electric Rev Req Model (2009 GRC) Rebuttal 3 2" xfId="18647"/>
    <cellStyle name="_Tenaska Comparison_Rebuttal Power Costs_Electric Rev Req Model (2009 GRC) Rebuttal 4" xfId="18648"/>
    <cellStyle name="_Tenaska Comparison_Rebuttal Power Costs_Electric Rev Req Model (2009 GRC) Rebuttal REmoval of New  WH Solar AdjustMI" xfId="18649"/>
    <cellStyle name="_Tenaska Comparison_Rebuttal Power Costs_Electric Rev Req Model (2009 GRC) Rebuttal REmoval of New  WH Solar AdjustMI 2" xfId="18650"/>
    <cellStyle name="_Tenaska Comparison_Rebuttal Power Costs_Electric Rev Req Model (2009 GRC) Rebuttal REmoval of New  WH Solar AdjustMI 2 2" xfId="18651"/>
    <cellStyle name="_Tenaska Comparison_Rebuttal Power Costs_Electric Rev Req Model (2009 GRC) Rebuttal REmoval of New  WH Solar AdjustMI 2 2 2" xfId="18652"/>
    <cellStyle name="_Tenaska Comparison_Rebuttal Power Costs_Electric Rev Req Model (2009 GRC) Rebuttal REmoval of New  WH Solar AdjustMI 2 2 2 2" xfId="18653"/>
    <cellStyle name="_Tenaska Comparison_Rebuttal Power Costs_Electric Rev Req Model (2009 GRC) Rebuttal REmoval of New  WH Solar AdjustMI 2 3" xfId="18654"/>
    <cellStyle name="_Tenaska Comparison_Rebuttal Power Costs_Electric Rev Req Model (2009 GRC) Rebuttal REmoval of New  WH Solar AdjustMI 2 3 2" xfId="18655"/>
    <cellStyle name="_Tenaska Comparison_Rebuttal Power Costs_Electric Rev Req Model (2009 GRC) Rebuttal REmoval of New  WH Solar AdjustMI 2 4" xfId="18656"/>
    <cellStyle name="_Tenaska Comparison_Rebuttal Power Costs_Electric Rev Req Model (2009 GRC) Rebuttal REmoval of New  WH Solar AdjustMI 2 4 2" xfId="18657"/>
    <cellStyle name="_Tenaska Comparison_Rebuttal Power Costs_Electric Rev Req Model (2009 GRC) Rebuttal REmoval of New  WH Solar AdjustMI 3" xfId="18658"/>
    <cellStyle name="_Tenaska Comparison_Rebuttal Power Costs_Electric Rev Req Model (2009 GRC) Rebuttal REmoval of New  WH Solar AdjustMI 3 2" xfId="18659"/>
    <cellStyle name="_Tenaska Comparison_Rebuttal Power Costs_Electric Rev Req Model (2009 GRC) Rebuttal REmoval of New  WH Solar AdjustMI 3 2 2" xfId="18660"/>
    <cellStyle name="_Tenaska Comparison_Rebuttal Power Costs_Electric Rev Req Model (2009 GRC) Rebuttal REmoval of New  WH Solar AdjustMI 3 3" xfId="18661"/>
    <cellStyle name="_Tenaska Comparison_Rebuttal Power Costs_Electric Rev Req Model (2009 GRC) Rebuttal REmoval of New  WH Solar AdjustMI 4" xfId="18662"/>
    <cellStyle name="_Tenaska Comparison_Rebuttal Power Costs_Electric Rev Req Model (2009 GRC) Rebuttal REmoval of New  WH Solar AdjustMI 4 2" xfId="18663"/>
    <cellStyle name="_Tenaska Comparison_Rebuttal Power Costs_Electric Rev Req Model (2009 GRC) Rebuttal REmoval of New  WH Solar AdjustMI 4 2 2" xfId="18664"/>
    <cellStyle name="_Tenaska Comparison_Rebuttal Power Costs_Electric Rev Req Model (2009 GRC) Rebuttal REmoval of New  WH Solar AdjustMI 4 3" xfId="18665"/>
    <cellStyle name="_Tenaska Comparison_Rebuttal Power Costs_Electric Rev Req Model (2009 GRC) Rebuttal REmoval of New  WH Solar AdjustMI 5" xfId="18666"/>
    <cellStyle name="_Tenaska Comparison_Rebuttal Power Costs_Electric Rev Req Model (2009 GRC) Rebuttal REmoval of New  WH Solar AdjustMI 5 2" xfId="18667"/>
    <cellStyle name="_Tenaska Comparison_Rebuttal Power Costs_Electric Rev Req Model (2009 GRC) Rebuttal REmoval of New  WH Solar AdjustMI 6" xfId="18668"/>
    <cellStyle name="_Tenaska Comparison_Rebuttal Power Costs_Electric Rev Req Model (2009 GRC) Rebuttal REmoval of New  WH Solar AdjustMI 6 2" xfId="18669"/>
    <cellStyle name="_Tenaska Comparison_Rebuttal Power Costs_Electric Rev Req Model (2009 GRC) Rebuttal REmoval of New  WH Solar AdjustMI_DEM-WP(C) ENERG10C--ctn Mid-C_042010 2010GRC" xfId="18670"/>
    <cellStyle name="_Tenaska Comparison_Rebuttal Power Costs_Electric Rev Req Model (2009 GRC) Rebuttal REmoval of New  WH Solar AdjustMI_DEM-WP(C) ENERG10C--ctn Mid-C_042010 2010GRC 2" xfId="18671"/>
    <cellStyle name="_Tenaska Comparison_Rebuttal Power Costs_Electric Rev Req Model (2009 GRC) Revised 01-18-2010" xfId="18672"/>
    <cellStyle name="_Tenaska Comparison_Rebuttal Power Costs_Electric Rev Req Model (2009 GRC) Revised 01-18-2010 2" xfId="18673"/>
    <cellStyle name="_Tenaska Comparison_Rebuttal Power Costs_Electric Rev Req Model (2009 GRC) Revised 01-18-2010 2 2" xfId="18674"/>
    <cellStyle name="_Tenaska Comparison_Rebuttal Power Costs_Electric Rev Req Model (2009 GRC) Revised 01-18-2010 2 2 2" xfId="18675"/>
    <cellStyle name="_Tenaska Comparison_Rebuttal Power Costs_Electric Rev Req Model (2009 GRC) Revised 01-18-2010 2 2 2 2" xfId="18676"/>
    <cellStyle name="_Tenaska Comparison_Rebuttal Power Costs_Electric Rev Req Model (2009 GRC) Revised 01-18-2010 2 3" xfId="18677"/>
    <cellStyle name="_Tenaska Comparison_Rebuttal Power Costs_Electric Rev Req Model (2009 GRC) Revised 01-18-2010 2 3 2" xfId="18678"/>
    <cellStyle name="_Tenaska Comparison_Rebuttal Power Costs_Electric Rev Req Model (2009 GRC) Revised 01-18-2010 2 4" xfId="18679"/>
    <cellStyle name="_Tenaska Comparison_Rebuttal Power Costs_Electric Rev Req Model (2009 GRC) Revised 01-18-2010 2 4 2" xfId="18680"/>
    <cellStyle name="_Tenaska Comparison_Rebuttal Power Costs_Electric Rev Req Model (2009 GRC) Revised 01-18-2010 3" xfId="18681"/>
    <cellStyle name="_Tenaska Comparison_Rebuttal Power Costs_Electric Rev Req Model (2009 GRC) Revised 01-18-2010 3 2" xfId="18682"/>
    <cellStyle name="_Tenaska Comparison_Rebuttal Power Costs_Electric Rev Req Model (2009 GRC) Revised 01-18-2010 3 2 2" xfId="18683"/>
    <cellStyle name="_Tenaska Comparison_Rebuttal Power Costs_Electric Rev Req Model (2009 GRC) Revised 01-18-2010 3 3" xfId="18684"/>
    <cellStyle name="_Tenaska Comparison_Rebuttal Power Costs_Electric Rev Req Model (2009 GRC) Revised 01-18-2010 4" xfId="18685"/>
    <cellStyle name="_Tenaska Comparison_Rebuttal Power Costs_Electric Rev Req Model (2009 GRC) Revised 01-18-2010 4 2" xfId="18686"/>
    <cellStyle name="_Tenaska Comparison_Rebuttal Power Costs_Electric Rev Req Model (2009 GRC) Revised 01-18-2010 4 2 2" xfId="18687"/>
    <cellStyle name="_Tenaska Comparison_Rebuttal Power Costs_Electric Rev Req Model (2009 GRC) Revised 01-18-2010 4 3" xfId="18688"/>
    <cellStyle name="_Tenaska Comparison_Rebuttal Power Costs_Electric Rev Req Model (2009 GRC) Revised 01-18-2010 5" xfId="18689"/>
    <cellStyle name="_Tenaska Comparison_Rebuttal Power Costs_Electric Rev Req Model (2009 GRC) Revised 01-18-2010 5 2" xfId="18690"/>
    <cellStyle name="_Tenaska Comparison_Rebuttal Power Costs_Electric Rev Req Model (2009 GRC) Revised 01-18-2010 6" xfId="18691"/>
    <cellStyle name="_Tenaska Comparison_Rebuttal Power Costs_Electric Rev Req Model (2009 GRC) Revised 01-18-2010 6 2" xfId="18692"/>
    <cellStyle name="_Tenaska Comparison_Rebuttal Power Costs_Electric Rev Req Model (2009 GRC) Revised 01-18-2010_DEM-WP(C) ENERG10C--ctn Mid-C_042010 2010GRC" xfId="18693"/>
    <cellStyle name="_Tenaska Comparison_Rebuttal Power Costs_Electric Rev Req Model (2009 GRC) Revised 01-18-2010_DEM-WP(C) ENERG10C--ctn Mid-C_042010 2010GRC 2" xfId="18694"/>
    <cellStyle name="_Tenaska Comparison_Rebuttal Power Costs_Final Order Electric EXHIBIT A-1" xfId="18695"/>
    <cellStyle name="_Tenaska Comparison_Rebuttal Power Costs_Final Order Electric EXHIBIT A-1 2" xfId="18696"/>
    <cellStyle name="_Tenaska Comparison_Rebuttal Power Costs_Final Order Electric EXHIBIT A-1 2 2" xfId="18697"/>
    <cellStyle name="_Tenaska Comparison_Rebuttal Power Costs_Final Order Electric EXHIBIT A-1 2 2 2" xfId="18698"/>
    <cellStyle name="_Tenaska Comparison_Rebuttal Power Costs_Final Order Electric EXHIBIT A-1 2 3" xfId="18699"/>
    <cellStyle name="_Tenaska Comparison_Rebuttal Power Costs_Final Order Electric EXHIBIT A-1 3" xfId="18700"/>
    <cellStyle name="_Tenaska Comparison_Rebuttal Power Costs_Final Order Electric EXHIBIT A-1 3 2" xfId="18701"/>
    <cellStyle name="_Tenaska Comparison_Rebuttal Power Costs_Final Order Electric EXHIBIT A-1 3 2 2" xfId="18702"/>
    <cellStyle name="_Tenaska Comparison_Rebuttal Power Costs_Final Order Electric EXHIBIT A-1 3 3" xfId="18703"/>
    <cellStyle name="_Tenaska Comparison_Rebuttal Power Costs_Final Order Electric EXHIBIT A-1 4" xfId="18704"/>
    <cellStyle name="_Tenaska Comparison_Rebuttal Power Costs_Final Order Electric EXHIBIT A-1 4 2" xfId="18705"/>
    <cellStyle name="_Tenaska Comparison_Rebuttal Power Costs_Final Order Electric EXHIBIT A-1 5" xfId="18706"/>
    <cellStyle name="_Tenaska Comparison_Rebuttal Power Costs_Final Order Electric EXHIBIT A-1 6" xfId="18707"/>
    <cellStyle name="_Tenaska Comparison_ROR 5.02" xfId="18708"/>
    <cellStyle name="_Tenaska Comparison_ROR 5.02 2" xfId="18709"/>
    <cellStyle name="_Tenaska Comparison_ROR 5.02 2 2" xfId="18710"/>
    <cellStyle name="_Tenaska Comparison_ROR 5.02 2 2 2" xfId="18711"/>
    <cellStyle name="_Tenaska Comparison_ROR 5.02 2 3" xfId="18712"/>
    <cellStyle name="_Tenaska Comparison_ROR 5.02 3" xfId="18713"/>
    <cellStyle name="_Tenaska Comparison_ROR 5.02 3 2" xfId="18714"/>
    <cellStyle name="_Tenaska Comparison_ROR 5.02 4" xfId="18715"/>
    <cellStyle name="_Tenaska Comparison_Transmission Workbook for May BOD" xfId="18716"/>
    <cellStyle name="_Tenaska Comparison_Transmission Workbook for May BOD 2" xfId="18717"/>
    <cellStyle name="_Tenaska Comparison_Transmission Workbook for May BOD 2 2" xfId="18718"/>
    <cellStyle name="_Tenaska Comparison_Transmission Workbook for May BOD 2 2 2" xfId="18719"/>
    <cellStyle name="_Tenaska Comparison_Transmission Workbook for May BOD 2 2 2 2" xfId="18720"/>
    <cellStyle name="_Tenaska Comparison_Transmission Workbook for May BOD 2 3" xfId="18721"/>
    <cellStyle name="_Tenaska Comparison_Transmission Workbook for May BOD 2 3 2" xfId="18722"/>
    <cellStyle name="_Tenaska Comparison_Transmission Workbook for May BOD 2 4" xfId="18723"/>
    <cellStyle name="_Tenaska Comparison_Transmission Workbook for May BOD 2 4 2" xfId="18724"/>
    <cellStyle name="_Tenaska Comparison_Transmission Workbook for May BOD 3" xfId="18725"/>
    <cellStyle name="_Tenaska Comparison_Transmission Workbook for May BOD 3 2" xfId="18726"/>
    <cellStyle name="_Tenaska Comparison_Transmission Workbook for May BOD 3 2 2" xfId="18727"/>
    <cellStyle name="_Tenaska Comparison_Transmission Workbook for May BOD 3 3" xfId="18728"/>
    <cellStyle name="_Tenaska Comparison_Transmission Workbook for May BOD 4" xfId="18729"/>
    <cellStyle name="_Tenaska Comparison_Transmission Workbook for May BOD 4 2" xfId="18730"/>
    <cellStyle name="_Tenaska Comparison_Transmission Workbook for May BOD 4 2 2" xfId="18731"/>
    <cellStyle name="_Tenaska Comparison_Transmission Workbook for May BOD 4 3" xfId="18732"/>
    <cellStyle name="_Tenaska Comparison_Transmission Workbook for May BOD 5" xfId="18733"/>
    <cellStyle name="_Tenaska Comparison_Transmission Workbook for May BOD 5 2" xfId="18734"/>
    <cellStyle name="_Tenaska Comparison_Transmission Workbook for May BOD 6" xfId="18735"/>
    <cellStyle name="_Tenaska Comparison_Transmission Workbook for May BOD 6 2" xfId="18736"/>
    <cellStyle name="_Tenaska Comparison_Transmission Workbook for May BOD_DEM-WP(C) ENERG10C--ctn Mid-C_042010 2010GRC" xfId="18737"/>
    <cellStyle name="_Tenaska Comparison_Transmission Workbook for May BOD_DEM-WP(C) ENERG10C--ctn Mid-C_042010 2010GRC 2" xfId="18738"/>
    <cellStyle name="_Tenaska Comparison_Wind Integration 10GRC" xfId="18739"/>
    <cellStyle name="_Tenaska Comparison_Wind Integration 10GRC 2" xfId="18740"/>
    <cellStyle name="_Tenaska Comparison_Wind Integration 10GRC 2 2" xfId="18741"/>
    <cellStyle name="_Tenaska Comparison_Wind Integration 10GRC 2 2 2" xfId="18742"/>
    <cellStyle name="_Tenaska Comparison_Wind Integration 10GRC 2 2 2 2" xfId="18743"/>
    <cellStyle name="_Tenaska Comparison_Wind Integration 10GRC 2 3" xfId="18744"/>
    <cellStyle name="_Tenaska Comparison_Wind Integration 10GRC 2 3 2" xfId="18745"/>
    <cellStyle name="_Tenaska Comparison_Wind Integration 10GRC 2 4" xfId="18746"/>
    <cellStyle name="_Tenaska Comparison_Wind Integration 10GRC 2 4 2" xfId="18747"/>
    <cellStyle name="_Tenaska Comparison_Wind Integration 10GRC 3" xfId="18748"/>
    <cellStyle name="_Tenaska Comparison_Wind Integration 10GRC 3 2" xfId="18749"/>
    <cellStyle name="_Tenaska Comparison_Wind Integration 10GRC 3 2 2" xfId="18750"/>
    <cellStyle name="_Tenaska Comparison_Wind Integration 10GRC 3 3" xfId="18751"/>
    <cellStyle name="_Tenaska Comparison_Wind Integration 10GRC 4" xfId="18752"/>
    <cellStyle name="_Tenaska Comparison_Wind Integration 10GRC 4 2" xfId="18753"/>
    <cellStyle name="_Tenaska Comparison_Wind Integration 10GRC 4 2 2" xfId="18754"/>
    <cellStyle name="_Tenaska Comparison_Wind Integration 10GRC 4 3" xfId="18755"/>
    <cellStyle name="_Tenaska Comparison_Wind Integration 10GRC 5" xfId="18756"/>
    <cellStyle name="_Tenaska Comparison_Wind Integration 10GRC 5 2" xfId="18757"/>
    <cellStyle name="_Tenaska Comparison_Wind Integration 10GRC 6" xfId="18758"/>
    <cellStyle name="_Tenaska Comparison_Wind Integration 10GRC 6 2" xfId="18759"/>
    <cellStyle name="_Tenaska Comparison_Wind Integration 10GRC_DEM-WP(C) ENERG10C--ctn Mid-C_042010 2010GRC" xfId="18760"/>
    <cellStyle name="_Tenaska Comparison_Wind Integration 10GRC_DEM-WP(C) ENERG10C--ctn Mid-C_042010 2010GRC 2" xfId="18761"/>
    <cellStyle name="_x0013__TENASKA REGULATORY ASSET" xfId="18762"/>
    <cellStyle name="_x0013__TENASKA REGULATORY ASSET 2" xfId="18763"/>
    <cellStyle name="_x0013__TENASKA REGULATORY ASSET 2 2" xfId="18764"/>
    <cellStyle name="_x0013__TENASKA REGULATORY ASSET 2 2 2" xfId="18765"/>
    <cellStyle name="_x0013__TENASKA REGULATORY ASSET 2 3" xfId="18766"/>
    <cellStyle name="_x0013__TENASKA REGULATORY ASSET 3" xfId="18767"/>
    <cellStyle name="_x0013__TENASKA REGULATORY ASSET 3 2" xfId="18768"/>
    <cellStyle name="_x0013__TENASKA REGULATORY ASSET 4" xfId="18769"/>
    <cellStyle name="_Therms Data" xfId="18770"/>
    <cellStyle name="_Therms Data 2" xfId="18771"/>
    <cellStyle name="_Therms Data_Pro Forma Rev 09 GRC" xfId="18772"/>
    <cellStyle name="_Therms Data_Pro Forma Rev 09 GRC 2" xfId="18773"/>
    <cellStyle name="_Therms Data_Pro Forma Rev 2010 GRC" xfId="18774"/>
    <cellStyle name="_Therms Data_Pro Forma Rev 2010 GRC 2" xfId="18775"/>
    <cellStyle name="_Therms Data_Pro Forma Rev 2010 GRC_Preliminary" xfId="18776"/>
    <cellStyle name="_Therms Data_Pro Forma Rev 2010 GRC_Preliminary 2" xfId="18777"/>
    <cellStyle name="_Therms Data_Revenue (Feb 09 - Jan 10)" xfId="18778"/>
    <cellStyle name="_Therms Data_Revenue (Feb 09 - Jan 10) 2" xfId="18779"/>
    <cellStyle name="_Therms Data_Revenue (Jan 09 - Dec 09)" xfId="18780"/>
    <cellStyle name="_Therms Data_Revenue (Jan 09 - Dec 09) 2" xfId="18781"/>
    <cellStyle name="_Therms Data_Revenue (Mar 09 - Feb 10)" xfId="18782"/>
    <cellStyle name="_Therms Data_Revenue (Mar 09 - Feb 10) 2" xfId="18783"/>
    <cellStyle name="_Therms Data_Volume Exhibit (Jan09 - Dec09)" xfId="18784"/>
    <cellStyle name="_Therms Data_Volume Exhibit (Jan09 - Dec09) 2" xfId="18785"/>
    <cellStyle name="_Value Copy 11 30 05 gas 12 09 05 AURORA at 12 14 05" xfId="18786"/>
    <cellStyle name="_Value Copy 11 30 05 gas 12 09 05 AURORA at 12 14 05 10" xfId="18787"/>
    <cellStyle name="_Value Copy 11 30 05 gas 12 09 05 AURORA at 12 14 05 10 2" xfId="18788"/>
    <cellStyle name="_Value Copy 11 30 05 gas 12 09 05 AURORA at 12 14 05 11" xfId="18789"/>
    <cellStyle name="_Value Copy 11 30 05 gas 12 09 05 AURORA at 12 14 05 11 2" xfId="18790"/>
    <cellStyle name="_Value Copy 11 30 05 gas 12 09 05 AURORA at 12 14 05 11 3" xfId="18791"/>
    <cellStyle name="_Value Copy 11 30 05 gas 12 09 05 AURORA at 12 14 05 2" xfId="18792"/>
    <cellStyle name="_Value Copy 11 30 05 gas 12 09 05 AURORA at 12 14 05 2 2" xfId="18793"/>
    <cellStyle name="_Value Copy 11 30 05 gas 12 09 05 AURORA at 12 14 05 2 2 2" xfId="18794"/>
    <cellStyle name="_Value Copy 11 30 05 gas 12 09 05 AURORA at 12 14 05 2 2 2 2" xfId="18795"/>
    <cellStyle name="_Value Copy 11 30 05 gas 12 09 05 AURORA at 12 14 05 2 2 2 2 2" xfId="18796"/>
    <cellStyle name="_Value Copy 11 30 05 gas 12 09 05 AURORA at 12 14 05 2 2 3" xfId="18797"/>
    <cellStyle name="_Value Copy 11 30 05 gas 12 09 05 AURORA at 12 14 05 2 2 3 2" xfId="18798"/>
    <cellStyle name="_Value Copy 11 30 05 gas 12 09 05 AURORA at 12 14 05 2 2 4" xfId="18799"/>
    <cellStyle name="_Value Copy 11 30 05 gas 12 09 05 AURORA at 12 14 05 2 2 4 2" xfId="18800"/>
    <cellStyle name="_Value Copy 11 30 05 gas 12 09 05 AURORA at 12 14 05 2 3" xfId="18801"/>
    <cellStyle name="_Value Copy 11 30 05 gas 12 09 05 AURORA at 12 14 05 2 3 2" xfId="18802"/>
    <cellStyle name="_Value Copy 11 30 05 gas 12 09 05 AURORA at 12 14 05 2 3 2 2" xfId="18803"/>
    <cellStyle name="_Value Copy 11 30 05 gas 12 09 05 AURORA at 12 14 05 2 3 3" xfId="18804"/>
    <cellStyle name="_Value Copy 11 30 05 gas 12 09 05 AURORA at 12 14 05 2 4" xfId="18805"/>
    <cellStyle name="_Value Copy 11 30 05 gas 12 09 05 AURORA at 12 14 05 2 4 2" xfId="18806"/>
    <cellStyle name="_Value Copy 11 30 05 gas 12 09 05 AURORA at 12 14 05 2 4 2 2" xfId="18807"/>
    <cellStyle name="_Value Copy 11 30 05 gas 12 09 05 AURORA at 12 14 05 2 4 3" xfId="18808"/>
    <cellStyle name="_Value Copy 11 30 05 gas 12 09 05 AURORA at 12 14 05 2 5" xfId="18809"/>
    <cellStyle name="_Value Copy 11 30 05 gas 12 09 05 AURORA at 12 14 05 2 5 2" xfId="18810"/>
    <cellStyle name="_Value Copy 11 30 05 gas 12 09 05 AURORA at 12 14 05 2 6" xfId="18811"/>
    <cellStyle name="_Value Copy 11 30 05 gas 12 09 05 AURORA at 12 14 05 2 6 2" xfId="18812"/>
    <cellStyle name="_Value Copy 11 30 05 gas 12 09 05 AURORA at 12 14 05 3" xfId="18813"/>
    <cellStyle name="_Value Copy 11 30 05 gas 12 09 05 AURORA at 12 14 05 3 2" xfId="18814"/>
    <cellStyle name="_Value Copy 11 30 05 gas 12 09 05 AURORA at 12 14 05 3 2 2" xfId="18815"/>
    <cellStyle name="_Value Copy 11 30 05 gas 12 09 05 AURORA at 12 14 05 3 2 2 2" xfId="18816"/>
    <cellStyle name="_Value Copy 11 30 05 gas 12 09 05 AURORA at 12 14 05 3 2 3" xfId="18817"/>
    <cellStyle name="_Value Copy 11 30 05 gas 12 09 05 AURORA at 12 14 05 3 3" xfId="18818"/>
    <cellStyle name="_Value Copy 11 30 05 gas 12 09 05 AURORA at 12 14 05 3 3 2" xfId="18819"/>
    <cellStyle name="_Value Copy 11 30 05 gas 12 09 05 AURORA at 12 14 05 3 3 2 2" xfId="18820"/>
    <cellStyle name="_Value Copy 11 30 05 gas 12 09 05 AURORA at 12 14 05 3 3 3" xfId="18821"/>
    <cellStyle name="_Value Copy 11 30 05 gas 12 09 05 AURORA at 12 14 05 3 4" xfId="18822"/>
    <cellStyle name="_Value Copy 11 30 05 gas 12 09 05 AURORA at 12 14 05 3 4 2" xfId="18823"/>
    <cellStyle name="_Value Copy 11 30 05 gas 12 09 05 AURORA at 12 14 05 3 5" xfId="18824"/>
    <cellStyle name="_Value Copy 11 30 05 gas 12 09 05 AURORA at 12 14 05 3 5 2" xfId="18825"/>
    <cellStyle name="_Value Copy 11 30 05 gas 12 09 05 AURORA at 12 14 05 4" xfId="18826"/>
    <cellStyle name="_Value Copy 11 30 05 gas 12 09 05 AURORA at 12 14 05 4 2" xfId="18827"/>
    <cellStyle name="_Value Copy 11 30 05 gas 12 09 05 AURORA at 12 14 05 4 2 2" xfId="18828"/>
    <cellStyle name="_Value Copy 11 30 05 gas 12 09 05 AURORA at 12 14 05 4 2 2 2" xfId="18829"/>
    <cellStyle name="_Value Copy 11 30 05 gas 12 09 05 AURORA at 12 14 05 4 2 2 2 2" xfId="18830"/>
    <cellStyle name="_Value Copy 11 30 05 gas 12 09 05 AURORA at 12 14 05 4 2 3" xfId="18831"/>
    <cellStyle name="_Value Copy 11 30 05 gas 12 09 05 AURORA at 12 14 05 4 2 3 2" xfId="18832"/>
    <cellStyle name="_Value Copy 11 30 05 gas 12 09 05 AURORA at 12 14 05 4 2 4" xfId="18833"/>
    <cellStyle name="_Value Copy 11 30 05 gas 12 09 05 AURORA at 12 14 05 4 2 4 2" xfId="18834"/>
    <cellStyle name="_Value Copy 11 30 05 gas 12 09 05 AURORA at 12 14 05 4 3" xfId="18835"/>
    <cellStyle name="_Value Copy 11 30 05 gas 12 09 05 AURORA at 12 14 05 4 3 2" xfId="18836"/>
    <cellStyle name="_Value Copy 11 30 05 gas 12 09 05 AURORA at 12 14 05 4 3 2 2" xfId="18837"/>
    <cellStyle name="_Value Copy 11 30 05 gas 12 09 05 AURORA at 12 14 05 4 3 3" xfId="18838"/>
    <cellStyle name="_Value Copy 11 30 05 gas 12 09 05 AURORA at 12 14 05 4 4" xfId="18839"/>
    <cellStyle name="_Value Copy 11 30 05 gas 12 09 05 AURORA at 12 14 05 4 4 2" xfId="18840"/>
    <cellStyle name="_Value Copy 11 30 05 gas 12 09 05 AURORA at 12 14 05 4 4 2 2" xfId="18841"/>
    <cellStyle name="_Value Copy 11 30 05 gas 12 09 05 AURORA at 12 14 05 4 4 3" xfId="18842"/>
    <cellStyle name="_Value Copy 11 30 05 gas 12 09 05 AURORA at 12 14 05 4 5" xfId="18843"/>
    <cellStyle name="_Value Copy 11 30 05 gas 12 09 05 AURORA at 12 14 05 4 5 2" xfId="18844"/>
    <cellStyle name="_Value Copy 11 30 05 gas 12 09 05 AURORA at 12 14 05 4 6" xfId="18845"/>
    <cellStyle name="_Value Copy 11 30 05 gas 12 09 05 AURORA at 12 14 05 4 6 2" xfId="18846"/>
    <cellStyle name="_Value Copy 11 30 05 gas 12 09 05 AURORA at 12 14 05 5" xfId="18847"/>
    <cellStyle name="_Value Copy 11 30 05 gas 12 09 05 AURORA at 12 14 05 5 2" xfId="18848"/>
    <cellStyle name="_Value Copy 11 30 05 gas 12 09 05 AURORA at 12 14 05 5 2 2" xfId="18849"/>
    <cellStyle name="_Value Copy 11 30 05 gas 12 09 05 AURORA at 12 14 05 5 2 2 2" xfId="18850"/>
    <cellStyle name="_Value Copy 11 30 05 gas 12 09 05 AURORA at 12 14 05 5 2 2 2 2" xfId="18851"/>
    <cellStyle name="_Value Copy 11 30 05 gas 12 09 05 AURORA at 12 14 05 5 2 3" xfId="18852"/>
    <cellStyle name="_Value Copy 11 30 05 gas 12 09 05 AURORA at 12 14 05 5 2 3 2" xfId="18853"/>
    <cellStyle name="_Value Copy 11 30 05 gas 12 09 05 AURORA at 12 14 05 5 2 4" xfId="18854"/>
    <cellStyle name="_Value Copy 11 30 05 gas 12 09 05 AURORA at 12 14 05 5 2 4 2" xfId="18855"/>
    <cellStyle name="_Value Copy 11 30 05 gas 12 09 05 AURORA at 12 14 05 5 2 5" xfId="18856"/>
    <cellStyle name="_Value Copy 11 30 05 gas 12 09 05 AURORA at 12 14 05 5 3" xfId="18857"/>
    <cellStyle name="_Value Copy 11 30 05 gas 12 09 05 AURORA at 12 14 05 5 3 2" xfId="18858"/>
    <cellStyle name="_Value Copy 11 30 05 gas 12 09 05 AURORA at 12 14 05 5 3 2 2" xfId="18859"/>
    <cellStyle name="_Value Copy 11 30 05 gas 12 09 05 AURORA at 12 14 05 5 4" xfId="18860"/>
    <cellStyle name="_Value Copy 11 30 05 gas 12 09 05 AURORA at 12 14 05 5 4 2" xfId="18861"/>
    <cellStyle name="_Value Copy 11 30 05 gas 12 09 05 AURORA at 12 14 05 5 5" xfId="18862"/>
    <cellStyle name="_Value Copy 11 30 05 gas 12 09 05 AURORA at 12 14 05 5 5 2" xfId="18863"/>
    <cellStyle name="_Value Copy 11 30 05 gas 12 09 05 AURORA at 12 14 05 6" xfId="18864"/>
    <cellStyle name="_Value Copy 11 30 05 gas 12 09 05 AURORA at 12 14 05 6 2" xfId="18865"/>
    <cellStyle name="_Value Copy 11 30 05 gas 12 09 05 AURORA at 12 14 05 6 2 2" xfId="18866"/>
    <cellStyle name="_Value Copy 11 30 05 gas 12 09 05 AURORA at 12 14 05 6 2 2 2" xfId="18867"/>
    <cellStyle name="_Value Copy 11 30 05 gas 12 09 05 AURORA at 12 14 05 6 3" xfId="18868"/>
    <cellStyle name="_Value Copy 11 30 05 gas 12 09 05 AURORA at 12 14 05 6 3 2" xfId="18869"/>
    <cellStyle name="_Value Copy 11 30 05 gas 12 09 05 AURORA at 12 14 05 6 4" xfId="18870"/>
    <cellStyle name="_Value Copy 11 30 05 gas 12 09 05 AURORA at 12 14 05 6 4 2" xfId="18871"/>
    <cellStyle name="_Value Copy 11 30 05 gas 12 09 05 AURORA at 12 14 05 7" xfId="18872"/>
    <cellStyle name="_Value Copy 11 30 05 gas 12 09 05 AURORA at 12 14 05 7 2" xfId="18873"/>
    <cellStyle name="_Value Copy 11 30 05 gas 12 09 05 AURORA at 12 14 05 7 2 2" xfId="18874"/>
    <cellStyle name="_Value Copy 11 30 05 gas 12 09 05 AURORA at 12 14 05 7 3" xfId="18875"/>
    <cellStyle name="_Value Copy 11 30 05 gas 12 09 05 AURORA at 12 14 05 8" xfId="18876"/>
    <cellStyle name="_Value Copy 11 30 05 gas 12 09 05 AURORA at 12 14 05 8 2" xfId="18877"/>
    <cellStyle name="_Value Copy 11 30 05 gas 12 09 05 AURORA at 12 14 05 8 2 2" xfId="18878"/>
    <cellStyle name="_Value Copy 11 30 05 gas 12 09 05 AURORA at 12 14 05 8 3" xfId="18879"/>
    <cellStyle name="_Value Copy 11 30 05 gas 12 09 05 AURORA at 12 14 05 9" xfId="18880"/>
    <cellStyle name="_Value Copy 11 30 05 gas 12 09 05 AURORA at 12 14 05 9 2" xfId="18881"/>
    <cellStyle name="_Value Copy 11 30 05 gas 12 09 05 AURORA at 12 14 05 9 2 2" xfId="18882"/>
    <cellStyle name="_Value Copy 11 30 05 gas 12 09 05 AURORA at 12 14 05 9 2 2 2" xfId="18883"/>
    <cellStyle name="_Value Copy 11 30 05 gas 12 09 05 AURORA at 12 14 05 9 2 3" xfId="18884"/>
    <cellStyle name="_Value Copy 11 30 05 gas 12 09 05 AURORA at 12 14 05 9 3" xfId="18885"/>
    <cellStyle name="_Value Copy 11 30 05 gas 12 09 05 AURORA at 12 14 05 9 3 2" xfId="18886"/>
    <cellStyle name="_Value Copy 11 30 05 gas 12 09 05 AURORA at 12 14 05 9 4" xfId="18887"/>
    <cellStyle name="_Value Copy 11 30 05 gas 12 09 05 AURORA at 12 14 05_04 07E Wild Horse Wind Expansion (C) (2)" xfId="18888"/>
    <cellStyle name="_Value Copy 11 30 05 gas 12 09 05 AURORA at 12 14 05_04 07E Wild Horse Wind Expansion (C) (2) 2" xfId="18889"/>
    <cellStyle name="_Value Copy 11 30 05 gas 12 09 05 AURORA at 12 14 05_04 07E Wild Horse Wind Expansion (C) (2) 2 2" xfId="18890"/>
    <cellStyle name="_Value Copy 11 30 05 gas 12 09 05 AURORA at 12 14 05_04 07E Wild Horse Wind Expansion (C) (2) 2 2 2" xfId="18891"/>
    <cellStyle name="_Value Copy 11 30 05 gas 12 09 05 AURORA at 12 14 05_04 07E Wild Horse Wind Expansion (C) (2) 2 2 2 2" xfId="18892"/>
    <cellStyle name="_Value Copy 11 30 05 gas 12 09 05 AURORA at 12 14 05_04 07E Wild Horse Wind Expansion (C) (2) 2 3" xfId="18893"/>
    <cellStyle name="_Value Copy 11 30 05 gas 12 09 05 AURORA at 12 14 05_04 07E Wild Horse Wind Expansion (C) (2) 2 3 2" xfId="18894"/>
    <cellStyle name="_Value Copy 11 30 05 gas 12 09 05 AURORA at 12 14 05_04 07E Wild Horse Wind Expansion (C) (2) 2 4" xfId="18895"/>
    <cellStyle name="_Value Copy 11 30 05 gas 12 09 05 AURORA at 12 14 05_04 07E Wild Horse Wind Expansion (C) (2) 2 4 2" xfId="18896"/>
    <cellStyle name="_Value Copy 11 30 05 gas 12 09 05 AURORA at 12 14 05_04 07E Wild Horse Wind Expansion (C) (2) 3" xfId="18897"/>
    <cellStyle name="_Value Copy 11 30 05 gas 12 09 05 AURORA at 12 14 05_04 07E Wild Horse Wind Expansion (C) (2) 3 2" xfId="18898"/>
    <cellStyle name="_Value Copy 11 30 05 gas 12 09 05 AURORA at 12 14 05_04 07E Wild Horse Wind Expansion (C) (2) 3 2 2" xfId="18899"/>
    <cellStyle name="_Value Copy 11 30 05 gas 12 09 05 AURORA at 12 14 05_04 07E Wild Horse Wind Expansion (C) (2) 3 3" xfId="18900"/>
    <cellStyle name="_Value Copy 11 30 05 gas 12 09 05 AURORA at 12 14 05_04 07E Wild Horse Wind Expansion (C) (2) 4" xfId="18901"/>
    <cellStyle name="_Value Copy 11 30 05 gas 12 09 05 AURORA at 12 14 05_04 07E Wild Horse Wind Expansion (C) (2) 4 2" xfId="18902"/>
    <cellStyle name="_Value Copy 11 30 05 gas 12 09 05 AURORA at 12 14 05_04 07E Wild Horse Wind Expansion (C) (2) 4 2 2" xfId="18903"/>
    <cellStyle name="_Value Copy 11 30 05 gas 12 09 05 AURORA at 12 14 05_04 07E Wild Horse Wind Expansion (C) (2) 4 3" xfId="18904"/>
    <cellStyle name="_Value Copy 11 30 05 gas 12 09 05 AURORA at 12 14 05_04 07E Wild Horse Wind Expansion (C) (2) 5" xfId="18905"/>
    <cellStyle name="_Value Copy 11 30 05 gas 12 09 05 AURORA at 12 14 05_04 07E Wild Horse Wind Expansion (C) (2) 5 2" xfId="18906"/>
    <cellStyle name="_Value Copy 11 30 05 gas 12 09 05 AURORA at 12 14 05_04 07E Wild Horse Wind Expansion (C) (2) 6" xfId="18907"/>
    <cellStyle name="_Value Copy 11 30 05 gas 12 09 05 AURORA at 12 14 05_04 07E Wild Horse Wind Expansion (C) (2) 6 2" xfId="18908"/>
    <cellStyle name="_Value Copy 11 30 05 gas 12 09 05 AURORA at 12 14 05_04 07E Wild Horse Wind Expansion (C) (2)_Adj Bench DR 3 for Initial Briefs (Electric)" xfId="18909"/>
    <cellStyle name="_Value Copy 11 30 05 gas 12 09 05 AURORA at 12 14 05_04 07E Wild Horse Wind Expansion (C) (2)_Adj Bench DR 3 for Initial Briefs (Electric) 2" xfId="18910"/>
    <cellStyle name="_Value Copy 11 30 05 gas 12 09 05 AURORA at 12 14 05_04 07E Wild Horse Wind Expansion (C) (2)_Adj Bench DR 3 for Initial Briefs (Electric) 2 2" xfId="18911"/>
    <cellStyle name="_Value Copy 11 30 05 gas 12 09 05 AURORA at 12 14 05_04 07E Wild Horse Wind Expansion (C) (2)_Adj Bench DR 3 for Initial Briefs (Electric) 2 2 2" xfId="18912"/>
    <cellStyle name="_Value Copy 11 30 05 gas 12 09 05 AURORA at 12 14 05_04 07E Wild Horse Wind Expansion (C) (2)_Adj Bench DR 3 for Initial Briefs (Electric) 2 2 2 2" xfId="18913"/>
    <cellStyle name="_Value Copy 11 30 05 gas 12 09 05 AURORA at 12 14 05_04 07E Wild Horse Wind Expansion (C) (2)_Adj Bench DR 3 for Initial Briefs (Electric) 2 3" xfId="18914"/>
    <cellStyle name="_Value Copy 11 30 05 gas 12 09 05 AURORA at 12 14 05_04 07E Wild Horse Wind Expansion (C) (2)_Adj Bench DR 3 for Initial Briefs (Electric) 2 3 2" xfId="18915"/>
    <cellStyle name="_Value Copy 11 30 05 gas 12 09 05 AURORA at 12 14 05_04 07E Wild Horse Wind Expansion (C) (2)_Adj Bench DR 3 for Initial Briefs (Electric) 2 4" xfId="18916"/>
    <cellStyle name="_Value Copy 11 30 05 gas 12 09 05 AURORA at 12 14 05_04 07E Wild Horse Wind Expansion (C) (2)_Adj Bench DR 3 for Initial Briefs (Electric) 2 4 2" xfId="18917"/>
    <cellStyle name="_Value Copy 11 30 05 gas 12 09 05 AURORA at 12 14 05_04 07E Wild Horse Wind Expansion (C) (2)_Adj Bench DR 3 for Initial Briefs (Electric) 3" xfId="18918"/>
    <cellStyle name="_Value Copy 11 30 05 gas 12 09 05 AURORA at 12 14 05_04 07E Wild Horse Wind Expansion (C) (2)_Adj Bench DR 3 for Initial Briefs (Electric) 3 2" xfId="18919"/>
    <cellStyle name="_Value Copy 11 30 05 gas 12 09 05 AURORA at 12 14 05_04 07E Wild Horse Wind Expansion (C) (2)_Adj Bench DR 3 for Initial Briefs (Electric) 3 2 2" xfId="18920"/>
    <cellStyle name="_Value Copy 11 30 05 gas 12 09 05 AURORA at 12 14 05_04 07E Wild Horse Wind Expansion (C) (2)_Adj Bench DR 3 for Initial Briefs (Electric) 3 3" xfId="18921"/>
    <cellStyle name="_Value Copy 11 30 05 gas 12 09 05 AURORA at 12 14 05_04 07E Wild Horse Wind Expansion (C) (2)_Adj Bench DR 3 for Initial Briefs (Electric) 4" xfId="18922"/>
    <cellStyle name="_Value Copy 11 30 05 gas 12 09 05 AURORA at 12 14 05_04 07E Wild Horse Wind Expansion (C) (2)_Adj Bench DR 3 for Initial Briefs (Electric) 4 2" xfId="18923"/>
    <cellStyle name="_Value Copy 11 30 05 gas 12 09 05 AURORA at 12 14 05_04 07E Wild Horse Wind Expansion (C) (2)_Adj Bench DR 3 for Initial Briefs (Electric) 4 2 2" xfId="18924"/>
    <cellStyle name="_Value Copy 11 30 05 gas 12 09 05 AURORA at 12 14 05_04 07E Wild Horse Wind Expansion (C) (2)_Adj Bench DR 3 for Initial Briefs (Electric) 4 3" xfId="18925"/>
    <cellStyle name="_Value Copy 11 30 05 gas 12 09 05 AURORA at 12 14 05_04 07E Wild Horse Wind Expansion (C) (2)_Adj Bench DR 3 for Initial Briefs (Electric) 5" xfId="18926"/>
    <cellStyle name="_Value Copy 11 30 05 gas 12 09 05 AURORA at 12 14 05_04 07E Wild Horse Wind Expansion (C) (2)_Adj Bench DR 3 for Initial Briefs (Electric) 5 2" xfId="18927"/>
    <cellStyle name="_Value Copy 11 30 05 gas 12 09 05 AURORA at 12 14 05_04 07E Wild Horse Wind Expansion (C) (2)_Adj Bench DR 3 for Initial Briefs (Electric) 6" xfId="18928"/>
    <cellStyle name="_Value Copy 11 30 05 gas 12 09 05 AURORA at 12 14 05_04 07E Wild Horse Wind Expansion (C) (2)_Adj Bench DR 3 for Initial Briefs (Electric) 6 2" xfId="18929"/>
    <cellStyle name="_Value Copy 11 30 05 gas 12 09 05 AURORA at 12 14 05_04 07E Wild Horse Wind Expansion (C) (2)_Adj Bench DR 3 for Initial Briefs (Electric)_DEM-WP(C) ENERG10C--ctn Mid-C_042010 2010GRC" xfId="18930"/>
    <cellStyle name="_Value Copy 11 30 05 gas 12 09 05 AURORA at 12 14 05_04 07E Wild Horse Wind Expansion (C) (2)_Adj Bench DR 3 for Initial Briefs (Electric)_DEM-WP(C) ENERG10C--ctn Mid-C_042010 2010GRC 2" xfId="18931"/>
    <cellStyle name="_Value Copy 11 30 05 gas 12 09 05 AURORA at 12 14 05_04 07E Wild Horse Wind Expansion (C) (2)_Book1" xfId="18932"/>
    <cellStyle name="_Value Copy 11 30 05 gas 12 09 05 AURORA at 12 14 05_04 07E Wild Horse Wind Expansion (C) (2)_Book1 2" xfId="18933"/>
    <cellStyle name="_Value Copy 11 30 05 gas 12 09 05 AURORA at 12 14 05_04 07E Wild Horse Wind Expansion (C) (2)_DEM-WP(C) ENERG10C--ctn Mid-C_042010 2010GRC" xfId="18934"/>
    <cellStyle name="_Value Copy 11 30 05 gas 12 09 05 AURORA at 12 14 05_04 07E Wild Horse Wind Expansion (C) (2)_DEM-WP(C) ENERG10C--ctn Mid-C_042010 2010GRC 2" xfId="18935"/>
    <cellStyle name="_Value Copy 11 30 05 gas 12 09 05 AURORA at 12 14 05_04 07E Wild Horse Wind Expansion (C) (2)_Electric Rev Req Model (2009 GRC) " xfId="18936"/>
    <cellStyle name="_Value Copy 11 30 05 gas 12 09 05 AURORA at 12 14 05_04 07E Wild Horse Wind Expansion (C) (2)_Electric Rev Req Model (2009 GRC)  2" xfId="18937"/>
    <cellStyle name="_Value Copy 11 30 05 gas 12 09 05 AURORA at 12 14 05_04 07E Wild Horse Wind Expansion (C) (2)_Electric Rev Req Model (2009 GRC)  2 2" xfId="18938"/>
    <cellStyle name="_Value Copy 11 30 05 gas 12 09 05 AURORA at 12 14 05_04 07E Wild Horse Wind Expansion (C) (2)_Electric Rev Req Model (2009 GRC)  2 2 2" xfId="18939"/>
    <cellStyle name="_Value Copy 11 30 05 gas 12 09 05 AURORA at 12 14 05_04 07E Wild Horse Wind Expansion (C) (2)_Electric Rev Req Model (2009 GRC)  2 2 2 2" xfId="18940"/>
    <cellStyle name="_Value Copy 11 30 05 gas 12 09 05 AURORA at 12 14 05_04 07E Wild Horse Wind Expansion (C) (2)_Electric Rev Req Model (2009 GRC)  2 3" xfId="18941"/>
    <cellStyle name="_Value Copy 11 30 05 gas 12 09 05 AURORA at 12 14 05_04 07E Wild Horse Wind Expansion (C) (2)_Electric Rev Req Model (2009 GRC)  2 3 2" xfId="18942"/>
    <cellStyle name="_Value Copy 11 30 05 gas 12 09 05 AURORA at 12 14 05_04 07E Wild Horse Wind Expansion (C) (2)_Electric Rev Req Model (2009 GRC)  2 4" xfId="18943"/>
    <cellStyle name="_Value Copy 11 30 05 gas 12 09 05 AURORA at 12 14 05_04 07E Wild Horse Wind Expansion (C) (2)_Electric Rev Req Model (2009 GRC)  2 4 2" xfId="18944"/>
    <cellStyle name="_Value Copy 11 30 05 gas 12 09 05 AURORA at 12 14 05_04 07E Wild Horse Wind Expansion (C) (2)_Electric Rev Req Model (2009 GRC)  3" xfId="18945"/>
    <cellStyle name="_Value Copy 11 30 05 gas 12 09 05 AURORA at 12 14 05_04 07E Wild Horse Wind Expansion (C) (2)_Electric Rev Req Model (2009 GRC)  3 2" xfId="18946"/>
    <cellStyle name="_Value Copy 11 30 05 gas 12 09 05 AURORA at 12 14 05_04 07E Wild Horse Wind Expansion (C) (2)_Electric Rev Req Model (2009 GRC)  3 2 2" xfId="18947"/>
    <cellStyle name="_Value Copy 11 30 05 gas 12 09 05 AURORA at 12 14 05_04 07E Wild Horse Wind Expansion (C) (2)_Electric Rev Req Model (2009 GRC)  3 3" xfId="18948"/>
    <cellStyle name="_Value Copy 11 30 05 gas 12 09 05 AURORA at 12 14 05_04 07E Wild Horse Wind Expansion (C) (2)_Electric Rev Req Model (2009 GRC)  4" xfId="18949"/>
    <cellStyle name="_Value Copy 11 30 05 gas 12 09 05 AURORA at 12 14 05_04 07E Wild Horse Wind Expansion (C) (2)_Electric Rev Req Model (2009 GRC)  4 2" xfId="18950"/>
    <cellStyle name="_Value Copy 11 30 05 gas 12 09 05 AURORA at 12 14 05_04 07E Wild Horse Wind Expansion (C) (2)_Electric Rev Req Model (2009 GRC)  4 2 2" xfId="18951"/>
    <cellStyle name="_Value Copy 11 30 05 gas 12 09 05 AURORA at 12 14 05_04 07E Wild Horse Wind Expansion (C) (2)_Electric Rev Req Model (2009 GRC)  4 3" xfId="18952"/>
    <cellStyle name="_Value Copy 11 30 05 gas 12 09 05 AURORA at 12 14 05_04 07E Wild Horse Wind Expansion (C) (2)_Electric Rev Req Model (2009 GRC)  5" xfId="18953"/>
    <cellStyle name="_Value Copy 11 30 05 gas 12 09 05 AURORA at 12 14 05_04 07E Wild Horse Wind Expansion (C) (2)_Electric Rev Req Model (2009 GRC)  5 2" xfId="18954"/>
    <cellStyle name="_Value Copy 11 30 05 gas 12 09 05 AURORA at 12 14 05_04 07E Wild Horse Wind Expansion (C) (2)_Electric Rev Req Model (2009 GRC)  6" xfId="18955"/>
    <cellStyle name="_Value Copy 11 30 05 gas 12 09 05 AURORA at 12 14 05_04 07E Wild Horse Wind Expansion (C) (2)_Electric Rev Req Model (2009 GRC)  6 2" xfId="18956"/>
    <cellStyle name="_Value Copy 11 30 05 gas 12 09 05 AURORA at 12 14 05_04 07E Wild Horse Wind Expansion (C) (2)_Electric Rev Req Model (2009 GRC) _DEM-WP(C) ENERG10C--ctn Mid-C_042010 2010GRC" xfId="18957"/>
    <cellStyle name="_Value Copy 11 30 05 gas 12 09 05 AURORA at 12 14 05_04 07E Wild Horse Wind Expansion (C) (2)_Electric Rev Req Model (2009 GRC) _DEM-WP(C) ENERG10C--ctn Mid-C_042010 2010GRC 2" xfId="18958"/>
    <cellStyle name="_Value Copy 11 30 05 gas 12 09 05 AURORA at 12 14 05_04 07E Wild Horse Wind Expansion (C) (2)_Electric Rev Req Model (2009 GRC) Rebuttal" xfId="18959"/>
    <cellStyle name="_Value Copy 11 30 05 gas 12 09 05 AURORA at 12 14 05_04 07E Wild Horse Wind Expansion (C) (2)_Electric Rev Req Model (2009 GRC) Rebuttal 2" xfId="18960"/>
    <cellStyle name="_Value Copy 11 30 05 gas 12 09 05 AURORA at 12 14 05_04 07E Wild Horse Wind Expansion (C) (2)_Electric Rev Req Model (2009 GRC) Rebuttal 2 2" xfId="18961"/>
    <cellStyle name="_Value Copy 11 30 05 gas 12 09 05 AURORA at 12 14 05_04 07E Wild Horse Wind Expansion (C) (2)_Electric Rev Req Model (2009 GRC) Rebuttal 2 2 2" xfId="18962"/>
    <cellStyle name="_Value Copy 11 30 05 gas 12 09 05 AURORA at 12 14 05_04 07E Wild Horse Wind Expansion (C) (2)_Electric Rev Req Model (2009 GRC) Rebuttal 2 3" xfId="18963"/>
    <cellStyle name="_Value Copy 11 30 05 gas 12 09 05 AURORA at 12 14 05_04 07E Wild Horse Wind Expansion (C) (2)_Electric Rev Req Model (2009 GRC) Rebuttal 3" xfId="18964"/>
    <cellStyle name="_Value Copy 11 30 05 gas 12 09 05 AURORA at 12 14 05_04 07E Wild Horse Wind Expansion (C) (2)_Electric Rev Req Model (2009 GRC) Rebuttal 3 2" xfId="18965"/>
    <cellStyle name="_Value Copy 11 30 05 gas 12 09 05 AURORA at 12 14 05_04 07E Wild Horse Wind Expansion (C) (2)_Electric Rev Req Model (2009 GRC) Rebuttal 4" xfId="18966"/>
    <cellStyle name="_Value Copy 11 30 05 gas 12 09 05 AURORA at 12 14 05_04 07E Wild Horse Wind Expansion (C) (2)_Electric Rev Req Model (2009 GRC) Rebuttal REmoval of New  WH Solar AdjustMI" xfId="18967"/>
    <cellStyle name="_Value Copy 11 30 05 gas 12 09 05 AURORA at 12 14 05_04 07E Wild Horse Wind Expansion (C) (2)_Electric Rev Req Model (2009 GRC) Rebuttal REmoval of New  WH Solar AdjustMI 2" xfId="18968"/>
    <cellStyle name="_Value Copy 11 30 05 gas 12 09 05 AURORA at 12 14 05_04 07E Wild Horse Wind Expansion (C) (2)_Electric Rev Req Model (2009 GRC) Rebuttal REmoval of New  WH Solar AdjustMI 2 2" xfId="18969"/>
    <cellStyle name="_Value Copy 11 30 05 gas 12 09 05 AURORA at 12 14 05_04 07E Wild Horse Wind Expansion (C) (2)_Electric Rev Req Model (2009 GRC) Rebuttal REmoval of New  WH Solar AdjustMI 2 2 2" xfId="18970"/>
    <cellStyle name="_Value Copy 11 30 05 gas 12 09 05 AURORA at 12 14 05_04 07E Wild Horse Wind Expansion (C) (2)_Electric Rev Req Model (2009 GRC) Rebuttal REmoval of New  WH Solar AdjustMI 2 2 2 2" xfId="18971"/>
    <cellStyle name="_Value Copy 11 30 05 gas 12 09 05 AURORA at 12 14 05_04 07E Wild Horse Wind Expansion (C) (2)_Electric Rev Req Model (2009 GRC) Rebuttal REmoval of New  WH Solar AdjustMI 2 3" xfId="18972"/>
    <cellStyle name="_Value Copy 11 30 05 gas 12 09 05 AURORA at 12 14 05_04 07E Wild Horse Wind Expansion (C) (2)_Electric Rev Req Model (2009 GRC) Rebuttal REmoval of New  WH Solar AdjustMI 2 3 2" xfId="18973"/>
    <cellStyle name="_Value Copy 11 30 05 gas 12 09 05 AURORA at 12 14 05_04 07E Wild Horse Wind Expansion (C) (2)_Electric Rev Req Model (2009 GRC) Rebuttal REmoval of New  WH Solar AdjustMI 2 4" xfId="18974"/>
    <cellStyle name="_Value Copy 11 30 05 gas 12 09 05 AURORA at 12 14 05_04 07E Wild Horse Wind Expansion (C) (2)_Electric Rev Req Model (2009 GRC) Rebuttal REmoval of New  WH Solar AdjustMI 2 4 2" xfId="18975"/>
    <cellStyle name="_Value Copy 11 30 05 gas 12 09 05 AURORA at 12 14 05_04 07E Wild Horse Wind Expansion (C) (2)_Electric Rev Req Model (2009 GRC) Rebuttal REmoval of New  WH Solar AdjustMI 3" xfId="18976"/>
    <cellStyle name="_Value Copy 11 30 05 gas 12 09 05 AURORA at 12 14 05_04 07E Wild Horse Wind Expansion (C) (2)_Electric Rev Req Model (2009 GRC) Rebuttal REmoval of New  WH Solar AdjustMI 3 2" xfId="18977"/>
    <cellStyle name="_Value Copy 11 30 05 gas 12 09 05 AURORA at 12 14 05_04 07E Wild Horse Wind Expansion (C) (2)_Electric Rev Req Model (2009 GRC) Rebuttal REmoval of New  WH Solar AdjustMI 3 2 2" xfId="18978"/>
    <cellStyle name="_Value Copy 11 30 05 gas 12 09 05 AURORA at 12 14 05_04 07E Wild Horse Wind Expansion (C) (2)_Electric Rev Req Model (2009 GRC) Rebuttal REmoval of New  WH Solar AdjustMI 3 3" xfId="18979"/>
    <cellStyle name="_Value Copy 11 30 05 gas 12 09 05 AURORA at 12 14 05_04 07E Wild Horse Wind Expansion (C) (2)_Electric Rev Req Model (2009 GRC) Rebuttal REmoval of New  WH Solar AdjustMI 4" xfId="18980"/>
    <cellStyle name="_Value Copy 11 30 05 gas 12 09 05 AURORA at 12 14 05_04 07E Wild Horse Wind Expansion (C) (2)_Electric Rev Req Model (2009 GRC) Rebuttal REmoval of New  WH Solar AdjustMI 4 2" xfId="18981"/>
    <cellStyle name="_Value Copy 11 30 05 gas 12 09 05 AURORA at 12 14 05_04 07E Wild Horse Wind Expansion (C) (2)_Electric Rev Req Model (2009 GRC) Rebuttal REmoval of New  WH Solar AdjustMI 4 2 2" xfId="18982"/>
    <cellStyle name="_Value Copy 11 30 05 gas 12 09 05 AURORA at 12 14 05_04 07E Wild Horse Wind Expansion (C) (2)_Electric Rev Req Model (2009 GRC) Rebuttal REmoval of New  WH Solar AdjustMI 4 3" xfId="18983"/>
    <cellStyle name="_Value Copy 11 30 05 gas 12 09 05 AURORA at 12 14 05_04 07E Wild Horse Wind Expansion (C) (2)_Electric Rev Req Model (2009 GRC) Rebuttal REmoval of New  WH Solar AdjustMI 5" xfId="18984"/>
    <cellStyle name="_Value Copy 11 30 05 gas 12 09 05 AURORA at 12 14 05_04 07E Wild Horse Wind Expansion (C) (2)_Electric Rev Req Model (2009 GRC) Rebuttal REmoval of New  WH Solar AdjustMI 5 2" xfId="18985"/>
    <cellStyle name="_Value Copy 11 30 05 gas 12 09 05 AURORA at 12 14 05_04 07E Wild Horse Wind Expansion (C) (2)_Electric Rev Req Model (2009 GRC) Rebuttal REmoval of New  WH Solar AdjustMI 6" xfId="18986"/>
    <cellStyle name="_Value Copy 11 30 05 gas 12 09 05 AURORA at 12 14 05_04 07E Wild Horse Wind Expansion (C) (2)_Electric Rev Req Model (2009 GRC) Rebuttal REmoval of New  WH Solar AdjustMI 6 2" xfId="18987"/>
    <cellStyle name="_Value Copy 11 30 05 gas 12 09 05 AURORA at 12 14 05_04 07E Wild Horse Wind Expansion (C) (2)_Electric Rev Req Model (2009 GRC) Rebuttal REmoval of New  WH Solar AdjustMI_DEM-WP(C) ENERG10C--ctn Mid-C_042010 2010GRC" xfId="18988"/>
    <cellStyle name="_Value Copy 11 30 05 gas 12 09 05 AURORA at 12 14 05_04 07E Wild Horse Wind Expansion (C) (2)_Electric Rev Req Model (2009 GRC) Rebuttal REmoval of New  WH Solar AdjustMI_DEM-WP(C) ENERG10C--ctn Mid-C_042010 2010GRC 2" xfId="18989"/>
    <cellStyle name="_Value Copy 11 30 05 gas 12 09 05 AURORA at 12 14 05_04 07E Wild Horse Wind Expansion (C) (2)_Electric Rev Req Model (2009 GRC) Revised 01-18-2010" xfId="18990"/>
    <cellStyle name="_Value Copy 11 30 05 gas 12 09 05 AURORA at 12 14 05_04 07E Wild Horse Wind Expansion (C) (2)_Electric Rev Req Model (2009 GRC) Revised 01-18-2010 2" xfId="18991"/>
    <cellStyle name="_Value Copy 11 30 05 gas 12 09 05 AURORA at 12 14 05_04 07E Wild Horse Wind Expansion (C) (2)_Electric Rev Req Model (2009 GRC) Revised 01-18-2010 2 2" xfId="18992"/>
    <cellStyle name="_Value Copy 11 30 05 gas 12 09 05 AURORA at 12 14 05_04 07E Wild Horse Wind Expansion (C) (2)_Electric Rev Req Model (2009 GRC) Revised 01-18-2010 2 2 2" xfId="18993"/>
    <cellStyle name="_Value Copy 11 30 05 gas 12 09 05 AURORA at 12 14 05_04 07E Wild Horse Wind Expansion (C) (2)_Electric Rev Req Model (2009 GRC) Revised 01-18-2010 2 2 2 2" xfId="18994"/>
    <cellStyle name="_Value Copy 11 30 05 gas 12 09 05 AURORA at 12 14 05_04 07E Wild Horse Wind Expansion (C) (2)_Electric Rev Req Model (2009 GRC) Revised 01-18-2010 2 3" xfId="18995"/>
    <cellStyle name="_Value Copy 11 30 05 gas 12 09 05 AURORA at 12 14 05_04 07E Wild Horse Wind Expansion (C) (2)_Electric Rev Req Model (2009 GRC) Revised 01-18-2010 2 3 2" xfId="18996"/>
    <cellStyle name="_Value Copy 11 30 05 gas 12 09 05 AURORA at 12 14 05_04 07E Wild Horse Wind Expansion (C) (2)_Electric Rev Req Model (2009 GRC) Revised 01-18-2010 2 4" xfId="18997"/>
    <cellStyle name="_Value Copy 11 30 05 gas 12 09 05 AURORA at 12 14 05_04 07E Wild Horse Wind Expansion (C) (2)_Electric Rev Req Model (2009 GRC) Revised 01-18-2010 2 4 2" xfId="18998"/>
    <cellStyle name="_Value Copy 11 30 05 gas 12 09 05 AURORA at 12 14 05_04 07E Wild Horse Wind Expansion (C) (2)_Electric Rev Req Model (2009 GRC) Revised 01-18-2010 3" xfId="18999"/>
    <cellStyle name="_Value Copy 11 30 05 gas 12 09 05 AURORA at 12 14 05_04 07E Wild Horse Wind Expansion (C) (2)_Electric Rev Req Model (2009 GRC) Revised 01-18-2010 3 2" xfId="19000"/>
    <cellStyle name="_Value Copy 11 30 05 gas 12 09 05 AURORA at 12 14 05_04 07E Wild Horse Wind Expansion (C) (2)_Electric Rev Req Model (2009 GRC) Revised 01-18-2010 3 2 2" xfId="19001"/>
    <cellStyle name="_Value Copy 11 30 05 gas 12 09 05 AURORA at 12 14 05_04 07E Wild Horse Wind Expansion (C) (2)_Electric Rev Req Model (2009 GRC) Revised 01-18-2010 3 3" xfId="19002"/>
    <cellStyle name="_Value Copy 11 30 05 gas 12 09 05 AURORA at 12 14 05_04 07E Wild Horse Wind Expansion (C) (2)_Electric Rev Req Model (2009 GRC) Revised 01-18-2010 4" xfId="19003"/>
    <cellStyle name="_Value Copy 11 30 05 gas 12 09 05 AURORA at 12 14 05_04 07E Wild Horse Wind Expansion (C) (2)_Electric Rev Req Model (2009 GRC) Revised 01-18-2010 4 2" xfId="19004"/>
    <cellStyle name="_Value Copy 11 30 05 gas 12 09 05 AURORA at 12 14 05_04 07E Wild Horse Wind Expansion (C) (2)_Electric Rev Req Model (2009 GRC) Revised 01-18-2010 4 2 2" xfId="19005"/>
    <cellStyle name="_Value Copy 11 30 05 gas 12 09 05 AURORA at 12 14 05_04 07E Wild Horse Wind Expansion (C) (2)_Electric Rev Req Model (2009 GRC) Revised 01-18-2010 4 3" xfId="19006"/>
    <cellStyle name="_Value Copy 11 30 05 gas 12 09 05 AURORA at 12 14 05_04 07E Wild Horse Wind Expansion (C) (2)_Electric Rev Req Model (2009 GRC) Revised 01-18-2010 5" xfId="19007"/>
    <cellStyle name="_Value Copy 11 30 05 gas 12 09 05 AURORA at 12 14 05_04 07E Wild Horse Wind Expansion (C) (2)_Electric Rev Req Model (2009 GRC) Revised 01-18-2010 5 2" xfId="19008"/>
    <cellStyle name="_Value Copy 11 30 05 gas 12 09 05 AURORA at 12 14 05_04 07E Wild Horse Wind Expansion (C) (2)_Electric Rev Req Model (2009 GRC) Revised 01-18-2010 6" xfId="19009"/>
    <cellStyle name="_Value Copy 11 30 05 gas 12 09 05 AURORA at 12 14 05_04 07E Wild Horse Wind Expansion (C) (2)_Electric Rev Req Model (2009 GRC) Revised 01-18-2010 6 2" xfId="19010"/>
    <cellStyle name="_Value Copy 11 30 05 gas 12 09 05 AURORA at 12 14 05_04 07E Wild Horse Wind Expansion (C) (2)_Electric Rev Req Model (2009 GRC) Revised 01-18-2010_DEM-WP(C) ENERG10C--ctn Mid-C_042010 2010GRC" xfId="19011"/>
    <cellStyle name="_Value Copy 11 30 05 gas 12 09 05 AURORA at 12 14 05_04 07E Wild Horse Wind Expansion (C) (2)_Electric Rev Req Model (2009 GRC) Revised 01-18-2010_DEM-WP(C) ENERG10C--ctn Mid-C_042010 2010GRC 2" xfId="19012"/>
    <cellStyle name="_Value Copy 11 30 05 gas 12 09 05 AURORA at 12 14 05_04 07E Wild Horse Wind Expansion (C) (2)_Electric Rev Req Model (2010 GRC)" xfId="19013"/>
    <cellStyle name="_Value Copy 11 30 05 gas 12 09 05 AURORA at 12 14 05_04 07E Wild Horse Wind Expansion (C) (2)_Electric Rev Req Model (2010 GRC) 2" xfId="19014"/>
    <cellStyle name="_Value Copy 11 30 05 gas 12 09 05 AURORA at 12 14 05_04 07E Wild Horse Wind Expansion (C) (2)_Electric Rev Req Model (2010 GRC) SF" xfId="19015"/>
    <cellStyle name="_Value Copy 11 30 05 gas 12 09 05 AURORA at 12 14 05_04 07E Wild Horse Wind Expansion (C) (2)_Electric Rev Req Model (2010 GRC) SF 2" xfId="19016"/>
    <cellStyle name="_Value Copy 11 30 05 gas 12 09 05 AURORA at 12 14 05_04 07E Wild Horse Wind Expansion (C) (2)_Final Order Electric EXHIBIT A-1" xfId="19017"/>
    <cellStyle name="_Value Copy 11 30 05 gas 12 09 05 AURORA at 12 14 05_04 07E Wild Horse Wind Expansion (C) (2)_Final Order Electric EXHIBIT A-1 2" xfId="19018"/>
    <cellStyle name="_Value Copy 11 30 05 gas 12 09 05 AURORA at 12 14 05_04 07E Wild Horse Wind Expansion (C) (2)_Final Order Electric EXHIBIT A-1 2 2" xfId="19019"/>
    <cellStyle name="_Value Copy 11 30 05 gas 12 09 05 AURORA at 12 14 05_04 07E Wild Horse Wind Expansion (C) (2)_Final Order Electric EXHIBIT A-1 2 2 2" xfId="19020"/>
    <cellStyle name="_Value Copy 11 30 05 gas 12 09 05 AURORA at 12 14 05_04 07E Wild Horse Wind Expansion (C) (2)_Final Order Electric EXHIBIT A-1 2 3" xfId="19021"/>
    <cellStyle name="_Value Copy 11 30 05 gas 12 09 05 AURORA at 12 14 05_04 07E Wild Horse Wind Expansion (C) (2)_Final Order Electric EXHIBIT A-1 3" xfId="19022"/>
    <cellStyle name="_Value Copy 11 30 05 gas 12 09 05 AURORA at 12 14 05_04 07E Wild Horse Wind Expansion (C) (2)_Final Order Electric EXHIBIT A-1 3 2" xfId="19023"/>
    <cellStyle name="_Value Copy 11 30 05 gas 12 09 05 AURORA at 12 14 05_04 07E Wild Horse Wind Expansion (C) (2)_Final Order Electric EXHIBIT A-1 3 2 2" xfId="19024"/>
    <cellStyle name="_Value Copy 11 30 05 gas 12 09 05 AURORA at 12 14 05_04 07E Wild Horse Wind Expansion (C) (2)_Final Order Electric EXHIBIT A-1 3 3" xfId="19025"/>
    <cellStyle name="_Value Copy 11 30 05 gas 12 09 05 AURORA at 12 14 05_04 07E Wild Horse Wind Expansion (C) (2)_Final Order Electric EXHIBIT A-1 4" xfId="19026"/>
    <cellStyle name="_Value Copy 11 30 05 gas 12 09 05 AURORA at 12 14 05_04 07E Wild Horse Wind Expansion (C) (2)_Final Order Electric EXHIBIT A-1 4 2" xfId="19027"/>
    <cellStyle name="_Value Copy 11 30 05 gas 12 09 05 AURORA at 12 14 05_04 07E Wild Horse Wind Expansion (C) (2)_Final Order Electric EXHIBIT A-1 5" xfId="19028"/>
    <cellStyle name="_Value Copy 11 30 05 gas 12 09 05 AURORA at 12 14 05_04 07E Wild Horse Wind Expansion (C) (2)_Final Order Electric EXHIBIT A-1 6" xfId="19029"/>
    <cellStyle name="_Value Copy 11 30 05 gas 12 09 05 AURORA at 12 14 05_04 07E Wild Horse Wind Expansion (C) (2)_TENASKA REGULATORY ASSET" xfId="19030"/>
    <cellStyle name="_Value Copy 11 30 05 gas 12 09 05 AURORA at 12 14 05_04 07E Wild Horse Wind Expansion (C) (2)_TENASKA REGULATORY ASSET 2" xfId="19031"/>
    <cellStyle name="_Value Copy 11 30 05 gas 12 09 05 AURORA at 12 14 05_04 07E Wild Horse Wind Expansion (C) (2)_TENASKA REGULATORY ASSET 2 2" xfId="19032"/>
    <cellStyle name="_Value Copy 11 30 05 gas 12 09 05 AURORA at 12 14 05_04 07E Wild Horse Wind Expansion (C) (2)_TENASKA REGULATORY ASSET 2 2 2" xfId="19033"/>
    <cellStyle name="_Value Copy 11 30 05 gas 12 09 05 AURORA at 12 14 05_04 07E Wild Horse Wind Expansion (C) (2)_TENASKA REGULATORY ASSET 2 3" xfId="19034"/>
    <cellStyle name="_Value Copy 11 30 05 gas 12 09 05 AURORA at 12 14 05_04 07E Wild Horse Wind Expansion (C) (2)_TENASKA REGULATORY ASSET 3" xfId="19035"/>
    <cellStyle name="_Value Copy 11 30 05 gas 12 09 05 AURORA at 12 14 05_04 07E Wild Horse Wind Expansion (C) (2)_TENASKA REGULATORY ASSET 3 2" xfId="19036"/>
    <cellStyle name="_Value Copy 11 30 05 gas 12 09 05 AURORA at 12 14 05_04 07E Wild Horse Wind Expansion (C) (2)_TENASKA REGULATORY ASSET 3 2 2" xfId="19037"/>
    <cellStyle name="_Value Copy 11 30 05 gas 12 09 05 AURORA at 12 14 05_04 07E Wild Horse Wind Expansion (C) (2)_TENASKA REGULATORY ASSET 3 3" xfId="19038"/>
    <cellStyle name="_Value Copy 11 30 05 gas 12 09 05 AURORA at 12 14 05_04 07E Wild Horse Wind Expansion (C) (2)_TENASKA REGULATORY ASSET 4" xfId="19039"/>
    <cellStyle name="_Value Copy 11 30 05 gas 12 09 05 AURORA at 12 14 05_04 07E Wild Horse Wind Expansion (C) (2)_TENASKA REGULATORY ASSET 4 2" xfId="19040"/>
    <cellStyle name="_Value Copy 11 30 05 gas 12 09 05 AURORA at 12 14 05_04 07E Wild Horse Wind Expansion (C) (2)_TENASKA REGULATORY ASSET 5" xfId="19041"/>
    <cellStyle name="_Value Copy 11 30 05 gas 12 09 05 AURORA at 12 14 05_04 07E Wild Horse Wind Expansion (C) (2)_TENASKA REGULATORY ASSET 6" xfId="19042"/>
    <cellStyle name="_Value Copy 11 30 05 gas 12 09 05 AURORA at 12 14 05_16.37E Wild Horse Expansion DeferralRevwrkingfile SF" xfId="19043"/>
    <cellStyle name="_Value Copy 11 30 05 gas 12 09 05 AURORA at 12 14 05_16.37E Wild Horse Expansion DeferralRevwrkingfile SF 2" xfId="19044"/>
    <cellStyle name="_Value Copy 11 30 05 gas 12 09 05 AURORA at 12 14 05_16.37E Wild Horse Expansion DeferralRevwrkingfile SF 2 2" xfId="19045"/>
    <cellStyle name="_Value Copy 11 30 05 gas 12 09 05 AURORA at 12 14 05_16.37E Wild Horse Expansion DeferralRevwrkingfile SF 2 2 2" xfId="19046"/>
    <cellStyle name="_Value Copy 11 30 05 gas 12 09 05 AURORA at 12 14 05_16.37E Wild Horse Expansion DeferralRevwrkingfile SF 2 2 2 2" xfId="19047"/>
    <cellStyle name="_Value Copy 11 30 05 gas 12 09 05 AURORA at 12 14 05_16.37E Wild Horse Expansion DeferralRevwrkingfile SF 2 3" xfId="19048"/>
    <cellStyle name="_Value Copy 11 30 05 gas 12 09 05 AURORA at 12 14 05_16.37E Wild Horse Expansion DeferralRevwrkingfile SF 2 3 2" xfId="19049"/>
    <cellStyle name="_Value Copy 11 30 05 gas 12 09 05 AURORA at 12 14 05_16.37E Wild Horse Expansion DeferralRevwrkingfile SF 2 4" xfId="19050"/>
    <cellStyle name="_Value Copy 11 30 05 gas 12 09 05 AURORA at 12 14 05_16.37E Wild Horse Expansion DeferralRevwrkingfile SF 2 4 2" xfId="19051"/>
    <cellStyle name="_Value Copy 11 30 05 gas 12 09 05 AURORA at 12 14 05_16.37E Wild Horse Expansion DeferralRevwrkingfile SF 3" xfId="19052"/>
    <cellStyle name="_Value Copy 11 30 05 gas 12 09 05 AURORA at 12 14 05_16.37E Wild Horse Expansion DeferralRevwrkingfile SF 3 2" xfId="19053"/>
    <cellStyle name="_Value Copy 11 30 05 gas 12 09 05 AURORA at 12 14 05_16.37E Wild Horse Expansion DeferralRevwrkingfile SF 3 2 2" xfId="19054"/>
    <cellStyle name="_Value Copy 11 30 05 gas 12 09 05 AURORA at 12 14 05_16.37E Wild Horse Expansion DeferralRevwrkingfile SF 3 3" xfId="19055"/>
    <cellStyle name="_Value Copy 11 30 05 gas 12 09 05 AURORA at 12 14 05_16.37E Wild Horse Expansion DeferralRevwrkingfile SF 4" xfId="19056"/>
    <cellStyle name="_Value Copy 11 30 05 gas 12 09 05 AURORA at 12 14 05_16.37E Wild Horse Expansion DeferralRevwrkingfile SF 4 2" xfId="19057"/>
    <cellStyle name="_Value Copy 11 30 05 gas 12 09 05 AURORA at 12 14 05_16.37E Wild Horse Expansion DeferralRevwrkingfile SF 4 2 2" xfId="19058"/>
    <cellStyle name="_Value Copy 11 30 05 gas 12 09 05 AURORA at 12 14 05_16.37E Wild Horse Expansion DeferralRevwrkingfile SF 4 3" xfId="19059"/>
    <cellStyle name="_Value Copy 11 30 05 gas 12 09 05 AURORA at 12 14 05_16.37E Wild Horse Expansion DeferralRevwrkingfile SF 5" xfId="19060"/>
    <cellStyle name="_Value Copy 11 30 05 gas 12 09 05 AURORA at 12 14 05_16.37E Wild Horse Expansion DeferralRevwrkingfile SF 5 2" xfId="19061"/>
    <cellStyle name="_Value Copy 11 30 05 gas 12 09 05 AURORA at 12 14 05_16.37E Wild Horse Expansion DeferralRevwrkingfile SF 6" xfId="19062"/>
    <cellStyle name="_Value Copy 11 30 05 gas 12 09 05 AURORA at 12 14 05_16.37E Wild Horse Expansion DeferralRevwrkingfile SF 6 2" xfId="19063"/>
    <cellStyle name="_Value Copy 11 30 05 gas 12 09 05 AURORA at 12 14 05_16.37E Wild Horse Expansion DeferralRevwrkingfile SF_DEM-WP(C) ENERG10C--ctn Mid-C_042010 2010GRC" xfId="19064"/>
    <cellStyle name="_Value Copy 11 30 05 gas 12 09 05 AURORA at 12 14 05_16.37E Wild Horse Expansion DeferralRevwrkingfile SF_DEM-WP(C) ENERG10C--ctn Mid-C_042010 2010GRC 2" xfId="19065"/>
    <cellStyle name="_Value Copy 11 30 05 gas 12 09 05 AURORA at 12 14 05_2009 Compliance Filing PCA Exhibits for GRC" xfId="19066"/>
    <cellStyle name="_Value Copy 11 30 05 gas 12 09 05 AURORA at 12 14 05_2009 Compliance Filing PCA Exhibits for GRC 2" xfId="19067"/>
    <cellStyle name="_Value Copy 11 30 05 gas 12 09 05 AURORA at 12 14 05_2009 Compliance Filing PCA Exhibits for GRC 2 2" xfId="19068"/>
    <cellStyle name="_Value Copy 11 30 05 gas 12 09 05 AURORA at 12 14 05_2009 Compliance Filing PCA Exhibits for GRC 3" xfId="19069"/>
    <cellStyle name="_Value Copy 11 30 05 gas 12 09 05 AURORA at 12 14 05_2009 GRC Compl Filing - Exhibit D" xfId="19070"/>
    <cellStyle name="_Value Copy 11 30 05 gas 12 09 05 AURORA at 12 14 05_2009 GRC Compl Filing - Exhibit D 2" xfId="19071"/>
    <cellStyle name="_Value Copy 11 30 05 gas 12 09 05 AURORA at 12 14 05_2009 GRC Compl Filing - Exhibit D 2 2" xfId="19072"/>
    <cellStyle name="_Value Copy 11 30 05 gas 12 09 05 AURORA at 12 14 05_2009 GRC Compl Filing - Exhibit D 2 2 2" xfId="19073"/>
    <cellStyle name="_Value Copy 11 30 05 gas 12 09 05 AURORA at 12 14 05_2009 GRC Compl Filing - Exhibit D 2 2 2 2" xfId="19074"/>
    <cellStyle name="_Value Copy 11 30 05 gas 12 09 05 AURORA at 12 14 05_2009 GRC Compl Filing - Exhibit D 2 3" xfId="19075"/>
    <cellStyle name="_Value Copy 11 30 05 gas 12 09 05 AURORA at 12 14 05_2009 GRC Compl Filing - Exhibit D 2 3 2" xfId="19076"/>
    <cellStyle name="_Value Copy 11 30 05 gas 12 09 05 AURORA at 12 14 05_2009 GRC Compl Filing - Exhibit D 2 4" xfId="19077"/>
    <cellStyle name="_Value Copy 11 30 05 gas 12 09 05 AURORA at 12 14 05_2009 GRC Compl Filing - Exhibit D 2 4 2" xfId="19078"/>
    <cellStyle name="_Value Copy 11 30 05 gas 12 09 05 AURORA at 12 14 05_2009 GRC Compl Filing - Exhibit D 3" xfId="19079"/>
    <cellStyle name="_Value Copy 11 30 05 gas 12 09 05 AURORA at 12 14 05_2009 GRC Compl Filing - Exhibit D 3 2" xfId="19080"/>
    <cellStyle name="_Value Copy 11 30 05 gas 12 09 05 AURORA at 12 14 05_2009 GRC Compl Filing - Exhibit D 3 2 2" xfId="19081"/>
    <cellStyle name="_Value Copy 11 30 05 gas 12 09 05 AURORA at 12 14 05_2009 GRC Compl Filing - Exhibit D 3 3" xfId="19082"/>
    <cellStyle name="_Value Copy 11 30 05 gas 12 09 05 AURORA at 12 14 05_2009 GRC Compl Filing - Exhibit D 4" xfId="19083"/>
    <cellStyle name="_Value Copy 11 30 05 gas 12 09 05 AURORA at 12 14 05_2009 GRC Compl Filing - Exhibit D 4 2" xfId="19084"/>
    <cellStyle name="_Value Copy 11 30 05 gas 12 09 05 AURORA at 12 14 05_2009 GRC Compl Filing - Exhibit D 4 2 2" xfId="19085"/>
    <cellStyle name="_Value Copy 11 30 05 gas 12 09 05 AURORA at 12 14 05_2009 GRC Compl Filing - Exhibit D 4 3" xfId="19086"/>
    <cellStyle name="_Value Copy 11 30 05 gas 12 09 05 AURORA at 12 14 05_2009 GRC Compl Filing - Exhibit D 5" xfId="19087"/>
    <cellStyle name="_Value Copy 11 30 05 gas 12 09 05 AURORA at 12 14 05_2009 GRC Compl Filing - Exhibit D 5 2" xfId="19088"/>
    <cellStyle name="_Value Copy 11 30 05 gas 12 09 05 AURORA at 12 14 05_2009 GRC Compl Filing - Exhibit D 6" xfId="19089"/>
    <cellStyle name="_Value Copy 11 30 05 gas 12 09 05 AURORA at 12 14 05_2009 GRC Compl Filing - Exhibit D 6 2" xfId="19090"/>
    <cellStyle name="_Value Copy 11 30 05 gas 12 09 05 AURORA at 12 14 05_2009 GRC Compl Filing - Exhibit D_DEM-WP(C) ENERG10C--ctn Mid-C_042010 2010GRC" xfId="19091"/>
    <cellStyle name="_Value Copy 11 30 05 gas 12 09 05 AURORA at 12 14 05_2009 GRC Compl Filing - Exhibit D_DEM-WP(C) ENERG10C--ctn Mid-C_042010 2010GRC 2" xfId="19092"/>
    <cellStyle name="_Value Copy 11 30 05 gas 12 09 05 AURORA at 12 14 05_2010 PTC's July1_Dec31 2010 " xfId="19093"/>
    <cellStyle name="_Value Copy 11 30 05 gas 12 09 05 AURORA at 12 14 05_2010 PTC's Sept10_Aug11 (Version 4)" xfId="19094"/>
    <cellStyle name="_Value Copy 11 30 05 gas 12 09 05 AURORA at 12 14 05_3.01 Income Statement" xfId="19095"/>
    <cellStyle name="_Value Copy 11 30 05 gas 12 09 05 AURORA at 12 14 05_4 31 Regulatory Assets and Liabilities  7 06- Exhibit D" xfId="19096"/>
    <cellStyle name="_Value Copy 11 30 05 gas 12 09 05 AURORA at 12 14 05_4 31 Regulatory Assets and Liabilities  7 06- Exhibit D 2" xfId="19097"/>
    <cellStyle name="_Value Copy 11 30 05 gas 12 09 05 AURORA at 12 14 05_4 31 Regulatory Assets and Liabilities  7 06- Exhibit D 2 2" xfId="19098"/>
    <cellStyle name="_Value Copy 11 30 05 gas 12 09 05 AURORA at 12 14 05_4 31 Regulatory Assets and Liabilities  7 06- Exhibit D 2 2 2" xfId="19099"/>
    <cellStyle name="_Value Copy 11 30 05 gas 12 09 05 AURORA at 12 14 05_4 31 Regulatory Assets and Liabilities  7 06- Exhibit D 2 2 2 2" xfId="19100"/>
    <cellStyle name="_Value Copy 11 30 05 gas 12 09 05 AURORA at 12 14 05_4 31 Regulatory Assets and Liabilities  7 06- Exhibit D 2 3" xfId="19101"/>
    <cellStyle name="_Value Copy 11 30 05 gas 12 09 05 AURORA at 12 14 05_4 31 Regulatory Assets and Liabilities  7 06- Exhibit D 2 3 2" xfId="19102"/>
    <cellStyle name="_Value Copy 11 30 05 gas 12 09 05 AURORA at 12 14 05_4 31 Regulatory Assets and Liabilities  7 06- Exhibit D 2 4" xfId="19103"/>
    <cellStyle name="_Value Copy 11 30 05 gas 12 09 05 AURORA at 12 14 05_4 31 Regulatory Assets and Liabilities  7 06- Exhibit D 2 4 2" xfId="19104"/>
    <cellStyle name="_Value Copy 11 30 05 gas 12 09 05 AURORA at 12 14 05_4 31 Regulatory Assets and Liabilities  7 06- Exhibit D 3" xfId="19105"/>
    <cellStyle name="_Value Copy 11 30 05 gas 12 09 05 AURORA at 12 14 05_4 31 Regulatory Assets and Liabilities  7 06- Exhibit D 3 2" xfId="19106"/>
    <cellStyle name="_Value Copy 11 30 05 gas 12 09 05 AURORA at 12 14 05_4 31 Regulatory Assets and Liabilities  7 06- Exhibit D 3 2 2" xfId="19107"/>
    <cellStyle name="_Value Copy 11 30 05 gas 12 09 05 AURORA at 12 14 05_4 31 Regulatory Assets and Liabilities  7 06- Exhibit D 3 3" xfId="19108"/>
    <cellStyle name="_Value Copy 11 30 05 gas 12 09 05 AURORA at 12 14 05_4 31 Regulatory Assets and Liabilities  7 06- Exhibit D 4" xfId="19109"/>
    <cellStyle name="_Value Copy 11 30 05 gas 12 09 05 AURORA at 12 14 05_4 31 Regulatory Assets and Liabilities  7 06- Exhibit D 4 2" xfId="19110"/>
    <cellStyle name="_Value Copy 11 30 05 gas 12 09 05 AURORA at 12 14 05_4 31 Regulatory Assets and Liabilities  7 06- Exhibit D 4 2 2" xfId="19111"/>
    <cellStyle name="_Value Copy 11 30 05 gas 12 09 05 AURORA at 12 14 05_4 31 Regulatory Assets and Liabilities  7 06- Exhibit D 4 3" xfId="19112"/>
    <cellStyle name="_Value Copy 11 30 05 gas 12 09 05 AURORA at 12 14 05_4 31 Regulatory Assets and Liabilities  7 06- Exhibit D 5" xfId="19113"/>
    <cellStyle name="_Value Copy 11 30 05 gas 12 09 05 AURORA at 12 14 05_4 31 Regulatory Assets and Liabilities  7 06- Exhibit D 5 2" xfId="19114"/>
    <cellStyle name="_Value Copy 11 30 05 gas 12 09 05 AURORA at 12 14 05_4 31 Regulatory Assets and Liabilities  7 06- Exhibit D 6" xfId="19115"/>
    <cellStyle name="_Value Copy 11 30 05 gas 12 09 05 AURORA at 12 14 05_4 31 Regulatory Assets and Liabilities  7 06- Exhibit D 6 2" xfId="19116"/>
    <cellStyle name="_Value Copy 11 30 05 gas 12 09 05 AURORA at 12 14 05_4 31 Regulatory Assets and Liabilities  7 06- Exhibit D_DEM-WP(C) ENERG10C--ctn Mid-C_042010 2010GRC" xfId="19117"/>
    <cellStyle name="_Value Copy 11 30 05 gas 12 09 05 AURORA at 12 14 05_4 31 Regulatory Assets and Liabilities  7 06- Exhibit D_DEM-WP(C) ENERG10C--ctn Mid-C_042010 2010GRC 2" xfId="19118"/>
    <cellStyle name="_Value Copy 11 30 05 gas 12 09 05 AURORA at 12 14 05_4 31 Regulatory Assets and Liabilities  7 06- Exhibit D_NIM Summary" xfId="19119"/>
    <cellStyle name="_Value Copy 11 30 05 gas 12 09 05 AURORA at 12 14 05_4 31 Regulatory Assets and Liabilities  7 06- Exhibit D_NIM Summary 2" xfId="19120"/>
    <cellStyle name="_Value Copy 11 30 05 gas 12 09 05 AURORA at 12 14 05_4 31 Regulatory Assets and Liabilities  7 06- Exhibit D_NIM Summary 2 2" xfId="19121"/>
    <cellStyle name="_Value Copy 11 30 05 gas 12 09 05 AURORA at 12 14 05_4 31 Regulatory Assets and Liabilities  7 06- Exhibit D_NIM Summary 2 2 2" xfId="19122"/>
    <cellStyle name="_Value Copy 11 30 05 gas 12 09 05 AURORA at 12 14 05_4 31 Regulatory Assets and Liabilities  7 06- Exhibit D_NIM Summary 2 2 2 2" xfId="19123"/>
    <cellStyle name="_Value Copy 11 30 05 gas 12 09 05 AURORA at 12 14 05_4 31 Regulatory Assets and Liabilities  7 06- Exhibit D_NIM Summary 2 3" xfId="19124"/>
    <cellStyle name="_Value Copy 11 30 05 gas 12 09 05 AURORA at 12 14 05_4 31 Regulatory Assets and Liabilities  7 06- Exhibit D_NIM Summary 2 3 2" xfId="19125"/>
    <cellStyle name="_Value Copy 11 30 05 gas 12 09 05 AURORA at 12 14 05_4 31 Regulatory Assets and Liabilities  7 06- Exhibit D_NIM Summary 2 4" xfId="19126"/>
    <cellStyle name="_Value Copy 11 30 05 gas 12 09 05 AURORA at 12 14 05_4 31 Regulatory Assets and Liabilities  7 06- Exhibit D_NIM Summary 2 4 2" xfId="19127"/>
    <cellStyle name="_Value Copy 11 30 05 gas 12 09 05 AURORA at 12 14 05_4 31 Regulatory Assets and Liabilities  7 06- Exhibit D_NIM Summary 3" xfId="19128"/>
    <cellStyle name="_Value Copy 11 30 05 gas 12 09 05 AURORA at 12 14 05_4 31 Regulatory Assets and Liabilities  7 06- Exhibit D_NIM Summary 3 2" xfId="19129"/>
    <cellStyle name="_Value Copy 11 30 05 gas 12 09 05 AURORA at 12 14 05_4 31 Regulatory Assets and Liabilities  7 06- Exhibit D_NIM Summary 3 2 2" xfId="19130"/>
    <cellStyle name="_Value Copy 11 30 05 gas 12 09 05 AURORA at 12 14 05_4 31 Regulatory Assets and Liabilities  7 06- Exhibit D_NIM Summary 3 3" xfId="19131"/>
    <cellStyle name="_Value Copy 11 30 05 gas 12 09 05 AURORA at 12 14 05_4 31 Regulatory Assets and Liabilities  7 06- Exhibit D_NIM Summary 4" xfId="19132"/>
    <cellStyle name="_Value Copy 11 30 05 gas 12 09 05 AURORA at 12 14 05_4 31 Regulatory Assets and Liabilities  7 06- Exhibit D_NIM Summary 4 2" xfId="19133"/>
    <cellStyle name="_Value Copy 11 30 05 gas 12 09 05 AURORA at 12 14 05_4 31 Regulatory Assets and Liabilities  7 06- Exhibit D_NIM Summary 4 2 2" xfId="19134"/>
    <cellStyle name="_Value Copy 11 30 05 gas 12 09 05 AURORA at 12 14 05_4 31 Regulatory Assets and Liabilities  7 06- Exhibit D_NIM Summary 4 3" xfId="19135"/>
    <cellStyle name="_Value Copy 11 30 05 gas 12 09 05 AURORA at 12 14 05_4 31 Regulatory Assets and Liabilities  7 06- Exhibit D_NIM Summary 5" xfId="19136"/>
    <cellStyle name="_Value Copy 11 30 05 gas 12 09 05 AURORA at 12 14 05_4 31 Regulatory Assets and Liabilities  7 06- Exhibit D_NIM Summary 5 2" xfId="19137"/>
    <cellStyle name="_Value Copy 11 30 05 gas 12 09 05 AURORA at 12 14 05_4 31 Regulatory Assets and Liabilities  7 06- Exhibit D_NIM Summary 6" xfId="19138"/>
    <cellStyle name="_Value Copy 11 30 05 gas 12 09 05 AURORA at 12 14 05_4 31 Regulatory Assets and Liabilities  7 06- Exhibit D_NIM Summary 6 2" xfId="19139"/>
    <cellStyle name="_Value Copy 11 30 05 gas 12 09 05 AURORA at 12 14 05_4 31 Regulatory Assets and Liabilities  7 06- Exhibit D_NIM Summary_DEM-WP(C) ENERG10C--ctn Mid-C_042010 2010GRC" xfId="19140"/>
    <cellStyle name="_Value Copy 11 30 05 gas 12 09 05 AURORA at 12 14 05_4 31 Regulatory Assets and Liabilities  7 06- Exhibit D_NIM Summary_DEM-WP(C) ENERG10C--ctn Mid-C_042010 2010GRC 2" xfId="19141"/>
    <cellStyle name="_Value Copy 11 30 05 gas 12 09 05 AURORA at 12 14 05_4 31E Reg Asset  Liab and EXH D" xfId="19142"/>
    <cellStyle name="_Value Copy 11 30 05 gas 12 09 05 AURORA at 12 14 05_4 31E Reg Asset  Liab and EXH D _ Aug 10 Filing (2)" xfId="19143"/>
    <cellStyle name="_Value Copy 11 30 05 gas 12 09 05 AURORA at 12 14 05_4 31E Reg Asset  Liab and EXH D _ Aug 10 Filing (2) 2" xfId="19144"/>
    <cellStyle name="_Value Copy 11 30 05 gas 12 09 05 AURORA at 12 14 05_4 31E Reg Asset  Liab and EXH D _ Aug 10 Filing (2) 2 2" xfId="19145"/>
    <cellStyle name="_Value Copy 11 30 05 gas 12 09 05 AURORA at 12 14 05_4 31E Reg Asset  Liab and EXH D _ Aug 10 Filing (2) 2 2 2" xfId="19146"/>
    <cellStyle name="_Value Copy 11 30 05 gas 12 09 05 AURORA at 12 14 05_4 31E Reg Asset  Liab and EXH D _ Aug 10 Filing (2) 2 3" xfId="19147"/>
    <cellStyle name="_Value Copy 11 30 05 gas 12 09 05 AURORA at 12 14 05_4 31E Reg Asset  Liab and EXH D _ Aug 10 Filing (2) 3" xfId="19148"/>
    <cellStyle name="_Value Copy 11 30 05 gas 12 09 05 AURORA at 12 14 05_4 31E Reg Asset  Liab and EXH D _ Aug 10 Filing (2) 3 2" xfId="19149"/>
    <cellStyle name="_Value Copy 11 30 05 gas 12 09 05 AURORA at 12 14 05_4 31E Reg Asset  Liab and EXH D _ Aug 10 Filing (2) 3 2 2" xfId="19150"/>
    <cellStyle name="_Value Copy 11 30 05 gas 12 09 05 AURORA at 12 14 05_4 31E Reg Asset  Liab and EXH D _ Aug 10 Filing (2) 3 3" xfId="19151"/>
    <cellStyle name="_Value Copy 11 30 05 gas 12 09 05 AURORA at 12 14 05_4 31E Reg Asset  Liab and EXH D _ Aug 10 Filing (2) 4" xfId="19152"/>
    <cellStyle name="_Value Copy 11 30 05 gas 12 09 05 AURORA at 12 14 05_4 31E Reg Asset  Liab and EXH D _ Aug 10 Filing (2) 4 2" xfId="19153"/>
    <cellStyle name="_Value Copy 11 30 05 gas 12 09 05 AURORA at 12 14 05_4 31E Reg Asset  Liab and EXH D _ Aug 10 Filing (2) 5" xfId="19154"/>
    <cellStyle name="_Value Copy 11 30 05 gas 12 09 05 AURORA at 12 14 05_4 31E Reg Asset  Liab and EXH D _ Aug 10 Filing (2) 5 2" xfId="19155"/>
    <cellStyle name="_Value Copy 11 30 05 gas 12 09 05 AURORA at 12 14 05_4 31E Reg Asset  Liab and EXH D 10" xfId="19156"/>
    <cellStyle name="_Value Copy 11 30 05 gas 12 09 05 AURORA at 12 14 05_4 31E Reg Asset  Liab and EXH D 10 2" xfId="19157"/>
    <cellStyle name="_Value Copy 11 30 05 gas 12 09 05 AURORA at 12 14 05_4 31E Reg Asset  Liab and EXH D 10 2 2" xfId="19158"/>
    <cellStyle name="_Value Copy 11 30 05 gas 12 09 05 AURORA at 12 14 05_4 31E Reg Asset  Liab and EXH D 10 3" xfId="19159"/>
    <cellStyle name="_Value Copy 11 30 05 gas 12 09 05 AURORA at 12 14 05_4 31E Reg Asset  Liab and EXH D 11" xfId="19160"/>
    <cellStyle name="_Value Copy 11 30 05 gas 12 09 05 AURORA at 12 14 05_4 31E Reg Asset  Liab and EXH D 11 2" xfId="19161"/>
    <cellStyle name="_Value Copy 11 30 05 gas 12 09 05 AURORA at 12 14 05_4 31E Reg Asset  Liab and EXH D 11 2 2" xfId="19162"/>
    <cellStyle name="_Value Copy 11 30 05 gas 12 09 05 AURORA at 12 14 05_4 31E Reg Asset  Liab and EXH D 11 3" xfId="19163"/>
    <cellStyle name="_Value Copy 11 30 05 gas 12 09 05 AURORA at 12 14 05_4 31E Reg Asset  Liab and EXH D 12" xfId="19164"/>
    <cellStyle name="_Value Copy 11 30 05 gas 12 09 05 AURORA at 12 14 05_4 31E Reg Asset  Liab and EXH D 12 2" xfId="19165"/>
    <cellStyle name="_Value Copy 11 30 05 gas 12 09 05 AURORA at 12 14 05_4 31E Reg Asset  Liab and EXH D 12 2 2" xfId="19166"/>
    <cellStyle name="_Value Copy 11 30 05 gas 12 09 05 AURORA at 12 14 05_4 31E Reg Asset  Liab and EXH D 12 3" xfId="19167"/>
    <cellStyle name="_Value Copy 11 30 05 gas 12 09 05 AURORA at 12 14 05_4 31E Reg Asset  Liab and EXH D 13" xfId="19168"/>
    <cellStyle name="_Value Copy 11 30 05 gas 12 09 05 AURORA at 12 14 05_4 31E Reg Asset  Liab and EXH D 13 2" xfId="19169"/>
    <cellStyle name="_Value Copy 11 30 05 gas 12 09 05 AURORA at 12 14 05_4 31E Reg Asset  Liab and EXH D 13 2 2" xfId="19170"/>
    <cellStyle name="_Value Copy 11 30 05 gas 12 09 05 AURORA at 12 14 05_4 31E Reg Asset  Liab and EXH D 13 3" xfId="19171"/>
    <cellStyle name="_Value Copy 11 30 05 gas 12 09 05 AURORA at 12 14 05_4 31E Reg Asset  Liab and EXH D 14" xfId="19172"/>
    <cellStyle name="_Value Copy 11 30 05 gas 12 09 05 AURORA at 12 14 05_4 31E Reg Asset  Liab and EXH D 14 2" xfId="19173"/>
    <cellStyle name="_Value Copy 11 30 05 gas 12 09 05 AURORA at 12 14 05_4 31E Reg Asset  Liab and EXH D 14 2 2" xfId="19174"/>
    <cellStyle name="_Value Copy 11 30 05 gas 12 09 05 AURORA at 12 14 05_4 31E Reg Asset  Liab and EXH D 14 3" xfId="19175"/>
    <cellStyle name="_Value Copy 11 30 05 gas 12 09 05 AURORA at 12 14 05_4 31E Reg Asset  Liab and EXH D 15" xfId="19176"/>
    <cellStyle name="_Value Copy 11 30 05 gas 12 09 05 AURORA at 12 14 05_4 31E Reg Asset  Liab and EXH D 15 2" xfId="19177"/>
    <cellStyle name="_Value Copy 11 30 05 gas 12 09 05 AURORA at 12 14 05_4 31E Reg Asset  Liab and EXH D 15 2 2" xfId="19178"/>
    <cellStyle name="_Value Copy 11 30 05 gas 12 09 05 AURORA at 12 14 05_4 31E Reg Asset  Liab and EXH D 15 3" xfId="19179"/>
    <cellStyle name="_Value Copy 11 30 05 gas 12 09 05 AURORA at 12 14 05_4 31E Reg Asset  Liab and EXH D 16" xfId="19180"/>
    <cellStyle name="_Value Copy 11 30 05 gas 12 09 05 AURORA at 12 14 05_4 31E Reg Asset  Liab and EXH D 16 2" xfId="19181"/>
    <cellStyle name="_Value Copy 11 30 05 gas 12 09 05 AURORA at 12 14 05_4 31E Reg Asset  Liab and EXH D 16 2 2" xfId="19182"/>
    <cellStyle name="_Value Copy 11 30 05 gas 12 09 05 AURORA at 12 14 05_4 31E Reg Asset  Liab and EXH D 16 3" xfId="19183"/>
    <cellStyle name="_Value Copy 11 30 05 gas 12 09 05 AURORA at 12 14 05_4 31E Reg Asset  Liab and EXH D 17" xfId="19184"/>
    <cellStyle name="_Value Copy 11 30 05 gas 12 09 05 AURORA at 12 14 05_4 31E Reg Asset  Liab and EXH D 17 2" xfId="19185"/>
    <cellStyle name="_Value Copy 11 30 05 gas 12 09 05 AURORA at 12 14 05_4 31E Reg Asset  Liab and EXH D 18" xfId="19186"/>
    <cellStyle name="_Value Copy 11 30 05 gas 12 09 05 AURORA at 12 14 05_4 31E Reg Asset  Liab and EXH D 18 2" xfId="19187"/>
    <cellStyle name="_Value Copy 11 30 05 gas 12 09 05 AURORA at 12 14 05_4 31E Reg Asset  Liab and EXH D 19" xfId="19188"/>
    <cellStyle name="_Value Copy 11 30 05 gas 12 09 05 AURORA at 12 14 05_4 31E Reg Asset  Liab and EXH D 19 2" xfId="19189"/>
    <cellStyle name="_Value Copy 11 30 05 gas 12 09 05 AURORA at 12 14 05_4 31E Reg Asset  Liab and EXH D 2" xfId="19190"/>
    <cellStyle name="_Value Copy 11 30 05 gas 12 09 05 AURORA at 12 14 05_4 31E Reg Asset  Liab and EXH D 2 2" xfId="19191"/>
    <cellStyle name="_Value Copy 11 30 05 gas 12 09 05 AURORA at 12 14 05_4 31E Reg Asset  Liab and EXH D 2 2 2" xfId="19192"/>
    <cellStyle name="_Value Copy 11 30 05 gas 12 09 05 AURORA at 12 14 05_4 31E Reg Asset  Liab and EXH D 2 3" xfId="19193"/>
    <cellStyle name="_Value Copy 11 30 05 gas 12 09 05 AURORA at 12 14 05_4 31E Reg Asset  Liab and EXH D 20" xfId="19194"/>
    <cellStyle name="_Value Copy 11 30 05 gas 12 09 05 AURORA at 12 14 05_4 31E Reg Asset  Liab and EXH D 20 2" xfId="19195"/>
    <cellStyle name="_Value Copy 11 30 05 gas 12 09 05 AURORA at 12 14 05_4 31E Reg Asset  Liab and EXH D 21" xfId="19196"/>
    <cellStyle name="_Value Copy 11 30 05 gas 12 09 05 AURORA at 12 14 05_4 31E Reg Asset  Liab and EXH D 21 2" xfId="19197"/>
    <cellStyle name="_Value Copy 11 30 05 gas 12 09 05 AURORA at 12 14 05_4 31E Reg Asset  Liab and EXH D 22" xfId="19198"/>
    <cellStyle name="_Value Copy 11 30 05 gas 12 09 05 AURORA at 12 14 05_4 31E Reg Asset  Liab and EXH D 22 2" xfId="19199"/>
    <cellStyle name="_Value Copy 11 30 05 gas 12 09 05 AURORA at 12 14 05_4 31E Reg Asset  Liab and EXH D 23" xfId="19200"/>
    <cellStyle name="_Value Copy 11 30 05 gas 12 09 05 AURORA at 12 14 05_4 31E Reg Asset  Liab and EXH D 23 2" xfId="19201"/>
    <cellStyle name="_Value Copy 11 30 05 gas 12 09 05 AURORA at 12 14 05_4 31E Reg Asset  Liab and EXH D 24" xfId="19202"/>
    <cellStyle name="_Value Copy 11 30 05 gas 12 09 05 AURORA at 12 14 05_4 31E Reg Asset  Liab and EXH D 24 2" xfId="19203"/>
    <cellStyle name="_Value Copy 11 30 05 gas 12 09 05 AURORA at 12 14 05_4 31E Reg Asset  Liab and EXH D 25" xfId="19204"/>
    <cellStyle name="_Value Copy 11 30 05 gas 12 09 05 AURORA at 12 14 05_4 31E Reg Asset  Liab and EXH D 25 2" xfId="19205"/>
    <cellStyle name="_Value Copy 11 30 05 gas 12 09 05 AURORA at 12 14 05_4 31E Reg Asset  Liab and EXH D 26" xfId="19206"/>
    <cellStyle name="_Value Copy 11 30 05 gas 12 09 05 AURORA at 12 14 05_4 31E Reg Asset  Liab and EXH D 26 2" xfId="19207"/>
    <cellStyle name="_Value Copy 11 30 05 gas 12 09 05 AURORA at 12 14 05_4 31E Reg Asset  Liab and EXH D 27" xfId="19208"/>
    <cellStyle name="_Value Copy 11 30 05 gas 12 09 05 AURORA at 12 14 05_4 31E Reg Asset  Liab and EXH D 27 2" xfId="19209"/>
    <cellStyle name="_Value Copy 11 30 05 gas 12 09 05 AURORA at 12 14 05_4 31E Reg Asset  Liab and EXH D 28" xfId="19210"/>
    <cellStyle name="_Value Copy 11 30 05 gas 12 09 05 AURORA at 12 14 05_4 31E Reg Asset  Liab and EXH D 28 2" xfId="19211"/>
    <cellStyle name="_Value Copy 11 30 05 gas 12 09 05 AURORA at 12 14 05_4 31E Reg Asset  Liab and EXH D 29" xfId="19212"/>
    <cellStyle name="_Value Copy 11 30 05 gas 12 09 05 AURORA at 12 14 05_4 31E Reg Asset  Liab and EXH D 29 2" xfId="19213"/>
    <cellStyle name="_Value Copy 11 30 05 gas 12 09 05 AURORA at 12 14 05_4 31E Reg Asset  Liab and EXH D 3" xfId="19214"/>
    <cellStyle name="_Value Copy 11 30 05 gas 12 09 05 AURORA at 12 14 05_4 31E Reg Asset  Liab and EXH D 3 2" xfId="19215"/>
    <cellStyle name="_Value Copy 11 30 05 gas 12 09 05 AURORA at 12 14 05_4 31E Reg Asset  Liab and EXH D 3 2 2" xfId="19216"/>
    <cellStyle name="_Value Copy 11 30 05 gas 12 09 05 AURORA at 12 14 05_4 31E Reg Asset  Liab and EXH D 3 3" xfId="19217"/>
    <cellStyle name="_Value Copy 11 30 05 gas 12 09 05 AURORA at 12 14 05_4 31E Reg Asset  Liab and EXH D 30" xfId="19218"/>
    <cellStyle name="_Value Copy 11 30 05 gas 12 09 05 AURORA at 12 14 05_4 31E Reg Asset  Liab and EXH D 30 2" xfId="19219"/>
    <cellStyle name="_Value Copy 11 30 05 gas 12 09 05 AURORA at 12 14 05_4 31E Reg Asset  Liab and EXH D 4" xfId="19220"/>
    <cellStyle name="_Value Copy 11 30 05 gas 12 09 05 AURORA at 12 14 05_4 31E Reg Asset  Liab and EXH D 4 2" xfId="19221"/>
    <cellStyle name="_Value Copy 11 30 05 gas 12 09 05 AURORA at 12 14 05_4 31E Reg Asset  Liab and EXH D 4 2 2" xfId="19222"/>
    <cellStyle name="_Value Copy 11 30 05 gas 12 09 05 AURORA at 12 14 05_4 31E Reg Asset  Liab and EXH D 5" xfId="19223"/>
    <cellStyle name="_Value Copy 11 30 05 gas 12 09 05 AURORA at 12 14 05_4 31E Reg Asset  Liab and EXH D 5 2" xfId="19224"/>
    <cellStyle name="_Value Copy 11 30 05 gas 12 09 05 AURORA at 12 14 05_4 31E Reg Asset  Liab and EXH D 5 2 2" xfId="19225"/>
    <cellStyle name="_Value Copy 11 30 05 gas 12 09 05 AURORA at 12 14 05_4 31E Reg Asset  Liab and EXH D 6" xfId="19226"/>
    <cellStyle name="_Value Copy 11 30 05 gas 12 09 05 AURORA at 12 14 05_4 31E Reg Asset  Liab and EXH D 6 2" xfId="19227"/>
    <cellStyle name="_Value Copy 11 30 05 gas 12 09 05 AURORA at 12 14 05_4 31E Reg Asset  Liab and EXH D 6 2 2" xfId="19228"/>
    <cellStyle name="_Value Copy 11 30 05 gas 12 09 05 AURORA at 12 14 05_4 31E Reg Asset  Liab and EXH D 6 3" xfId="19229"/>
    <cellStyle name="_Value Copy 11 30 05 gas 12 09 05 AURORA at 12 14 05_4 31E Reg Asset  Liab and EXH D 7" xfId="19230"/>
    <cellStyle name="_Value Copy 11 30 05 gas 12 09 05 AURORA at 12 14 05_4 31E Reg Asset  Liab and EXH D 7 2" xfId="19231"/>
    <cellStyle name="_Value Copy 11 30 05 gas 12 09 05 AURORA at 12 14 05_4 31E Reg Asset  Liab and EXH D 7 2 2" xfId="19232"/>
    <cellStyle name="_Value Copy 11 30 05 gas 12 09 05 AURORA at 12 14 05_4 31E Reg Asset  Liab and EXH D 7 3" xfId="19233"/>
    <cellStyle name="_Value Copy 11 30 05 gas 12 09 05 AURORA at 12 14 05_4 31E Reg Asset  Liab and EXH D 8" xfId="19234"/>
    <cellStyle name="_Value Copy 11 30 05 gas 12 09 05 AURORA at 12 14 05_4 31E Reg Asset  Liab and EXH D 8 2" xfId="19235"/>
    <cellStyle name="_Value Copy 11 30 05 gas 12 09 05 AURORA at 12 14 05_4 31E Reg Asset  Liab and EXH D 8 2 2" xfId="19236"/>
    <cellStyle name="_Value Copy 11 30 05 gas 12 09 05 AURORA at 12 14 05_4 31E Reg Asset  Liab and EXH D 8 3" xfId="19237"/>
    <cellStyle name="_Value Copy 11 30 05 gas 12 09 05 AURORA at 12 14 05_4 31E Reg Asset  Liab and EXH D 9" xfId="19238"/>
    <cellStyle name="_Value Copy 11 30 05 gas 12 09 05 AURORA at 12 14 05_4 31E Reg Asset  Liab and EXH D 9 2" xfId="19239"/>
    <cellStyle name="_Value Copy 11 30 05 gas 12 09 05 AURORA at 12 14 05_4 31E Reg Asset  Liab and EXH D 9 2 2" xfId="19240"/>
    <cellStyle name="_Value Copy 11 30 05 gas 12 09 05 AURORA at 12 14 05_4 31E Reg Asset  Liab and EXH D 9 3" xfId="19241"/>
    <cellStyle name="_Value Copy 11 30 05 gas 12 09 05 AURORA at 12 14 05_4 32 Regulatory Assets and Liabilities  7 06- Exhibit D" xfId="19242"/>
    <cellStyle name="_Value Copy 11 30 05 gas 12 09 05 AURORA at 12 14 05_4 32 Regulatory Assets and Liabilities  7 06- Exhibit D 2" xfId="19243"/>
    <cellStyle name="_Value Copy 11 30 05 gas 12 09 05 AURORA at 12 14 05_4 32 Regulatory Assets and Liabilities  7 06- Exhibit D 2 2" xfId="19244"/>
    <cellStyle name="_Value Copy 11 30 05 gas 12 09 05 AURORA at 12 14 05_4 32 Regulatory Assets and Liabilities  7 06- Exhibit D 2 2 2" xfId="19245"/>
    <cellStyle name="_Value Copy 11 30 05 gas 12 09 05 AURORA at 12 14 05_4 32 Regulatory Assets and Liabilities  7 06- Exhibit D 2 2 2 2" xfId="19246"/>
    <cellStyle name="_Value Copy 11 30 05 gas 12 09 05 AURORA at 12 14 05_4 32 Regulatory Assets and Liabilities  7 06- Exhibit D 2 3" xfId="19247"/>
    <cellStyle name="_Value Copy 11 30 05 gas 12 09 05 AURORA at 12 14 05_4 32 Regulatory Assets and Liabilities  7 06- Exhibit D 2 3 2" xfId="19248"/>
    <cellStyle name="_Value Copy 11 30 05 gas 12 09 05 AURORA at 12 14 05_4 32 Regulatory Assets and Liabilities  7 06- Exhibit D 2 4" xfId="19249"/>
    <cellStyle name="_Value Copy 11 30 05 gas 12 09 05 AURORA at 12 14 05_4 32 Regulatory Assets and Liabilities  7 06- Exhibit D 2 4 2" xfId="19250"/>
    <cellStyle name="_Value Copy 11 30 05 gas 12 09 05 AURORA at 12 14 05_4 32 Regulatory Assets and Liabilities  7 06- Exhibit D 3" xfId="19251"/>
    <cellStyle name="_Value Copy 11 30 05 gas 12 09 05 AURORA at 12 14 05_4 32 Regulatory Assets and Liabilities  7 06- Exhibit D 3 2" xfId="19252"/>
    <cellStyle name="_Value Copy 11 30 05 gas 12 09 05 AURORA at 12 14 05_4 32 Regulatory Assets and Liabilities  7 06- Exhibit D 3 2 2" xfId="19253"/>
    <cellStyle name="_Value Copy 11 30 05 gas 12 09 05 AURORA at 12 14 05_4 32 Regulatory Assets and Liabilities  7 06- Exhibit D 3 3" xfId="19254"/>
    <cellStyle name="_Value Copy 11 30 05 gas 12 09 05 AURORA at 12 14 05_4 32 Regulatory Assets and Liabilities  7 06- Exhibit D 4" xfId="19255"/>
    <cellStyle name="_Value Copy 11 30 05 gas 12 09 05 AURORA at 12 14 05_4 32 Regulatory Assets and Liabilities  7 06- Exhibit D 4 2" xfId="19256"/>
    <cellStyle name="_Value Copy 11 30 05 gas 12 09 05 AURORA at 12 14 05_4 32 Regulatory Assets and Liabilities  7 06- Exhibit D 4 2 2" xfId="19257"/>
    <cellStyle name="_Value Copy 11 30 05 gas 12 09 05 AURORA at 12 14 05_4 32 Regulatory Assets and Liabilities  7 06- Exhibit D 4 3" xfId="19258"/>
    <cellStyle name="_Value Copy 11 30 05 gas 12 09 05 AURORA at 12 14 05_4 32 Regulatory Assets and Liabilities  7 06- Exhibit D 5" xfId="19259"/>
    <cellStyle name="_Value Copy 11 30 05 gas 12 09 05 AURORA at 12 14 05_4 32 Regulatory Assets and Liabilities  7 06- Exhibit D 5 2" xfId="19260"/>
    <cellStyle name="_Value Copy 11 30 05 gas 12 09 05 AURORA at 12 14 05_4 32 Regulatory Assets and Liabilities  7 06- Exhibit D 6" xfId="19261"/>
    <cellStyle name="_Value Copy 11 30 05 gas 12 09 05 AURORA at 12 14 05_4 32 Regulatory Assets and Liabilities  7 06- Exhibit D 6 2" xfId="19262"/>
    <cellStyle name="_Value Copy 11 30 05 gas 12 09 05 AURORA at 12 14 05_4 32 Regulatory Assets and Liabilities  7 06- Exhibit D_DEM-WP(C) ENERG10C--ctn Mid-C_042010 2010GRC" xfId="19263"/>
    <cellStyle name="_Value Copy 11 30 05 gas 12 09 05 AURORA at 12 14 05_4 32 Regulatory Assets and Liabilities  7 06- Exhibit D_DEM-WP(C) ENERG10C--ctn Mid-C_042010 2010GRC 2" xfId="19264"/>
    <cellStyle name="_Value Copy 11 30 05 gas 12 09 05 AURORA at 12 14 05_4 32 Regulatory Assets and Liabilities  7 06- Exhibit D_NIM Summary" xfId="19265"/>
    <cellStyle name="_Value Copy 11 30 05 gas 12 09 05 AURORA at 12 14 05_4 32 Regulatory Assets and Liabilities  7 06- Exhibit D_NIM Summary 2" xfId="19266"/>
    <cellStyle name="_Value Copy 11 30 05 gas 12 09 05 AURORA at 12 14 05_4 32 Regulatory Assets and Liabilities  7 06- Exhibit D_NIM Summary 2 2" xfId="19267"/>
    <cellStyle name="_Value Copy 11 30 05 gas 12 09 05 AURORA at 12 14 05_4 32 Regulatory Assets and Liabilities  7 06- Exhibit D_NIM Summary 2 2 2" xfId="19268"/>
    <cellStyle name="_Value Copy 11 30 05 gas 12 09 05 AURORA at 12 14 05_4 32 Regulatory Assets and Liabilities  7 06- Exhibit D_NIM Summary 2 2 2 2" xfId="19269"/>
    <cellStyle name="_Value Copy 11 30 05 gas 12 09 05 AURORA at 12 14 05_4 32 Regulatory Assets and Liabilities  7 06- Exhibit D_NIM Summary 2 3" xfId="19270"/>
    <cellStyle name="_Value Copy 11 30 05 gas 12 09 05 AURORA at 12 14 05_4 32 Regulatory Assets and Liabilities  7 06- Exhibit D_NIM Summary 2 3 2" xfId="19271"/>
    <cellStyle name="_Value Copy 11 30 05 gas 12 09 05 AURORA at 12 14 05_4 32 Regulatory Assets and Liabilities  7 06- Exhibit D_NIM Summary 2 4" xfId="19272"/>
    <cellStyle name="_Value Copy 11 30 05 gas 12 09 05 AURORA at 12 14 05_4 32 Regulatory Assets and Liabilities  7 06- Exhibit D_NIM Summary 2 4 2" xfId="19273"/>
    <cellStyle name="_Value Copy 11 30 05 gas 12 09 05 AURORA at 12 14 05_4 32 Regulatory Assets and Liabilities  7 06- Exhibit D_NIM Summary 3" xfId="19274"/>
    <cellStyle name="_Value Copy 11 30 05 gas 12 09 05 AURORA at 12 14 05_4 32 Regulatory Assets and Liabilities  7 06- Exhibit D_NIM Summary 3 2" xfId="19275"/>
    <cellStyle name="_Value Copy 11 30 05 gas 12 09 05 AURORA at 12 14 05_4 32 Regulatory Assets and Liabilities  7 06- Exhibit D_NIM Summary 3 2 2" xfId="19276"/>
    <cellStyle name="_Value Copy 11 30 05 gas 12 09 05 AURORA at 12 14 05_4 32 Regulatory Assets and Liabilities  7 06- Exhibit D_NIM Summary 3 3" xfId="19277"/>
    <cellStyle name="_Value Copy 11 30 05 gas 12 09 05 AURORA at 12 14 05_4 32 Regulatory Assets and Liabilities  7 06- Exhibit D_NIM Summary 4" xfId="19278"/>
    <cellStyle name="_Value Copy 11 30 05 gas 12 09 05 AURORA at 12 14 05_4 32 Regulatory Assets and Liabilities  7 06- Exhibit D_NIM Summary 4 2" xfId="19279"/>
    <cellStyle name="_Value Copy 11 30 05 gas 12 09 05 AURORA at 12 14 05_4 32 Regulatory Assets and Liabilities  7 06- Exhibit D_NIM Summary 4 2 2" xfId="19280"/>
    <cellStyle name="_Value Copy 11 30 05 gas 12 09 05 AURORA at 12 14 05_4 32 Regulatory Assets and Liabilities  7 06- Exhibit D_NIM Summary 4 3" xfId="19281"/>
    <cellStyle name="_Value Copy 11 30 05 gas 12 09 05 AURORA at 12 14 05_4 32 Regulatory Assets and Liabilities  7 06- Exhibit D_NIM Summary 5" xfId="19282"/>
    <cellStyle name="_Value Copy 11 30 05 gas 12 09 05 AURORA at 12 14 05_4 32 Regulatory Assets and Liabilities  7 06- Exhibit D_NIM Summary 5 2" xfId="19283"/>
    <cellStyle name="_Value Copy 11 30 05 gas 12 09 05 AURORA at 12 14 05_4 32 Regulatory Assets and Liabilities  7 06- Exhibit D_NIM Summary 6" xfId="19284"/>
    <cellStyle name="_Value Copy 11 30 05 gas 12 09 05 AURORA at 12 14 05_4 32 Regulatory Assets and Liabilities  7 06- Exhibit D_NIM Summary 6 2" xfId="19285"/>
    <cellStyle name="_Value Copy 11 30 05 gas 12 09 05 AURORA at 12 14 05_4 32 Regulatory Assets and Liabilities  7 06- Exhibit D_NIM Summary_DEM-WP(C) ENERG10C--ctn Mid-C_042010 2010GRC" xfId="19286"/>
    <cellStyle name="_Value Copy 11 30 05 gas 12 09 05 AURORA at 12 14 05_4 32 Regulatory Assets and Liabilities  7 06- Exhibit D_NIM Summary_DEM-WP(C) ENERG10C--ctn Mid-C_042010 2010GRC 2" xfId="19287"/>
    <cellStyle name="_Value Copy 11 30 05 gas 12 09 05 AURORA at 12 14 05_ACCOUNTS" xfId="19288"/>
    <cellStyle name="_Value Copy 11 30 05 gas 12 09 05 AURORA at 12 14 05_Att B to RECs proceeds proposal" xfId="19289"/>
    <cellStyle name="_Value Copy 11 30 05 gas 12 09 05 AURORA at 12 14 05_AURORA Total New" xfId="19290"/>
    <cellStyle name="_Value Copy 11 30 05 gas 12 09 05 AURORA at 12 14 05_AURORA Total New 2" xfId="19291"/>
    <cellStyle name="_Value Copy 11 30 05 gas 12 09 05 AURORA at 12 14 05_AURORA Total New 2 2" xfId="19292"/>
    <cellStyle name="_Value Copy 11 30 05 gas 12 09 05 AURORA at 12 14 05_AURORA Total New 2 2 2" xfId="19293"/>
    <cellStyle name="_Value Copy 11 30 05 gas 12 09 05 AURORA at 12 14 05_AURORA Total New 2 2 2 2" xfId="19294"/>
    <cellStyle name="_Value Copy 11 30 05 gas 12 09 05 AURORA at 12 14 05_AURORA Total New 2 3" xfId="19295"/>
    <cellStyle name="_Value Copy 11 30 05 gas 12 09 05 AURORA at 12 14 05_AURORA Total New 2 3 2" xfId="19296"/>
    <cellStyle name="_Value Copy 11 30 05 gas 12 09 05 AURORA at 12 14 05_AURORA Total New 2 4" xfId="19297"/>
    <cellStyle name="_Value Copy 11 30 05 gas 12 09 05 AURORA at 12 14 05_AURORA Total New 2 4 2" xfId="19298"/>
    <cellStyle name="_Value Copy 11 30 05 gas 12 09 05 AURORA at 12 14 05_AURORA Total New 3" xfId="19299"/>
    <cellStyle name="_Value Copy 11 30 05 gas 12 09 05 AURORA at 12 14 05_AURORA Total New 3 2" xfId="19300"/>
    <cellStyle name="_Value Copy 11 30 05 gas 12 09 05 AURORA at 12 14 05_AURORA Total New 3 2 2" xfId="19301"/>
    <cellStyle name="_Value Copy 11 30 05 gas 12 09 05 AURORA at 12 14 05_AURORA Total New 4" xfId="19302"/>
    <cellStyle name="_Value Copy 11 30 05 gas 12 09 05 AURORA at 12 14 05_AURORA Total New 4 2" xfId="19303"/>
    <cellStyle name="_Value Copy 11 30 05 gas 12 09 05 AURORA at 12 14 05_AURORA Total New 5" xfId="19304"/>
    <cellStyle name="_Value Copy 11 30 05 gas 12 09 05 AURORA at 12 14 05_AURORA Total New 5 2" xfId="19305"/>
    <cellStyle name="_Value Copy 11 30 05 gas 12 09 05 AURORA at 12 14 05_Backup for Attachment B 2010-09-09" xfId="19306"/>
    <cellStyle name="_Value Copy 11 30 05 gas 12 09 05 AURORA at 12 14 05_Bench Request - Attachment B" xfId="19307"/>
    <cellStyle name="_Value Copy 11 30 05 gas 12 09 05 AURORA at 12 14 05_Book2" xfId="19308"/>
    <cellStyle name="_Value Copy 11 30 05 gas 12 09 05 AURORA at 12 14 05_Book2 2" xfId="19309"/>
    <cellStyle name="_Value Copy 11 30 05 gas 12 09 05 AURORA at 12 14 05_Book2 2 2" xfId="19310"/>
    <cellStyle name="_Value Copy 11 30 05 gas 12 09 05 AURORA at 12 14 05_Book2 2 2 2" xfId="19311"/>
    <cellStyle name="_Value Copy 11 30 05 gas 12 09 05 AURORA at 12 14 05_Book2 2 2 2 2" xfId="19312"/>
    <cellStyle name="_Value Copy 11 30 05 gas 12 09 05 AURORA at 12 14 05_Book2 2 3" xfId="19313"/>
    <cellStyle name="_Value Copy 11 30 05 gas 12 09 05 AURORA at 12 14 05_Book2 2 3 2" xfId="19314"/>
    <cellStyle name="_Value Copy 11 30 05 gas 12 09 05 AURORA at 12 14 05_Book2 2 4" xfId="19315"/>
    <cellStyle name="_Value Copy 11 30 05 gas 12 09 05 AURORA at 12 14 05_Book2 2 4 2" xfId="19316"/>
    <cellStyle name="_Value Copy 11 30 05 gas 12 09 05 AURORA at 12 14 05_Book2 3" xfId="19317"/>
    <cellStyle name="_Value Copy 11 30 05 gas 12 09 05 AURORA at 12 14 05_Book2 3 2" xfId="19318"/>
    <cellStyle name="_Value Copy 11 30 05 gas 12 09 05 AURORA at 12 14 05_Book2 3 2 2" xfId="19319"/>
    <cellStyle name="_Value Copy 11 30 05 gas 12 09 05 AURORA at 12 14 05_Book2 3 3" xfId="19320"/>
    <cellStyle name="_Value Copy 11 30 05 gas 12 09 05 AURORA at 12 14 05_Book2 4" xfId="19321"/>
    <cellStyle name="_Value Copy 11 30 05 gas 12 09 05 AURORA at 12 14 05_Book2 4 2" xfId="19322"/>
    <cellStyle name="_Value Copy 11 30 05 gas 12 09 05 AURORA at 12 14 05_Book2 4 2 2" xfId="19323"/>
    <cellStyle name="_Value Copy 11 30 05 gas 12 09 05 AURORA at 12 14 05_Book2 4 3" xfId="19324"/>
    <cellStyle name="_Value Copy 11 30 05 gas 12 09 05 AURORA at 12 14 05_Book2 5" xfId="19325"/>
    <cellStyle name="_Value Copy 11 30 05 gas 12 09 05 AURORA at 12 14 05_Book2 5 2" xfId="19326"/>
    <cellStyle name="_Value Copy 11 30 05 gas 12 09 05 AURORA at 12 14 05_Book2 6" xfId="19327"/>
    <cellStyle name="_Value Copy 11 30 05 gas 12 09 05 AURORA at 12 14 05_Book2 6 2" xfId="19328"/>
    <cellStyle name="_Value Copy 11 30 05 gas 12 09 05 AURORA at 12 14 05_Book2_Adj Bench DR 3 for Initial Briefs (Electric)" xfId="19329"/>
    <cellStyle name="_Value Copy 11 30 05 gas 12 09 05 AURORA at 12 14 05_Book2_Adj Bench DR 3 for Initial Briefs (Electric) 2" xfId="19330"/>
    <cellStyle name="_Value Copy 11 30 05 gas 12 09 05 AURORA at 12 14 05_Book2_Adj Bench DR 3 for Initial Briefs (Electric) 2 2" xfId="19331"/>
    <cellStyle name="_Value Copy 11 30 05 gas 12 09 05 AURORA at 12 14 05_Book2_Adj Bench DR 3 for Initial Briefs (Electric) 2 2 2" xfId="19332"/>
    <cellStyle name="_Value Copy 11 30 05 gas 12 09 05 AURORA at 12 14 05_Book2_Adj Bench DR 3 for Initial Briefs (Electric) 2 2 2 2" xfId="19333"/>
    <cellStyle name="_Value Copy 11 30 05 gas 12 09 05 AURORA at 12 14 05_Book2_Adj Bench DR 3 for Initial Briefs (Electric) 2 3" xfId="19334"/>
    <cellStyle name="_Value Copy 11 30 05 gas 12 09 05 AURORA at 12 14 05_Book2_Adj Bench DR 3 for Initial Briefs (Electric) 2 3 2" xfId="19335"/>
    <cellStyle name="_Value Copy 11 30 05 gas 12 09 05 AURORA at 12 14 05_Book2_Adj Bench DR 3 for Initial Briefs (Electric) 2 4" xfId="19336"/>
    <cellStyle name="_Value Copy 11 30 05 gas 12 09 05 AURORA at 12 14 05_Book2_Adj Bench DR 3 for Initial Briefs (Electric) 2 4 2" xfId="19337"/>
    <cellStyle name="_Value Copy 11 30 05 gas 12 09 05 AURORA at 12 14 05_Book2_Adj Bench DR 3 for Initial Briefs (Electric) 3" xfId="19338"/>
    <cellStyle name="_Value Copy 11 30 05 gas 12 09 05 AURORA at 12 14 05_Book2_Adj Bench DR 3 for Initial Briefs (Electric) 3 2" xfId="19339"/>
    <cellStyle name="_Value Copy 11 30 05 gas 12 09 05 AURORA at 12 14 05_Book2_Adj Bench DR 3 for Initial Briefs (Electric) 3 2 2" xfId="19340"/>
    <cellStyle name="_Value Copy 11 30 05 gas 12 09 05 AURORA at 12 14 05_Book2_Adj Bench DR 3 for Initial Briefs (Electric) 3 3" xfId="19341"/>
    <cellStyle name="_Value Copy 11 30 05 gas 12 09 05 AURORA at 12 14 05_Book2_Adj Bench DR 3 for Initial Briefs (Electric) 4" xfId="19342"/>
    <cellStyle name="_Value Copy 11 30 05 gas 12 09 05 AURORA at 12 14 05_Book2_Adj Bench DR 3 for Initial Briefs (Electric) 4 2" xfId="19343"/>
    <cellStyle name="_Value Copy 11 30 05 gas 12 09 05 AURORA at 12 14 05_Book2_Adj Bench DR 3 for Initial Briefs (Electric) 4 2 2" xfId="19344"/>
    <cellStyle name="_Value Copy 11 30 05 gas 12 09 05 AURORA at 12 14 05_Book2_Adj Bench DR 3 for Initial Briefs (Electric) 4 3" xfId="19345"/>
    <cellStyle name="_Value Copy 11 30 05 gas 12 09 05 AURORA at 12 14 05_Book2_Adj Bench DR 3 for Initial Briefs (Electric) 5" xfId="19346"/>
    <cellStyle name="_Value Copy 11 30 05 gas 12 09 05 AURORA at 12 14 05_Book2_Adj Bench DR 3 for Initial Briefs (Electric) 5 2" xfId="19347"/>
    <cellStyle name="_Value Copy 11 30 05 gas 12 09 05 AURORA at 12 14 05_Book2_Adj Bench DR 3 for Initial Briefs (Electric) 6" xfId="19348"/>
    <cellStyle name="_Value Copy 11 30 05 gas 12 09 05 AURORA at 12 14 05_Book2_Adj Bench DR 3 for Initial Briefs (Electric) 6 2" xfId="19349"/>
    <cellStyle name="_Value Copy 11 30 05 gas 12 09 05 AURORA at 12 14 05_Book2_Adj Bench DR 3 for Initial Briefs (Electric)_DEM-WP(C) ENERG10C--ctn Mid-C_042010 2010GRC" xfId="19350"/>
    <cellStyle name="_Value Copy 11 30 05 gas 12 09 05 AURORA at 12 14 05_Book2_Adj Bench DR 3 for Initial Briefs (Electric)_DEM-WP(C) ENERG10C--ctn Mid-C_042010 2010GRC 2" xfId="19351"/>
    <cellStyle name="_Value Copy 11 30 05 gas 12 09 05 AURORA at 12 14 05_Book2_DEM-WP(C) ENERG10C--ctn Mid-C_042010 2010GRC" xfId="19352"/>
    <cellStyle name="_Value Copy 11 30 05 gas 12 09 05 AURORA at 12 14 05_Book2_DEM-WP(C) ENERG10C--ctn Mid-C_042010 2010GRC 2" xfId="19353"/>
    <cellStyle name="_Value Copy 11 30 05 gas 12 09 05 AURORA at 12 14 05_Book2_Electric Rev Req Model (2009 GRC) Rebuttal" xfId="19354"/>
    <cellStyle name="_Value Copy 11 30 05 gas 12 09 05 AURORA at 12 14 05_Book2_Electric Rev Req Model (2009 GRC) Rebuttal 2" xfId="19355"/>
    <cellStyle name="_Value Copy 11 30 05 gas 12 09 05 AURORA at 12 14 05_Book2_Electric Rev Req Model (2009 GRC) Rebuttal 2 2" xfId="19356"/>
    <cellStyle name="_Value Copy 11 30 05 gas 12 09 05 AURORA at 12 14 05_Book2_Electric Rev Req Model (2009 GRC) Rebuttal 2 2 2" xfId="19357"/>
    <cellStyle name="_Value Copy 11 30 05 gas 12 09 05 AURORA at 12 14 05_Book2_Electric Rev Req Model (2009 GRC) Rebuttal 2 3" xfId="19358"/>
    <cellStyle name="_Value Copy 11 30 05 gas 12 09 05 AURORA at 12 14 05_Book2_Electric Rev Req Model (2009 GRC) Rebuttal 3" xfId="19359"/>
    <cellStyle name="_Value Copy 11 30 05 gas 12 09 05 AURORA at 12 14 05_Book2_Electric Rev Req Model (2009 GRC) Rebuttal 3 2" xfId="19360"/>
    <cellStyle name="_Value Copy 11 30 05 gas 12 09 05 AURORA at 12 14 05_Book2_Electric Rev Req Model (2009 GRC) Rebuttal 4" xfId="19361"/>
    <cellStyle name="_Value Copy 11 30 05 gas 12 09 05 AURORA at 12 14 05_Book2_Electric Rev Req Model (2009 GRC) Rebuttal REmoval of New  WH Solar AdjustMI" xfId="19362"/>
    <cellStyle name="_Value Copy 11 30 05 gas 12 09 05 AURORA at 12 14 05_Book2_Electric Rev Req Model (2009 GRC) Rebuttal REmoval of New  WH Solar AdjustMI 2" xfId="19363"/>
    <cellStyle name="_Value Copy 11 30 05 gas 12 09 05 AURORA at 12 14 05_Book2_Electric Rev Req Model (2009 GRC) Rebuttal REmoval of New  WH Solar AdjustMI 2 2" xfId="19364"/>
    <cellStyle name="_Value Copy 11 30 05 gas 12 09 05 AURORA at 12 14 05_Book2_Electric Rev Req Model (2009 GRC) Rebuttal REmoval of New  WH Solar AdjustMI 2 2 2" xfId="19365"/>
    <cellStyle name="_Value Copy 11 30 05 gas 12 09 05 AURORA at 12 14 05_Book2_Electric Rev Req Model (2009 GRC) Rebuttal REmoval of New  WH Solar AdjustMI 2 2 2 2" xfId="19366"/>
    <cellStyle name="_Value Copy 11 30 05 gas 12 09 05 AURORA at 12 14 05_Book2_Electric Rev Req Model (2009 GRC) Rebuttal REmoval of New  WH Solar AdjustMI 2 3" xfId="19367"/>
    <cellStyle name="_Value Copy 11 30 05 gas 12 09 05 AURORA at 12 14 05_Book2_Electric Rev Req Model (2009 GRC) Rebuttal REmoval of New  WH Solar AdjustMI 2 3 2" xfId="19368"/>
    <cellStyle name="_Value Copy 11 30 05 gas 12 09 05 AURORA at 12 14 05_Book2_Electric Rev Req Model (2009 GRC) Rebuttal REmoval of New  WH Solar AdjustMI 2 4" xfId="19369"/>
    <cellStyle name="_Value Copy 11 30 05 gas 12 09 05 AURORA at 12 14 05_Book2_Electric Rev Req Model (2009 GRC) Rebuttal REmoval of New  WH Solar AdjustMI 2 4 2" xfId="19370"/>
    <cellStyle name="_Value Copy 11 30 05 gas 12 09 05 AURORA at 12 14 05_Book2_Electric Rev Req Model (2009 GRC) Rebuttal REmoval of New  WH Solar AdjustMI 3" xfId="19371"/>
    <cellStyle name="_Value Copy 11 30 05 gas 12 09 05 AURORA at 12 14 05_Book2_Electric Rev Req Model (2009 GRC) Rebuttal REmoval of New  WH Solar AdjustMI 3 2" xfId="19372"/>
    <cellStyle name="_Value Copy 11 30 05 gas 12 09 05 AURORA at 12 14 05_Book2_Electric Rev Req Model (2009 GRC) Rebuttal REmoval of New  WH Solar AdjustMI 3 2 2" xfId="19373"/>
    <cellStyle name="_Value Copy 11 30 05 gas 12 09 05 AURORA at 12 14 05_Book2_Electric Rev Req Model (2009 GRC) Rebuttal REmoval of New  WH Solar AdjustMI 3 3" xfId="19374"/>
    <cellStyle name="_Value Copy 11 30 05 gas 12 09 05 AURORA at 12 14 05_Book2_Electric Rev Req Model (2009 GRC) Rebuttal REmoval of New  WH Solar AdjustMI 4" xfId="19375"/>
    <cellStyle name="_Value Copy 11 30 05 gas 12 09 05 AURORA at 12 14 05_Book2_Electric Rev Req Model (2009 GRC) Rebuttal REmoval of New  WH Solar AdjustMI 4 2" xfId="19376"/>
    <cellStyle name="_Value Copy 11 30 05 gas 12 09 05 AURORA at 12 14 05_Book2_Electric Rev Req Model (2009 GRC) Rebuttal REmoval of New  WH Solar AdjustMI 4 2 2" xfId="19377"/>
    <cellStyle name="_Value Copy 11 30 05 gas 12 09 05 AURORA at 12 14 05_Book2_Electric Rev Req Model (2009 GRC) Rebuttal REmoval of New  WH Solar AdjustMI 4 3" xfId="19378"/>
    <cellStyle name="_Value Copy 11 30 05 gas 12 09 05 AURORA at 12 14 05_Book2_Electric Rev Req Model (2009 GRC) Rebuttal REmoval of New  WH Solar AdjustMI 5" xfId="19379"/>
    <cellStyle name="_Value Copy 11 30 05 gas 12 09 05 AURORA at 12 14 05_Book2_Electric Rev Req Model (2009 GRC) Rebuttal REmoval of New  WH Solar AdjustMI 5 2" xfId="19380"/>
    <cellStyle name="_Value Copy 11 30 05 gas 12 09 05 AURORA at 12 14 05_Book2_Electric Rev Req Model (2009 GRC) Rebuttal REmoval of New  WH Solar AdjustMI 6" xfId="19381"/>
    <cellStyle name="_Value Copy 11 30 05 gas 12 09 05 AURORA at 12 14 05_Book2_Electric Rev Req Model (2009 GRC) Rebuttal REmoval of New  WH Solar AdjustMI 6 2" xfId="19382"/>
    <cellStyle name="_Value Copy 11 30 05 gas 12 09 05 AURORA at 12 14 05_Book2_Electric Rev Req Model (2009 GRC) Rebuttal REmoval of New  WH Solar AdjustMI_DEM-WP(C) ENERG10C--ctn Mid-C_042010 2010GRC" xfId="19383"/>
    <cellStyle name="_Value Copy 11 30 05 gas 12 09 05 AURORA at 12 14 05_Book2_Electric Rev Req Model (2009 GRC) Rebuttal REmoval of New  WH Solar AdjustMI_DEM-WP(C) ENERG10C--ctn Mid-C_042010 2010GRC 2" xfId="19384"/>
    <cellStyle name="_Value Copy 11 30 05 gas 12 09 05 AURORA at 12 14 05_Book2_Electric Rev Req Model (2009 GRC) Revised 01-18-2010" xfId="19385"/>
    <cellStyle name="_Value Copy 11 30 05 gas 12 09 05 AURORA at 12 14 05_Book2_Electric Rev Req Model (2009 GRC) Revised 01-18-2010 2" xfId="19386"/>
    <cellStyle name="_Value Copy 11 30 05 gas 12 09 05 AURORA at 12 14 05_Book2_Electric Rev Req Model (2009 GRC) Revised 01-18-2010 2 2" xfId="19387"/>
    <cellStyle name="_Value Copy 11 30 05 gas 12 09 05 AURORA at 12 14 05_Book2_Electric Rev Req Model (2009 GRC) Revised 01-18-2010 2 2 2" xfId="19388"/>
    <cellStyle name="_Value Copy 11 30 05 gas 12 09 05 AURORA at 12 14 05_Book2_Electric Rev Req Model (2009 GRC) Revised 01-18-2010 2 2 2 2" xfId="19389"/>
    <cellStyle name="_Value Copy 11 30 05 gas 12 09 05 AURORA at 12 14 05_Book2_Electric Rev Req Model (2009 GRC) Revised 01-18-2010 2 3" xfId="19390"/>
    <cellStyle name="_Value Copy 11 30 05 gas 12 09 05 AURORA at 12 14 05_Book2_Electric Rev Req Model (2009 GRC) Revised 01-18-2010 2 3 2" xfId="19391"/>
    <cellStyle name="_Value Copy 11 30 05 gas 12 09 05 AURORA at 12 14 05_Book2_Electric Rev Req Model (2009 GRC) Revised 01-18-2010 2 4" xfId="19392"/>
    <cellStyle name="_Value Copy 11 30 05 gas 12 09 05 AURORA at 12 14 05_Book2_Electric Rev Req Model (2009 GRC) Revised 01-18-2010 2 4 2" xfId="19393"/>
    <cellStyle name="_Value Copy 11 30 05 gas 12 09 05 AURORA at 12 14 05_Book2_Electric Rev Req Model (2009 GRC) Revised 01-18-2010 3" xfId="19394"/>
    <cellStyle name="_Value Copy 11 30 05 gas 12 09 05 AURORA at 12 14 05_Book2_Electric Rev Req Model (2009 GRC) Revised 01-18-2010 3 2" xfId="19395"/>
    <cellStyle name="_Value Copy 11 30 05 gas 12 09 05 AURORA at 12 14 05_Book2_Electric Rev Req Model (2009 GRC) Revised 01-18-2010 3 2 2" xfId="19396"/>
    <cellStyle name="_Value Copy 11 30 05 gas 12 09 05 AURORA at 12 14 05_Book2_Electric Rev Req Model (2009 GRC) Revised 01-18-2010 3 3" xfId="19397"/>
    <cellStyle name="_Value Copy 11 30 05 gas 12 09 05 AURORA at 12 14 05_Book2_Electric Rev Req Model (2009 GRC) Revised 01-18-2010 4" xfId="19398"/>
    <cellStyle name="_Value Copy 11 30 05 gas 12 09 05 AURORA at 12 14 05_Book2_Electric Rev Req Model (2009 GRC) Revised 01-18-2010 4 2" xfId="19399"/>
    <cellStyle name="_Value Copy 11 30 05 gas 12 09 05 AURORA at 12 14 05_Book2_Electric Rev Req Model (2009 GRC) Revised 01-18-2010 4 2 2" xfId="19400"/>
    <cellStyle name="_Value Copy 11 30 05 gas 12 09 05 AURORA at 12 14 05_Book2_Electric Rev Req Model (2009 GRC) Revised 01-18-2010 4 3" xfId="19401"/>
    <cellStyle name="_Value Copy 11 30 05 gas 12 09 05 AURORA at 12 14 05_Book2_Electric Rev Req Model (2009 GRC) Revised 01-18-2010 5" xfId="19402"/>
    <cellStyle name="_Value Copy 11 30 05 gas 12 09 05 AURORA at 12 14 05_Book2_Electric Rev Req Model (2009 GRC) Revised 01-18-2010 5 2" xfId="19403"/>
    <cellStyle name="_Value Copy 11 30 05 gas 12 09 05 AURORA at 12 14 05_Book2_Electric Rev Req Model (2009 GRC) Revised 01-18-2010 6" xfId="19404"/>
    <cellStyle name="_Value Copy 11 30 05 gas 12 09 05 AURORA at 12 14 05_Book2_Electric Rev Req Model (2009 GRC) Revised 01-18-2010 6 2" xfId="19405"/>
    <cellStyle name="_Value Copy 11 30 05 gas 12 09 05 AURORA at 12 14 05_Book2_Electric Rev Req Model (2009 GRC) Revised 01-18-2010_DEM-WP(C) ENERG10C--ctn Mid-C_042010 2010GRC" xfId="19406"/>
    <cellStyle name="_Value Copy 11 30 05 gas 12 09 05 AURORA at 12 14 05_Book2_Electric Rev Req Model (2009 GRC) Revised 01-18-2010_DEM-WP(C) ENERG10C--ctn Mid-C_042010 2010GRC 2" xfId="19407"/>
    <cellStyle name="_Value Copy 11 30 05 gas 12 09 05 AURORA at 12 14 05_Book2_Final Order Electric EXHIBIT A-1" xfId="19408"/>
    <cellStyle name="_Value Copy 11 30 05 gas 12 09 05 AURORA at 12 14 05_Book2_Final Order Electric EXHIBIT A-1 2" xfId="19409"/>
    <cellStyle name="_Value Copy 11 30 05 gas 12 09 05 AURORA at 12 14 05_Book2_Final Order Electric EXHIBIT A-1 2 2" xfId="19410"/>
    <cellStyle name="_Value Copy 11 30 05 gas 12 09 05 AURORA at 12 14 05_Book2_Final Order Electric EXHIBIT A-1 2 2 2" xfId="19411"/>
    <cellStyle name="_Value Copy 11 30 05 gas 12 09 05 AURORA at 12 14 05_Book2_Final Order Electric EXHIBIT A-1 2 3" xfId="19412"/>
    <cellStyle name="_Value Copy 11 30 05 gas 12 09 05 AURORA at 12 14 05_Book2_Final Order Electric EXHIBIT A-1 3" xfId="19413"/>
    <cellStyle name="_Value Copy 11 30 05 gas 12 09 05 AURORA at 12 14 05_Book2_Final Order Electric EXHIBIT A-1 3 2" xfId="19414"/>
    <cellStyle name="_Value Copy 11 30 05 gas 12 09 05 AURORA at 12 14 05_Book2_Final Order Electric EXHIBIT A-1 3 2 2" xfId="19415"/>
    <cellStyle name="_Value Copy 11 30 05 gas 12 09 05 AURORA at 12 14 05_Book2_Final Order Electric EXHIBIT A-1 3 3" xfId="19416"/>
    <cellStyle name="_Value Copy 11 30 05 gas 12 09 05 AURORA at 12 14 05_Book2_Final Order Electric EXHIBIT A-1 4" xfId="19417"/>
    <cellStyle name="_Value Copy 11 30 05 gas 12 09 05 AURORA at 12 14 05_Book2_Final Order Electric EXHIBIT A-1 4 2" xfId="19418"/>
    <cellStyle name="_Value Copy 11 30 05 gas 12 09 05 AURORA at 12 14 05_Book2_Final Order Electric EXHIBIT A-1 5" xfId="19419"/>
    <cellStyle name="_Value Copy 11 30 05 gas 12 09 05 AURORA at 12 14 05_Book2_Final Order Electric EXHIBIT A-1 6" xfId="19420"/>
    <cellStyle name="_Value Copy 11 30 05 gas 12 09 05 AURORA at 12 14 05_Book4" xfId="19421"/>
    <cellStyle name="_Value Copy 11 30 05 gas 12 09 05 AURORA at 12 14 05_Book4 2" xfId="19422"/>
    <cellStyle name="_Value Copy 11 30 05 gas 12 09 05 AURORA at 12 14 05_Book4 2 2" xfId="19423"/>
    <cellStyle name="_Value Copy 11 30 05 gas 12 09 05 AURORA at 12 14 05_Book4 2 2 2" xfId="19424"/>
    <cellStyle name="_Value Copy 11 30 05 gas 12 09 05 AURORA at 12 14 05_Book4 2 2 2 2" xfId="19425"/>
    <cellStyle name="_Value Copy 11 30 05 gas 12 09 05 AURORA at 12 14 05_Book4 2 3" xfId="19426"/>
    <cellStyle name="_Value Copy 11 30 05 gas 12 09 05 AURORA at 12 14 05_Book4 2 3 2" xfId="19427"/>
    <cellStyle name="_Value Copy 11 30 05 gas 12 09 05 AURORA at 12 14 05_Book4 2 4" xfId="19428"/>
    <cellStyle name="_Value Copy 11 30 05 gas 12 09 05 AURORA at 12 14 05_Book4 2 4 2" xfId="19429"/>
    <cellStyle name="_Value Copy 11 30 05 gas 12 09 05 AURORA at 12 14 05_Book4 3" xfId="19430"/>
    <cellStyle name="_Value Copy 11 30 05 gas 12 09 05 AURORA at 12 14 05_Book4 3 2" xfId="19431"/>
    <cellStyle name="_Value Copy 11 30 05 gas 12 09 05 AURORA at 12 14 05_Book4 3 2 2" xfId="19432"/>
    <cellStyle name="_Value Copy 11 30 05 gas 12 09 05 AURORA at 12 14 05_Book4 3 3" xfId="19433"/>
    <cellStyle name="_Value Copy 11 30 05 gas 12 09 05 AURORA at 12 14 05_Book4 4" xfId="19434"/>
    <cellStyle name="_Value Copy 11 30 05 gas 12 09 05 AURORA at 12 14 05_Book4 4 2" xfId="19435"/>
    <cellStyle name="_Value Copy 11 30 05 gas 12 09 05 AURORA at 12 14 05_Book4 4 2 2" xfId="19436"/>
    <cellStyle name="_Value Copy 11 30 05 gas 12 09 05 AURORA at 12 14 05_Book4 4 3" xfId="19437"/>
    <cellStyle name="_Value Copy 11 30 05 gas 12 09 05 AURORA at 12 14 05_Book4 5" xfId="19438"/>
    <cellStyle name="_Value Copy 11 30 05 gas 12 09 05 AURORA at 12 14 05_Book4 5 2" xfId="19439"/>
    <cellStyle name="_Value Copy 11 30 05 gas 12 09 05 AURORA at 12 14 05_Book4 6" xfId="19440"/>
    <cellStyle name="_Value Copy 11 30 05 gas 12 09 05 AURORA at 12 14 05_Book4 6 2" xfId="19441"/>
    <cellStyle name="_Value Copy 11 30 05 gas 12 09 05 AURORA at 12 14 05_Book4_DEM-WP(C) ENERG10C--ctn Mid-C_042010 2010GRC" xfId="19442"/>
    <cellStyle name="_Value Copy 11 30 05 gas 12 09 05 AURORA at 12 14 05_Book4_DEM-WP(C) ENERG10C--ctn Mid-C_042010 2010GRC 2" xfId="19443"/>
    <cellStyle name="_Value Copy 11 30 05 gas 12 09 05 AURORA at 12 14 05_Book9" xfId="19444"/>
    <cellStyle name="_Value Copy 11 30 05 gas 12 09 05 AURORA at 12 14 05_Book9 2" xfId="19445"/>
    <cellStyle name="_Value Copy 11 30 05 gas 12 09 05 AURORA at 12 14 05_Book9 2 2" xfId="19446"/>
    <cellStyle name="_Value Copy 11 30 05 gas 12 09 05 AURORA at 12 14 05_Book9 2 2 2" xfId="19447"/>
    <cellStyle name="_Value Copy 11 30 05 gas 12 09 05 AURORA at 12 14 05_Book9 2 2 2 2" xfId="19448"/>
    <cellStyle name="_Value Copy 11 30 05 gas 12 09 05 AURORA at 12 14 05_Book9 2 3" xfId="19449"/>
    <cellStyle name="_Value Copy 11 30 05 gas 12 09 05 AURORA at 12 14 05_Book9 2 3 2" xfId="19450"/>
    <cellStyle name="_Value Copy 11 30 05 gas 12 09 05 AURORA at 12 14 05_Book9 2 4" xfId="19451"/>
    <cellStyle name="_Value Copy 11 30 05 gas 12 09 05 AURORA at 12 14 05_Book9 2 4 2" xfId="19452"/>
    <cellStyle name="_Value Copy 11 30 05 gas 12 09 05 AURORA at 12 14 05_Book9 3" xfId="19453"/>
    <cellStyle name="_Value Copy 11 30 05 gas 12 09 05 AURORA at 12 14 05_Book9 3 2" xfId="19454"/>
    <cellStyle name="_Value Copy 11 30 05 gas 12 09 05 AURORA at 12 14 05_Book9 3 2 2" xfId="19455"/>
    <cellStyle name="_Value Copy 11 30 05 gas 12 09 05 AURORA at 12 14 05_Book9 3 3" xfId="19456"/>
    <cellStyle name="_Value Copy 11 30 05 gas 12 09 05 AURORA at 12 14 05_Book9 4" xfId="19457"/>
    <cellStyle name="_Value Copy 11 30 05 gas 12 09 05 AURORA at 12 14 05_Book9 4 2" xfId="19458"/>
    <cellStyle name="_Value Copy 11 30 05 gas 12 09 05 AURORA at 12 14 05_Book9 4 2 2" xfId="19459"/>
    <cellStyle name="_Value Copy 11 30 05 gas 12 09 05 AURORA at 12 14 05_Book9 4 3" xfId="19460"/>
    <cellStyle name="_Value Copy 11 30 05 gas 12 09 05 AURORA at 12 14 05_Book9 5" xfId="19461"/>
    <cellStyle name="_Value Copy 11 30 05 gas 12 09 05 AURORA at 12 14 05_Book9 5 2" xfId="19462"/>
    <cellStyle name="_Value Copy 11 30 05 gas 12 09 05 AURORA at 12 14 05_Book9 6" xfId="19463"/>
    <cellStyle name="_Value Copy 11 30 05 gas 12 09 05 AURORA at 12 14 05_Book9 6 2" xfId="19464"/>
    <cellStyle name="_Value Copy 11 30 05 gas 12 09 05 AURORA at 12 14 05_Book9_DEM-WP(C) ENERG10C--ctn Mid-C_042010 2010GRC" xfId="19465"/>
    <cellStyle name="_Value Copy 11 30 05 gas 12 09 05 AURORA at 12 14 05_Book9_DEM-WP(C) ENERG10C--ctn Mid-C_042010 2010GRC 2" xfId="19466"/>
    <cellStyle name="_Value Copy 11 30 05 gas 12 09 05 AURORA at 12 14 05_Check the Interest Calculation" xfId="19467"/>
    <cellStyle name="_Value Copy 11 30 05 gas 12 09 05 AURORA at 12 14 05_Check the Interest Calculation 2" xfId="19468"/>
    <cellStyle name="_Value Copy 11 30 05 gas 12 09 05 AURORA at 12 14 05_Check the Interest Calculation_Scenario 1 REC vs PTC Offset" xfId="19469"/>
    <cellStyle name="_Value Copy 11 30 05 gas 12 09 05 AURORA at 12 14 05_Check the Interest Calculation_Scenario 1 REC vs PTC Offset 2" xfId="19470"/>
    <cellStyle name="_Value Copy 11 30 05 gas 12 09 05 AURORA at 12 14 05_Check the Interest Calculation_Scenario 3" xfId="19471"/>
    <cellStyle name="_Value Copy 11 30 05 gas 12 09 05 AURORA at 12 14 05_Check the Interest Calculation_Scenario 3 2" xfId="19472"/>
    <cellStyle name="_Value Copy 11 30 05 gas 12 09 05 AURORA at 12 14 05_Chelan PUD Power Costs (8-10)" xfId="19473"/>
    <cellStyle name="_Value Copy 11 30 05 gas 12 09 05 AURORA at 12 14 05_Chelan PUD Power Costs (8-10) 2" xfId="19474"/>
    <cellStyle name="_Value Copy 11 30 05 gas 12 09 05 AURORA at 12 14 05_DEM-WP(C) Chelan Power Costs" xfId="19475"/>
    <cellStyle name="_Value Copy 11 30 05 gas 12 09 05 AURORA at 12 14 05_DEM-WP(C) Chelan Power Costs 2" xfId="19476"/>
    <cellStyle name="_Value Copy 11 30 05 gas 12 09 05 AURORA at 12 14 05_DEM-WP(C) Chelan Power Costs 2 2" xfId="19477"/>
    <cellStyle name="_Value Copy 11 30 05 gas 12 09 05 AURORA at 12 14 05_DEM-WP(C) Chelan Power Costs 2 2 2" xfId="19478"/>
    <cellStyle name="_Value Copy 11 30 05 gas 12 09 05 AURORA at 12 14 05_DEM-WP(C) Chelan Power Costs 2 3" xfId="19479"/>
    <cellStyle name="_Value Copy 11 30 05 gas 12 09 05 AURORA at 12 14 05_DEM-WP(C) Chelan Power Costs 3" xfId="19480"/>
    <cellStyle name="_Value Copy 11 30 05 gas 12 09 05 AURORA at 12 14 05_DEM-WP(C) Chelan Power Costs 3 2" xfId="19481"/>
    <cellStyle name="_Value Copy 11 30 05 gas 12 09 05 AURORA at 12 14 05_DEM-WP(C) Chelan Power Costs 3 2 2" xfId="19482"/>
    <cellStyle name="_Value Copy 11 30 05 gas 12 09 05 AURORA at 12 14 05_DEM-WP(C) Chelan Power Costs 3 3" xfId="19483"/>
    <cellStyle name="_Value Copy 11 30 05 gas 12 09 05 AURORA at 12 14 05_DEM-WP(C) Chelan Power Costs 4" xfId="19484"/>
    <cellStyle name="_Value Copy 11 30 05 gas 12 09 05 AURORA at 12 14 05_DEM-WP(C) Chelan Power Costs 4 2" xfId="19485"/>
    <cellStyle name="_Value Copy 11 30 05 gas 12 09 05 AURORA at 12 14 05_DEM-WP(C) Chelan Power Costs 5" xfId="19486"/>
    <cellStyle name="_Value Copy 11 30 05 gas 12 09 05 AURORA at 12 14 05_DEM-WP(C) Chelan Power Costs 5 2" xfId="19487"/>
    <cellStyle name="_Value Copy 11 30 05 gas 12 09 05 AURORA at 12 14 05_DEM-WP(C) ENERG10C--ctn Mid-C_042010 2010GRC" xfId="19488"/>
    <cellStyle name="_Value Copy 11 30 05 gas 12 09 05 AURORA at 12 14 05_DEM-WP(C) ENERG10C--ctn Mid-C_042010 2010GRC 2" xfId="19489"/>
    <cellStyle name="_Value Copy 11 30 05 gas 12 09 05 AURORA at 12 14 05_DEM-WP(C) Gas Transport 2010GRC" xfId="19490"/>
    <cellStyle name="_Value Copy 11 30 05 gas 12 09 05 AURORA at 12 14 05_DEM-WP(C) Gas Transport 2010GRC 2" xfId="19491"/>
    <cellStyle name="_Value Copy 11 30 05 gas 12 09 05 AURORA at 12 14 05_DEM-WP(C) Gas Transport 2010GRC 2 2" xfId="19492"/>
    <cellStyle name="_Value Copy 11 30 05 gas 12 09 05 AURORA at 12 14 05_DEM-WP(C) Gas Transport 2010GRC 2 2 2" xfId="19493"/>
    <cellStyle name="_Value Copy 11 30 05 gas 12 09 05 AURORA at 12 14 05_DEM-WP(C) Gas Transport 2010GRC 2 3" xfId="19494"/>
    <cellStyle name="_Value Copy 11 30 05 gas 12 09 05 AURORA at 12 14 05_DEM-WP(C) Gas Transport 2010GRC 3" xfId="19495"/>
    <cellStyle name="_Value Copy 11 30 05 gas 12 09 05 AURORA at 12 14 05_DEM-WP(C) Gas Transport 2010GRC 3 2" xfId="19496"/>
    <cellStyle name="_Value Copy 11 30 05 gas 12 09 05 AURORA at 12 14 05_DEM-WP(C) Gas Transport 2010GRC 3 2 2" xfId="19497"/>
    <cellStyle name="_Value Copy 11 30 05 gas 12 09 05 AURORA at 12 14 05_DEM-WP(C) Gas Transport 2010GRC 3 3" xfId="19498"/>
    <cellStyle name="_Value Copy 11 30 05 gas 12 09 05 AURORA at 12 14 05_DEM-WP(C) Gas Transport 2010GRC 4" xfId="19499"/>
    <cellStyle name="_Value Copy 11 30 05 gas 12 09 05 AURORA at 12 14 05_DEM-WP(C) Gas Transport 2010GRC 4 2" xfId="19500"/>
    <cellStyle name="_Value Copy 11 30 05 gas 12 09 05 AURORA at 12 14 05_DEM-WP(C) Gas Transport 2010GRC 5" xfId="19501"/>
    <cellStyle name="_Value Copy 11 30 05 gas 12 09 05 AURORA at 12 14 05_DEM-WP(C) Gas Transport 2010GRC 5 2" xfId="19502"/>
    <cellStyle name="_Value Copy 11 30 05 gas 12 09 05 AURORA at 12 14 05_Direct Assignment Distribution Plant 2008" xfId="19503"/>
    <cellStyle name="_Value Copy 11 30 05 gas 12 09 05 AURORA at 12 14 05_Direct Assignment Distribution Plant 2008 2" xfId="19504"/>
    <cellStyle name="_Value Copy 11 30 05 gas 12 09 05 AURORA at 12 14 05_Direct Assignment Distribution Plant 2008 2 2" xfId="19505"/>
    <cellStyle name="_Value Copy 11 30 05 gas 12 09 05 AURORA at 12 14 05_Direct Assignment Distribution Plant 2008 2 2 2" xfId="19506"/>
    <cellStyle name="_Value Copy 11 30 05 gas 12 09 05 AURORA at 12 14 05_Direct Assignment Distribution Plant 2008 2 2 2 2" xfId="19507"/>
    <cellStyle name="_Value Copy 11 30 05 gas 12 09 05 AURORA at 12 14 05_Direct Assignment Distribution Plant 2008 2 2 3" xfId="19508"/>
    <cellStyle name="_Value Copy 11 30 05 gas 12 09 05 AURORA at 12 14 05_Direct Assignment Distribution Plant 2008 2 3" xfId="19509"/>
    <cellStyle name="_Value Copy 11 30 05 gas 12 09 05 AURORA at 12 14 05_Direct Assignment Distribution Plant 2008 2 3 2" xfId="19510"/>
    <cellStyle name="_Value Copy 11 30 05 gas 12 09 05 AURORA at 12 14 05_Direct Assignment Distribution Plant 2008 2 3 2 2" xfId="19511"/>
    <cellStyle name="_Value Copy 11 30 05 gas 12 09 05 AURORA at 12 14 05_Direct Assignment Distribution Plant 2008 2 3 3" xfId="19512"/>
    <cellStyle name="_Value Copy 11 30 05 gas 12 09 05 AURORA at 12 14 05_Direct Assignment Distribution Plant 2008 2 4" xfId="19513"/>
    <cellStyle name="_Value Copy 11 30 05 gas 12 09 05 AURORA at 12 14 05_Direct Assignment Distribution Plant 2008 2 4 2" xfId="19514"/>
    <cellStyle name="_Value Copy 11 30 05 gas 12 09 05 AURORA at 12 14 05_Direct Assignment Distribution Plant 2008 2 4 2 2" xfId="19515"/>
    <cellStyle name="_Value Copy 11 30 05 gas 12 09 05 AURORA at 12 14 05_Direct Assignment Distribution Plant 2008 2 4 3" xfId="19516"/>
    <cellStyle name="_Value Copy 11 30 05 gas 12 09 05 AURORA at 12 14 05_Direct Assignment Distribution Plant 2008 2 5" xfId="19517"/>
    <cellStyle name="_Value Copy 11 30 05 gas 12 09 05 AURORA at 12 14 05_Direct Assignment Distribution Plant 2008 3" xfId="19518"/>
    <cellStyle name="_Value Copy 11 30 05 gas 12 09 05 AURORA at 12 14 05_Direct Assignment Distribution Plant 2008 3 2" xfId="19519"/>
    <cellStyle name="_Value Copy 11 30 05 gas 12 09 05 AURORA at 12 14 05_Direct Assignment Distribution Plant 2008 3 2 2" xfId="19520"/>
    <cellStyle name="_Value Copy 11 30 05 gas 12 09 05 AURORA at 12 14 05_Direct Assignment Distribution Plant 2008 3 3" xfId="19521"/>
    <cellStyle name="_Value Copy 11 30 05 gas 12 09 05 AURORA at 12 14 05_Direct Assignment Distribution Plant 2008 4" xfId="19522"/>
    <cellStyle name="_Value Copy 11 30 05 gas 12 09 05 AURORA at 12 14 05_Direct Assignment Distribution Plant 2008 4 2" xfId="19523"/>
    <cellStyle name="_Value Copy 11 30 05 gas 12 09 05 AURORA at 12 14 05_Direct Assignment Distribution Plant 2008 4 2 2" xfId="19524"/>
    <cellStyle name="_Value Copy 11 30 05 gas 12 09 05 AURORA at 12 14 05_Direct Assignment Distribution Plant 2008 4 3" xfId="19525"/>
    <cellStyle name="_Value Copy 11 30 05 gas 12 09 05 AURORA at 12 14 05_Direct Assignment Distribution Plant 2008 5" xfId="19526"/>
    <cellStyle name="_Value Copy 11 30 05 gas 12 09 05 AURORA at 12 14 05_Direct Assignment Distribution Plant 2008 5 2" xfId="19527"/>
    <cellStyle name="_Value Copy 11 30 05 gas 12 09 05 AURORA at 12 14 05_Direct Assignment Distribution Plant 2008 6" xfId="19528"/>
    <cellStyle name="_Value Copy 11 30 05 gas 12 09 05 AURORA at 12 14 05_Direct Assignment Distribution Plant 2008_Low Income 2010 RevRequirement" xfId="19529"/>
    <cellStyle name="_Value Copy 11 30 05 gas 12 09 05 AURORA at 12 14 05_Direct Assignment Distribution Plant 2008_Low Income 2010 RevRequirement (2)" xfId="19530"/>
    <cellStyle name="_Value Copy 11 30 05 gas 12 09 05 AURORA at 12 14 05_Direct Assignment Distribution Plant 2008_Oct2010toSep2011LwIncLead" xfId="19531"/>
    <cellStyle name="_Value Copy 11 30 05 gas 12 09 05 AURORA at 12 14 05_DWH-08 (Rate Spread &amp; Design Workpapers)" xfId="19532"/>
    <cellStyle name="_Value Copy 11 30 05 gas 12 09 05 AURORA at 12 14 05_Electric COS Inputs" xfId="19533"/>
    <cellStyle name="_Value Copy 11 30 05 gas 12 09 05 AURORA at 12 14 05_Electric COS Inputs 2" xfId="19534"/>
    <cellStyle name="_Value Copy 11 30 05 gas 12 09 05 AURORA at 12 14 05_Electric COS Inputs 2 2" xfId="19535"/>
    <cellStyle name="_Value Copy 11 30 05 gas 12 09 05 AURORA at 12 14 05_Electric COS Inputs 2 2 2" xfId="19536"/>
    <cellStyle name="_Value Copy 11 30 05 gas 12 09 05 AURORA at 12 14 05_Electric COS Inputs 2 2 2 2" xfId="19537"/>
    <cellStyle name="_Value Copy 11 30 05 gas 12 09 05 AURORA at 12 14 05_Electric COS Inputs 2 2 3" xfId="19538"/>
    <cellStyle name="_Value Copy 11 30 05 gas 12 09 05 AURORA at 12 14 05_Electric COS Inputs 2 3" xfId="19539"/>
    <cellStyle name="_Value Copy 11 30 05 gas 12 09 05 AURORA at 12 14 05_Electric COS Inputs 2 3 2" xfId="19540"/>
    <cellStyle name="_Value Copy 11 30 05 gas 12 09 05 AURORA at 12 14 05_Electric COS Inputs 2 3 2 2" xfId="19541"/>
    <cellStyle name="_Value Copy 11 30 05 gas 12 09 05 AURORA at 12 14 05_Electric COS Inputs 2 3 3" xfId="19542"/>
    <cellStyle name="_Value Copy 11 30 05 gas 12 09 05 AURORA at 12 14 05_Electric COS Inputs 2 4" xfId="19543"/>
    <cellStyle name="_Value Copy 11 30 05 gas 12 09 05 AURORA at 12 14 05_Electric COS Inputs 2 4 2" xfId="19544"/>
    <cellStyle name="_Value Copy 11 30 05 gas 12 09 05 AURORA at 12 14 05_Electric COS Inputs 2 4 2 2" xfId="19545"/>
    <cellStyle name="_Value Copy 11 30 05 gas 12 09 05 AURORA at 12 14 05_Electric COS Inputs 2 4 3" xfId="19546"/>
    <cellStyle name="_Value Copy 11 30 05 gas 12 09 05 AURORA at 12 14 05_Electric COS Inputs 2 5" xfId="19547"/>
    <cellStyle name="_Value Copy 11 30 05 gas 12 09 05 AURORA at 12 14 05_Electric COS Inputs 3" xfId="19548"/>
    <cellStyle name="_Value Copy 11 30 05 gas 12 09 05 AURORA at 12 14 05_Electric COS Inputs 3 2" xfId="19549"/>
    <cellStyle name="_Value Copy 11 30 05 gas 12 09 05 AURORA at 12 14 05_Electric COS Inputs 3 2 2" xfId="19550"/>
    <cellStyle name="_Value Copy 11 30 05 gas 12 09 05 AURORA at 12 14 05_Electric COS Inputs 3 3" xfId="19551"/>
    <cellStyle name="_Value Copy 11 30 05 gas 12 09 05 AURORA at 12 14 05_Electric COS Inputs 4" xfId="19552"/>
    <cellStyle name="_Value Copy 11 30 05 gas 12 09 05 AURORA at 12 14 05_Electric COS Inputs 4 2" xfId="19553"/>
    <cellStyle name="_Value Copy 11 30 05 gas 12 09 05 AURORA at 12 14 05_Electric COS Inputs 4 2 2" xfId="19554"/>
    <cellStyle name="_Value Copy 11 30 05 gas 12 09 05 AURORA at 12 14 05_Electric COS Inputs 4 3" xfId="19555"/>
    <cellStyle name="_Value Copy 11 30 05 gas 12 09 05 AURORA at 12 14 05_Electric COS Inputs 5" xfId="19556"/>
    <cellStyle name="_Value Copy 11 30 05 gas 12 09 05 AURORA at 12 14 05_Electric COS Inputs 5 2" xfId="19557"/>
    <cellStyle name="_Value Copy 11 30 05 gas 12 09 05 AURORA at 12 14 05_Electric COS Inputs 6" xfId="19558"/>
    <cellStyle name="_Value Copy 11 30 05 gas 12 09 05 AURORA at 12 14 05_Electric COS Inputs_Low Income 2010 RevRequirement" xfId="19559"/>
    <cellStyle name="_Value Copy 11 30 05 gas 12 09 05 AURORA at 12 14 05_Electric COS Inputs_Low Income 2010 RevRequirement (2)" xfId="19560"/>
    <cellStyle name="_Value Copy 11 30 05 gas 12 09 05 AURORA at 12 14 05_Electric COS Inputs_Oct2010toSep2011LwIncLead" xfId="19561"/>
    <cellStyle name="_Value Copy 11 30 05 gas 12 09 05 AURORA at 12 14 05_Electric Rate Spread and Rate Design 3.23.09" xfId="19562"/>
    <cellStyle name="_Value Copy 11 30 05 gas 12 09 05 AURORA at 12 14 05_Electric Rate Spread and Rate Design 3.23.09 2" xfId="19563"/>
    <cellStyle name="_Value Copy 11 30 05 gas 12 09 05 AURORA at 12 14 05_Electric Rate Spread and Rate Design 3.23.09 2 2" xfId="19564"/>
    <cellStyle name="_Value Copy 11 30 05 gas 12 09 05 AURORA at 12 14 05_Electric Rate Spread and Rate Design 3.23.09 2 2 2" xfId="19565"/>
    <cellStyle name="_Value Copy 11 30 05 gas 12 09 05 AURORA at 12 14 05_Electric Rate Spread and Rate Design 3.23.09 2 2 2 2" xfId="19566"/>
    <cellStyle name="_Value Copy 11 30 05 gas 12 09 05 AURORA at 12 14 05_Electric Rate Spread and Rate Design 3.23.09 2 2 3" xfId="19567"/>
    <cellStyle name="_Value Copy 11 30 05 gas 12 09 05 AURORA at 12 14 05_Electric Rate Spread and Rate Design 3.23.09 2 3" xfId="19568"/>
    <cellStyle name="_Value Copy 11 30 05 gas 12 09 05 AURORA at 12 14 05_Electric Rate Spread and Rate Design 3.23.09 2 3 2" xfId="19569"/>
    <cellStyle name="_Value Copy 11 30 05 gas 12 09 05 AURORA at 12 14 05_Electric Rate Spread and Rate Design 3.23.09 2 3 2 2" xfId="19570"/>
    <cellStyle name="_Value Copy 11 30 05 gas 12 09 05 AURORA at 12 14 05_Electric Rate Spread and Rate Design 3.23.09 2 3 3" xfId="19571"/>
    <cellStyle name="_Value Copy 11 30 05 gas 12 09 05 AURORA at 12 14 05_Electric Rate Spread and Rate Design 3.23.09 2 4" xfId="19572"/>
    <cellStyle name="_Value Copy 11 30 05 gas 12 09 05 AURORA at 12 14 05_Electric Rate Spread and Rate Design 3.23.09 2 4 2" xfId="19573"/>
    <cellStyle name="_Value Copy 11 30 05 gas 12 09 05 AURORA at 12 14 05_Electric Rate Spread and Rate Design 3.23.09 2 4 2 2" xfId="19574"/>
    <cellStyle name="_Value Copy 11 30 05 gas 12 09 05 AURORA at 12 14 05_Electric Rate Spread and Rate Design 3.23.09 2 4 3" xfId="19575"/>
    <cellStyle name="_Value Copy 11 30 05 gas 12 09 05 AURORA at 12 14 05_Electric Rate Spread and Rate Design 3.23.09 2 5" xfId="19576"/>
    <cellStyle name="_Value Copy 11 30 05 gas 12 09 05 AURORA at 12 14 05_Electric Rate Spread and Rate Design 3.23.09 3" xfId="19577"/>
    <cellStyle name="_Value Copy 11 30 05 gas 12 09 05 AURORA at 12 14 05_Electric Rate Spread and Rate Design 3.23.09 3 2" xfId="19578"/>
    <cellStyle name="_Value Copy 11 30 05 gas 12 09 05 AURORA at 12 14 05_Electric Rate Spread and Rate Design 3.23.09 3 2 2" xfId="19579"/>
    <cellStyle name="_Value Copy 11 30 05 gas 12 09 05 AURORA at 12 14 05_Electric Rate Spread and Rate Design 3.23.09 3 3" xfId="19580"/>
    <cellStyle name="_Value Copy 11 30 05 gas 12 09 05 AURORA at 12 14 05_Electric Rate Spread and Rate Design 3.23.09 4" xfId="19581"/>
    <cellStyle name="_Value Copy 11 30 05 gas 12 09 05 AURORA at 12 14 05_Electric Rate Spread and Rate Design 3.23.09 4 2" xfId="19582"/>
    <cellStyle name="_Value Copy 11 30 05 gas 12 09 05 AURORA at 12 14 05_Electric Rate Spread and Rate Design 3.23.09 4 2 2" xfId="19583"/>
    <cellStyle name="_Value Copy 11 30 05 gas 12 09 05 AURORA at 12 14 05_Electric Rate Spread and Rate Design 3.23.09 4 3" xfId="19584"/>
    <cellStyle name="_Value Copy 11 30 05 gas 12 09 05 AURORA at 12 14 05_Electric Rate Spread and Rate Design 3.23.09 5" xfId="19585"/>
    <cellStyle name="_Value Copy 11 30 05 gas 12 09 05 AURORA at 12 14 05_Electric Rate Spread and Rate Design 3.23.09 5 2" xfId="19586"/>
    <cellStyle name="_Value Copy 11 30 05 gas 12 09 05 AURORA at 12 14 05_Electric Rate Spread and Rate Design 3.23.09 6" xfId="19587"/>
    <cellStyle name="_Value Copy 11 30 05 gas 12 09 05 AURORA at 12 14 05_Electric Rate Spread and Rate Design 3.23.09_Low Income 2010 RevRequirement" xfId="19588"/>
    <cellStyle name="_Value Copy 11 30 05 gas 12 09 05 AURORA at 12 14 05_Electric Rate Spread and Rate Design 3.23.09_Low Income 2010 RevRequirement (2)" xfId="19589"/>
    <cellStyle name="_Value Copy 11 30 05 gas 12 09 05 AURORA at 12 14 05_Electric Rate Spread and Rate Design 3.23.09_Oct2010toSep2011LwIncLead" xfId="19590"/>
    <cellStyle name="_Value Copy 11 30 05 gas 12 09 05 AURORA at 12 14 05_Exh A-1 resulting from UE-112050 effective Jan 1 2012" xfId="19591"/>
    <cellStyle name="_Value Copy 11 30 05 gas 12 09 05 AURORA at 12 14 05_Exh A-1 resulting from UE-112050 effective Jan 1 2012 2" xfId="19592"/>
    <cellStyle name="_Value Copy 11 30 05 gas 12 09 05 AURORA at 12 14 05_Exhibit A-1 effective 4-1-11 fr S Free 12-11" xfId="19593"/>
    <cellStyle name="_Value Copy 11 30 05 gas 12 09 05 AURORA at 12 14 05_Exhibit A-1 effective 4-1-11 fr S Free 12-11 2" xfId="19594"/>
    <cellStyle name="_Value Copy 11 30 05 gas 12 09 05 AURORA at 12 14 05_Exhibit D fr R Gho 12-31-08" xfId="19595"/>
    <cellStyle name="_Value Copy 11 30 05 gas 12 09 05 AURORA at 12 14 05_Exhibit D fr R Gho 12-31-08 2" xfId="19596"/>
    <cellStyle name="_Value Copy 11 30 05 gas 12 09 05 AURORA at 12 14 05_Exhibit D fr R Gho 12-31-08 2 2" xfId="19597"/>
    <cellStyle name="_Value Copy 11 30 05 gas 12 09 05 AURORA at 12 14 05_Exhibit D fr R Gho 12-31-08 2 2 2" xfId="19598"/>
    <cellStyle name="_Value Copy 11 30 05 gas 12 09 05 AURORA at 12 14 05_Exhibit D fr R Gho 12-31-08 2 2 2 2" xfId="19599"/>
    <cellStyle name="_Value Copy 11 30 05 gas 12 09 05 AURORA at 12 14 05_Exhibit D fr R Gho 12-31-08 2 3" xfId="19600"/>
    <cellStyle name="_Value Copy 11 30 05 gas 12 09 05 AURORA at 12 14 05_Exhibit D fr R Gho 12-31-08 2 3 2" xfId="19601"/>
    <cellStyle name="_Value Copy 11 30 05 gas 12 09 05 AURORA at 12 14 05_Exhibit D fr R Gho 12-31-08 2 4" xfId="19602"/>
    <cellStyle name="_Value Copy 11 30 05 gas 12 09 05 AURORA at 12 14 05_Exhibit D fr R Gho 12-31-08 2 4 2" xfId="19603"/>
    <cellStyle name="_Value Copy 11 30 05 gas 12 09 05 AURORA at 12 14 05_Exhibit D fr R Gho 12-31-08 3" xfId="19604"/>
    <cellStyle name="_Value Copy 11 30 05 gas 12 09 05 AURORA at 12 14 05_Exhibit D fr R Gho 12-31-08 3 2" xfId="19605"/>
    <cellStyle name="_Value Copy 11 30 05 gas 12 09 05 AURORA at 12 14 05_Exhibit D fr R Gho 12-31-08 3 2 2" xfId="19606"/>
    <cellStyle name="_Value Copy 11 30 05 gas 12 09 05 AURORA at 12 14 05_Exhibit D fr R Gho 12-31-08 3 3" xfId="19607"/>
    <cellStyle name="_Value Copy 11 30 05 gas 12 09 05 AURORA at 12 14 05_Exhibit D fr R Gho 12-31-08 4" xfId="19608"/>
    <cellStyle name="_Value Copy 11 30 05 gas 12 09 05 AURORA at 12 14 05_Exhibit D fr R Gho 12-31-08 4 2" xfId="19609"/>
    <cellStyle name="_Value Copy 11 30 05 gas 12 09 05 AURORA at 12 14 05_Exhibit D fr R Gho 12-31-08 4 2 2" xfId="19610"/>
    <cellStyle name="_Value Copy 11 30 05 gas 12 09 05 AURORA at 12 14 05_Exhibit D fr R Gho 12-31-08 4 3" xfId="19611"/>
    <cellStyle name="_Value Copy 11 30 05 gas 12 09 05 AURORA at 12 14 05_Exhibit D fr R Gho 12-31-08 5" xfId="19612"/>
    <cellStyle name="_Value Copy 11 30 05 gas 12 09 05 AURORA at 12 14 05_Exhibit D fr R Gho 12-31-08 5 2" xfId="19613"/>
    <cellStyle name="_Value Copy 11 30 05 gas 12 09 05 AURORA at 12 14 05_Exhibit D fr R Gho 12-31-08 6" xfId="19614"/>
    <cellStyle name="_Value Copy 11 30 05 gas 12 09 05 AURORA at 12 14 05_Exhibit D fr R Gho 12-31-08 6 2" xfId="19615"/>
    <cellStyle name="_Value Copy 11 30 05 gas 12 09 05 AURORA at 12 14 05_Exhibit D fr R Gho 12-31-08 v2" xfId="19616"/>
    <cellStyle name="_Value Copy 11 30 05 gas 12 09 05 AURORA at 12 14 05_Exhibit D fr R Gho 12-31-08 v2 2" xfId="19617"/>
    <cellStyle name="_Value Copy 11 30 05 gas 12 09 05 AURORA at 12 14 05_Exhibit D fr R Gho 12-31-08 v2 2 2" xfId="19618"/>
    <cellStyle name="_Value Copy 11 30 05 gas 12 09 05 AURORA at 12 14 05_Exhibit D fr R Gho 12-31-08 v2 2 2 2" xfId="19619"/>
    <cellStyle name="_Value Copy 11 30 05 gas 12 09 05 AURORA at 12 14 05_Exhibit D fr R Gho 12-31-08 v2 2 2 2 2" xfId="19620"/>
    <cellStyle name="_Value Copy 11 30 05 gas 12 09 05 AURORA at 12 14 05_Exhibit D fr R Gho 12-31-08 v2 2 3" xfId="19621"/>
    <cellStyle name="_Value Copy 11 30 05 gas 12 09 05 AURORA at 12 14 05_Exhibit D fr R Gho 12-31-08 v2 2 3 2" xfId="19622"/>
    <cellStyle name="_Value Copy 11 30 05 gas 12 09 05 AURORA at 12 14 05_Exhibit D fr R Gho 12-31-08 v2 2 4" xfId="19623"/>
    <cellStyle name="_Value Copy 11 30 05 gas 12 09 05 AURORA at 12 14 05_Exhibit D fr R Gho 12-31-08 v2 2 4 2" xfId="19624"/>
    <cellStyle name="_Value Copy 11 30 05 gas 12 09 05 AURORA at 12 14 05_Exhibit D fr R Gho 12-31-08 v2 3" xfId="19625"/>
    <cellStyle name="_Value Copy 11 30 05 gas 12 09 05 AURORA at 12 14 05_Exhibit D fr R Gho 12-31-08 v2 3 2" xfId="19626"/>
    <cellStyle name="_Value Copy 11 30 05 gas 12 09 05 AURORA at 12 14 05_Exhibit D fr R Gho 12-31-08 v2 3 2 2" xfId="19627"/>
    <cellStyle name="_Value Copy 11 30 05 gas 12 09 05 AURORA at 12 14 05_Exhibit D fr R Gho 12-31-08 v2 3 3" xfId="19628"/>
    <cellStyle name="_Value Copy 11 30 05 gas 12 09 05 AURORA at 12 14 05_Exhibit D fr R Gho 12-31-08 v2 4" xfId="19629"/>
    <cellStyle name="_Value Copy 11 30 05 gas 12 09 05 AURORA at 12 14 05_Exhibit D fr R Gho 12-31-08 v2 4 2" xfId="19630"/>
    <cellStyle name="_Value Copy 11 30 05 gas 12 09 05 AURORA at 12 14 05_Exhibit D fr R Gho 12-31-08 v2 4 2 2" xfId="19631"/>
    <cellStyle name="_Value Copy 11 30 05 gas 12 09 05 AURORA at 12 14 05_Exhibit D fr R Gho 12-31-08 v2 4 3" xfId="19632"/>
    <cellStyle name="_Value Copy 11 30 05 gas 12 09 05 AURORA at 12 14 05_Exhibit D fr R Gho 12-31-08 v2 5" xfId="19633"/>
    <cellStyle name="_Value Copy 11 30 05 gas 12 09 05 AURORA at 12 14 05_Exhibit D fr R Gho 12-31-08 v2 5 2" xfId="19634"/>
    <cellStyle name="_Value Copy 11 30 05 gas 12 09 05 AURORA at 12 14 05_Exhibit D fr R Gho 12-31-08 v2 6" xfId="19635"/>
    <cellStyle name="_Value Copy 11 30 05 gas 12 09 05 AURORA at 12 14 05_Exhibit D fr R Gho 12-31-08 v2 6 2" xfId="19636"/>
    <cellStyle name="_Value Copy 11 30 05 gas 12 09 05 AURORA at 12 14 05_Exhibit D fr R Gho 12-31-08 v2_DEM-WP(C) ENERG10C--ctn Mid-C_042010 2010GRC" xfId="19637"/>
    <cellStyle name="_Value Copy 11 30 05 gas 12 09 05 AURORA at 12 14 05_Exhibit D fr R Gho 12-31-08 v2_DEM-WP(C) ENERG10C--ctn Mid-C_042010 2010GRC 2" xfId="19638"/>
    <cellStyle name="_Value Copy 11 30 05 gas 12 09 05 AURORA at 12 14 05_Exhibit D fr R Gho 12-31-08 v2_NIM Summary" xfId="19639"/>
    <cellStyle name="_Value Copy 11 30 05 gas 12 09 05 AURORA at 12 14 05_Exhibit D fr R Gho 12-31-08 v2_NIM Summary 2" xfId="19640"/>
    <cellStyle name="_Value Copy 11 30 05 gas 12 09 05 AURORA at 12 14 05_Exhibit D fr R Gho 12-31-08 v2_NIM Summary 2 2" xfId="19641"/>
    <cellStyle name="_Value Copy 11 30 05 gas 12 09 05 AURORA at 12 14 05_Exhibit D fr R Gho 12-31-08 v2_NIM Summary 2 2 2" xfId="19642"/>
    <cellStyle name="_Value Copy 11 30 05 gas 12 09 05 AURORA at 12 14 05_Exhibit D fr R Gho 12-31-08 v2_NIM Summary 2 2 2 2" xfId="19643"/>
    <cellStyle name="_Value Copy 11 30 05 gas 12 09 05 AURORA at 12 14 05_Exhibit D fr R Gho 12-31-08 v2_NIM Summary 2 3" xfId="19644"/>
    <cellStyle name="_Value Copy 11 30 05 gas 12 09 05 AURORA at 12 14 05_Exhibit D fr R Gho 12-31-08 v2_NIM Summary 2 3 2" xfId="19645"/>
    <cellStyle name="_Value Copy 11 30 05 gas 12 09 05 AURORA at 12 14 05_Exhibit D fr R Gho 12-31-08 v2_NIM Summary 2 4" xfId="19646"/>
    <cellStyle name="_Value Copy 11 30 05 gas 12 09 05 AURORA at 12 14 05_Exhibit D fr R Gho 12-31-08 v2_NIM Summary 2 4 2" xfId="19647"/>
    <cellStyle name="_Value Copy 11 30 05 gas 12 09 05 AURORA at 12 14 05_Exhibit D fr R Gho 12-31-08 v2_NIM Summary 3" xfId="19648"/>
    <cellStyle name="_Value Copy 11 30 05 gas 12 09 05 AURORA at 12 14 05_Exhibit D fr R Gho 12-31-08 v2_NIM Summary 3 2" xfId="19649"/>
    <cellStyle name="_Value Copy 11 30 05 gas 12 09 05 AURORA at 12 14 05_Exhibit D fr R Gho 12-31-08 v2_NIM Summary 3 2 2" xfId="19650"/>
    <cellStyle name="_Value Copy 11 30 05 gas 12 09 05 AURORA at 12 14 05_Exhibit D fr R Gho 12-31-08 v2_NIM Summary 3 3" xfId="19651"/>
    <cellStyle name="_Value Copy 11 30 05 gas 12 09 05 AURORA at 12 14 05_Exhibit D fr R Gho 12-31-08 v2_NIM Summary 4" xfId="19652"/>
    <cellStyle name="_Value Copy 11 30 05 gas 12 09 05 AURORA at 12 14 05_Exhibit D fr R Gho 12-31-08 v2_NIM Summary 4 2" xfId="19653"/>
    <cellStyle name="_Value Copy 11 30 05 gas 12 09 05 AURORA at 12 14 05_Exhibit D fr R Gho 12-31-08 v2_NIM Summary 4 2 2" xfId="19654"/>
    <cellStyle name="_Value Copy 11 30 05 gas 12 09 05 AURORA at 12 14 05_Exhibit D fr R Gho 12-31-08 v2_NIM Summary 4 3" xfId="19655"/>
    <cellStyle name="_Value Copy 11 30 05 gas 12 09 05 AURORA at 12 14 05_Exhibit D fr R Gho 12-31-08 v2_NIM Summary 5" xfId="19656"/>
    <cellStyle name="_Value Copy 11 30 05 gas 12 09 05 AURORA at 12 14 05_Exhibit D fr R Gho 12-31-08 v2_NIM Summary 5 2" xfId="19657"/>
    <cellStyle name="_Value Copy 11 30 05 gas 12 09 05 AURORA at 12 14 05_Exhibit D fr R Gho 12-31-08 v2_NIM Summary 6" xfId="19658"/>
    <cellStyle name="_Value Copy 11 30 05 gas 12 09 05 AURORA at 12 14 05_Exhibit D fr R Gho 12-31-08 v2_NIM Summary 6 2" xfId="19659"/>
    <cellStyle name="_Value Copy 11 30 05 gas 12 09 05 AURORA at 12 14 05_Exhibit D fr R Gho 12-31-08 v2_NIM Summary_DEM-WP(C) ENERG10C--ctn Mid-C_042010 2010GRC" xfId="19660"/>
    <cellStyle name="_Value Copy 11 30 05 gas 12 09 05 AURORA at 12 14 05_Exhibit D fr R Gho 12-31-08 v2_NIM Summary_DEM-WP(C) ENERG10C--ctn Mid-C_042010 2010GRC 2" xfId="19661"/>
    <cellStyle name="_Value Copy 11 30 05 gas 12 09 05 AURORA at 12 14 05_Exhibit D fr R Gho 12-31-08_DEM-WP(C) ENERG10C--ctn Mid-C_042010 2010GRC" xfId="19662"/>
    <cellStyle name="_Value Copy 11 30 05 gas 12 09 05 AURORA at 12 14 05_Exhibit D fr R Gho 12-31-08_DEM-WP(C) ENERG10C--ctn Mid-C_042010 2010GRC 2" xfId="19663"/>
    <cellStyle name="_Value Copy 11 30 05 gas 12 09 05 AURORA at 12 14 05_Exhibit D fr R Gho 12-31-08_NIM Summary" xfId="19664"/>
    <cellStyle name="_Value Copy 11 30 05 gas 12 09 05 AURORA at 12 14 05_Exhibit D fr R Gho 12-31-08_NIM Summary 2" xfId="19665"/>
    <cellStyle name="_Value Copy 11 30 05 gas 12 09 05 AURORA at 12 14 05_Exhibit D fr R Gho 12-31-08_NIM Summary 2 2" xfId="19666"/>
    <cellStyle name="_Value Copy 11 30 05 gas 12 09 05 AURORA at 12 14 05_Exhibit D fr R Gho 12-31-08_NIM Summary 2 2 2" xfId="19667"/>
    <cellStyle name="_Value Copy 11 30 05 gas 12 09 05 AURORA at 12 14 05_Exhibit D fr R Gho 12-31-08_NIM Summary 2 2 2 2" xfId="19668"/>
    <cellStyle name="_Value Copy 11 30 05 gas 12 09 05 AURORA at 12 14 05_Exhibit D fr R Gho 12-31-08_NIM Summary 2 3" xfId="19669"/>
    <cellStyle name="_Value Copy 11 30 05 gas 12 09 05 AURORA at 12 14 05_Exhibit D fr R Gho 12-31-08_NIM Summary 2 3 2" xfId="19670"/>
    <cellStyle name="_Value Copy 11 30 05 gas 12 09 05 AURORA at 12 14 05_Exhibit D fr R Gho 12-31-08_NIM Summary 2 4" xfId="19671"/>
    <cellStyle name="_Value Copy 11 30 05 gas 12 09 05 AURORA at 12 14 05_Exhibit D fr R Gho 12-31-08_NIM Summary 2 4 2" xfId="19672"/>
    <cellStyle name="_Value Copy 11 30 05 gas 12 09 05 AURORA at 12 14 05_Exhibit D fr R Gho 12-31-08_NIM Summary 3" xfId="19673"/>
    <cellStyle name="_Value Copy 11 30 05 gas 12 09 05 AURORA at 12 14 05_Exhibit D fr R Gho 12-31-08_NIM Summary 3 2" xfId="19674"/>
    <cellStyle name="_Value Copy 11 30 05 gas 12 09 05 AURORA at 12 14 05_Exhibit D fr R Gho 12-31-08_NIM Summary 3 2 2" xfId="19675"/>
    <cellStyle name="_Value Copy 11 30 05 gas 12 09 05 AURORA at 12 14 05_Exhibit D fr R Gho 12-31-08_NIM Summary 3 3" xfId="19676"/>
    <cellStyle name="_Value Copy 11 30 05 gas 12 09 05 AURORA at 12 14 05_Exhibit D fr R Gho 12-31-08_NIM Summary 4" xfId="19677"/>
    <cellStyle name="_Value Copy 11 30 05 gas 12 09 05 AURORA at 12 14 05_Exhibit D fr R Gho 12-31-08_NIM Summary 4 2" xfId="19678"/>
    <cellStyle name="_Value Copy 11 30 05 gas 12 09 05 AURORA at 12 14 05_Exhibit D fr R Gho 12-31-08_NIM Summary 4 2 2" xfId="19679"/>
    <cellStyle name="_Value Copy 11 30 05 gas 12 09 05 AURORA at 12 14 05_Exhibit D fr R Gho 12-31-08_NIM Summary 4 3" xfId="19680"/>
    <cellStyle name="_Value Copy 11 30 05 gas 12 09 05 AURORA at 12 14 05_Exhibit D fr R Gho 12-31-08_NIM Summary 5" xfId="19681"/>
    <cellStyle name="_Value Copy 11 30 05 gas 12 09 05 AURORA at 12 14 05_Exhibit D fr R Gho 12-31-08_NIM Summary 5 2" xfId="19682"/>
    <cellStyle name="_Value Copy 11 30 05 gas 12 09 05 AURORA at 12 14 05_Exhibit D fr R Gho 12-31-08_NIM Summary 6" xfId="19683"/>
    <cellStyle name="_Value Copy 11 30 05 gas 12 09 05 AURORA at 12 14 05_Exhibit D fr R Gho 12-31-08_NIM Summary 6 2" xfId="19684"/>
    <cellStyle name="_Value Copy 11 30 05 gas 12 09 05 AURORA at 12 14 05_Exhibit D fr R Gho 12-31-08_NIM Summary_DEM-WP(C) ENERG10C--ctn Mid-C_042010 2010GRC" xfId="19685"/>
    <cellStyle name="_Value Copy 11 30 05 gas 12 09 05 AURORA at 12 14 05_Exhibit D fr R Gho 12-31-08_NIM Summary_DEM-WP(C) ENERG10C--ctn Mid-C_042010 2010GRC 2" xfId="19686"/>
    <cellStyle name="_Value Copy 11 30 05 gas 12 09 05 AURORA at 12 14 05_Final 2008 PTC Rate Design Workpapers 10.27.08" xfId="19687"/>
    <cellStyle name="_Value Copy 11 30 05 gas 12 09 05 AURORA at 12 14 05_Final 2009 Electric Low Income Workpapers" xfId="19688"/>
    <cellStyle name="_Value Copy 11 30 05 gas 12 09 05 AURORA at 12 14 05_Gas Rev Req Model (2010 GRC)" xfId="19689"/>
    <cellStyle name="_Value Copy 11 30 05 gas 12 09 05 AURORA at 12 14 05_Hopkins Ridge Prepaid Tran - Interest Earned RY 12ME Feb  '11" xfId="19690"/>
    <cellStyle name="_Value Copy 11 30 05 gas 12 09 05 AURORA at 12 14 05_Hopkins Ridge Prepaid Tran - Interest Earned RY 12ME Feb  '11 2" xfId="19691"/>
    <cellStyle name="_Value Copy 11 30 05 gas 12 09 05 AURORA at 12 14 05_Hopkins Ridge Prepaid Tran - Interest Earned RY 12ME Feb  '11 2 2" xfId="19692"/>
    <cellStyle name="_Value Copy 11 30 05 gas 12 09 05 AURORA at 12 14 05_Hopkins Ridge Prepaid Tran - Interest Earned RY 12ME Feb  '11 2 2 2" xfId="19693"/>
    <cellStyle name="_Value Copy 11 30 05 gas 12 09 05 AURORA at 12 14 05_Hopkins Ridge Prepaid Tran - Interest Earned RY 12ME Feb  '11 2 2 2 2" xfId="19694"/>
    <cellStyle name="_Value Copy 11 30 05 gas 12 09 05 AURORA at 12 14 05_Hopkins Ridge Prepaid Tran - Interest Earned RY 12ME Feb  '11 2 3" xfId="19695"/>
    <cellStyle name="_Value Copy 11 30 05 gas 12 09 05 AURORA at 12 14 05_Hopkins Ridge Prepaid Tran - Interest Earned RY 12ME Feb  '11 2 3 2" xfId="19696"/>
    <cellStyle name="_Value Copy 11 30 05 gas 12 09 05 AURORA at 12 14 05_Hopkins Ridge Prepaid Tran - Interest Earned RY 12ME Feb  '11 2 4" xfId="19697"/>
    <cellStyle name="_Value Copy 11 30 05 gas 12 09 05 AURORA at 12 14 05_Hopkins Ridge Prepaid Tran - Interest Earned RY 12ME Feb  '11 2 4 2" xfId="19698"/>
    <cellStyle name="_Value Copy 11 30 05 gas 12 09 05 AURORA at 12 14 05_Hopkins Ridge Prepaid Tran - Interest Earned RY 12ME Feb  '11 3" xfId="19699"/>
    <cellStyle name="_Value Copy 11 30 05 gas 12 09 05 AURORA at 12 14 05_Hopkins Ridge Prepaid Tran - Interest Earned RY 12ME Feb  '11 3 2" xfId="19700"/>
    <cellStyle name="_Value Copy 11 30 05 gas 12 09 05 AURORA at 12 14 05_Hopkins Ridge Prepaid Tran - Interest Earned RY 12ME Feb  '11 3 2 2" xfId="19701"/>
    <cellStyle name="_Value Copy 11 30 05 gas 12 09 05 AURORA at 12 14 05_Hopkins Ridge Prepaid Tran - Interest Earned RY 12ME Feb  '11 3 3" xfId="19702"/>
    <cellStyle name="_Value Copy 11 30 05 gas 12 09 05 AURORA at 12 14 05_Hopkins Ridge Prepaid Tran - Interest Earned RY 12ME Feb  '11 4" xfId="19703"/>
    <cellStyle name="_Value Copy 11 30 05 gas 12 09 05 AURORA at 12 14 05_Hopkins Ridge Prepaid Tran - Interest Earned RY 12ME Feb  '11 4 2" xfId="19704"/>
    <cellStyle name="_Value Copy 11 30 05 gas 12 09 05 AURORA at 12 14 05_Hopkins Ridge Prepaid Tran - Interest Earned RY 12ME Feb  '11 4 2 2" xfId="19705"/>
    <cellStyle name="_Value Copy 11 30 05 gas 12 09 05 AURORA at 12 14 05_Hopkins Ridge Prepaid Tran - Interest Earned RY 12ME Feb  '11 4 3" xfId="19706"/>
    <cellStyle name="_Value Copy 11 30 05 gas 12 09 05 AURORA at 12 14 05_Hopkins Ridge Prepaid Tran - Interest Earned RY 12ME Feb  '11 5" xfId="19707"/>
    <cellStyle name="_Value Copy 11 30 05 gas 12 09 05 AURORA at 12 14 05_Hopkins Ridge Prepaid Tran - Interest Earned RY 12ME Feb  '11 5 2" xfId="19708"/>
    <cellStyle name="_Value Copy 11 30 05 gas 12 09 05 AURORA at 12 14 05_Hopkins Ridge Prepaid Tran - Interest Earned RY 12ME Feb  '11 6" xfId="19709"/>
    <cellStyle name="_Value Copy 11 30 05 gas 12 09 05 AURORA at 12 14 05_Hopkins Ridge Prepaid Tran - Interest Earned RY 12ME Feb  '11 6 2" xfId="19710"/>
    <cellStyle name="_Value Copy 11 30 05 gas 12 09 05 AURORA at 12 14 05_Hopkins Ridge Prepaid Tran - Interest Earned RY 12ME Feb  '11_DEM-WP(C) ENERG10C--ctn Mid-C_042010 2010GRC" xfId="19711"/>
    <cellStyle name="_Value Copy 11 30 05 gas 12 09 05 AURORA at 12 14 05_Hopkins Ridge Prepaid Tran - Interest Earned RY 12ME Feb  '11_DEM-WP(C) ENERG10C--ctn Mid-C_042010 2010GRC 2" xfId="19712"/>
    <cellStyle name="_Value Copy 11 30 05 gas 12 09 05 AURORA at 12 14 05_Hopkins Ridge Prepaid Tran - Interest Earned RY 12ME Feb  '11_NIM Summary" xfId="19713"/>
    <cellStyle name="_Value Copy 11 30 05 gas 12 09 05 AURORA at 12 14 05_Hopkins Ridge Prepaid Tran - Interest Earned RY 12ME Feb  '11_NIM Summary 2" xfId="19714"/>
    <cellStyle name="_Value Copy 11 30 05 gas 12 09 05 AURORA at 12 14 05_Hopkins Ridge Prepaid Tran - Interest Earned RY 12ME Feb  '11_NIM Summary 2 2" xfId="19715"/>
    <cellStyle name="_Value Copy 11 30 05 gas 12 09 05 AURORA at 12 14 05_Hopkins Ridge Prepaid Tran - Interest Earned RY 12ME Feb  '11_NIM Summary 2 2 2" xfId="19716"/>
    <cellStyle name="_Value Copy 11 30 05 gas 12 09 05 AURORA at 12 14 05_Hopkins Ridge Prepaid Tran - Interest Earned RY 12ME Feb  '11_NIM Summary 2 2 2 2" xfId="19717"/>
    <cellStyle name="_Value Copy 11 30 05 gas 12 09 05 AURORA at 12 14 05_Hopkins Ridge Prepaid Tran - Interest Earned RY 12ME Feb  '11_NIM Summary 2 3" xfId="19718"/>
    <cellStyle name="_Value Copy 11 30 05 gas 12 09 05 AURORA at 12 14 05_Hopkins Ridge Prepaid Tran - Interest Earned RY 12ME Feb  '11_NIM Summary 2 3 2" xfId="19719"/>
    <cellStyle name="_Value Copy 11 30 05 gas 12 09 05 AURORA at 12 14 05_Hopkins Ridge Prepaid Tran - Interest Earned RY 12ME Feb  '11_NIM Summary 2 4" xfId="19720"/>
    <cellStyle name="_Value Copy 11 30 05 gas 12 09 05 AURORA at 12 14 05_Hopkins Ridge Prepaid Tran - Interest Earned RY 12ME Feb  '11_NIM Summary 2 4 2" xfId="19721"/>
    <cellStyle name="_Value Copy 11 30 05 gas 12 09 05 AURORA at 12 14 05_Hopkins Ridge Prepaid Tran - Interest Earned RY 12ME Feb  '11_NIM Summary 3" xfId="19722"/>
    <cellStyle name="_Value Copy 11 30 05 gas 12 09 05 AURORA at 12 14 05_Hopkins Ridge Prepaid Tran - Interest Earned RY 12ME Feb  '11_NIM Summary 3 2" xfId="19723"/>
    <cellStyle name="_Value Copy 11 30 05 gas 12 09 05 AURORA at 12 14 05_Hopkins Ridge Prepaid Tran - Interest Earned RY 12ME Feb  '11_NIM Summary 3 2 2" xfId="19724"/>
    <cellStyle name="_Value Copy 11 30 05 gas 12 09 05 AURORA at 12 14 05_Hopkins Ridge Prepaid Tran - Interest Earned RY 12ME Feb  '11_NIM Summary 3 3" xfId="19725"/>
    <cellStyle name="_Value Copy 11 30 05 gas 12 09 05 AURORA at 12 14 05_Hopkins Ridge Prepaid Tran - Interest Earned RY 12ME Feb  '11_NIM Summary 4" xfId="19726"/>
    <cellStyle name="_Value Copy 11 30 05 gas 12 09 05 AURORA at 12 14 05_Hopkins Ridge Prepaid Tran - Interest Earned RY 12ME Feb  '11_NIM Summary 4 2" xfId="19727"/>
    <cellStyle name="_Value Copy 11 30 05 gas 12 09 05 AURORA at 12 14 05_Hopkins Ridge Prepaid Tran - Interest Earned RY 12ME Feb  '11_NIM Summary 4 2 2" xfId="19728"/>
    <cellStyle name="_Value Copy 11 30 05 gas 12 09 05 AURORA at 12 14 05_Hopkins Ridge Prepaid Tran - Interest Earned RY 12ME Feb  '11_NIM Summary 4 3" xfId="19729"/>
    <cellStyle name="_Value Copy 11 30 05 gas 12 09 05 AURORA at 12 14 05_Hopkins Ridge Prepaid Tran - Interest Earned RY 12ME Feb  '11_NIM Summary 5" xfId="19730"/>
    <cellStyle name="_Value Copy 11 30 05 gas 12 09 05 AURORA at 12 14 05_Hopkins Ridge Prepaid Tran - Interest Earned RY 12ME Feb  '11_NIM Summary 5 2" xfId="19731"/>
    <cellStyle name="_Value Copy 11 30 05 gas 12 09 05 AURORA at 12 14 05_Hopkins Ridge Prepaid Tran - Interest Earned RY 12ME Feb  '11_NIM Summary 6" xfId="19732"/>
    <cellStyle name="_Value Copy 11 30 05 gas 12 09 05 AURORA at 12 14 05_Hopkins Ridge Prepaid Tran - Interest Earned RY 12ME Feb  '11_NIM Summary 6 2" xfId="19733"/>
    <cellStyle name="_Value Copy 11 30 05 gas 12 09 05 AURORA at 12 14 05_Hopkins Ridge Prepaid Tran - Interest Earned RY 12ME Feb  '11_NIM Summary_DEM-WP(C) ENERG10C--ctn Mid-C_042010 2010GRC" xfId="19734"/>
    <cellStyle name="_Value Copy 11 30 05 gas 12 09 05 AURORA at 12 14 05_Hopkins Ridge Prepaid Tran - Interest Earned RY 12ME Feb  '11_NIM Summary_DEM-WP(C) ENERG10C--ctn Mid-C_042010 2010GRC 2" xfId="19735"/>
    <cellStyle name="_Value Copy 11 30 05 gas 12 09 05 AURORA at 12 14 05_Hopkins Ridge Prepaid Tran - Interest Earned RY 12ME Feb  '11_Transmission Workbook for May BOD" xfId="19736"/>
    <cellStyle name="_Value Copy 11 30 05 gas 12 09 05 AURORA at 12 14 05_Hopkins Ridge Prepaid Tran - Interest Earned RY 12ME Feb  '11_Transmission Workbook for May BOD 2" xfId="19737"/>
    <cellStyle name="_Value Copy 11 30 05 gas 12 09 05 AURORA at 12 14 05_Hopkins Ridge Prepaid Tran - Interest Earned RY 12ME Feb  '11_Transmission Workbook for May BOD 2 2" xfId="19738"/>
    <cellStyle name="_Value Copy 11 30 05 gas 12 09 05 AURORA at 12 14 05_Hopkins Ridge Prepaid Tran - Interest Earned RY 12ME Feb  '11_Transmission Workbook for May BOD 2 2 2" xfId="19739"/>
    <cellStyle name="_Value Copy 11 30 05 gas 12 09 05 AURORA at 12 14 05_Hopkins Ridge Prepaid Tran - Interest Earned RY 12ME Feb  '11_Transmission Workbook for May BOD 2 2 2 2" xfId="19740"/>
    <cellStyle name="_Value Copy 11 30 05 gas 12 09 05 AURORA at 12 14 05_Hopkins Ridge Prepaid Tran - Interest Earned RY 12ME Feb  '11_Transmission Workbook for May BOD 2 3" xfId="19741"/>
    <cellStyle name="_Value Copy 11 30 05 gas 12 09 05 AURORA at 12 14 05_Hopkins Ridge Prepaid Tran - Interest Earned RY 12ME Feb  '11_Transmission Workbook for May BOD 2 3 2" xfId="19742"/>
    <cellStyle name="_Value Copy 11 30 05 gas 12 09 05 AURORA at 12 14 05_Hopkins Ridge Prepaid Tran - Interest Earned RY 12ME Feb  '11_Transmission Workbook for May BOD 2 4" xfId="19743"/>
    <cellStyle name="_Value Copy 11 30 05 gas 12 09 05 AURORA at 12 14 05_Hopkins Ridge Prepaid Tran - Interest Earned RY 12ME Feb  '11_Transmission Workbook for May BOD 2 4 2" xfId="19744"/>
    <cellStyle name="_Value Copy 11 30 05 gas 12 09 05 AURORA at 12 14 05_Hopkins Ridge Prepaid Tran - Interest Earned RY 12ME Feb  '11_Transmission Workbook for May BOD 3" xfId="19745"/>
    <cellStyle name="_Value Copy 11 30 05 gas 12 09 05 AURORA at 12 14 05_Hopkins Ridge Prepaid Tran - Interest Earned RY 12ME Feb  '11_Transmission Workbook for May BOD 3 2" xfId="19746"/>
    <cellStyle name="_Value Copy 11 30 05 gas 12 09 05 AURORA at 12 14 05_Hopkins Ridge Prepaid Tran - Interest Earned RY 12ME Feb  '11_Transmission Workbook for May BOD 3 2 2" xfId="19747"/>
    <cellStyle name="_Value Copy 11 30 05 gas 12 09 05 AURORA at 12 14 05_Hopkins Ridge Prepaid Tran - Interest Earned RY 12ME Feb  '11_Transmission Workbook for May BOD 3 3" xfId="19748"/>
    <cellStyle name="_Value Copy 11 30 05 gas 12 09 05 AURORA at 12 14 05_Hopkins Ridge Prepaid Tran - Interest Earned RY 12ME Feb  '11_Transmission Workbook for May BOD 4" xfId="19749"/>
    <cellStyle name="_Value Copy 11 30 05 gas 12 09 05 AURORA at 12 14 05_Hopkins Ridge Prepaid Tran - Interest Earned RY 12ME Feb  '11_Transmission Workbook for May BOD 4 2" xfId="19750"/>
    <cellStyle name="_Value Copy 11 30 05 gas 12 09 05 AURORA at 12 14 05_Hopkins Ridge Prepaid Tran - Interest Earned RY 12ME Feb  '11_Transmission Workbook for May BOD 4 2 2" xfId="19751"/>
    <cellStyle name="_Value Copy 11 30 05 gas 12 09 05 AURORA at 12 14 05_Hopkins Ridge Prepaid Tran - Interest Earned RY 12ME Feb  '11_Transmission Workbook for May BOD 4 3" xfId="19752"/>
    <cellStyle name="_Value Copy 11 30 05 gas 12 09 05 AURORA at 12 14 05_Hopkins Ridge Prepaid Tran - Interest Earned RY 12ME Feb  '11_Transmission Workbook for May BOD 5" xfId="19753"/>
    <cellStyle name="_Value Copy 11 30 05 gas 12 09 05 AURORA at 12 14 05_Hopkins Ridge Prepaid Tran - Interest Earned RY 12ME Feb  '11_Transmission Workbook for May BOD 5 2" xfId="19754"/>
    <cellStyle name="_Value Copy 11 30 05 gas 12 09 05 AURORA at 12 14 05_Hopkins Ridge Prepaid Tran - Interest Earned RY 12ME Feb  '11_Transmission Workbook for May BOD 6" xfId="19755"/>
    <cellStyle name="_Value Copy 11 30 05 gas 12 09 05 AURORA at 12 14 05_Hopkins Ridge Prepaid Tran - Interest Earned RY 12ME Feb  '11_Transmission Workbook for May BOD 6 2" xfId="19756"/>
    <cellStyle name="_Value Copy 11 30 05 gas 12 09 05 AURORA at 12 14 05_Hopkins Ridge Prepaid Tran - Interest Earned RY 12ME Feb  '11_Transmission Workbook for May BOD_DEM-WP(C) ENERG10C--ctn Mid-C_042010 2010GRC" xfId="19757"/>
    <cellStyle name="_Value Copy 11 30 05 gas 12 09 05 AURORA at 12 14 05_Hopkins Ridge Prepaid Tran - Interest Earned RY 12ME Feb  '11_Transmission Workbook for May BOD_DEM-WP(C) ENERG10C--ctn Mid-C_042010 2010GRC 2" xfId="19758"/>
    <cellStyle name="_Value Copy 11 30 05 gas 12 09 05 AURORA at 12 14 05_INPUTS" xfId="19759"/>
    <cellStyle name="_Value Copy 11 30 05 gas 12 09 05 AURORA at 12 14 05_INPUTS 2" xfId="19760"/>
    <cellStyle name="_Value Copy 11 30 05 gas 12 09 05 AURORA at 12 14 05_INPUTS 2 2" xfId="19761"/>
    <cellStyle name="_Value Copy 11 30 05 gas 12 09 05 AURORA at 12 14 05_INPUTS 2 2 2" xfId="19762"/>
    <cellStyle name="_Value Copy 11 30 05 gas 12 09 05 AURORA at 12 14 05_INPUTS 2 2 2 2" xfId="19763"/>
    <cellStyle name="_Value Copy 11 30 05 gas 12 09 05 AURORA at 12 14 05_INPUTS 2 2 3" xfId="19764"/>
    <cellStyle name="_Value Copy 11 30 05 gas 12 09 05 AURORA at 12 14 05_INPUTS 2 3" xfId="19765"/>
    <cellStyle name="_Value Copy 11 30 05 gas 12 09 05 AURORA at 12 14 05_INPUTS 2 3 2" xfId="19766"/>
    <cellStyle name="_Value Copy 11 30 05 gas 12 09 05 AURORA at 12 14 05_INPUTS 2 3 2 2" xfId="19767"/>
    <cellStyle name="_Value Copy 11 30 05 gas 12 09 05 AURORA at 12 14 05_INPUTS 2 3 3" xfId="19768"/>
    <cellStyle name="_Value Copy 11 30 05 gas 12 09 05 AURORA at 12 14 05_INPUTS 2 4" xfId="19769"/>
    <cellStyle name="_Value Copy 11 30 05 gas 12 09 05 AURORA at 12 14 05_INPUTS 2 4 2" xfId="19770"/>
    <cellStyle name="_Value Copy 11 30 05 gas 12 09 05 AURORA at 12 14 05_INPUTS 2 4 2 2" xfId="19771"/>
    <cellStyle name="_Value Copy 11 30 05 gas 12 09 05 AURORA at 12 14 05_INPUTS 2 4 3" xfId="19772"/>
    <cellStyle name="_Value Copy 11 30 05 gas 12 09 05 AURORA at 12 14 05_INPUTS 2 5" xfId="19773"/>
    <cellStyle name="_Value Copy 11 30 05 gas 12 09 05 AURORA at 12 14 05_INPUTS 3" xfId="19774"/>
    <cellStyle name="_Value Copy 11 30 05 gas 12 09 05 AURORA at 12 14 05_INPUTS 3 2" xfId="19775"/>
    <cellStyle name="_Value Copy 11 30 05 gas 12 09 05 AURORA at 12 14 05_INPUTS 3 2 2" xfId="19776"/>
    <cellStyle name="_Value Copy 11 30 05 gas 12 09 05 AURORA at 12 14 05_INPUTS 3 3" xfId="19777"/>
    <cellStyle name="_Value Copy 11 30 05 gas 12 09 05 AURORA at 12 14 05_INPUTS 4" xfId="19778"/>
    <cellStyle name="_Value Copy 11 30 05 gas 12 09 05 AURORA at 12 14 05_INPUTS 4 2" xfId="19779"/>
    <cellStyle name="_Value Copy 11 30 05 gas 12 09 05 AURORA at 12 14 05_INPUTS 4 2 2" xfId="19780"/>
    <cellStyle name="_Value Copy 11 30 05 gas 12 09 05 AURORA at 12 14 05_INPUTS 4 3" xfId="19781"/>
    <cellStyle name="_Value Copy 11 30 05 gas 12 09 05 AURORA at 12 14 05_INPUTS 5" xfId="19782"/>
    <cellStyle name="_Value Copy 11 30 05 gas 12 09 05 AURORA at 12 14 05_INPUTS 5 2" xfId="19783"/>
    <cellStyle name="_Value Copy 11 30 05 gas 12 09 05 AURORA at 12 14 05_INPUTS 6" xfId="19784"/>
    <cellStyle name="_Value Copy 11 30 05 gas 12 09 05 AURORA at 12 14 05_INPUTS_Low Income 2010 RevRequirement" xfId="19785"/>
    <cellStyle name="_Value Copy 11 30 05 gas 12 09 05 AURORA at 12 14 05_INPUTS_Low Income 2010 RevRequirement (2)" xfId="19786"/>
    <cellStyle name="_Value Copy 11 30 05 gas 12 09 05 AURORA at 12 14 05_INPUTS_Oct2010toSep2011LwIncLead" xfId="19787"/>
    <cellStyle name="_Value Copy 11 30 05 gas 12 09 05 AURORA at 12 14 05_Leased Transformer &amp; Substation Plant &amp; Rev 12-2009" xfId="19788"/>
    <cellStyle name="_Value Copy 11 30 05 gas 12 09 05 AURORA at 12 14 05_Leased Transformer &amp; Substation Plant &amp; Rev 12-2009 2" xfId="19789"/>
    <cellStyle name="_Value Copy 11 30 05 gas 12 09 05 AURORA at 12 14 05_Leased Transformer &amp; Substation Plant &amp; Rev 12-2009 2 2" xfId="19790"/>
    <cellStyle name="_Value Copy 11 30 05 gas 12 09 05 AURORA at 12 14 05_Leased Transformer &amp; Substation Plant &amp; Rev 12-2009 2 2 2" xfId="19791"/>
    <cellStyle name="_Value Copy 11 30 05 gas 12 09 05 AURORA at 12 14 05_Leased Transformer &amp; Substation Plant &amp; Rev 12-2009 2 2 2 2" xfId="19792"/>
    <cellStyle name="_Value Copy 11 30 05 gas 12 09 05 AURORA at 12 14 05_Leased Transformer &amp; Substation Plant &amp; Rev 12-2009 2 2 3" xfId="19793"/>
    <cellStyle name="_Value Copy 11 30 05 gas 12 09 05 AURORA at 12 14 05_Leased Transformer &amp; Substation Plant &amp; Rev 12-2009 2 3" xfId="19794"/>
    <cellStyle name="_Value Copy 11 30 05 gas 12 09 05 AURORA at 12 14 05_Leased Transformer &amp; Substation Plant &amp; Rev 12-2009 2 3 2" xfId="19795"/>
    <cellStyle name="_Value Copy 11 30 05 gas 12 09 05 AURORA at 12 14 05_Leased Transformer &amp; Substation Plant &amp; Rev 12-2009 2 3 2 2" xfId="19796"/>
    <cellStyle name="_Value Copy 11 30 05 gas 12 09 05 AURORA at 12 14 05_Leased Transformer &amp; Substation Plant &amp; Rev 12-2009 2 3 3" xfId="19797"/>
    <cellStyle name="_Value Copy 11 30 05 gas 12 09 05 AURORA at 12 14 05_Leased Transformer &amp; Substation Plant &amp; Rev 12-2009 2 4" xfId="19798"/>
    <cellStyle name="_Value Copy 11 30 05 gas 12 09 05 AURORA at 12 14 05_Leased Transformer &amp; Substation Plant &amp; Rev 12-2009 2 4 2" xfId="19799"/>
    <cellStyle name="_Value Copy 11 30 05 gas 12 09 05 AURORA at 12 14 05_Leased Transformer &amp; Substation Plant &amp; Rev 12-2009 2 4 2 2" xfId="19800"/>
    <cellStyle name="_Value Copy 11 30 05 gas 12 09 05 AURORA at 12 14 05_Leased Transformer &amp; Substation Plant &amp; Rev 12-2009 2 4 3" xfId="19801"/>
    <cellStyle name="_Value Copy 11 30 05 gas 12 09 05 AURORA at 12 14 05_Leased Transformer &amp; Substation Plant &amp; Rev 12-2009 2 5" xfId="19802"/>
    <cellStyle name="_Value Copy 11 30 05 gas 12 09 05 AURORA at 12 14 05_Leased Transformer &amp; Substation Plant &amp; Rev 12-2009 3" xfId="19803"/>
    <cellStyle name="_Value Copy 11 30 05 gas 12 09 05 AURORA at 12 14 05_Leased Transformer &amp; Substation Plant &amp; Rev 12-2009 3 2" xfId="19804"/>
    <cellStyle name="_Value Copy 11 30 05 gas 12 09 05 AURORA at 12 14 05_Leased Transformer &amp; Substation Plant &amp; Rev 12-2009 3 2 2" xfId="19805"/>
    <cellStyle name="_Value Copy 11 30 05 gas 12 09 05 AURORA at 12 14 05_Leased Transformer &amp; Substation Plant &amp; Rev 12-2009 3 3" xfId="19806"/>
    <cellStyle name="_Value Copy 11 30 05 gas 12 09 05 AURORA at 12 14 05_Leased Transformer &amp; Substation Plant &amp; Rev 12-2009 4" xfId="19807"/>
    <cellStyle name="_Value Copy 11 30 05 gas 12 09 05 AURORA at 12 14 05_Leased Transformer &amp; Substation Plant &amp; Rev 12-2009 4 2" xfId="19808"/>
    <cellStyle name="_Value Copy 11 30 05 gas 12 09 05 AURORA at 12 14 05_Leased Transformer &amp; Substation Plant &amp; Rev 12-2009 4 2 2" xfId="19809"/>
    <cellStyle name="_Value Copy 11 30 05 gas 12 09 05 AURORA at 12 14 05_Leased Transformer &amp; Substation Plant &amp; Rev 12-2009 4 3" xfId="19810"/>
    <cellStyle name="_Value Copy 11 30 05 gas 12 09 05 AURORA at 12 14 05_Leased Transformer &amp; Substation Plant &amp; Rev 12-2009 5" xfId="19811"/>
    <cellStyle name="_Value Copy 11 30 05 gas 12 09 05 AURORA at 12 14 05_Leased Transformer &amp; Substation Plant &amp; Rev 12-2009 5 2" xfId="19812"/>
    <cellStyle name="_Value Copy 11 30 05 gas 12 09 05 AURORA at 12 14 05_Leased Transformer &amp; Substation Plant &amp; Rev 12-2009 6" xfId="19813"/>
    <cellStyle name="_Value Copy 11 30 05 gas 12 09 05 AURORA at 12 14 05_Leased Transformer &amp; Substation Plant &amp; Rev 12-2009_Low Income 2010 RevRequirement" xfId="19814"/>
    <cellStyle name="_Value Copy 11 30 05 gas 12 09 05 AURORA at 12 14 05_Leased Transformer &amp; Substation Plant &amp; Rev 12-2009_Low Income 2010 RevRequirement (2)" xfId="19815"/>
    <cellStyle name="_Value Copy 11 30 05 gas 12 09 05 AURORA at 12 14 05_Leased Transformer &amp; Substation Plant &amp; Rev 12-2009_Oct2010toSep2011LwIncLead" xfId="19816"/>
    <cellStyle name="_Value Copy 11 30 05 gas 12 09 05 AURORA at 12 14 05_Low Income 2010 RevRequirement" xfId="19817"/>
    <cellStyle name="_Value Copy 11 30 05 gas 12 09 05 AURORA at 12 14 05_Low Income 2010 RevRequirement (2)" xfId="19818"/>
    <cellStyle name="_Value Copy 11 30 05 gas 12 09 05 AURORA at 12 14 05_Mint Farm Generation BPA" xfId="19819"/>
    <cellStyle name="_Value Copy 11 30 05 gas 12 09 05 AURORA at 12 14 05_NIM Summary" xfId="19820"/>
    <cellStyle name="_Value Copy 11 30 05 gas 12 09 05 AURORA at 12 14 05_NIM Summary 09GRC" xfId="19821"/>
    <cellStyle name="_Value Copy 11 30 05 gas 12 09 05 AURORA at 12 14 05_NIM Summary 09GRC 2" xfId="19822"/>
    <cellStyle name="_Value Copy 11 30 05 gas 12 09 05 AURORA at 12 14 05_NIM Summary 09GRC 2 2" xfId="19823"/>
    <cellStyle name="_Value Copy 11 30 05 gas 12 09 05 AURORA at 12 14 05_NIM Summary 09GRC 2 2 2" xfId="19824"/>
    <cellStyle name="_Value Copy 11 30 05 gas 12 09 05 AURORA at 12 14 05_NIM Summary 09GRC 2 2 2 2" xfId="19825"/>
    <cellStyle name="_Value Copy 11 30 05 gas 12 09 05 AURORA at 12 14 05_NIM Summary 09GRC 2 3" xfId="19826"/>
    <cellStyle name="_Value Copy 11 30 05 gas 12 09 05 AURORA at 12 14 05_NIM Summary 09GRC 2 3 2" xfId="19827"/>
    <cellStyle name="_Value Copy 11 30 05 gas 12 09 05 AURORA at 12 14 05_NIM Summary 09GRC 2 4" xfId="19828"/>
    <cellStyle name="_Value Copy 11 30 05 gas 12 09 05 AURORA at 12 14 05_NIM Summary 09GRC 2 4 2" xfId="19829"/>
    <cellStyle name="_Value Copy 11 30 05 gas 12 09 05 AURORA at 12 14 05_NIM Summary 09GRC 3" xfId="19830"/>
    <cellStyle name="_Value Copy 11 30 05 gas 12 09 05 AURORA at 12 14 05_NIM Summary 09GRC 3 2" xfId="19831"/>
    <cellStyle name="_Value Copy 11 30 05 gas 12 09 05 AURORA at 12 14 05_NIM Summary 09GRC 3 2 2" xfId="19832"/>
    <cellStyle name="_Value Copy 11 30 05 gas 12 09 05 AURORA at 12 14 05_NIM Summary 09GRC 3 3" xfId="19833"/>
    <cellStyle name="_Value Copy 11 30 05 gas 12 09 05 AURORA at 12 14 05_NIM Summary 09GRC 4" xfId="19834"/>
    <cellStyle name="_Value Copy 11 30 05 gas 12 09 05 AURORA at 12 14 05_NIM Summary 09GRC 4 2" xfId="19835"/>
    <cellStyle name="_Value Copy 11 30 05 gas 12 09 05 AURORA at 12 14 05_NIM Summary 09GRC 4 2 2" xfId="19836"/>
    <cellStyle name="_Value Copy 11 30 05 gas 12 09 05 AURORA at 12 14 05_NIM Summary 09GRC 4 3" xfId="19837"/>
    <cellStyle name="_Value Copy 11 30 05 gas 12 09 05 AURORA at 12 14 05_NIM Summary 09GRC 5" xfId="19838"/>
    <cellStyle name="_Value Copy 11 30 05 gas 12 09 05 AURORA at 12 14 05_NIM Summary 09GRC 5 2" xfId="19839"/>
    <cellStyle name="_Value Copy 11 30 05 gas 12 09 05 AURORA at 12 14 05_NIM Summary 09GRC 6" xfId="19840"/>
    <cellStyle name="_Value Copy 11 30 05 gas 12 09 05 AURORA at 12 14 05_NIM Summary 09GRC 6 2" xfId="19841"/>
    <cellStyle name="_Value Copy 11 30 05 gas 12 09 05 AURORA at 12 14 05_NIM Summary 09GRC_DEM-WP(C) ENERG10C--ctn Mid-C_042010 2010GRC" xfId="19842"/>
    <cellStyle name="_Value Copy 11 30 05 gas 12 09 05 AURORA at 12 14 05_NIM Summary 09GRC_DEM-WP(C) ENERG10C--ctn Mid-C_042010 2010GRC 2" xfId="19843"/>
    <cellStyle name="_Value Copy 11 30 05 gas 12 09 05 AURORA at 12 14 05_NIM Summary 10" xfId="19844"/>
    <cellStyle name="_Value Copy 11 30 05 gas 12 09 05 AURORA at 12 14 05_NIM Summary 10 2" xfId="19845"/>
    <cellStyle name="_Value Copy 11 30 05 gas 12 09 05 AURORA at 12 14 05_NIM Summary 10 2 2" xfId="19846"/>
    <cellStyle name="_Value Copy 11 30 05 gas 12 09 05 AURORA at 12 14 05_NIM Summary 10 3" xfId="19847"/>
    <cellStyle name="_Value Copy 11 30 05 gas 12 09 05 AURORA at 12 14 05_NIM Summary 10 4" xfId="19848"/>
    <cellStyle name="_Value Copy 11 30 05 gas 12 09 05 AURORA at 12 14 05_NIM Summary 11" xfId="19849"/>
    <cellStyle name="_Value Copy 11 30 05 gas 12 09 05 AURORA at 12 14 05_NIM Summary 11 2" xfId="19850"/>
    <cellStyle name="_Value Copy 11 30 05 gas 12 09 05 AURORA at 12 14 05_NIM Summary 11 2 2" xfId="19851"/>
    <cellStyle name="_Value Copy 11 30 05 gas 12 09 05 AURORA at 12 14 05_NIM Summary 11 3" xfId="19852"/>
    <cellStyle name="_Value Copy 11 30 05 gas 12 09 05 AURORA at 12 14 05_NIM Summary 11 4" xfId="19853"/>
    <cellStyle name="_Value Copy 11 30 05 gas 12 09 05 AURORA at 12 14 05_NIM Summary 12" xfId="19854"/>
    <cellStyle name="_Value Copy 11 30 05 gas 12 09 05 AURORA at 12 14 05_NIM Summary 12 2" xfId="19855"/>
    <cellStyle name="_Value Copy 11 30 05 gas 12 09 05 AURORA at 12 14 05_NIM Summary 12 2 2" xfId="19856"/>
    <cellStyle name="_Value Copy 11 30 05 gas 12 09 05 AURORA at 12 14 05_NIM Summary 12 3" xfId="19857"/>
    <cellStyle name="_Value Copy 11 30 05 gas 12 09 05 AURORA at 12 14 05_NIM Summary 12 4" xfId="19858"/>
    <cellStyle name="_Value Copy 11 30 05 gas 12 09 05 AURORA at 12 14 05_NIM Summary 13" xfId="19859"/>
    <cellStyle name="_Value Copy 11 30 05 gas 12 09 05 AURORA at 12 14 05_NIM Summary 13 2" xfId="19860"/>
    <cellStyle name="_Value Copy 11 30 05 gas 12 09 05 AURORA at 12 14 05_NIM Summary 13 2 2" xfId="19861"/>
    <cellStyle name="_Value Copy 11 30 05 gas 12 09 05 AURORA at 12 14 05_NIM Summary 13 3" xfId="19862"/>
    <cellStyle name="_Value Copy 11 30 05 gas 12 09 05 AURORA at 12 14 05_NIM Summary 13 4" xfId="19863"/>
    <cellStyle name="_Value Copy 11 30 05 gas 12 09 05 AURORA at 12 14 05_NIM Summary 14" xfId="19864"/>
    <cellStyle name="_Value Copy 11 30 05 gas 12 09 05 AURORA at 12 14 05_NIM Summary 14 2" xfId="19865"/>
    <cellStyle name="_Value Copy 11 30 05 gas 12 09 05 AURORA at 12 14 05_NIM Summary 14 2 2" xfId="19866"/>
    <cellStyle name="_Value Copy 11 30 05 gas 12 09 05 AURORA at 12 14 05_NIM Summary 14 3" xfId="19867"/>
    <cellStyle name="_Value Copy 11 30 05 gas 12 09 05 AURORA at 12 14 05_NIM Summary 14 4" xfId="19868"/>
    <cellStyle name="_Value Copy 11 30 05 gas 12 09 05 AURORA at 12 14 05_NIM Summary 15" xfId="19869"/>
    <cellStyle name="_Value Copy 11 30 05 gas 12 09 05 AURORA at 12 14 05_NIM Summary 15 2" xfId="19870"/>
    <cellStyle name="_Value Copy 11 30 05 gas 12 09 05 AURORA at 12 14 05_NIM Summary 15 2 2" xfId="19871"/>
    <cellStyle name="_Value Copy 11 30 05 gas 12 09 05 AURORA at 12 14 05_NIM Summary 15 3" xfId="19872"/>
    <cellStyle name="_Value Copy 11 30 05 gas 12 09 05 AURORA at 12 14 05_NIM Summary 15 4" xfId="19873"/>
    <cellStyle name="_Value Copy 11 30 05 gas 12 09 05 AURORA at 12 14 05_NIM Summary 16" xfId="19874"/>
    <cellStyle name="_Value Copy 11 30 05 gas 12 09 05 AURORA at 12 14 05_NIM Summary 16 2" xfId="19875"/>
    <cellStyle name="_Value Copy 11 30 05 gas 12 09 05 AURORA at 12 14 05_NIM Summary 16 2 2" xfId="19876"/>
    <cellStyle name="_Value Copy 11 30 05 gas 12 09 05 AURORA at 12 14 05_NIM Summary 16 3" xfId="19877"/>
    <cellStyle name="_Value Copy 11 30 05 gas 12 09 05 AURORA at 12 14 05_NIM Summary 16 4" xfId="19878"/>
    <cellStyle name="_Value Copy 11 30 05 gas 12 09 05 AURORA at 12 14 05_NIM Summary 17" xfId="19879"/>
    <cellStyle name="_Value Copy 11 30 05 gas 12 09 05 AURORA at 12 14 05_NIM Summary 17 2" xfId="19880"/>
    <cellStyle name="_Value Copy 11 30 05 gas 12 09 05 AURORA at 12 14 05_NIM Summary 17 2 2" xfId="19881"/>
    <cellStyle name="_Value Copy 11 30 05 gas 12 09 05 AURORA at 12 14 05_NIM Summary 17 3" xfId="19882"/>
    <cellStyle name="_Value Copy 11 30 05 gas 12 09 05 AURORA at 12 14 05_NIM Summary 17 4" xfId="19883"/>
    <cellStyle name="_Value Copy 11 30 05 gas 12 09 05 AURORA at 12 14 05_NIM Summary 18" xfId="19884"/>
    <cellStyle name="_Value Copy 11 30 05 gas 12 09 05 AURORA at 12 14 05_NIM Summary 18 2" xfId="19885"/>
    <cellStyle name="_Value Copy 11 30 05 gas 12 09 05 AURORA at 12 14 05_NIM Summary 18 3" xfId="19886"/>
    <cellStyle name="_Value Copy 11 30 05 gas 12 09 05 AURORA at 12 14 05_NIM Summary 19" xfId="19887"/>
    <cellStyle name="_Value Copy 11 30 05 gas 12 09 05 AURORA at 12 14 05_NIM Summary 19 2" xfId="19888"/>
    <cellStyle name="_Value Copy 11 30 05 gas 12 09 05 AURORA at 12 14 05_NIM Summary 19 3" xfId="19889"/>
    <cellStyle name="_Value Copy 11 30 05 gas 12 09 05 AURORA at 12 14 05_NIM Summary 2" xfId="19890"/>
    <cellStyle name="_Value Copy 11 30 05 gas 12 09 05 AURORA at 12 14 05_NIM Summary 2 2" xfId="19891"/>
    <cellStyle name="_Value Copy 11 30 05 gas 12 09 05 AURORA at 12 14 05_NIM Summary 2 2 2" xfId="19892"/>
    <cellStyle name="_Value Copy 11 30 05 gas 12 09 05 AURORA at 12 14 05_NIM Summary 2 2 2 2" xfId="19893"/>
    <cellStyle name="_Value Copy 11 30 05 gas 12 09 05 AURORA at 12 14 05_NIM Summary 2 3" xfId="19894"/>
    <cellStyle name="_Value Copy 11 30 05 gas 12 09 05 AURORA at 12 14 05_NIM Summary 2 3 2" xfId="19895"/>
    <cellStyle name="_Value Copy 11 30 05 gas 12 09 05 AURORA at 12 14 05_NIM Summary 2 4" xfId="19896"/>
    <cellStyle name="_Value Copy 11 30 05 gas 12 09 05 AURORA at 12 14 05_NIM Summary 2 4 2" xfId="19897"/>
    <cellStyle name="_Value Copy 11 30 05 gas 12 09 05 AURORA at 12 14 05_NIM Summary 20" xfId="19898"/>
    <cellStyle name="_Value Copy 11 30 05 gas 12 09 05 AURORA at 12 14 05_NIM Summary 20 2" xfId="19899"/>
    <cellStyle name="_Value Copy 11 30 05 gas 12 09 05 AURORA at 12 14 05_NIM Summary 20 3" xfId="19900"/>
    <cellStyle name="_Value Copy 11 30 05 gas 12 09 05 AURORA at 12 14 05_NIM Summary 21" xfId="19901"/>
    <cellStyle name="_Value Copy 11 30 05 gas 12 09 05 AURORA at 12 14 05_NIM Summary 21 2" xfId="19902"/>
    <cellStyle name="_Value Copy 11 30 05 gas 12 09 05 AURORA at 12 14 05_NIM Summary 21 3" xfId="19903"/>
    <cellStyle name="_Value Copy 11 30 05 gas 12 09 05 AURORA at 12 14 05_NIM Summary 22" xfId="19904"/>
    <cellStyle name="_Value Copy 11 30 05 gas 12 09 05 AURORA at 12 14 05_NIM Summary 22 2" xfId="19905"/>
    <cellStyle name="_Value Copy 11 30 05 gas 12 09 05 AURORA at 12 14 05_NIM Summary 22 3" xfId="19906"/>
    <cellStyle name="_Value Copy 11 30 05 gas 12 09 05 AURORA at 12 14 05_NIM Summary 23" xfId="19907"/>
    <cellStyle name="_Value Copy 11 30 05 gas 12 09 05 AURORA at 12 14 05_NIM Summary 23 2" xfId="19908"/>
    <cellStyle name="_Value Copy 11 30 05 gas 12 09 05 AURORA at 12 14 05_NIM Summary 23 3" xfId="19909"/>
    <cellStyle name="_Value Copy 11 30 05 gas 12 09 05 AURORA at 12 14 05_NIM Summary 24" xfId="19910"/>
    <cellStyle name="_Value Copy 11 30 05 gas 12 09 05 AURORA at 12 14 05_NIM Summary 24 2" xfId="19911"/>
    <cellStyle name="_Value Copy 11 30 05 gas 12 09 05 AURORA at 12 14 05_NIM Summary 24 3" xfId="19912"/>
    <cellStyle name="_Value Copy 11 30 05 gas 12 09 05 AURORA at 12 14 05_NIM Summary 25" xfId="19913"/>
    <cellStyle name="_Value Copy 11 30 05 gas 12 09 05 AURORA at 12 14 05_NIM Summary 25 2" xfId="19914"/>
    <cellStyle name="_Value Copy 11 30 05 gas 12 09 05 AURORA at 12 14 05_NIM Summary 25 3" xfId="19915"/>
    <cellStyle name="_Value Copy 11 30 05 gas 12 09 05 AURORA at 12 14 05_NIM Summary 26" xfId="19916"/>
    <cellStyle name="_Value Copy 11 30 05 gas 12 09 05 AURORA at 12 14 05_NIM Summary 26 2" xfId="19917"/>
    <cellStyle name="_Value Copy 11 30 05 gas 12 09 05 AURORA at 12 14 05_NIM Summary 26 3" xfId="19918"/>
    <cellStyle name="_Value Copy 11 30 05 gas 12 09 05 AURORA at 12 14 05_NIM Summary 27" xfId="19919"/>
    <cellStyle name="_Value Copy 11 30 05 gas 12 09 05 AURORA at 12 14 05_NIM Summary 27 2" xfId="19920"/>
    <cellStyle name="_Value Copy 11 30 05 gas 12 09 05 AURORA at 12 14 05_NIM Summary 27 3" xfId="19921"/>
    <cellStyle name="_Value Copy 11 30 05 gas 12 09 05 AURORA at 12 14 05_NIM Summary 28" xfId="19922"/>
    <cellStyle name="_Value Copy 11 30 05 gas 12 09 05 AURORA at 12 14 05_NIM Summary 28 2" xfId="19923"/>
    <cellStyle name="_Value Copy 11 30 05 gas 12 09 05 AURORA at 12 14 05_NIM Summary 28 3" xfId="19924"/>
    <cellStyle name="_Value Copy 11 30 05 gas 12 09 05 AURORA at 12 14 05_NIM Summary 29" xfId="19925"/>
    <cellStyle name="_Value Copy 11 30 05 gas 12 09 05 AURORA at 12 14 05_NIM Summary 29 2" xfId="19926"/>
    <cellStyle name="_Value Copy 11 30 05 gas 12 09 05 AURORA at 12 14 05_NIM Summary 29 3" xfId="19927"/>
    <cellStyle name="_Value Copy 11 30 05 gas 12 09 05 AURORA at 12 14 05_NIM Summary 3" xfId="19928"/>
    <cellStyle name="_Value Copy 11 30 05 gas 12 09 05 AURORA at 12 14 05_NIM Summary 3 2" xfId="19929"/>
    <cellStyle name="_Value Copy 11 30 05 gas 12 09 05 AURORA at 12 14 05_NIM Summary 3 2 2" xfId="19930"/>
    <cellStyle name="_Value Copy 11 30 05 gas 12 09 05 AURORA at 12 14 05_NIM Summary 3 3" xfId="19931"/>
    <cellStyle name="_Value Copy 11 30 05 gas 12 09 05 AURORA at 12 14 05_NIM Summary 30" xfId="19932"/>
    <cellStyle name="_Value Copy 11 30 05 gas 12 09 05 AURORA at 12 14 05_NIM Summary 30 2" xfId="19933"/>
    <cellStyle name="_Value Copy 11 30 05 gas 12 09 05 AURORA at 12 14 05_NIM Summary 30 3" xfId="19934"/>
    <cellStyle name="_Value Copy 11 30 05 gas 12 09 05 AURORA at 12 14 05_NIM Summary 31" xfId="19935"/>
    <cellStyle name="_Value Copy 11 30 05 gas 12 09 05 AURORA at 12 14 05_NIM Summary 31 2" xfId="19936"/>
    <cellStyle name="_Value Copy 11 30 05 gas 12 09 05 AURORA at 12 14 05_NIM Summary 31 3" xfId="19937"/>
    <cellStyle name="_Value Copy 11 30 05 gas 12 09 05 AURORA at 12 14 05_NIM Summary 32" xfId="19938"/>
    <cellStyle name="_Value Copy 11 30 05 gas 12 09 05 AURORA at 12 14 05_NIM Summary 32 2" xfId="19939"/>
    <cellStyle name="_Value Copy 11 30 05 gas 12 09 05 AURORA at 12 14 05_NIM Summary 33" xfId="19940"/>
    <cellStyle name="_Value Copy 11 30 05 gas 12 09 05 AURORA at 12 14 05_NIM Summary 33 2" xfId="19941"/>
    <cellStyle name="_Value Copy 11 30 05 gas 12 09 05 AURORA at 12 14 05_NIM Summary 34" xfId="19942"/>
    <cellStyle name="_Value Copy 11 30 05 gas 12 09 05 AURORA at 12 14 05_NIM Summary 34 2" xfId="19943"/>
    <cellStyle name="_Value Copy 11 30 05 gas 12 09 05 AURORA at 12 14 05_NIM Summary 35" xfId="19944"/>
    <cellStyle name="_Value Copy 11 30 05 gas 12 09 05 AURORA at 12 14 05_NIM Summary 35 2" xfId="19945"/>
    <cellStyle name="_Value Copy 11 30 05 gas 12 09 05 AURORA at 12 14 05_NIM Summary 36" xfId="19946"/>
    <cellStyle name="_Value Copy 11 30 05 gas 12 09 05 AURORA at 12 14 05_NIM Summary 36 2" xfId="19947"/>
    <cellStyle name="_Value Copy 11 30 05 gas 12 09 05 AURORA at 12 14 05_NIM Summary 37" xfId="19948"/>
    <cellStyle name="_Value Copy 11 30 05 gas 12 09 05 AURORA at 12 14 05_NIM Summary 37 2" xfId="19949"/>
    <cellStyle name="_Value Copy 11 30 05 gas 12 09 05 AURORA at 12 14 05_NIM Summary 38" xfId="19950"/>
    <cellStyle name="_Value Copy 11 30 05 gas 12 09 05 AURORA at 12 14 05_NIM Summary 38 2" xfId="19951"/>
    <cellStyle name="_Value Copy 11 30 05 gas 12 09 05 AURORA at 12 14 05_NIM Summary 39" xfId="19952"/>
    <cellStyle name="_Value Copy 11 30 05 gas 12 09 05 AURORA at 12 14 05_NIM Summary 39 2" xfId="19953"/>
    <cellStyle name="_Value Copy 11 30 05 gas 12 09 05 AURORA at 12 14 05_NIM Summary 4" xfId="19954"/>
    <cellStyle name="_Value Copy 11 30 05 gas 12 09 05 AURORA at 12 14 05_NIM Summary 4 2" xfId="19955"/>
    <cellStyle name="_Value Copy 11 30 05 gas 12 09 05 AURORA at 12 14 05_NIM Summary 4 2 2" xfId="19956"/>
    <cellStyle name="_Value Copy 11 30 05 gas 12 09 05 AURORA at 12 14 05_NIM Summary 4 3" xfId="19957"/>
    <cellStyle name="_Value Copy 11 30 05 gas 12 09 05 AURORA at 12 14 05_NIM Summary 40" xfId="19958"/>
    <cellStyle name="_Value Copy 11 30 05 gas 12 09 05 AURORA at 12 14 05_NIM Summary 40 2" xfId="19959"/>
    <cellStyle name="_Value Copy 11 30 05 gas 12 09 05 AURORA at 12 14 05_NIM Summary 41" xfId="19960"/>
    <cellStyle name="_Value Copy 11 30 05 gas 12 09 05 AURORA at 12 14 05_NIM Summary 41 2" xfId="19961"/>
    <cellStyle name="_Value Copy 11 30 05 gas 12 09 05 AURORA at 12 14 05_NIM Summary 42" xfId="19962"/>
    <cellStyle name="_Value Copy 11 30 05 gas 12 09 05 AURORA at 12 14 05_NIM Summary 42 2" xfId="19963"/>
    <cellStyle name="_Value Copy 11 30 05 gas 12 09 05 AURORA at 12 14 05_NIM Summary 43" xfId="19964"/>
    <cellStyle name="_Value Copy 11 30 05 gas 12 09 05 AURORA at 12 14 05_NIM Summary 43 2" xfId="19965"/>
    <cellStyle name="_Value Copy 11 30 05 gas 12 09 05 AURORA at 12 14 05_NIM Summary 44" xfId="19966"/>
    <cellStyle name="_Value Copy 11 30 05 gas 12 09 05 AURORA at 12 14 05_NIM Summary 44 2" xfId="19967"/>
    <cellStyle name="_Value Copy 11 30 05 gas 12 09 05 AURORA at 12 14 05_NIM Summary 45" xfId="19968"/>
    <cellStyle name="_Value Copy 11 30 05 gas 12 09 05 AURORA at 12 14 05_NIM Summary 45 2" xfId="19969"/>
    <cellStyle name="_Value Copy 11 30 05 gas 12 09 05 AURORA at 12 14 05_NIM Summary 46" xfId="19970"/>
    <cellStyle name="_Value Copy 11 30 05 gas 12 09 05 AURORA at 12 14 05_NIM Summary 46 2" xfId="19971"/>
    <cellStyle name="_Value Copy 11 30 05 gas 12 09 05 AURORA at 12 14 05_NIM Summary 47" xfId="19972"/>
    <cellStyle name="_Value Copy 11 30 05 gas 12 09 05 AURORA at 12 14 05_NIM Summary 47 2" xfId="19973"/>
    <cellStyle name="_Value Copy 11 30 05 gas 12 09 05 AURORA at 12 14 05_NIM Summary 48" xfId="19974"/>
    <cellStyle name="_Value Copy 11 30 05 gas 12 09 05 AURORA at 12 14 05_NIM Summary 49" xfId="19975"/>
    <cellStyle name="_Value Copy 11 30 05 gas 12 09 05 AURORA at 12 14 05_NIM Summary 5" xfId="19976"/>
    <cellStyle name="_Value Copy 11 30 05 gas 12 09 05 AURORA at 12 14 05_NIM Summary 5 2" xfId="19977"/>
    <cellStyle name="_Value Copy 11 30 05 gas 12 09 05 AURORA at 12 14 05_NIM Summary 5 2 2" xfId="19978"/>
    <cellStyle name="_Value Copy 11 30 05 gas 12 09 05 AURORA at 12 14 05_NIM Summary 5 3" xfId="19979"/>
    <cellStyle name="_Value Copy 11 30 05 gas 12 09 05 AURORA at 12 14 05_NIM Summary 50" xfId="19980"/>
    <cellStyle name="_Value Copy 11 30 05 gas 12 09 05 AURORA at 12 14 05_NIM Summary 51" xfId="19981"/>
    <cellStyle name="_Value Copy 11 30 05 gas 12 09 05 AURORA at 12 14 05_NIM Summary 6" xfId="19982"/>
    <cellStyle name="_Value Copy 11 30 05 gas 12 09 05 AURORA at 12 14 05_NIM Summary 6 2" xfId="19983"/>
    <cellStyle name="_Value Copy 11 30 05 gas 12 09 05 AURORA at 12 14 05_NIM Summary 6 2 2" xfId="19984"/>
    <cellStyle name="_Value Copy 11 30 05 gas 12 09 05 AURORA at 12 14 05_NIM Summary 6 3" xfId="19985"/>
    <cellStyle name="_Value Copy 11 30 05 gas 12 09 05 AURORA at 12 14 05_NIM Summary 7" xfId="19986"/>
    <cellStyle name="_Value Copy 11 30 05 gas 12 09 05 AURORA at 12 14 05_NIM Summary 7 2" xfId="19987"/>
    <cellStyle name="_Value Copy 11 30 05 gas 12 09 05 AURORA at 12 14 05_NIM Summary 7 2 2" xfId="19988"/>
    <cellStyle name="_Value Copy 11 30 05 gas 12 09 05 AURORA at 12 14 05_NIM Summary 7 3" xfId="19989"/>
    <cellStyle name="_Value Copy 11 30 05 gas 12 09 05 AURORA at 12 14 05_NIM Summary 7 4" xfId="19990"/>
    <cellStyle name="_Value Copy 11 30 05 gas 12 09 05 AURORA at 12 14 05_NIM Summary 8" xfId="19991"/>
    <cellStyle name="_Value Copy 11 30 05 gas 12 09 05 AURORA at 12 14 05_NIM Summary 8 2" xfId="19992"/>
    <cellStyle name="_Value Copy 11 30 05 gas 12 09 05 AURORA at 12 14 05_NIM Summary 8 2 2" xfId="19993"/>
    <cellStyle name="_Value Copy 11 30 05 gas 12 09 05 AURORA at 12 14 05_NIM Summary 8 3" xfId="19994"/>
    <cellStyle name="_Value Copy 11 30 05 gas 12 09 05 AURORA at 12 14 05_NIM Summary 8 4" xfId="19995"/>
    <cellStyle name="_Value Copy 11 30 05 gas 12 09 05 AURORA at 12 14 05_NIM Summary 9" xfId="19996"/>
    <cellStyle name="_Value Copy 11 30 05 gas 12 09 05 AURORA at 12 14 05_NIM Summary 9 2" xfId="19997"/>
    <cellStyle name="_Value Copy 11 30 05 gas 12 09 05 AURORA at 12 14 05_NIM Summary 9 2 2" xfId="19998"/>
    <cellStyle name="_Value Copy 11 30 05 gas 12 09 05 AURORA at 12 14 05_NIM Summary 9 3" xfId="19999"/>
    <cellStyle name="_Value Copy 11 30 05 gas 12 09 05 AURORA at 12 14 05_NIM Summary 9 4" xfId="20000"/>
    <cellStyle name="_Value Copy 11 30 05 gas 12 09 05 AURORA at 12 14 05_NIM Summary_DEM-WP(C) ENERG10C--ctn Mid-C_042010 2010GRC" xfId="20001"/>
    <cellStyle name="_Value Copy 11 30 05 gas 12 09 05 AURORA at 12 14 05_NIM Summary_DEM-WP(C) ENERG10C--ctn Mid-C_042010 2010GRC 2" xfId="20002"/>
    <cellStyle name="_Value Copy 11 30 05 gas 12 09 05 AURORA at 12 14 05_Oct2010toSep2011LwIncLead" xfId="20003"/>
    <cellStyle name="_Value Copy 11 30 05 gas 12 09 05 AURORA at 12 14 05_PCA 10 -  Exhibit D Dec 2011" xfId="20004"/>
    <cellStyle name="_Value Copy 11 30 05 gas 12 09 05 AURORA at 12 14 05_PCA 10 -  Exhibit D Dec 2011 2" xfId="20005"/>
    <cellStyle name="_Value Copy 11 30 05 gas 12 09 05 AURORA at 12 14 05_PCA 10 -  Exhibit D from A Kellogg Jan 2011" xfId="20006"/>
    <cellStyle name="_Value Copy 11 30 05 gas 12 09 05 AURORA at 12 14 05_PCA 10 -  Exhibit D from A Kellogg Jan 2011 2" xfId="20007"/>
    <cellStyle name="_Value Copy 11 30 05 gas 12 09 05 AURORA at 12 14 05_PCA 10 -  Exhibit D from A Kellogg July 2011" xfId="20008"/>
    <cellStyle name="_Value Copy 11 30 05 gas 12 09 05 AURORA at 12 14 05_PCA 10 -  Exhibit D from A Kellogg July 2011 2" xfId="20009"/>
    <cellStyle name="_Value Copy 11 30 05 gas 12 09 05 AURORA at 12 14 05_PCA 10 -  Exhibit D from S Free Rcv'd 12-11" xfId="20010"/>
    <cellStyle name="_Value Copy 11 30 05 gas 12 09 05 AURORA at 12 14 05_PCA 10 -  Exhibit D from S Free Rcv'd 12-11 2" xfId="20011"/>
    <cellStyle name="_Value Copy 11 30 05 gas 12 09 05 AURORA at 12 14 05_PCA 11 -  Exhibit D Jan 2012 fr A Kellogg" xfId="20012"/>
    <cellStyle name="_Value Copy 11 30 05 gas 12 09 05 AURORA at 12 14 05_PCA 11 -  Exhibit D Jan 2012 fr A Kellogg 2" xfId="20013"/>
    <cellStyle name="_Value Copy 11 30 05 gas 12 09 05 AURORA at 12 14 05_PCA 11 -  Exhibit D Jan 2012 WF" xfId="20014"/>
    <cellStyle name="_Value Copy 11 30 05 gas 12 09 05 AURORA at 12 14 05_PCA 11 -  Exhibit D Jan 2012 WF 2" xfId="20015"/>
    <cellStyle name="_Value Copy 11 30 05 gas 12 09 05 AURORA at 12 14 05_PCA 7 - Exhibit D update 11_30_08 (2)" xfId="20016"/>
    <cellStyle name="_Value Copy 11 30 05 gas 12 09 05 AURORA at 12 14 05_PCA 7 - Exhibit D update 11_30_08 (2) 2" xfId="20017"/>
    <cellStyle name="_Value Copy 11 30 05 gas 12 09 05 AURORA at 12 14 05_PCA 7 - Exhibit D update 11_30_08 (2) 2 2" xfId="20018"/>
    <cellStyle name="_Value Copy 11 30 05 gas 12 09 05 AURORA at 12 14 05_PCA 7 - Exhibit D update 11_30_08 (2) 2 2 2" xfId="20019"/>
    <cellStyle name="_Value Copy 11 30 05 gas 12 09 05 AURORA at 12 14 05_PCA 7 - Exhibit D update 11_30_08 (2) 2 2 2 2" xfId="20020"/>
    <cellStyle name="_Value Copy 11 30 05 gas 12 09 05 AURORA at 12 14 05_PCA 7 - Exhibit D update 11_30_08 (2) 2 2 2 2 2" xfId="20021"/>
    <cellStyle name="_Value Copy 11 30 05 gas 12 09 05 AURORA at 12 14 05_PCA 7 - Exhibit D update 11_30_08 (2) 2 2 3" xfId="20022"/>
    <cellStyle name="_Value Copy 11 30 05 gas 12 09 05 AURORA at 12 14 05_PCA 7 - Exhibit D update 11_30_08 (2) 2 2 3 2" xfId="20023"/>
    <cellStyle name="_Value Copy 11 30 05 gas 12 09 05 AURORA at 12 14 05_PCA 7 - Exhibit D update 11_30_08 (2) 2 2 4" xfId="20024"/>
    <cellStyle name="_Value Copy 11 30 05 gas 12 09 05 AURORA at 12 14 05_PCA 7 - Exhibit D update 11_30_08 (2) 2 2 4 2" xfId="20025"/>
    <cellStyle name="_Value Copy 11 30 05 gas 12 09 05 AURORA at 12 14 05_PCA 7 - Exhibit D update 11_30_08 (2) 2 3" xfId="20026"/>
    <cellStyle name="_Value Copy 11 30 05 gas 12 09 05 AURORA at 12 14 05_PCA 7 - Exhibit D update 11_30_08 (2) 2 3 2" xfId="20027"/>
    <cellStyle name="_Value Copy 11 30 05 gas 12 09 05 AURORA at 12 14 05_PCA 7 - Exhibit D update 11_30_08 (2) 2 3 2 2" xfId="20028"/>
    <cellStyle name="_Value Copy 11 30 05 gas 12 09 05 AURORA at 12 14 05_PCA 7 - Exhibit D update 11_30_08 (2) 2 4" xfId="20029"/>
    <cellStyle name="_Value Copy 11 30 05 gas 12 09 05 AURORA at 12 14 05_PCA 7 - Exhibit D update 11_30_08 (2) 2 4 2" xfId="20030"/>
    <cellStyle name="_Value Copy 11 30 05 gas 12 09 05 AURORA at 12 14 05_PCA 7 - Exhibit D update 11_30_08 (2) 2 4 2 2" xfId="20031"/>
    <cellStyle name="_Value Copy 11 30 05 gas 12 09 05 AURORA at 12 14 05_PCA 7 - Exhibit D update 11_30_08 (2) 2 4 3" xfId="20032"/>
    <cellStyle name="_Value Copy 11 30 05 gas 12 09 05 AURORA at 12 14 05_PCA 7 - Exhibit D update 11_30_08 (2) 2 5" xfId="20033"/>
    <cellStyle name="_Value Copy 11 30 05 gas 12 09 05 AURORA at 12 14 05_PCA 7 - Exhibit D update 11_30_08 (2) 2 5 2" xfId="20034"/>
    <cellStyle name="_Value Copy 11 30 05 gas 12 09 05 AURORA at 12 14 05_PCA 7 - Exhibit D update 11_30_08 (2) 2 6" xfId="20035"/>
    <cellStyle name="_Value Copy 11 30 05 gas 12 09 05 AURORA at 12 14 05_PCA 7 - Exhibit D update 11_30_08 (2) 2 6 2" xfId="20036"/>
    <cellStyle name="_Value Copy 11 30 05 gas 12 09 05 AURORA at 12 14 05_PCA 7 - Exhibit D update 11_30_08 (2) 3" xfId="20037"/>
    <cellStyle name="_Value Copy 11 30 05 gas 12 09 05 AURORA at 12 14 05_PCA 7 - Exhibit D update 11_30_08 (2) 3 2" xfId="20038"/>
    <cellStyle name="_Value Copy 11 30 05 gas 12 09 05 AURORA at 12 14 05_PCA 7 - Exhibit D update 11_30_08 (2) 3 2 2" xfId="20039"/>
    <cellStyle name="_Value Copy 11 30 05 gas 12 09 05 AURORA at 12 14 05_PCA 7 - Exhibit D update 11_30_08 (2) 3 2 2 2" xfId="20040"/>
    <cellStyle name="_Value Copy 11 30 05 gas 12 09 05 AURORA at 12 14 05_PCA 7 - Exhibit D update 11_30_08 (2) 3 3" xfId="20041"/>
    <cellStyle name="_Value Copy 11 30 05 gas 12 09 05 AURORA at 12 14 05_PCA 7 - Exhibit D update 11_30_08 (2) 3 3 2" xfId="20042"/>
    <cellStyle name="_Value Copy 11 30 05 gas 12 09 05 AURORA at 12 14 05_PCA 7 - Exhibit D update 11_30_08 (2) 3 4" xfId="20043"/>
    <cellStyle name="_Value Copy 11 30 05 gas 12 09 05 AURORA at 12 14 05_PCA 7 - Exhibit D update 11_30_08 (2) 3 4 2" xfId="20044"/>
    <cellStyle name="_Value Copy 11 30 05 gas 12 09 05 AURORA at 12 14 05_PCA 7 - Exhibit D update 11_30_08 (2) 4" xfId="20045"/>
    <cellStyle name="_Value Copy 11 30 05 gas 12 09 05 AURORA at 12 14 05_PCA 7 - Exhibit D update 11_30_08 (2) 4 2" xfId="20046"/>
    <cellStyle name="_Value Copy 11 30 05 gas 12 09 05 AURORA at 12 14 05_PCA 7 - Exhibit D update 11_30_08 (2) 4 2 2" xfId="20047"/>
    <cellStyle name="_Value Copy 11 30 05 gas 12 09 05 AURORA at 12 14 05_PCA 7 - Exhibit D update 11_30_08 (2) 4 3" xfId="20048"/>
    <cellStyle name="_Value Copy 11 30 05 gas 12 09 05 AURORA at 12 14 05_PCA 7 - Exhibit D update 11_30_08 (2) 5" xfId="20049"/>
    <cellStyle name="_Value Copy 11 30 05 gas 12 09 05 AURORA at 12 14 05_PCA 7 - Exhibit D update 11_30_08 (2) 5 2" xfId="20050"/>
    <cellStyle name="_Value Copy 11 30 05 gas 12 09 05 AURORA at 12 14 05_PCA 7 - Exhibit D update 11_30_08 (2) 5 2 2" xfId="20051"/>
    <cellStyle name="_Value Copy 11 30 05 gas 12 09 05 AURORA at 12 14 05_PCA 7 - Exhibit D update 11_30_08 (2) 5 3" xfId="20052"/>
    <cellStyle name="_Value Copy 11 30 05 gas 12 09 05 AURORA at 12 14 05_PCA 7 - Exhibit D update 11_30_08 (2) 6" xfId="20053"/>
    <cellStyle name="_Value Copy 11 30 05 gas 12 09 05 AURORA at 12 14 05_PCA 7 - Exhibit D update 11_30_08 (2) 6 2" xfId="20054"/>
    <cellStyle name="_Value Copy 11 30 05 gas 12 09 05 AURORA at 12 14 05_PCA 7 - Exhibit D update 11_30_08 (2) 7" xfId="20055"/>
    <cellStyle name="_Value Copy 11 30 05 gas 12 09 05 AURORA at 12 14 05_PCA 7 - Exhibit D update 11_30_08 (2) 7 2" xfId="20056"/>
    <cellStyle name="_Value Copy 11 30 05 gas 12 09 05 AURORA at 12 14 05_PCA 7 - Exhibit D update 11_30_08 (2)_DEM-WP(C) ENERG10C--ctn Mid-C_042010 2010GRC" xfId="20057"/>
    <cellStyle name="_Value Copy 11 30 05 gas 12 09 05 AURORA at 12 14 05_PCA 7 - Exhibit D update 11_30_08 (2)_DEM-WP(C) ENERG10C--ctn Mid-C_042010 2010GRC 2" xfId="20058"/>
    <cellStyle name="_Value Copy 11 30 05 gas 12 09 05 AURORA at 12 14 05_PCA 7 - Exhibit D update 11_30_08 (2)_NIM Summary" xfId="20059"/>
    <cellStyle name="_Value Copy 11 30 05 gas 12 09 05 AURORA at 12 14 05_PCA 7 - Exhibit D update 11_30_08 (2)_NIM Summary 2" xfId="20060"/>
    <cellStyle name="_Value Copy 11 30 05 gas 12 09 05 AURORA at 12 14 05_PCA 7 - Exhibit D update 11_30_08 (2)_NIM Summary 2 2" xfId="20061"/>
    <cellStyle name="_Value Copy 11 30 05 gas 12 09 05 AURORA at 12 14 05_PCA 7 - Exhibit D update 11_30_08 (2)_NIM Summary 2 2 2" xfId="20062"/>
    <cellStyle name="_Value Copy 11 30 05 gas 12 09 05 AURORA at 12 14 05_PCA 7 - Exhibit D update 11_30_08 (2)_NIM Summary 2 2 2 2" xfId="20063"/>
    <cellStyle name="_Value Copy 11 30 05 gas 12 09 05 AURORA at 12 14 05_PCA 7 - Exhibit D update 11_30_08 (2)_NIM Summary 2 3" xfId="20064"/>
    <cellStyle name="_Value Copy 11 30 05 gas 12 09 05 AURORA at 12 14 05_PCA 7 - Exhibit D update 11_30_08 (2)_NIM Summary 2 3 2" xfId="20065"/>
    <cellStyle name="_Value Copy 11 30 05 gas 12 09 05 AURORA at 12 14 05_PCA 7 - Exhibit D update 11_30_08 (2)_NIM Summary 2 4" xfId="20066"/>
    <cellStyle name="_Value Copy 11 30 05 gas 12 09 05 AURORA at 12 14 05_PCA 7 - Exhibit D update 11_30_08 (2)_NIM Summary 2 4 2" xfId="20067"/>
    <cellStyle name="_Value Copy 11 30 05 gas 12 09 05 AURORA at 12 14 05_PCA 7 - Exhibit D update 11_30_08 (2)_NIM Summary 3" xfId="20068"/>
    <cellStyle name="_Value Copy 11 30 05 gas 12 09 05 AURORA at 12 14 05_PCA 7 - Exhibit D update 11_30_08 (2)_NIM Summary 3 2" xfId="20069"/>
    <cellStyle name="_Value Copy 11 30 05 gas 12 09 05 AURORA at 12 14 05_PCA 7 - Exhibit D update 11_30_08 (2)_NIM Summary 3 2 2" xfId="20070"/>
    <cellStyle name="_Value Copy 11 30 05 gas 12 09 05 AURORA at 12 14 05_PCA 7 - Exhibit D update 11_30_08 (2)_NIM Summary 3 3" xfId="20071"/>
    <cellStyle name="_Value Copy 11 30 05 gas 12 09 05 AURORA at 12 14 05_PCA 7 - Exhibit D update 11_30_08 (2)_NIM Summary 4" xfId="20072"/>
    <cellStyle name="_Value Copy 11 30 05 gas 12 09 05 AURORA at 12 14 05_PCA 7 - Exhibit D update 11_30_08 (2)_NIM Summary 4 2" xfId="20073"/>
    <cellStyle name="_Value Copy 11 30 05 gas 12 09 05 AURORA at 12 14 05_PCA 7 - Exhibit D update 11_30_08 (2)_NIM Summary 4 2 2" xfId="20074"/>
    <cellStyle name="_Value Copy 11 30 05 gas 12 09 05 AURORA at 12 14 05_PCA 7 - Exhibit D update 11_30_08 (2)_NIM Summary 4 3" xfId="20075"/>
    <cellStyle name="_Value Copy 11 30 05 gas 12 09 05 AURORA at 12 14 05_PCA 7 - Exhibit D update 11_30_08 (2)_NIM Summary 5" xfId="20076"/>
    <cellStyle name="_Value Copy 11 30 05 gas 12 09 05 AURORA at 12 14 05_PCA 7 - Exhibit D update 11_30_08 (2)_NIM Summary 5 2" xfId="20077"/>
    <cellStyle name="_Value Copy 11 30 05 gas 12 09 05 AURORA at 12 14 05_PCA 7 - Exhibit D update 11_30_08 (2)_NIM Summary 6" xfId="20078"/>
    <cellStyle name="_Value Copy 11 30 05 gas 12 09 05 AURORA at 12 14 05_PCA 7 - Exhibit D update 11_30_08 (2)_NIM Summary 6 2" xfId="20079"/>
    <cellStyle name="_Value Copy 11 30 05 gas 12 09 05 AURORA at 12 14 05_PCA 7 - Exhibit D update 11_30_08 (2)_NIM Summary_DEM-WP(C) ENERG10C--ctn Mid-C_042010 2010GRC" xfId="20080"/>
    <cellStyle name="_Value Copy 11 30 05 gas 12 09 05 AURORA at 12 14 05_PCA 7 - Exhibit D update 11_30_08 (2)_NIM Summary_DEM-WP(C) ENERG10C--ctn Mid-C_042010 2010GRC 2" xfId="20081"/>
    <cellStyle name="_Value Copy 11 30 05 gas 12 09 05 AURORA at 12 14 05_PCA 8 - Exhibit D update 12_31_09" xfId="20082"/>
    <cellStyle name="_Value Copy 11 30 05 gas 12 09 05 AURORA at 12 14 05_PCA 8 - Exhibit D update 12_31_09 2" xfId="20083"/>
    <cellStyle name="_Value Copy 11 30 05 gas 12 09 05 AURORA at 12 14 05_PCA 8 - Exhibit D update 12_31_09 2 2" xfId="20084"/>
    <cellStyle name="_Value Copy 11 30 05 gas 12 09 05 AURORA at 12 14 05_PCA 8 - Exhibit D update 12_31_09 3" xfId="20085"/>
    <cellStyle name="_Value Copy 11 30 05 gas 12 09 05 AURORA at 12 14 05_PCA 9 -  Exhibit D April 2010" xfId="20086"/>
    <cellStyle name="_Value Copy 11 30 05 gas 12 09 05 AURORA at 12 14 05_PCA 9 -  Exhibit D April 2010 (3)" xfId="20087"/>
    <cellStyle name="_Value Copy 11 30 05 gas 12 09 05 AURORA at 12 14 05_PCA 9 -  Exhibit D April 2010 (3) 2" xfId="20088"/>
    <cellStyle name="_Value Copy 11 30 05 gas 12 09 05 AURORA at 12 14 05_PCA 9 -  Exhibit D April 2010 (3) 2 2" xfId="20089"/>
    <cellStyle name="_Value Copy 11 30 05 gas 12 09 05 AURORA at 12 14 05_PCA 9 -  Exhibit D April 2010 (3) 2 2 2" xfId="20090"/>
    <cellStyle name="_Value Copy 11 30 05 gas 12 09 05 AURORA at 12 14 05_PCA 9 -  Exhibit D April 2010 (3) 2 2 2 2" xfId="20091"/>
    <cellStyle name="_Value Copy 11 30 05 gas 12 09 05 AURORA at 12 14 05_PCA 9 -  Exhibit D April 2010 (3) 2 3" xfId="20092"/>
    <cellStyle name="_Value Copy 11 30 05 gas 12 09 05 AURORA at 12 14 05_PCA 9 -  Exhibit D April 2010 (3) 2 3 2" xfId="20093"/>
    <cellStyle name="_Value Copy 11 30 05 gas 12 09 05 AURORA at 12 14 05_PCA 9 -  Exhibit D April 2010 (3) 2 4" xfId="20094"/>
    <cellStyle name="_Value Copy 11 30 05 gas 12 09 05 AURORA at 12 14 05_PCA 9 -  Exhibit D April 2010 (3) 2 4 2" xfId="20095"/>
    <cellStyle name="_Value Copy 11 30 05 gas 12 09 05 AURORA at 12 14 05_PCA 9 -  Exhibit D April 2010 (3) 3" xfId="20096"/>
    <cellStyle name="_Value Copy 11 30 05 gas 12 09 05 AURORA at 12 14 05_PCA 9 -  Exhibit D April 2010 (3) 3 2" xfId="20097"/>
    <cellStyle name="_Value Copy 11 30 05 gas 12 09 05 AURORA at 12 14 05_PCA 9 -  Exhibit D April 2010 (3) 3 2 2" xfId="20098"/>
    <cellStyle name="_Value Copy 11 30 05 gas 12 09 05 AURORA at 12 14 05_PCA 9 -  Exhibit D April 2010 (3) 3 3" xfId="20099"/>
    <cellStyle name="_Value Copy 11 30 05 gas 12 09 05 AURORA at 12 14 05_PCA 9 -  Exhibit D April 2010 (3) 4" xfId="20100"/>
    <cellStyle name="_Value Copy 11 30 05 gas 12 09 05 AURORA at 12 14 05_PCA 9 -  Exhibit D April 2010 (3) 4 2" xfId="20101"/>
    <cellStyle name="_Value Copy 11 30 05 gas 12 09 05 AURORA at 12 14 05_PCA 9 -  Exhibit D April 2010 (3) 4 2 2" xfId="20102"/>
    <cellStyle name="_Value Copy 11 30 05 gas 12 09 05 AURORA at 12 14 05_PCA 9 -  Exhibit D April 2010 (3) 4 3" xfId="20103"/>
    <cellStyle name="_Value Copy 11 30 05 gas 12 09 05 AURORA at 12 14 05_PCA 9 -  Exhibit D April 2010 (3) 5" xfId="20104"/>
    <cellStyle name="_Value Copy 11 30 05 gas 12 09 05 AURORA at 12 14 05_PCA 9 -  Exhibit D April 2010 (3) 5 2" xfId="20105"/>
    <cellStyle name="_Value Copy 11 30 05 gas 12 09 05 AURORA at 12 14 05_PCA 9 -  Exhibit D April 2010 (3) 6" xfId="20106"/>
    <cellStyle name="_Value Copy 11 30 05 gas 12 09 05 AURORA at 12 14 05_PCA 9 -  Exhibit D April 2010 (3) 6 2" xfId="20107"/>
    <cellStyle name="_Value Copy 11 30 05 gas 12 09 05 AURORA at 12 14 05_PCA 9 -  Exhibit D April 2010 (3)_DEM-WP(C) ENERG10C--ctn Mid-C_042010 2010GRC" xfId="20108"/>
    <cellStyle name="_Value Copy 11 30 05 gas 12 09 05 AURORA at 12 14 05_PCA 9 -  Exhibit D April 2010 (3)_DEM-WP(C) ENERG10C--ctn Mid-C_042010 2010GRC 2" xfId="20109"/>
    <cellStyle name="_Value Copy 11 30 05 gas 12 09 05 AURORA at 12 14 05_PCA 9 -  Exhibit D April 2010 2" xfId="20110"/>
    <cellStyle name="_Value Copy 11 30 05 gas 12 09 05 AURORA at 12 14 05_PCA 9 -  Exhibit D April 2010 2 2" xfId="20111"/>
    <cellStyle name="_Value Copy 11 30 05 gas 12 09 05 AURORA at 12 14 05_PCA 9 -  Exhibit D April 2010 3" xfId="20112"/>
    <cellStyle name="_Value Copy 11 30 05 gas 12 09 05 AURORA at 12 14 05_PCA 9 -  Exhibit D April 2010 3 2" xfId="20113"/>
    <cellStyle name="_Value Copy 11 30 05 gas 12 09 05 AURORA at 12 14 05_PCA 9 -  Exhibit D April 2010 4" xfId="20114"/>
    <cellStyle name="_Value Copy 11 30 05 gas 12 09 05 AURORA at 12 14 05_PCA 9 -  Exhibit D April 2010 4 2" xfId="20115"/>
    <cellStyle name="_Value Copy 11 30 05 gas 12 09 05 AURORA at 12 14 05_PCA 9 -  Exhibit D April 2010 5" xfId="20116"/>
    <cellStyle name="_Value Copy 11 30 05 gas 12 09 05 AURORA at 12 14 05_PCA 9 -  Exhibit D April 2010 5 2" xfId="20117"/>
    <cellStyle name="_Value Copy 11 30 05 gas 12 09 05 AURORA at 12 14 05_PCA 9 -  Exhibit D April 2010 6" xfId="20118"/>
    <cellStyle name="_Value Copy 11 30 05 gas 12 09 05 AURORA at 12 14 05_PCA 9 -  Exhibit D April 2010 6 2" xfId="20119"/>
    <cellStyle name="_Value Copy 11 30 05 gas 12 09 05 AURORA at 12 14 05_PCA 9 -  Exhibit D April 2010 7" xfId="20120"/>
    <cellStyle name="_Value Copy 11 30 05 gas 12 09 05 AURORA at 12 14 05_PCA 9 -  Exhibit D Feb 2010" xfId="20121"/>
    <cellStyle name="_Value Copy 11 30 05 gas 12 09 05 AURORA at 12 14 05_PCA 9 -  Exhibit D Feb 2010 2" xfId="20122"/>
    <cellStyle name="_Value Copy 11 30 05 gas 12 09 05 AURORA at 12 14 05_PCA 9 -  Exhibit D Feb 2010 2 2" xfId="20123"/>
    <cellStyle name="_Value Copy 11 30 05 gas 12 09 05 AURORA at 12 14 05_PCA 9 -  Exhibit D Feb 2010 3" xfId="20124"/>
    <cellStyle name="_Value Copy 11 30 05 gas 12 09 05 AURORA at 12 14 05_PCA 9 -  Exhibit D Feb 2010 v2" xfId="20125"/>
    <cellStyle name="_Value Copy 11 30 05 gas 12 09 05 AURORA at 12 14 05_PCA 9 -  Exhibit D Feb 2010 v2 2" xfId="20126"/>
    <cellStyle name="_Value Copy 11 30 05 gas 12 09 05 AURORA at 12 14 05_PCA 9 -  Exhibit D Feb 2010 v2 2 2" xfId="20127"/>
    <cellStyle name="_Value Copy 11 30 05 gas 12 09 05 AURORA at 12 14 05_PCA 9 -  Exhibit D Feb 2010 v2 3" xfId="20128"/>
    <cellStyle name="_Value Copy 11 30 05 gas 12 09 05 AURORA at 12 14 05_PCA 9 -  Exhibit D Feb 2010 WF" xfId="20129"/>
    <cellStyle name="_Value Copy 11 30 05 gas 12 09 05 AURORA at 12 14 05_PCA 9 -  Exhibit D Feb 2010 WF 2" xfId="20130"/>
    <cellStyle name="_Value Copy 11 30 05 gas 12 09 05 AURORA at 12 14 05_PCA 9 -  Exhibit D Feb 2010 WF 2 2" xfId="20131"/>
    <cellStyle name="_Value Copy 11 30 05 gas 12 09 05 AURORA at 12 14 05_PCA 9 -  Exhibit D Feb 2010 WF 3" xfId="20132"/>
    <cellStyle name="_Value Copy 11 30 05 gas 12 09 05 AURORA at 12 14 05_PCA 9 -  Exhibit D Jan 2010" xfId="20133"/>
    <cellStyle name="_Value Copy 11 30 05 gas 12 09 05 AURORA at 12 14 05_PCA 9 -  Exhibit D Jan 2010 2" xfId="20134"/>
    <cellStyle name="_Value Copy 11 30 05 gas 12 09 05 AURORA at 12 14 05_PCA 9 -  Exhibit D Jan 2010 2 2" xfId="20135"/>
    <cellStyle name="_Value Copy 11 30 05 gas 12 09 05 AURORA at 12 14 05_PCA 9 -  Exhibit D Jan 2010 3" xfId="20136"/>
    <cellStyle name="_Value Copy 11 30 05 gas 12 09 05 AURORA at 12 14 05_PCA 9 -  Exhibit D March 2010 (2)" xfId="20137"/>
    <cellStyle name="_Value Copy 11 30 05 gas 12 09 05 AURORA at 12 14 05_PCA 9 -  Exhibit D March 2010 (2) 2" xfId="20138"/>
    <cellStyle name="_Value Copy 11 30 05 gas 12 09 05 AURORA at 12 14 05_PCA 9 -  Exhibit D March 2010 (2) 2 2" xfId="20139"/>
    <cellStyle name="_Value Copy 11 30 05 gas 12 09 05 AURORA at 12 14 05_PCA 9 -  Exhibit D March 2010 (2) 3" xfId="20140"/>
    <cellStyle name="_Value Copy 11 30 05 gas 12 09 05 AURORA at 12 14 05_PCA 9 -  Exhibit D Nov 2010" xfId="20141"/>
    <cellStyle name="_Value Copy 11 30 05 gas 12 09 05 AURORA at 12 14 05_PCA 9 -  Exhibit D Nov 2010 2" xfId="20142"/>
    <cellStyle name="_Value Copy 11 30 05 gas 12 09 05 AURORA at 12 14 05_PCA 9 -  Exhibit D Nov 2010 2 2" xfId="20143"/>
    <cellStyle name="_Value Copy 11 30 05 gas 12 09 05 AURORA at 12 14 05_PCA 9 -  Exhibit D Nov 2010 3" xfId="20144"/>
    <cellStyle name="_Value Copy 11 30 05 gas 12 09 05 AURORA at 12 14 05_PCA 9 - Exhibit D at August 2010" xfId="20145"/>
    <cellStyle name="_Value Copy 11 30 05 gas 12 09 05 AURORA at 12 14 05_PCA 9 - Exhibit D at August 2010 2" xfId="20146"/>
    <cellStyle name="_Value Copy 11 30 05 gas 12 09 05 AURORA at 12 14 05_PCA 9 - Exhibit D at August 2010 2 2" xfId="20147"/>
    <cellStyle name="_Value Copy 11 30 05 gas 12 09 05 AURORA at 12 14 05_PCA 9 - Exhibit D at August 2010 3" xfId="20148"/>
    <cellStyle name="_Value Copy 11 30 05 gas 12 09 05 AURORA at 12 14 05_PCA 9 - Exhibit D June 2010 GRC" xfId="20149"/>
    <cellStyle name="_Value Copy 11 30 05 gas 12 09 05 AURORA at 12 14 05_PCA 9 - Exhibit D June 2010 GRC 2" xfId="20150"/>
    <cellStyle name="_Value Copy 11 30 05 gas 12 09 05 AURORA at 12 14 05_PCA 9 - Exhibit D June 2010 GRC 2 2" xfId="20151"/>
    <cellStyle name="_Value Copy 11 30 05 gas 12 09 05 AURORA at 12 14 05_PCA 9 - Exhibit D June 2010 GRC 3" xfId="20152"/>
    <cellStyle name="_Value Copy 11 30 05 gas 12 09 05 AURORA at 12 14 05_Power Costs - Comparison bx Rbtl-Staff-Jt-PC" xfId="20153"/>
    <cellStyle name="_Value Copy 11 30 05 gas 12 09 05 AURORA at 12 14 05_Power Costs - Comparison bx Rbtl-Staff-Jt-PC 2" xfId="20154"/>
    <cellStyle name="_Value Copy 11 30 05 gas 12 09 05 AURORA at 12 14 05_Power Costs - Comparison bx Rbtl-Staff-Jt-PC 2 2" xfId="20155"/>
    <cellStyle name="_Value Copy 11 30 05 gas 12 09 05 AURORA at 12 14 05_Power Costs - Comparison bx Rbtl-Staff-Jt-PC 2 2 2" xfId="20156"/>
    <cellStyle name="_Value Copy 11 30 05 gas 12 09 05 AURORA at 12 14 05_Power Costs - Comparison bx Rbtl-Staff-Jt-PC 2 2 2 2" xfId="20157"/>
    <cellStyle name="_Value Copy 11 30 05 gas 12 09 05 AURORA at 12 14 05_Power Costs - Comparison bx Rbtl-Staff-Jt-PC 2 3" xfId="20158"/>
    <cellStyle name="_Value Copy 11 30 05 gas 12 09 05 AURORA at 12 14 05_Power Costs - Comparison bx Rbtl-Staff-Jt-PC 2 3 2" xfId="20159"/>
    <cellStyle name="_Value Copy 11 30 05 gas 12 09 05 AURORA at 12 14 05_Power Costs - Comparison bx Rbtl-Staff-Jt-PC 2 4" xfId="20160"/>
    <cellStyle name="_Value Copy 11 30 05 gas 12 09 05 AURORA at 12 14 05_Power Costs - Comparison bx Rbtl-Staff-Jt-PC 2 4 2" xfId="20161"/>
    <cellStyle name="_Value Copy 11 30 05 gas 12 09 05 AURORA at 12 14 05_Power Costs - Comparison bx Rbtl-Staff-Jt-PC 3" xfId="20162"/>
    <cellStyle name="_Value Copy 11 30 05 gas 12 09 05 AURORA at 12 14 05_Power Costs - Comparison bx Rbtl-Staff-Jt-PC 3 2" xfId="20163"/>
    <cellStyle name="_Value Copy 11 30 05 gas 12 09 05 AURORA at 12 14 05_Power Costs - Comparison bx Rbtl-Staff-Jt-PC 3 2 2" xfId="20164"/>
    <cellStyle name="_Value Copy 11 30 05 gas 12 09 05 AURORA at 12 14 05_Power Costs - Comparison bx Rbtl-Staff-Jt-PC 3 3" xfId="20165"/>
    <cellStyle name="_Value Copy 11 30 05 gas 12 09 05 AURORA at 12 14 05_Power Costs - Comparison bx Rbtl-Staff-Jt-PC 4" xfId="20166"/>
    <cellStyle name="_Value Copy 11 30 05 gas 12 09 05 AURORA at 12 14 05_Power Costs - Comparison bx Rbtl-Staff-Jt-PC 4 2" xfId="20167"/>
    <cellStyle name="_Value Copy 11 30 05 gas 12 09 05 AURORA at 12 14 05_Power Costs - Comparison bx Rbtl-Staff-Jt-PC 4 2 2" xfId="20168"/>
    <cellStyle name="_Value Copy 11 30 05 gas 12 09 05 AURORA at 12 14 05_Power Costs - Comparison bx Rbtl-Staff-Jt-PC 4 3" xfId="20169"/>
    <cellStyle name="_Value Copy 11 30 05 gas 12 09 05 AURORA at 12 14 05_Power Costs - Comparison bx Rbtl-Staff-Jt-PC 5" xfId="20170"/>
    <cellStyle name="_Value Copy 11 30 05 gas 12 09 05 AURORA at 12 14 05_Power Costs - Comparison bx Rbtl-Staff-Jt-PC 5 2" xfId="20171"/>
    <cellStyle name="_Value Copy 11 30 05 gas 12 09 05 AURORA at 12 14 05_Power Costs - Comparison bx Rbtl-Staff-Jt-PC 6" xfId="20172"/>
    <cellStyle name="_Value Copy 11 30 05 gas 12 09 05 AURORA at 12 14 05_Power Costs - Comparison bx Rbtl-Staff-Jt-PC 6 2" xfId="20173"/>
    <cellStyle name="_Value Copy 11 30 05 gas 12 09 05 AURORA at 12 14 05_Power Costs - Comparison bx Rbtl-Staff-Jt-PC_Adj Bench DR 3 for Initial Briefs (Electric)" xfId="20174"/>
    <cellStyle name="_Value Copy 11 30 05 gas 12 09 05 AURORA at 12 14 05_Power Costs - Comparison bx Rbtl-Staff-Jt-PC_Adj Bench DR 3 for Initial Briefs (Electric) 2" xfId="20175"/>
    <cellStyle name="_Value Copy 11 30 05 gas 12 09 05 AURORA at 12 14 05_Power Costs - Comparison bx Rbtl-Staff-Jt-PC_Adj Bench DR 3 for Initial Briefs (Electric) 2 2" xfId="20176"/>
    <cellStyle name="_Value Copy 11 30 05 gas 12 09 05 AURORA at 12 14 05_Power Costs - Comparison bx Rbtl-Staff-Jt-PC_Adj Bench DR 3 for Initial Briefs (Electric) 2 2 2" xfId="20177"/>
    <cellStyle name="_Value Copy 11 30 05 gas 12 09 05 AURORA at 12 14 05_Power Costs - Comparison bx Rbtl-Staff-Jt-PC_Adj Bench DR 3 for Initial Briefs (Electric) 2 2 2 2" xfId="20178"/>
    <cellStyle name="_Value Copy 11 30 05 gas 12 09 05 AURORA at 12 14 05_Power Costs - Comparison bx Rbtl-Staff-Jt-PC_Adj Bench DR 3 for Initial Briefs (Electric) 2 3" xfId="20179"/>
    <cellStyle name="_Value Copy 11 30 05 gas 12 09 05 AURORA at 12 14 05_Power Costs - Comparison bx Rbtl-Staff-Jt-PC_Adj Bench DR 3 for Initial Briefs (Electric) 2 3 2" xfId="20180"/>
    <cellStyle name="_Value Copy 11 30 05 gas 12 09 05 AURORA at 12 14 05_Power Costs - Comparison bx Rbtl-Staff-Jt-PC_Adj Bench DR 3 for Initial Briefs (Electric) 2 4" xfId="20181"/>
    <cellStyle name="_Value Copy 11 30 05 gas 12 09 05 AURORA at 12 14 05_Power Costs - Comparison bx Rbtl-Staff-Jt-PC_Adj Bench DR 3 for Initial Briefs (Electric) 2 4 2" xfId="20182"/>
    <cellStyle name="_Value Copy 11 30 05 gas 12 09 05 AURORA at 12 14 05_Power Costs - Comparison bx Rbtl-Staff-Jt-PC_Adj Bench DR 3 for Initial Briefs (Electric) 3" xfId="20183"/>
    <cellStyle name="_Value Copy 11 30 05 gas 12 09 05 AURORA at 12 14 05_Power Costs - Comparison bx Rbtl-Staff-Jt-PC_Adj Bench DR 3 for Initial Briefs (Electric) 3 2" xfId="20184"/>
    <cellStyle name="_Value Copy 11 30 05 gas 12 09 05 AURORA at 12 14 05_Power Costs - Comparison bx Rbtl-Staff-Jt-PC_Adj Bench DR 3 for Initial Briefs (Electric) 3 2 2" xfId="20185"/>
    <cellStyle name="_Value Copy 11 30 05 gas 12 09 05 AURORA at 12 14 05_Power Costs - Comparison bx Rbtl-Staff-Jt-PC_Adj Bench DR 3 for Initial Briefs (Electric) 3 3" xfId="20186"/>
    <cellStyle name="_Value Copy 11 30 05 gas 12 09 05 AURORA at 12 14 05_Power Costs - Comparison bx Rbtl-Staff-Jt-PC_Adj Bench DR 3 for Initial Briefs (Electric) 4" xfId="20187"/>
    <cellStyle name="_Value Copy 11 30 05 gas 12 09 05 AURORA at 12 14 05_Power Costs - Comparison bx Rbtl-Staff-Jt-PC_Adj Bench DR 3 for Initial Briefs (Electric) 4 2" xfId="20188"/>
    <cellStyle name="_Value Copy 11 30 05 gas 12 09 05 AURORA at 12 14 05_Power Costs - Comparison bx Rbtl-Staff-Jt-PC_Adj Bench DR 3 for Initial Briefs (Electric) 4 2 2" xfId="20189"/>
    <cellStyle name="_Value Copy 11 30 05 gas 12 09 05 AURORA at 12 14 05_Power Costs - Comparison bx Rbtl-Staff-Jt-PC_Adj Bench DR 3 for Initial Briefs (Electric) 4 3" xfId="20190"/>
    <cellStyle name="_Value Copy 11 30 05 gas 12 09 05 AURORA at 12 14 05_Power Costs - Comparison bx Rbtl-Staff-Jt-PC_Adj Bench DR 3 for Initial Briefs (Electric) 5" xfId="20191"/>
    <cellStyle name="_Value Copy 11 30 05 gas 12 09 05 AURORA at 12 14 05_Power Costs - Comparison bx Rbtl-Staff-Jt-PC_Adj Bench DR 3 for Initial Briefs (Electric) 5 2" xfId="20192"/>
    <cellStyle name="_Value Copy 11 30 05 gas 12 09 05 AURORA at 12 14 05_Power Costs - Comparison bx Rbtl-Staff-Jt-PC_Adj Bench DR 3 for Initial Briefs (Electric) 6" xfId="20193"/>
    <cellStyle name="_Value Copy 11 30 05 gas 12 09 05 AURORA at 12 14 05_Power Costs - Comparison bx Rbtl-Staff-Jt-PC_Adj Bench DR 3 for Initial Briefs (Electric) 6 2" xfId="20194"/>
    <cellStyle name="_Value Copy 11 30 05 gas 12 09 05 AURORA at 12 14 05_Power Costs - Comparison bx Rbtl-Staff-Jt-PC_Adj Bench DR 3 for Initial Briefs (Electric)_DEM-WP(C) ENERG10C--ctn Mid-C_042010 2010GRC" xfId="20195"/>
    <cellStyle name="_Value Copy 11 30 05 gas 12 09 05 AURORA at 12 14 05_Power Costs - Comparison bx Rbtl-Staff-Jt-PC_Adj Bench DR 3 for Initial Briefs (Electric)_DEM-WP(C) ENERG10C--ctn Mid-C_042010 2010GRC 2" xfId="20196"/>
    <cellStyle name="_Value Copy 11 30 05 gas 12 09 05 AURORA at 12 14 05_Power Costs - Comparison bx Rbtl-Staff-Jt-PC_DEM-WP(C) ENERG10C--ctn Mid-C_042010 2010GRC" xfId="20197"/>
    <cellStyle name="_Value Copy 11 30 05 gas 12 09 05 AURORA at 12 14 05_Power Costs - Comparison bx Rbtl-Staff-Jt-PC_DEM-WP(C) ENERG10C--ctn Mid-C_042010 2010GRC 2" xfId="20198"/>
    <cellStyle name="_Value Copy 11 30 05 gas 12 09 05 AURORA at 12 14 05_Power Costs - Comparison bx Rbtl-Staff-Jt-PC_Electric Rev Req Model (2009 GRC) Rebuttal" xfId="20199"/>
    <cellStyle name="_Value Copy 11 30 05 gas 12 09 05 AURORA at 12 14 05_Power Costs - Comparison bx Rbtl-Staff-Jt-PC_Electric Rev Req Model (2009 GRC) Rebuttal 2" xfId="20200"/>
    <cellStyle name="_Value Copy 11 30 05 gas 12 09 05 AURORA at 12 14 05_Power Costs - Comparison bx Rbtl-Staff-Jt-PC_Electric Rev Req Model (2009 GRC) Rebuttal 2 2" xfId="20201"/>
    <cellStyle name="_Value Copy 11 30 05 gas 12 09 05 AURORA at 12 14 05_Power Costs - Comparison bx Rbtl-Staff-Jt-PC_Electric Rev Req Model (2009 GRC) Rebuttal 2 2 2" xfId="20202"/>
    <cellStyle name="_Value Copy 11 30 05 gas 12 09 05 AURORA at 12 14 05_Power Costs - Comparison bx Rbtl-Staff-Jt-PC_Electric Rev Req Model (2009 GRC) Rebuttal 2 3" xfId="20203"/>
    <cellStyle name="_Value Copy 11 30 05 gas 12 09 05 AURORA at 12 14 05_Power Costs - Comparison bx Rbtl-Staff-Jt-PC_Electric Rev Req Model (2009 GRC) Rebuttal 3" xfId="20204"/>
    <cellStyle name="_Value Copy 11 30 05 gas 12 09 05 AURORA at 12 14 05_Power Costs - Comparison bx Rbtl-Staff-Jt-PC_Electric Rev Req Model (2009 GRC) Rebuttal 3 2" xfId="20205"/>
    <cellStyle name="_Value Copy 11 30 05 gas 12 09 05 AURORA at 12 14 05_Power Costs - Comparison bx Rbtl-Staff-Jt-PC_Electric Rev Req Model (2009 GRC) Rebuttal 4" xfId="20206"/>
    <cellStyle name="_Value Copy 11 30 05 gas 12 09 05 AURORA at 12 14 05_Power Costs - Comparison bx Rbtl-Staff-Jt-PC_Electric Rev Req Model (2009 GRC) Rebuttal REmoval of New  WH Solar AdjustMI" xfId="20207"/>
    <cellStyle name="_Value Copy 11 30 05 gas 12 09 05 AURORA at 12 14 05_Power Costs - Comparison bx Rbtl-Staff-Jt-PC_Electric Rev Req Model (2009 GRC) Rebuttal REmoval of New  WH Solar AdjustMI 2" xfId="20208"/>
    <cellStyle name="_Value Copy 11 30 05 gas 12 09 05 AURORA at 12 14 05_Power Costs - Comparison bx Rbtl-Staff-Jt-PC_Electric Rev Req Model (2009 GRC) Rebuttal REmoval of New  WH Solar AdjustMI 2 2" xfId="20209"/>
    <cellStyle name="_Value Copy 11 30 05 gas 12 09 05 AURORA at 12 14 05_Power Costs - Comparison bx Rbtl-Staff-Jt-PC_Electric Rev Req Model (2009 GRC) Rebuttal REmoval of New  WH Solar AdjustMI 2 2 2" xfId="20210"/>
    <cellStyle name="_Value Copy 11 30 05 gas 12 09 05 AURORA at 12 14 05_Power Costs - Comparison bx Rbtl-Staff-Jt-PC_Electric Rev Req Model (2009 GRC) Rebuttal REmoval of New  WH Solar AdjustMI 2 2 2 2" xfId="20211"/>
    <cellStyle name="_Value Copy 11 30 05 gas 12 09 05 AURORA at 12 14 05_Power Costs - Comparison bx Rbtl-Staff-Jt-PC_Electric Rev Req Model (2009 GRC) Rebuttal REmoval of New  WH Solar AdjustMI 2 3" xfId="20212"/>
    <cellStyle name="_Value Copy 11 30 05 gas 12 09 05 AURORA at 12 14 05_Power Costs - Comparison bx Rbtl-Staff-Jt-PC_Electric Rev Req Model (2009 GRC) Rebuttal REmoval of New  WH Solar AdjustMI 2 3 2" xfId="20213"/>
    <cellStyle name="_Value Copy 11 30 05 gas 12 09 05 AURORA at 12 14 05_Power Costs - Comparison bx Rbtl-Staff-Jt-PC_Electric Rev Req Model (2009 GRC) Rebuttal REmoval of New  WH Solar AdjustMI 2 4" xfId="20214"/>
    <cellStyle name="_Value Copy 11 30 05 gas 12 09 05 AURORA at 12 14 05_Power Costs - Comparison bx Rbtl-Staff-Jt-PC_Electric Rev Req Model (2009 GRC) Rebuttal REmoval of New  WH Solar AdjustMI 2 4 2" xfId="20215"/>
    <cellStyle name="_Value Copy 11 30 05 gas 12 09 05 AURORA at 12 14 05_Power Costs - Comparison bx Rbtl-Staff-Jt-PC_Electric Rev Req Model (2009 GRC) Rebuttal REmoval of New  WH Solar AdjustMI 3" xfId="20216"/>
    <cellStyle name="_Value Copy 11 30 05 gas 12 09 05 AURORA at 12 14 05_Power Costs - Comparison bx Rbtl-Staff-Jt-PC_Electric Rev Req Model (2009 GRC) Rebuttal REmoval of New  WH Solar AdjustMI 3 2" xfId="20217"/>
    <cellStyle name="_Value Copy 11 30 05 gas 12 09 05 AURORA at 12 14 05_Power Costs - Comparison bx Rbtl-Staff-Jt-PC_Electric Rev Req Model (2009 GRC) Rebuttal REmoval of New  WH Solar AdjustMI 3 2 2" xfId="20218"/>
    <cellStyle name="_Value Copy 11 30 05 gas 12 09 05 AURORA at 12 14 05_Power Costs - Comparison bx Rbtl-Staff-Jt-PC_Electric Rev Req Model (2009 GRC) Rebuttal REmoval of New  WH Solar AdjustMI 3 3" xfId="20219"/>
    <cellStyle name="_Value Copy 11 30 05 gas 12 09 05 AURORA at 12 14 05_Power Costs - Comparison bx Rbtl-Staff-Jt-PC_Electric Rev Req Model (2009 GRC) Rebuttal REmoval of New  WH Solar AdjustMI 4" xfId="20220"/>
    <cellStyle name="_Value Copy 11 30 05 gas 12 09 05 AURORA at 12 14 05_Power Costs - Comparison bx Rbtl-Staff-Jt-PC_Electric Rev Req Model (2009 GRC) Rebuttal REmoval of New  WH Solar AdjustMI 4 2" xfId="20221"/>
    <cellStyle name="_Value Copy 11 30 05 gas 12 09 05 AURORA at 12 14 05_Power Costs - Comparison bx Rbtl-Staff-Jt-PC_Electric Rev Req Model (2009 GRC) Rebuttal REmoval of New  WH Solar AdjustMI 4 2 2" xfId="20222"/>
    <cellStyle name="_Value Copy 11 30 05 gas 12 09 05 AURORA at 12 14 05_Power Costs - Comparison bx Rbtl-Staff-Jt-PC_Electric Rev Req Model (2009 GRC) Rebuttal REmoval of New  WH Solar AdjustMI 4 3" xfId="20223"/>
    <cellStyle name="_Value Copy 11 30 05 gas 12 09 05 AURORA at 12 14 05_Power Costs - Comparison bx Rbtl-Staff-Jt-PC_Electric Rev Req Model (2009 GRC) Rebuttal REmoval of New  WH Solar AdjustMI 5" xfId="20224"/>
    <cellStyle name="_Value Copy 11 30 05 gas 12 09 05 AURORA at 12 14 05_Power Costs - Comparison bx Rbtl-Staff-Jt-PC_Electric Rev Req Model (2009 GRC) Rebuttal REmoval of New  WH Solar AdjustMI 5 2" xfId="20225"/>
    <cellStyle name="_Value Copy 11 30 05 gas 12 09 05 AURORA at 12 14 05_Power Costs - Comparison bx Rbtl-Staff-Jt-PC_Electric Rev Req Model (2009 GRC) Rebuttal REmoval of New  WH Solar AdjustMI 6" xfId="20226"/>
    <cellStyle name="_Value Copy 11 30 05 gas 12 09 05 AURORA at 12 14 05_Power Costs - Comparison bx Rbtl-Staff-Jt-PC_Electric Rev Req Model (2009 GRC) Rebuttal REmoval of New  WH Solar AdjustMI 6 2" xfId="20227"/>
    <cellStyle name="_Value Copy 11 30 05 gas 12 09 05 AURORA at 12 14 05_Power Costs - Comparison bx Rbtl-Staff-Jt-PC_Electric Rev Req Model (2009 GRC) Rebuttal REmoval of New  WH Solar AdjustMI_DEM-WP(C) ENERG10C--ctn Mid-C_042010 2010GRC" xfId="20228"/>
    <cellStyle name="_Value Copy 11 30 05 gas 12 09 05 AURORA at 12 14 05_Power Costs - Comparison bx Rbtl-Staff-Jt-PC_Electric Rev Req Model (2009 GRC) Rebuttal REmoval of New  WH Solar AdjustMI_DEM-WP(C) ENERG10C--ctn Mid-C_042010 2010GRC 2" xfId="20229"/>
    <cellStyle name="_Value Copy 11 30 05 gas 12 09 05 AURORA at 12 14 05_Power Costs - Comparison bx Rbtl-Staff-Jt-PC_Electric Rev Req Model (2009 GRC) Revised 01-18-2010" xfId="20230"/>
    <cellStyle name="_Value Copy 11 30 05 gas 12 09 05 AURORA at 12 14 05_Power Costs - Comparison bx Rbtl-Staff-Jt-PC_Electric Rev Req Model (2009 GRC) Revised 01-18-2010 2" xfId="20231"/>
    <cellStyle name="_Value Copy 11 30 05 gas 12 09 05 AURORA at 12 14 05_Power Costs - Comparison bx Rbtl-Staff-Jt-PC_Electric Rev Req Model (2009 GRC) Revised 01-18-2010 2 2" xfId="20232"/>
    <cellStyle name="_Value Copy 11 30 05 gas 12 09 05 AURORA at 12 14 05_Power Costs - Comparison bx Rbtl-Staff-Jt-PC_Electric Rev Req Model (2009 GRC) Revised 01-18-2010 2 2 2" xfId="20233"/>
    <cellStyle name="_Value Copy 11 30 05 gas 12 09 05 AURORA at 12 14 05_Power Costs - Comparison bx Rbtl-Staff-Jt-PC_Electric Rev Req Model (2009 GRC) Revised 01-18-2010 2 2 2 2" xfId="20234"/>
    <cellStyle name="_Value Copy 11 30 05 gas 12 09 05 AURORA at 12 14 05_Power Costs - Comparison bx Rbtl-Staff-Jt-PC_Electric Rev Req Model (2009 GRC) Revised 01-18-2010 2 3" xfId="20235"/>
    <cellStyle name="_Value Copy 11 30 05 gas 12 09 05 AURORA at 12 14 05_Power Costs - Comparison bx Rbtl-Staff-Jt-PC_Electric Rev Req Model (2009 GRC) Revised 01-18-2010 2 3 2" xfId="20236"/>
    <cellStyle name="_Value Copy 11 30 05 gas 12 09 05 AURORA at 12 14 05_Power Costs - Comparison bx Rbtl-Staff-Jt-PC_Electric Rev Req Model (2009 GRC) Revised 01-18-2010 2 4" xfId="20237"/>
    <cellStyle name="_Value Copy 11 30 05 gas 12 09 05 AURORA at 12 14 05_Power Costs - Comparison bx Rbtl-Staff-Jt-PC_Electric Rev Req Model (2009 GRC) Revised 01-18-2010 2 4 2" xfId="20238"/>
    <cellStyle name="_Value Copy 11 30 05 gas 12 09 05 AURORA at 12 14 05_Power Costs - Comparison bx Rbtl-Staff-Jt-PC_Electric Rev Req Model (2009 GRC) Revised 01-18-2010 3" xfId="20239"/>
    <cellStyle name="_Value Copy 11 30 05 gas 12 09 05 AURORA at 12 14 05_Power Costs - Comparison bx Rbtl-Staff-Jt-PC_Electric Rev Req Model (2009 GRC) Revised 01-18-2010 3 2" xfId="20240"/>
    <cellStyle name="_Value Copy 11 30 05 gas 12 09 05 AURORA at 12 14 05_Power Costs - Comparison bx Rbtl-Staff-Jt-PC_Electric Rev Req Model (2009 GRC) Revised 01-18-2010 3 2 2" xfId="20241"/>
    <cellStyle name="_Value Copy 11 30 05 gas 12 09 05 AURORA at 12 14 05_Power Costs - Comparison bx Rbtl-Staff-Jt-PC_Electric Rev Req Model (2009 GRC) Revised 01-18-2010 3 3" xfId="20242"/>
    <cellStyle name="_Value Copy 11 30 05 gas 12 09 05 AURORA at 12 14 05_Power Costs - Comparison bx Rbtl-Staff-Jt-PC_Electric Rev Req Model (2009 GRC) Revised 01-18-2010 4" xfId="20243"/>
    <cellStyle name="_Value Copy 11 30 05 gas 12 09 05 AURORA at 12 14 05_Power Costs - Comparison bx Rbtl-Staff-Jt-PC_Electric Rev Req Model (2009 GRC) Revised 01-18-2010 4 2" xfId="20244"/>
    <cellStyle name="_Value Copy 11 30 05 gas 12 09 05 AURORA at 12 14 05_Power Costs - Comparison bx Rbtl-Staff-Jt-PC_Electric Rev Req Model (2009 GRC) Revised 01-18-2010 4 2 2" xfId="20245"/>
    <cellStyle name="_Value Copy 11 30 05 gas 12 09 05 AURORA at 12 14 05_Power Costs - Comparison bx Rbtl-Staff-Jt-PC_Electric Rev Req Model (2009 GRC) Revised 01-18-2010 4 3" xfId="20246"/>
    <cellStyle name="_Value Copy 11 30 05 gas 12 09 05 AURORA at 12 14 05_Power Costs - Comparison bx Rbtl-Staff-Jt-PC_Electric Rev Req Model (2009 GRC) Revised 01-18-2010 5" xfId="20247"/>
    <cellStyle name="_Value Copy 11 30 05 gas 12 09 05 AURORA at 12 14 05_Power Costs - Comparison bx Rbtl-Staff-Jt-PC_Electric Rev Req Model (2009 GRC) Revised 01-18-2010 5 2" xfId="20248"/>
    <cellStyle name="_Value Copy 11 30 05 gas 12 09 05 AURORA at 12 14 05_Power Costs - Comparison bx Rbtl-Staff-Jt-PC_Electric Rev Req Model (2009 GRC) Revised 01-18-2010 6" xfId="20249"/>
    <cellStyle name="_Value Copy 11 30 05 gas 12 09 05 AURORA at 12 14 05_Power Costs - Comparison bx Rbtl-Staff-Jt-PC_Electric Rev Req Model (2009 GRC) Revised 01-18-2010 6 2" xfId="20250"/>
    <cellStyle name="_Value Copy 11 30 05 gas 12 09 05 AURORA at 12 14 05_Power Costs - Comparison bx Rbtl-Staff-Jt-PC_Electric Rev Req Model (2009 GRC) Revised 01-18-2010_DEM-WP(C) ENERG10C--ctn Mid-C_042010 2010GRC" xfId="20251"/>
    <cellStyle name="_Value Copy 11 30 05 gas 12 09 05 AURORA at 12 14 05_Power Costs - Comparison bx Rbtl-Staff-Jt-PC_Electric Rev Req Model (2009 GRC) Revised 01-18-2010_DEM-WP(C) ENERG10C--ctn Mid-C_042010 2010GRC 2" xfId="20252"/>
    <cellStyle name="_Value Copy 11 30 05 gas 12 09 05 AURORA at 12 14 05_Power Costs - Comparison bx Rbtl-Staff-Jt-PC_Final Order Electric EXHIBIT A-1" xfId="20253"/>
    <cellStyle name="_Value Copy 11 30 05 gas 12 09 05 AURORA at 12 14 05_Power Costs - Comparison bx Rbtl-Staff-Jt-PC_Final Order Electric EXHIBIT A-1 2" xfId="20254"/>
    <cellStyle name="_Value Copy 11 30 05 gas 12 09 05 AURORA at 12 14 05_Power Costs - Comparison bx Rbtl-Staff-Jt-PC_Final Order Electric EXHIBIT A-1 2 2" xfId="20255"/>
    <cellStyle name="_Value Copy 11 30 05 gas 12 09 05 AURORA at 12 14 05_Power Costs - Comparison bx Rbtl-Staff-Jt-PC_Final Order Electric EXHIBIT A-1 2 2 2" xfId="20256"/>
    <cellStyle name="_Value Copy 11 30 05 gas 12 09 05 AURORA at 12 14 05_Power Costs - Comparison bx Rbtl-Staff-Jt-PC_Final Order Electric EXHIBIT A-1 2 3" xfId="20257"/>
    <cellStyle name="_Value Copy 11 30 05 gas 12 09 05 AURORA at 12 14 05_Power Costs - Comparison bx Rbtl-Staff-Jt-PC_Final Order Electric EXHIBIT A-1 3" xfId="20258"/>
    <cellStyle name="_Value Copy 11 30 05 gas 12 09 05 AURORA at 12 14 05_Power Costs - Comparison bx Rbtl-Staff-Jt-PC_Final Order Electric EXHIBIT A-1 3 2" xfId="20259"/>
    <cellStyle name="_Value Copy 11 30 05 gas 12 09 05 AURORA at 12 14 05_Power Costs - Comparison bx Rbtl-Staff-Jt-PC_Final Order Electric EXHIBIT A-1 3 2 2" xfId="20260"/>
    <cellStyle name="_Value Copy 11 30 05 gas 12 09 05 AURORA at 12 14 05_Power Costs - Comparison bx Rbtl-Staff-Jt-PC_Final Order Electric EXHIBIT A-1 3 3" xfId="20261"/>
    <cellStyle name="_Value Copy 11 30 05 gas 12 09 05 AURORA at 12 14 05_Power Costs - Comparison bx Rbtl-Staff-Jt-PC_Final Order Electric EXHIBIT A-1 4" xfId="20262"/>
    <cellStyle name="_Value Copy 11 30 05 gas 12 09 05 AURORA at 12 14 05_Power Costs - Comparison bx Rbtl-Staff-Jt-PC_Final Order Electric EXHIBIT A-1 4 2" xfId="20263"/>
    <cellStyle name="_Value Copy 11 30 05 gas 12 09 05 AURORA at 12 14 05_Power Costs - Comparison bx Rbtl-Staff-Jt-PC_Final Order Electric EXHIBIT A-1 5" xfId="20264"/>
    <cellStyle name="_Value Copy 11 30 05 gas 12 09 05 AURORA at 12 14 05_Power Costs - Comparison bx Rbtl-Staff-Jt-PC_Final Order Electric EXHIBIT A-1 6" xfId="20265"/>
    <cellStyle name="_Value Copy 11 30 05 gas 12 09 05 AURORA at 12 14 05_Production Adj 4.37" xfId="20266"/>
    <cellStyle name="_Value Copy 11 30 05 gas 12 09 05 AURORA at 12 14 05_Production Adj 4.37 2" xfId="20267"/>
    <cellStyle name="_Value Copy 11 30 05 gas 12 09 05 AURORA at 12 14 05_Production Adj 4.37 2 2" xfId="20268"/>
    <cellStyle name="_Value Copy 11 30 05 gas 12 09 05 AURORA at 12 14 05_Production Adj 4.37 2 2 2" xfId="20269"/>
    <cellStyle name="_Value Copy 11 30 05 gas 12 09 05 AURORA at 12 14 05_Production Adj 4.37 2 3" xfId="20270"/>
    <cellStyle name="_Value Copy 11 30 05 gas 12 09 05 AURORA at 12 14 05_Production Adj 4.37 3" xfId="20271"/>
    <cellStyle name="_Value Copy 11 30 05 gas 12 09 05 AURORA at 12 14 05_Production Adj 4.37 3 2" xfId="20272"/>
    <cellStyle name="_Value Copy 11 30 05 gas 12 09 05 AURORA at 12 14 05_Production Adj 4.37 4" xfId="20273"/>
    <cellStyle name="_Value Copy 11 30 05 gas 12 09 05 AURORA at 12 14 05_Purchased Power Adj 4.03" xfId="20274"/>
    <cellStyle name="_Value Copy 11 30 05 gas 12 09 05 AURORA at 12 14 05_Purchased Power Adj 4.03 2" xfId="20275"/>
    <cellStyle name="_Value Copy 11 30 05 gas 12 09 05 AURORA at 12 14 05_Purchased Power Adj 4.03 2 2" xfId="20276"/>
    <cellStyle name="_Value Copy 11 30 05 gas 12 09 05 AURORA at 12 14 05_Purchased Power Adj 4.03 2 2 2" xfId="20277"/>
    <cellStyle name="_Value Copy 11 30 05 gas 12 09 05 AURORA at 12 14 05_Purchased Power Adj 4.03 2 3" xfId="20278"/>
    <cellStyle name="_Value Copy 11 30 05 gas 12 09 05 AURORA at 12 14 05_Purchased Power Adj 4.03 3" xfId="20279"/>
    <cellStyle name="_Value Copy 11 30 05 gas 12 09 05 AURORA at 12 14 05_Purchased Power Adj 4.03 3 2" xfId="20280"/>
    <cellStyle name="_Value Copy 11 30 05 gas 12 09 05 AURORA at 12 14 05_Purchased Power Adj 4.03 4" xfId="20281"/>
    <cellStyle name="_Value Copy 11 30 05 gas 12 09 05 AURORA at 12 14 05_Rate Design Sch 24" xfId="20282"/>
    <cellStyle name="_Value Copy 11 30 05 gas 12 09 05 AURORA at 12 14 05_Rate Design Sch 24 2" xfId="20283"/>
    <cellStyle name="_Value Copy 11 30 05 gas 12 09 05 AURORA at 12 14 05_Rate Design Sch 24 2 2" xfId="20284"/>
    <cellStyle name="_Value Copy 11 30 05 gas 12 09 05 AURORA at 12 14 05_Rate Design Sch 24 3" xfId="20285"/>
    <cellStyle name="_Value Copy 11 30 05 gas 12 09 05 AURORA at 12 14 05_Rate Design Sch 25" xfId="20286"/>
    <cellStyle name="_Value Copy 11 30 05 gas 12 09 05 AURORA at 12 14 05_Rate Design Sch 25 2" xfId="20287"/>
    <cellStyle name="_Value Copy 11 30 05 gas 12 09 05 AURORA at 12 14 05_Rate Design Sch 25 2 2" xfId="20288"/>
    <cellStyle name="_Value Copy 11 30 05 gas 12 09 05 AURORA at 12 14 05_Rate Design Sch 25 2 2 2" xfId="20289"/>
    <cellStyle name="_Value Copy 11 30 05 gas 12 09 05 AURORA at 12 14 05_Rate Design Sch 25 2 3" xfId="20290"/>
    <cellStyle name="_Value Copy 11 30 05 gas 12 09 05 AURORA at 12 14 05_Rate Design Sch 25 3" xfId="20291"/>
    <cellStyle name="_Value Copy 11 30 05 gas 12 09 05 AURORA at 12 14 05_Rate Design Sch 25 3 2" xfId="20292"/>
    <cellStyle name="_Value Copy 11 30 05 gas 12 09 05 AURORA at 12 14 05_Rate Design Sch 25 4" xfId="20293"/>
    <cellStyle name="_Value Copy 11 30 05 gas 12 09 05 AURORA at 12 14 05_Rate Design Sch 26" xfId="20294"/>
    <cellStyle name="_Value Copy 11 30 05 gas 12 09 05 AURORA at 12 14 05_Rate Design Sch 26 2" xfId="20295"/>
    <cellStyle name="_Value Copy 11 30 05 gas 12 09 05 AURORA at 12 14 05_Rate Design Sch 26 2 2" xfId="20296"/>
    <cellStyle name="_Value Copy 11 30 05 gas 12 09 05 AURORA at 12 14 05_Rate Design Sch 26 2 2 2" xfId="20297"/>
    <cellStyle name="_Value Copy 11 30 05 gas 12 09 05 AURORA at 12 14 05_Rate Design Sch 26 2 3" xfId="20298"/>
    <cellStyle name="_Value Copy 11 30 05 gas 12 09 05 AURORA at 12 14 05_Rate Design Sch 26 3" xfId="20299"/>
    <cellStyle name="_Value Copy 11 30 05 gas 12 09 05 AURORA at 12 14 05_Rate Design Sch 26 3 2" xfId="20300"/>
    <cellStyle name="_Value Copy 11 30 05 gas 12 09 05 AURORA at 12 14 05_Rate Design Sch 26 4" xfId="20301"/>
    <cellStyle name="_Value Copy 11 30 05 gas 12 09 05 AURORA at 12 14 05_Rate Design Sch 31" xfId="20302"/>
    <cellStyle name="_Value Copy 11 30 05 gas 12 09 05 AURORA at 12 14 05_Rate Design Sch 31 2" xfId="20303"/>
    <cellStyle name="_Value Copy 11 30 05 gas 12 09 05 AURORA at 12 14 05_Rate Design Sch 31 2 2" xfId="20304"/>
    <cellStyle name="_Value Copy 11 30 05 gas 12 09 05 AURORA at 12 14 05_Rate Design Sch 31 2 2 2" xfId="20305"/>
    <cellStyle name="_Value Copy 11 30 05 gas 12 09 05 AURORA at 12 14 05_Rate Design Sch 31 2 3" xfId="20306"/>
    <cellStyle name="_Value Copy 11 30 05 gas 12 09 05 AURORA at 12 14 05_Rate Design Sch 31 3" xfId="20307"/>
    <cellStyle name="_Value Copy 11 30 05 gas 12 09 05 AURORA at 12 14 05_Rate Design Sch 31 3 2" xfId="20308"/>
    <cellStyle name="_Value Copy 11 30 05 gas 12 09 05 AURORA at 12 14 05_Rate Design Sch 31 4" xfId="20309"/>
    <cellStyle name="_Value Copy 11 30 05 gas 12 09 05 AURORA at 12 14 05_Rate Design Sch 43" xfId="20310"/>
    <cellStyle name="_Value Copy 11 30 05 gas 12 09 05 AURORA at 12 14 05_Rate Design Sch 43 2" xfId="20311"/>
    <cellStyle name="_Value Copy 11 30 05 gas 12 09 05 AURORA at 12 14 05_Rate Design Sch 43 2 2" xfId="20312"/>
    <cellStyle name="_Value Copy 11 30 05 gas 12 09 05 AURORA at 12 14 05_Rate Design Sch 43 2 2 2" xfId="20313"/>
    <cellStyle name="_Value Copy 11 30 05 gas 12 09 05 AURORA at 12 14 05_Rate Design Sch 43 2 3" xfId="20314"/>
    <cellStyle name="_Value Copy 11 30 05 gas 12 09 05 AURORA at 12 14 05_Rate Design Sch 43 3" xfId="20315"/>
    <cellStyle name="_Value Copy 11 30 05 gas 12 09 05 AURORA at 12 14 05_Rate Design Sch 43 3 2" xfId="20316"/>
    <cellStyle name="_Value Copy 11 30 05 gas 12 09 05 AURORA at 12 14 05_Rate Design Sch 43 4" xfId="20317"/>
    <cellStyle name="_Value Copy 11 30 05 gas 12 09 05 AURORA at 12 14 05_Rate Design Sch 448-449" xfId="20318"/>
    <cellStyle name="_Value Copy 11 30 05 gas 12 09 05 AURORA at 12 14 05_Rate Design Sch 448-449 2" xfId="20319"/>
    <cellStyle name="_Value Copy 11 30 05 gas 12 09 05 AURORA at 12 14 05_Rate Design Sch 448-449 2 2" xfId="20320"/>
    <cellStyle name="_Value Copy 11 30 05 gas 12 09 05 AURORA at 12 14 05_Rate Design Sch 448-449 3" xfId="20321"/>
    <cellStyle name="_Value Copy 11 30 05 gas 12 09 05 AURORA at 12 14 05_Rate Design Sch 46" xfId="20322"/>
    <cellStyle name="_Value Copy 11 30 05 gas 12 09 05 AURORA at 12 14 05_Rate Design Sch 46 2" xfId="20323"/>
    <cellStyle name="_Value Copy 11 30 05 gas 12 09 05 AURORA at 12 14 05_Rate Design Sch 46 2 2" xfId="20324"/>
    <cellStyle name="_Value Copy 11 30 05 gas 12 09 05 AURORA at 12 14 05_Rate Design Sch 46 2 2 2" xfId="20325"/>
    <cellStyle name="_Value Copy 11 30 05 gas 12 09 05 AURORA at 12 14 05_Rate Design Sch 46 2 3" xfId="20326"/>
    <cellStyle name="_Value Copy 11 30 05 gas 12 09 05 AURORA at 12 14 05_Rate Design Sch 46 3" xfId="20327"/>
    <cellStyle name="_Value Copy 11 30 05 gas 12 09 05 AURORA at 12 14 05_Rate Design Sch 46 3 2" xfId="20328"/>
    <cellStyle name="_Value Copy 11 30 05 gas 12 09 05 AURORA at 12 14 05_Rate Design Sch 46 4" xfId="20329"/>
    <cellStyle name="_Value Copy 11 30 05 gas 12 09 05 AURORA at 12 14 05_Rate Spread" xfId="20330"/>
    <cellStyle name="_Value Copy 11 30 05 gas 12 09 05 AURORA at 12 14 05_Rate Spread 2" xfId="20331"/>
    <cellStyle name="_Value Copy 11 30 05 gas 12 09 05 AURORA at 12 14 05_Rate Spread 2 2" xfId="20332"/>
    <cellStyle name="_Value Copy 11 30 05 gas 12 09 05 AURORA at 12 14 05_Rate Spread 2 2 2" xfId="20333"/>
    <cellStyle name="_Value Copy 11 30 05 gas 12 09 05 AURORA at 12 14 05_Rate Spread 2 3" xfId="20334"/>
    <cellStyle name="_Value Copy 11 30 05 gas 12 09 05 AURORA at 12 14 05_Rate Spread 3" xfId="20335"/>
    <cellStyle name="_Value Copy 11 30 05 gas 12 09 05 AURORA at 12 14 05_Rate Spread 3 2" xfId="20336"/>
    <cellStyle name="_Value Copy 11 30 05 gas 12 09 05 AURORA at 12 14 05_Rate Spread 4" xfId="20337"/>
    <cellStyle name="_Value Copy 11 30 05 gas 12 09 05 AURORA at 12 14 05_Rebuttal Power Costs" xfId="20338"/>
    <cellStyle name="_Value Copy 11 30 05 gas 12 09 05 AURORA at 12 14 05_Rebuttal Power Costs 2" xfId="20339"/>
    <cellStyle name="_Value Copy 11 30 05 gas 12 09 05 AURORA at 12 14 05_Rebuttal Power Costs 2 2" xfId="20340"/>
    <cellStyle name="_Value Copy 11 30 05 gas 12 09 05 AURORA at 12 14 05_Rebuttal Power Costs 2 2 2" xfId="20341"/>
    <cellStyle name="_Value Copy 11 30 05 gas 12 09 05 AURORA at 12 14 05_Rebuttal Power Costs 2 2 2 2" xfId="20342"/>
    <cellStyle name="_Value Copy 11 30 05 gas 12 09 05 AURORA at 12 14 05_Rebuttal Power Costs 2 3" xfId="20343"/>
    <cellStyle name="_Value Copy 11 30 05 gas 12 09 05 AURORA at 12 14 05_Rebuttal Power Costs 2 3 2" xfId="20344"/>
    <cellStyle name="_Value Copy 11 30 05 gas 12 09 05 AURORA at 12 14 05_Rebuttal Power Costs 2 4" xfId="20345"/>
    <cellStyle name="_Value Copy 11 30 05 gas 12 09 05 AURORA at 12 14 05_Rebuttal Power Costs 2 4 2" xfId="20346"/>
    <cellStyle name="_Value Copy 11 30 05 gas 12 09 05 AURORA at 12 14 05_Rebuttal Power Costs 3" xfId="20347"/>
    <cellStyle name="_Value Copy 11 30 05 gas 12 09 05 AURORA at 12 14 05_Rebuttal Power Costs 3 2" xfId="20348"/>
    <cellStyle name="_Value Copy 11 30 05 gas 12 09 05 AURORA at 12 14 05_Rebuttal Power Costs 3 2 2" xfId="20349"/>
    <cellStyle name="_Value Copy 11 30 05 gas 12 09 05 AURORA at 12 14 05_Rebuttal Power Costs 3 3" xfId="20350"/>
    <cellStyle name="_Value Copy 11 30 05 gas 12 09 05 AURORA at 12 14 05_Rebuttal Power Costs 4" xfId="20351"/>
    <cellStyle name="_Value Copy 11 30 05 gas 12 09 05 AURORA at 12 14 05_Rebuttal Power Costs 4 2" xfId="20352"/>
    <cellStyle name="_Value Copy 11 30 05 gas 12 09 05 AURORA at 12 14 05_Rebuttal Power Costs 4 2 2" xfId="20353"/>
    <cellStyle name="_Value Copy 11 30 05 gas 12 09 05 AURORA at 12 14 05_Rebuttal Power Costs 4 3" xfId="20354"/>
    <cellStyle name="_Value Copy 11 30 05 gas 12 09 05 AURORA at 12 14 05_Rebuttal Power Costs 5" xfId="20355"/>
    <cellStyle name="_Value Copy 11 30 05 gas 12 09 05 AURORA at 12 14 05_Rebuttal Power Costs 5 2" xfId="20356"/>
    <cellStyle name="_Value Copy 11 30 05 gas 12 09 05 AURORA at 12 14 05_Rebuttal Power Costs 6" xfId="20357"/>
    <cellStyle name="_Value Copy 11 30 05 gas 12 09 05 AURORA at 12 14 05_Rebuttal Power Costs 6 2" xfId="20358"/>
    <cellStyle name="_Value Copy 11 30 05 gas 12 09 05 AURORA at 12 14 05_Rebuttal Power Costs_Adj Bench DR 3 for Initial Briefs (Electric)" xfId="20359"/>
    <cellStyle name="_Value Copy 11 30 05 gas 12 09 05 AURORA at 12 14 05_Rebuttal Power Costs_Adj Bench DR 3 for Initial Briefs (Electric) 2" xfId="20360"/>
    <cellStyle name="_Value Copy 11 30 05 gas 12 09 05 AURORA at 12 14 05_Rebuttal Power Costs_Adj Bench DR 3 for Initial Briefs (Electric) 2 2" xfId="20361"/>
    <cellStyle name="_Value Copy 11 30 05 gas 12 09 05 AURORA at 12 14 05_Rebuttal Power Costs_Adj Bench DR 3 for Initial Briefs (Electric) 2 2 2" xfId="20362"/>
    <cellStyle name="_Value Copy 11 30 05 gas 12 09 05 AURORA at 12 14 05_Rebuttal Power Costs_Adj Bench DR 3 for Initial Briefs (Electric) 2 2 2 2" xfId="20363"/>
    <cellStyle name="_Value Copy 11 30 05 gas 12 09 05 AURORA at 12 14 05_Rebuttal Power Costs_Adj Bench DR 3 for Initial Briefs (Electric) 2 3" xfId="20364"/>
    <cellStyle name="_Value Copy 11 30 05 gas 12 09 05 AURORA at 12 14 05_Rebuttal Power Costs_Adj Bench DR 3 for Initial Briefs (Electric) 2 3 2" xfId="20365"/>
    <cellStyle name="_Value Copy 11 30 05 gas 12 09 05 AURORA at 12 14 05_Rebuttal Power Costs_Adj Bench DR 3 for Initial Briefs (Electric) 2 4" xfId="20366"/>
    <cellStyle name="_Value Copy 11 30 05 gas 12 09 05 AURORA at 12 14 05_Rebuttal Power Costs_Adj Bench DR 3 for Initial Briefs (Electric) 2 4 2" xfId="20367"/>
    <cellStyle name="_Value Copy 11 30 05 gas 12 09 05 AURORA at 12 14 05_Rebuttal Power Costs_Adj Bench DR 3 for Initial Briefs (Electric) 3" xfId="20368"/>
    <cellStyle name="_Value Copy 11 30 05 gas 12 09 05 AURORA at 12 14 05_Rebuttal Power Costs_Adj Bench DR 3 for Initial Briefs (Electric) 3 2" xfId="20369"/>
    <cellStyle name="_Value Copy 11 30 05 gas 12 09 05 AURORA at 12 14 05_Rebuttal Power Costs_Adj Bench DR 3 for Initial Briefs (Electric) 3 2 2" xfId="20370"/>
    <cellStyle name="_Value Copy 11 30 05 gas 12 09 05 AURORA at 12 14 05_Rebuttal Power Costs_Adj Bench DR 3 for Initial Briefs (Electric) 3 3" xfId="20371"/>
    <cellStyle name="_Value Copy 11 30 05 gas 12 09 05 AURORA at 12 14 05_Rebuttal Power Costs_Adj Bench DR 3 for Initial Briefs (Electric) 4" xfId="20372"/>
    <cellStyle name="_Value Copy 11 30 05 gas 12 09 05 AURORA at 12 14 05_Rebuttal Power Costs_Adj Bench DR 3 for Initial Briefs (Electric) 4 2" xfId="20373"/>
    <cellStyle name="_Value Copy 11 30 05 gas 12 09 05 AURORA at 12 14 05_Rebuttal Power Costs_Adj Bench DR 3 for Initial Briefs (Electric) 4 2 2" xfId="20374"/>
    <cellStyle name="_Value Copy 11 30 05 gas 12 09 05 AURORA at 12 14 05_Rebuttal Power Costs_Adj Bench DR 3 for Initial Briefs (Electric) 4 3" xfId="20375"/>
    <cellStyle name="_Value Copy 11 30 05 gas 12 09 05 AURORA at 12 14 05_Rebuttal Power Costs_Adj Bench DR 3 for Initial Briefs (Electric) 5" xfId="20376"/>
    <cellStyle name="_Value Copy 11 30 05 gas 12 09 05 AURORA at 12 14 05_Rebuttal Power Costs_Adj Bench DR 3 for Initial Briefs (Electric) 5 2" xfId="20377"/>
    <cellStyle name="_Value Copy 11 30 05 gas 12 09 05 AURORA at 12 14 05_Rebuttal Power Costs_Adj Bench DR 3 for Initial Briefs (Electric) 6" xfId="20378"/>
    <cellStyle name="_Value Copy 11 30 05 gas 12 09 05 AURORA at 12 14 05_Rebuttal Power Costs_Adj Bench DR 3 for Initial Briefs (Electric) 6 2" xfId="20379"/>
    <cellStyle name="_Value Copy 11 30 05 gas 12 09 05 AURORA at 12 14 05_Rebuttal Power Costs_Adj Bench DR 3 for Initial Briefs (Electric)_DEM-WP(C) ENERG10C--ctn Mid-C_042010 2010GRC" xfId="20380"/>
    <cellStyle name="_Value Copy 11 30 05 gas 12 09 05 AURORA at 12 14 05_Rebuttal Power Costs_Adj Bench DR 3 for Initial Briefs (Electric)_DEM-WP(C) ENERG10C--ctn Mid-C_042010 2010GRC 2" xfId="20381"/>
    <cellStyle name="_Value Copy 11 30 05 gas 12 09 05 AURORA at 12 14 05_Rebuttal Power Costs_DEM-WP(C) ENERG10C--ctn Mid-C_042010 2010GRC" xfId="20382"/>
    <cellStyle name="_Value Copy 11 30 05 gas 12 09 05 AURORA at 12 14 05_Rebuttal Power Costs_DEM-WP(C) ENERG10C--ctn Mid-C_042010 2010GRC 2" xfId="20383"/>
    <cellStyle name="_Value Copy 11 30 05 gas 12 09 05 AURORA at 12 14 05_Rebuttal Power Costs_Electric Rev Req Model (2009 GRC) Rebuttal" xfId="20384"/>
    <cellStyle name="_Value Copy 11 30 05 gas 12 09 05 AURORA at 12 14 05_Rebuttal Power Costs_Electric Rev Req Model (2009 GRC) Rebuttal 2" xfId="20385"/>
    <cellStyle name="_Value Copy 11 30 05 gas 12 09 05 AURORA at 12 14 05_Rebuttal Power Costs_Electric Rev Req Model (2009 GRC) Rebuttal 2 2" xfId="20386"/>
    <cellStyle name="_Value Copy 11 30 05 gas 12 09 05 AURORA at 12 14 05_Rebuttal Power Costs_Electric Rev Req Model (2009 GRC) Rebuttal 2 2 2" xfId="20387"/>
    <cellStyle name="_Value Copy 11 30 05 gas 12 09 05 AURORA at 12 14 05_Rebuttal Power Costs_Electric Rev Req Model (2009 GRC) Rebuttal 2 3" xfId="20388"/>
    <cellStyle name="_Value Copy 11 30 05 gas 12 09 05 AURORA at 12 14 05_Rebuttal Power Costs_Electric Rev Req Model (2009 GRC) Rebuttal 3" xfId="20389"/>
    <cellStyle name="_Value Copy 11 30 05 gas 12 09 05 AURORA at 12 14 05_Rebuttal Power Costs_Electric Rev Req Model (2009 GRC) Rebuttal 3 2" xfId="20390"/>
    <cellStyle name="_Value Copy 11 30 05 gas 12 09 05 AURORA at 12 14 05_Rebuttal Power Costs_Electric Rev Req Model (2009 GRC) Rebuttal 4" xfId="20391"/>
    <cellStyle name="_Value Copy 11 30 05 gas 12 09 05 AURORA at 12 14 05_Rebuttal Power Costs_Electric Rev Req Model (2009 GRC) Rebuttal REmoval of New  WH Solar AdjustMI" xfId="20392"/>
    <cellStyle name="_Value Copy 11 30 05 gas 12 09 05 AURORA at 12 14 05_Rebuttal Power Costs_Electric Rev Req Model (2009 GRC) Rebuttal REmoval of New  WH Solar AdjustMI 2" xfId="20393"/>
    <cellStyle name="_Value Copy 11 30 05 gas 12 09 05 AURORA at 12 14 05_Rebuttal Power Costs_Electric Rev Req Model (2009 GRC) Rebuttal REmoval of New  WH Solar AdjustMI 2 2" xfId="20394"/>
    <cellStyle name="_Value Copy 11 30 05 gas 12 09 05 AURORA at 12 14 05_Rebuttal Power Costs_Electric Rev Req Model (2009 GRC) Rebuttal REmoval of New  WH Solar AdjustMI 2 2 2" xfId="20395"/>
    <cellStyle name="_Value Copy 11 30 05 gas 12 09 05 AURORA at 12 14 05_Rebuttal Power Costs_Electric Rev Req Model (2009 GRC) Rebuttal REmoval of New  WH Solar AdjustMI 2 2 2 2" xfId="20396"/>
    <cellStyle name="_Value Copy 11 30 05 gas 12 09 05 AURORA at 12 14 05_Rebuttal Power Costs_Electric Rev Req Model (2009 GRC) Rebuttal REmoval of New  WH Solar AdjustMI 2 3" xfId="20397"/>
    <cellStyle name="_Value Copy 11 30 05 gas 12 09 05 AURORA at 12 14 05_Rebuttal Power Costs_Electric Rev Req Model (2009 GRC) Rebuttal REmoval of New  WH Solar AdjustMI 2 3 2" xfId="20398"/>
    <cellStyle name="_Value Copy 11 30 05 gas 12 09 05 AURORA at 12 14 05_Rebuttal Power Costs_Electric Rev Req Model (2009 GRC) Rebuttal REmoval of New  WH Solar AdjustMI 2 4" xfId="20399"/>
    <cellStyle name="_Value Copy 11 30 05 gas 12 09 05 AURORA at 12 14 05_Rebuttal Power Costs_Electric Rev Req Model (2009 GRC) Rebuttal REmoval of New  WH Solar AdjustMI 2 4 2" xfId="20400"/>
    <cellStyle name="_Value Copy 11 30 05 gas 12 09 05 AURORA at 12 14 05_Rebuttal Power Costs_Electric Rev Req Model (2009 GRC) Rebuttal REmoval of New  WH Solar AdjustMI 3" xfId="20401"/>
    <cellStyle name="_Value Copy 11 30 05 gas 12 09 05 AURORA at 12 14 05_Rebuttal Power Costs_Electric Rev Req Model (2009 GRC) Rebuttal REmoval of New  WH Solar AdjustMI 3 2" xfId="20402"/>
    <cellStyle name="_Value Copy 11 30 05 gas 12 09 05 AURORA at 12 14 05_Rebuttal Power Costs_Electric Rev Req Model (2009 GRC) Rebuttal REmoval of New  WH Solar AdjustMI 3 2 2" xfId="20403"/>
    <cellStyle name="_Value Copy 11 30 05 gas 12 09 05 AURORA at 12 14 05_Rebuttal Power Costs_Electric Rev Req Model (2009 GRC) Rebuttal REmoval of New  WH Solar AdjustMI 3 3" xfId="20404"/>
    <cellStyle name="_Value Copy 11 30 05 gas 12 09 05 AURORA at 12 14 05_Rebuttal Power Costs_Electric Rev Req Model (2009 GRC) Rebuttal REmoval of New  WH Solar AdjustMI 4" xfId="20405"/>
    <cellStyle name="_Value Copy 11 30 05 gas 12 09 05 AURORA at 12 14 05_Rebuttal Power Costs_Electric Rev Req Model (2009 GRC) Rebuttal REmoval of New  WH Solar AdjustMI 4 2" xfId="20406"/>
    <cellStyle name="_Value Copy 11 30 05 gas 12 09 05 AURORA at 12 14 05_Rebuttal Power Costs_Electric Rev Req Model (2009 GRC) Rebuttal REmoval of New  WH Solar AdjustMI 4 2 2" xfId="20407"/>
    <cellStyle name="_Value Copy 11 30 05 gas 12 09 05 AURORA at 12 14 05_Rebuttal Power Costs_Electric Rev Req Model (2009 GRC) Rebuttal REmoval of New  WH Solar AdjustMI 4 3" xfId="20408"/>
    <cellStyle name="_Value Copy 11 30 05 gas 12 09 05 AURORA at 12 14 05_Rebuttal Power Costs_Electric Rev Req Model (2009 GRC) Rebuttal REmoval of New  WH Solar AdjustMI 5" xfId="20409"/>
    <cellStyle name="_Value Copy 11 30 05 gas 12 09 05 AURORA at 12 14 05_Rebuttal Power Costs_Electric Rev Req Model (2009 GRC) Rebuttal REmoval of New  WH Solar AdjustMI 5 2" xfId="20410"/>
    <cellStyle name="_Value Copy 11 30 05 gas 12 09 05 AURORA at 12 14 05_Rebuttal Power Costs_Electric Rev Req Model (2009 GRC) Rebuttal REmoval of New  WH Solar AdjustMI 6" xfId="20411"/>
    <cellStyle name="_Value Copy 11 30 05 gas 12 09 05 AURORA at 12 14 05_Rebuttal Power Costs_Electric Rev Req Model (2009 GRC) Rebuttal REmoval of New  WH Solar AdjustMI 6 2" xfId="20412"/>
    <cellStyle name="_Value Copy 11 30 05 gas 12 09 05 AURORA at 12 14 05_Rebuttal Power Costs_Electric Rev Req Model (2009 GRC) Rebuttal REmoval of New  WH Solar AdjustMI_DEM-WP(C) ENERG10C--ctn Mid-C_042010 2010GRC" xfId="20413"/>
    <cellStyle name="_Value Copy 11 30 05 gas 12 09 05 AURORA at 12 14 05_Rebuttal Power Costs_Electric Rev Req Model (2009 GRC) Rebuttal REmoval of New  WH Solar AdjustMI_DEM-WP(C) ENERG10C--ctn Mid-C_042010 2010GRC 2" xfId="20414"/>
    <cellStyle name="_Value Copy 11 30 05 gas 12 09 05 AURORA at 12 14 05_Rebuttal Power Costs_Electric Rev Req Model (2009 GRC) Revised 01-18-2010" xfId="20415"/>
    <cellStyle name="_Value Copy 11 30 05 gas 12 09 05 AURORA at 12 14 05_Rebuttal Power Costs_Electric Rev Req Model (2009 GRC) Revised 01-18-2010 2" xfId="20416"/>
    <cellStyle name="_Value Copy 11 30 05 gas 12 09 05 AURORA at 12 14 05_Rebuttal Power Costs_Electric Rev Req Model (2009 GRC) Revised 01-18-2010 2 2" xfId="20417"/>
    <cellStyle name="_Value Copy 11 30 05 gas 12 09 05 AURORA at 12 14 05_Rebuttal Power Costs_Electric Rev Req Model (2009 GRC) Revised 01-18-2010 2 2 2" xfId="20418"/>
    <cellStyle name="_Value Copy 11 30 05 gas 12 09 05 AURORA at 12 14 05_Rebuttal Power Costs_Electric Rev Req Model (2009 GRC) Revised 01-18-2010 2 2 2 2" xfId="20419"/>
    <cellStyle name="_Value Copy 11 30 05 gas 12 09 05 AURORA at 12 14 05_Rebuttal Power Costs_Electric Rev Req Model (2009 GRC) Revised 01-18-2010 2 3" xfId="20420"/>
    <cellStyle name="_Value Copy 11 30 05 gas 12 09 05 AURORA at 12 14 05_Rebuttal Power Costs_Electric Rev Req Model (2009 GRC) Revised 01-18-2010 2 3 2" xfId="20421"/>
    <cellStyle name="_Value Copy 11 30 05 gas 12 09 05 AURORA at 12 14 05_Rebuttal Power Costs_Electric Rev Req Model (2009 GRC) Revised 01-18-2010 2 4" xfId="20422"/>
    <cellStyle name="_Value Copy 11 30 05 gas 12 09 05 AURORA at 12 14 05_Rebuttal Power Costs_Electric Rev Req Model (2009 GRC) Revised 01-18-2010 2 4 2" xfId="20423"/>
    <cellStyle name="_Value Copy 11 30 05 gas 12 09 05 AURORA at 12 14 05_Rebuttal Power Costs_Electric Rev Req Model (2009 GRC) Revised 01-18-2010 3" xfId="20424"/>
    <cellStyle name="_Value Copy 11 30 05 gas 12 09 05 AURORA at 12 14 05_Rebuttal Power Costs_Electric Rev Req Model (2009 GRC) Revised 01-18-2010 3 2" xfId="20425"/>
    <cellStyle name="_Value Copy 11 30 05 gas 12 09 05 AURORA at 12 14 05_Rebuttal Power Costs_Electric Rev Req Model (2009 GRC) Revised 01-18-2010 3 2 2" xfId="20426"/>
    <cellStyle name="_Value Copy 11 30 05 gas 12 09 05 AURORA at 12 14 05_Rebuttal Power Costs_Electric Rev Req Model (2009 GRC) Revised 01-18-2010 3 3" xfId="20427"/>
    <cellStyle name="_Value Copy 11 30 05 gas 12 09 05 AURORA at 12 14 05_Rebuttal Power Costs_Electric Rev Req Model (2009 GRC) Revised 01-18-2010 4" xfId="20428"/>
    <cellStyle name="_Value Copy 11 30 05 gas 12 09 05 AURORA at 12 14 05_Rebuttal Power Costs_Electric Rev Req Model (2009 GRC) Revised 01-18-2010 4 2" xfId="20429"/>
    <cellStyle name="_Value Copy 11 30 05 gas 12 09 05 AURORA at 12 14 05_Rebuttal Power Costs_Electric Rev Req Model (2009 GRC) Revised 01-18-2010 4 2 2" xfId="20430"/>
    <cellStyle name="_Value Copy 11 30 05 gas 12 09 05 AURORA at 12 14 05_Rebuttal Power Costs_Electric Rev Req Model (2009 GRC) Revised 01-18-2010 4 3" xfId="20431"/>
    <cellStyle name="_Value Copy 11 30 05 gas 12 09 05 AURORA at 12 14 05_Rebuttal Power Costs_Electric Rev Req Model (2009 GRC) Revised 01-18-2010 5" xfId="20432"/>
    <cellStyle name="_Value Copy 11 30 05 gas 12 09 05 AURORA at 12 14 05_Rebuttal Power Costs_Electric Rev Req Model (2009 GRC) Revised 01-18-2010 5 2" xfId="20433"/>
    <cellStyle name="_Value Copy 11 30 05 gas 12 09 05 AURORA at 12 14 05_Rebuttal Power Costs_Electric Rev Req Model (2009 GRC) Revised 01-18-2010 6" xfId="20434"/>
    <cellStyle name="_Value Copy 11 30 05 gas 12 09 05 AURORA at 12 14 05_Rebuttal Power Costs_Electric Rev Req Model (2009 GRC) Revised 01-18-2010 6 2" xfId="20435"/>
    <cellStyle name="_Value Copy 11 30 05 gas 12 09 05 AURORA at 12 14 05_Rebuttal Power Costs_Electric Rev Req Model (2009 GRC) Revised 01-18-2010_DEM-WP(C) ENERG10C--ctn Mid-C_042010 2010GRC" xfId="20436"/>
    <cellStyle name="_Value Copy 11 30 05 gas 12 09 05 AURORA at 12 14 05_Rebuttal Power Costs_Electric Rev Req Model (2009 GRC) Revised 01-18-2010_DEM-WP(C) ENERG10C--ctn Mid-C_042010 2010GRC 2" xfId="20437"/>
    <cellStyle name="_Value Copy 11 30 05 gas 12 09 05 AURORA at 12 14 05_Rebuttal Power Costs_Final Order Electric EXHIBIT A-1" xfId="20438"/>
    <cellStyle name="_Value Copy 11 30 05 gas 12 09 05 AURORA at 12 14 05_Rebuttal Power Costs_Final Order Electric EXHIBIT A-1 2" xfId="20439"/>
    <cellStyle name="_Value Copy 11 30 05 gas 12 09 05 AURORA at 12 14 05_Rebuttal Power Costs_Final Order Electric EXHIBIT A-1 2 2" xfId="20440"/>
    <cellStyle name="_Value Copy 11 30 05 gas 12 09 05 AURORA at 12 14 05_Rebuttal Power Costs_Final Order Electric EXHIBIT A-1 2 2 2" xfId="20441"/>
    <cellStyle name="_Value Copy 11 30 05 gas 12 09 05 AURORA at 12 14 05_Rebuttal Power Costs_Final Order Electric EXHIBIT A-1 2 3" xfId="20442"/>
    <cellStyle name="_Value Copy 11 30 05 gas 12 09 05 AURORA at 12 14 05_Rebuttal Power Costs_Final Order Electric EXHIBIT A-1 3" xfId="20443"/>
    <cellStyle name="_Value Copy 11 30 05 gas 12 09 05 AURORA at 12 14 05_Rebuttal Power Costs_Final Order Electric EXHIBIT A-1 3 2" xfId="20444"/>
    <cellStyle name="_Value Copy 11 30 05 gas 12 09 05 AURORA at 12 14 05_Rebuttal Power Costs_Final Order Electric EXHIBIT A-1 3 2 2" xfId="20445"/>
    <cellStyle name="_Value Copy 11 30 05 gas 12 09 05 AURORA at 12 14 05_Rebuttal Power Costs_Final Order Electric EXHIBIT A-1 3 3" xfId="20446"/>
    <cellStyle name="_Value Copy 11 30 05 gas 12 09 05 AURORA at 12 14 05_Rebuttal Power Costs_Final Order Electric EXHIBIT A-1 4" xfId="20447"/>
    <cellStyle name="_Value Copy 11 30 05 gas 12 09 05 AURORA at 12 14 05_Rebuttal Power Costs_Final Order Electric EXHIBIT A-1 4 2" xfId="20448"/>
    <cellStyle name="_Value Copy 11 30 05 gas 12 09 05 AURORA at 12 14 05_Rebuttal Power Costs_Final Order Electric EXHIBIT A-1 5" xfId="20449"/>
    <cellStyle name="_Value Copy 11 30 05 gas 12 09 05 AURORA at 12 14 05_Rebuttal Power Costs_Final Order Electric EXHIBIT A-1 6" xfId="20450"/>
    <cellStyle name="_Value Copy 11 30 05 gas 12 09 05 AURORA at 12 14 05_RECS vs PTC's w Interest 6-28-10" xfId="20451"/>
    <cellStyle name="_Value Copy 11 30 05 gas 12 09 05 AURORA at 12 14 05_ROR 5.02" xfId="20452"/>
    <cellStyle name="_Value Copy 11 30 05 gas 12 09 05 AURORA at 12 14 05_ROR 5.02 2" xfId="20453"/>
    <cellStyle name="_Value Copy 11 30 05 gas 12 09 05 AURORA at 12 14 05_ROR 5.02 2 2" xfId="20454"/>
    <cellStyle name="_Value Copy 11 30 05 gas 12 09 05 AURORA at 12 14 05_ROR 5.02 2 2 2" xfId="20455"/>
    <cellStyle name="_Value Copy 11 30 05 gas 12 09 05 AURORA at 12 14 05_ROR 5.02 2 3" xfId="20456"/>
    <cellStyle name="_Value Copy 11 30 05 gas 12 09 05 AURORA at 12 14 05_ROR 5.02 3" xfId="20457"/>
    <cellStyle name="_Value Copy 11 30 05 gas 12 09 05 AURORA at 12 14 05_ROR 5.02 3 2" xfId="20458"/>
    <cellStyle name="_Value Copy 11 30 05 gas 12 09 05 AURORA at 12 14 05_ROR 5.02 4" xfId="20459"/>
    <cellStyle name="_Value Copy 11 30 05 gas 12 09 05 AURORA at 12 14 05_Sch 40 Feeder OH 2008" xfId="20460"/>
    <cellStyle name="_Value Copy 11 30 05 gas 12 09 05 AURORA at 12 14 05_Sch 40 Feeder OH 2008 2" xfId="20461"/>
    <cellStyle name="_Value Copy 11 30 05 gas 12 09 05 AURORA at 12 14 05_Sch 40 Feeder OH 2008 2 2" xfId="20462"/>
    <cellStyle name="_Value Copy 11 30 05 gas 12 09 05 AURORA at 12 14 05_Sch 40 Feeder OH 2008 2 2 2" xfId="20463"/>
    <cellStyle name="_Value Copy 11 30 05 gas 12 09 05 AURORA at 12 14 05_Sch 40 Feeder OH 2008 2 3" xfId="20464"/>
    <cellStyle name="_Value Copy 11 30 05 gas 12 09 05 AURORA at 12 14 05_Sch 40 Feeder OH 2008 3" xfId="20465"/>
    <cellStyle name="_Value Copy 11 30 05 gas 12 09 05 AURORA at 12 14 05_Sch 40 Feeder OH 2008 3 2" xfId="20466"/>
    <cellStyle name="_Value Copy 11 30 05 gas 12 09 05 AURORA at 12 14 05_Sch 40 Feeder OH 2008 4" xfId="20467"/>
    <cellStyle name="_Value Copy 11 30 05 gas 12 09 05 AURORA at 12 14 05_Sch 40 Interim Energy Rates " xfId="20468"/>
    <cellStyle name="_Value Copy 11 30 05 gas 12 09 05 AURORA at 12 14 05_Sch 40 Interim Energy Rates  2" xfId="20469"/>
    <cellStyle name="_Value Copy 11 30 05 gas 12 09 05 AURORA at 12 14 05_Sch 40 Interim Energy Rates  2 2" xfId="20470"/>
    <cellStyle name="_Value Copy 11 30 05 gas 12 09 05 AURORA at 12 14 05_Sch 40 Interim Energy Rates  2 2 2" xfId="20471"/>
    <cellStyle name="_Value Copy 11 30 05 gas 12 09 05 AURORA at 12 14 05_Sch 40 Interim Energy Rates  2 3" xfId="20472"/>
    <cellStyle name="_Value Copy 11 30 05 gas 12 09 05 AURORA at 12 14 05_Sch 40 Interim Energy Rates  3" xfId="20473"/>
    <cellStyle name="_Value Copy 11 30 05 gas 12 09 05 AURORA at 12 14 05_Sch 40 Interim Energy Rates  3 2" xfId="20474"/>
    <cellStyle name="_Value Copy 11 30 05 gas 12 09 05 AURORA at 12 14 05_Sch 40 Interim Energy Rates  4" xfId="20475"/>
    <cellStyle name="_Value Copy 11 30 05 gas 12 09 05 AURORA at 12 14 05_Sch 40 Substation A&amp;G 2008" xfId="20476"/>
    <cellStyle name="_Value Copy 11 30 05 gas 12 09 05 AURORA at 12 14 05_Sch 40 Substation A&amp;G 2008 2" xfId="20477"/>
    <cellStyle name="_Value Copy 11 30 05 gas 12 09 05 AURORA at 12 14 05_Sch 40 Substation A&amp;G 2008 2 2" xfId="20478"/>
    <cellStyle name="_Value Copy 11 30 05 gas 12 09 05 AURORA at 12 14 05_Sch 40 Substation A&amp;G 2008 2 2 2" xfId="20479"/>
    <cellStyle name="_Value Copy 11 30 05 gas 12 09 05 AURORA at 12 14 05_Sch 40 Substation A&amp;G 2008 2 3" xfId="20480"/>
    <cellStyle name="_Value Copy 11 30 05 gas 12 09 05 AURORA at 12 14 05_Sch 40 Substation A&amp;G 2008 3" xfId="20481"/>
    <cellStyle name="_Value Copy 11 30 05 gas 12 09 05 AURORA at 12 14 05_Sch 40 Substation A&amp;G 2008 3 2" xfId="20482"/>
    <cellStyle name="_Value Copy 11 30 05 gas 12 09 05 AURORA at 12 14 05_Sch 40 Substation A&amp;G 2008 4" xfId="20483"/>
    <cellStyle name="_Value Copy 11 30 05 gas 12 09 05 AURORA at 12 14 05_Sch 40 Substation O&amp;M 2008" xfId="20484"/>
    <cellStyle name="_Value Copy 11 30 05 gas 12 09 05 AURORA at 12 14 05_Sch 40 Substation O&amp;M 2008 2" xfId="20485"/>
    <cellStyle name="_Value Copy 11 30 05 gas 12 09 05 AURORA at 12 14 05_Sch 40 Substation O&amp;M 2008 2 2" xfId="20486"/>
    <cellStyle name="_Value Copy 11 30 05 gas 12 09 05 AURORA at 12 14 05_Sch 40 Substation O&amp;M 2008 2 2 2" xfId="20487"/>
    <cellStyle name="_Value Copy 11 30 05 gas 12 09 05 AURORA at 12 14 05_Sch 40 Substation O&amp;M 2008 2 3" xfId="20488"/>
    <cellStyle name="_Value Copy 11 30 05 gas 12 09 05 AURORA at 12 14 05_Sch 40 Substation O&amp;M 2008 3" xfId="20489"/>
    <cellStyle name="_Value Copy 11 30 05 gas 12 09 05 AURORA at 12 14 05_Sch 40 Substation O&amp;M 2008 3 2" xfId="20490"/>
    <cellStyle name="_Value Copy 11 30 05 gas 12 09 05 AURORA at 12 14 05_Sch 40 Substation O&amp;M 2008 4" xfId="20491"/>
    <cellStyle name="_Value Copy 11 30 05 gas 12 09 05 AURORA at 12 14 05_Subs 2008" xfId="20492"/>
    <cellStyle name="_Value Copy 11 30 05 gas 12 09 05 AURORA at 12 14 05_Subs 2008 2" xfId="20493"/>
    <cellStyle name="_Value Copy 11 30 05 gas 12 09 05 AURORA at 12 14 05_Subs 2008 2 2" xfId="20494"/>
    <cellStyle name="_Value Copy 11 30 05 gas 12 09 05 AURORA at 12 14 05_Subs 2008 2 2 2" xfId="20495"/>
    <cellStyle name="_Value Copy 11 30 05 gas 12 09 05 AURORA at 12 14 05_Subs 2008 2 3" xfId="20496"/>
    <cellStyle name="_Value Copy 11 30 05 gas 12 09 05 AURORA at 12 14 05_Subs 2008 3" xfId="20497"/>
    <cellStyle name="_Value Copy 11 30 05 gas 12 09 05 AURORA at 12 14 05_Subs 2008 3 2" xfId="20498"/>
    <cellStyle name="_Value Copy 11 30 05 gas 12 09 05 AURORA at 12 14 05_Subs 2008 4" xfId="20499"/>
    <cellStyle name="_Value Copy 11 30 05 gas 12 09 05 AURORA at 12 14 05_Transmission Workbook for May BOD" xfId="20500"/>
    <cellStyle name="_Value Copy 11 30 05 gas 12 09 05 AURORA at 12 14 05_Transmission Workbook for May BOD 2" xfId="20501"/>
    <cellStyle name="_Value Copy 11 30 05 gas 12 09 05 AURORA at 12 14 05_Transmission Workbook for May BOD 2 2" xfId="20502"/>
    <cellStyle name="_Value Copy 11 30 05 gas 12 09 05 AURORA at 12 14 05_Transmission Workbook for May BOD 2 2 2" xfId="20503"/>
    <cellStyle name="_Value Copy 11 30 05 gas 12 09 05 AURORA at 12 14 05_Transmission Workbook for May BOD 2 2 2 2" xfId="20504"/>
    <cellStyle name="_Value Copy 11 30 05 gas 12 09 05 AURORA at 12 14 05_Transmission Workbook for May BOD 2 3" xfId="20505"/>
    <cellStyle name="_Value Copy 11 30 05 gas 12 09 05 AURORA at 12 14 05_Transmission Workbook for May BOD 2 3 2" xfId="20506"/>
    <cellStyle name="_Value Copy 11 30 05 gas 12 09 05 AURORA at 12 14 05_Transmission Workbook for May BOD 2 4" xfId="20507"/>
    <cellStyle name="_Value Copy 11 30 05 gas 12 09 05 AURORA at 12 14 05_Transmission Workbook for May BOD 2 4 2" xfId="20508"/>
    <cellStyle name="_Value Copy 11 30 05 gas 12 09 05 AURORA at 12 14 05_Transmission Workbook for May BOD 3" xfId="20509"/>
    <cellStyle name="_Value Copy 11 30 05 gas 12 09 05 AURORA at 12 14 05_Transmission Workbook for May BOD 3 2" xfId="20510"/>
    <cellStyle name="_Value Copy 11 30 05 gas 12 09 05 AURORA at 12 14 05_Transmission Workbook for May BOD 3 2 2" xfId="20511"/>
    <cellStyle name="_Value Copy 11 30 05 gas 12 09 05 AURORA at 12 14 05_Transmission Workbook for May BOD 3 3" xfId="20512"/>
    <cellStyle name="_Value Copy 11 30 05 gas 12 09 05 AURORA at 12 14 05_Transmission Workbook for May BOD 4" xfId="20513"/>
    <cellStyle name="_Value Copy 11 30 05 gas 12 09 05 AURORA at 12 14 05_Transmission Workbook for May BOD 4 2" xfId="20514"/>
    <cellStyle name="_Value Copy 11 30 05 gas 12 09 05 AURORA at 12 14 05_Transmission Workbook for May BOD 4 2 2" xfId="20515"/>
    <cellStyle name="_Value Copy 11 30 05 gas 12 09 05 AURORA at 12 14 05_Transmission Workbook for May BOD 4 3" xfId="20516"/>
    <cellStyle name="_Value Copy 11 30 05 gas 12 09 05 AURORA at 12 14 05_Transmission Workbook for May BOD 5" xfId="20517"/>
    <cellStyle name="_Value Copy 11 30 05 gas 12 09 05 AURORA at 12 14 05_Transmission Workbook for May BOD 5 2" xfId="20518"/>
    <cellStyle name="_Value Copy 11 30 05 gas 12 09 05 AURORA at 12 14 05_Transmission Workbook for May BOD 6" xfId="20519"/>
    <cellStyle name="_Value Copy 11 30 05 gas 12 09 05 AURORA at 12 14 05_Transmission Workbook for May BOD 6 2" xfId="20520"/>
    <cellStyle name="_Value Copy 11 30 05 gas 12 09 05 AURORA at 12 14 05_Transmission Workbook for May BOD_DEM-WP(C) ENERG10C--ctn Mid-C_042010 2010GRC" xfId="20521"/>
    <cellStyle name="_Value Copy 11 30 05 gas 12 09 05 AURORA at 12 14 05_Transmission Workbook for May BOD_DEM-WP(C) ENERG10C--ctn Mid-C_042010 2010GRC 2" xfId="20522"/>
    <cellStyle name="_Value Copy 11 30 05 gas 12 09 05 AURORA at 12 14 05_Typical Residential Impacts 10.27.08" xfId="20523"/>
    <cellStyle name="_Value Copy 11 30 05 gas 12 09 05 AURORA at 12 14 05_Wind Integration 10GRC" xfId="20524"/>
    <cellStyle name="_Value Copy 11 30 05 gas 12 09 05 AURORA at 12 14 05_Wind Integration 10GRC 2" xfId="20525"/>
    <cellStyle name="_Value Copy 11 30 05 gas 12 09 05 AURORA at 12 14 05_Wind Integration 10GRC 2 2" xfId="20526"/>
    <cellStyle name="_Value Copy 11 30 05 gas 12 09 05 AURORA at 12 14 05_Wind Integration 10GRC 2 2 2" xfId="20527"/>
    <cellStyle name="_Value Copy 11 30 05 gas 12 09 05 AURORA at 12 14 05_Wind Integration 10GRC 2 2 2 2" xfId="20528"/>
    <cellStyle name="_Value Copy 11 30 05 gas 12 09 05 AURORA at 12 14 05_Wind Integration 10GRC 2 3" xfId="20529"/>
    <cellStyle name="_Value Copy 11 30 05 gas 12 09 05 AURORA at 12 14 05_Wind Integration 10GRC 2 3 2" xfId="20530"/>
    <cellStyle name="_Value Copy 11 30 05 gas 12 09 05 AURORA at 12 14 05_Wind Integration 10GRC 2 4" xfId="20531"/>
    <cellStyle name="_Value Copy 11 30 05 gas 12 09 05 AURORA at 12 14 05_Wind Integration 10GRC 2 4 2" xfId="20532"/>
    <cellStyle name="_Value Copy 11 30 05 gas 12 09 05 AURORA at 12 14 05_Wind Integration 10GRC 3" xfId="20533"/>
    <cellStyle name="_Value Copy 11 30 05 gas 12 09 05 AURORA at 12 14 05_Wind Integration 10GRC 3 2" xfId="20534"/>
    <cellStyle name="_Value Copy 11 30 05 gas 12 09 05 AURORA at 12 14 05_Wind Integration 10GRC 3 2 2" xfId="20535"/>
    <cellStyle name="_Value Copy 11 30 05 gas 12 09 05 AURORA at 12 14 05_Wind Integration 10GRC 3 3" xfId="20536"/>
    <cellStyle name="_Value Copy 11 30 05 gas 12 09 05 AURORA at 12 14 05_Wind Integration 10GRC 4" xfId="20537"/>
    <cellStyle name="_Value Copy 11 30 05 gas 12 09 05 AURORA at 12 14 05_Wind Integration 10GRC 4 2" xfId="20538"/>
    <cellStyle name="_Value Copy 11 30 05 gas 12 09 05 AURORA at 12 14 05_Wind Integration 10GRC 4 2 2" xfId="20539"/>
    <cellStyle name="_Value Copy 11 30 05 gas 12 09 05 AURORA at 12 14 05_Wind Integration 10GRC 4 3" xfId="20540"/>
    <cellStyle name="_Value Copy 11 30 05 gas 12 09 05 AURORA at 12 14 05_Wind Integration 10GRC 5" xfId="20541"/>
    <cellStyle name="_Value Copy 11 30 05 gas 12 09 05 AURORA at 12 14 05_Wind Integration 10GRC 5 2" xfId="20542"/>
    <cellStyle name="_Value Copy 11 30 05 gas 12 09 05 AURORA at 12 14 05_Wind Integration 10GRC 6" xfId="20543"/>
    <cellStyle name="_Value Copy 11 30 05 gas 12 09 05 AURORA at 12 14 05_Wind Integration 10GRC 6 2" xfId="20544"/>
    <cellStyle name="_Value Copy 11 30 05 gas 12 09 05 AURORA at 12 14 05_Wind Integration 10GRC_DEM-WP(C) ENERG10C--ctn Mid-C_042010 2010GRC" xfId="20545"/>
    <cellStyle name="_Value Copy 11 30 05 gas 12 09 05 AURORA at 12 14 05_Wind Integration 10GRC_DEM-WP(C) ENERG10C--ctn Mid-C_042010 2010GRC 2" xfId="20546"/>
    <cellStyle name="_VC 2007GRC PC 10312007" xfId="20547"/>
    <cellStyle name="_VC 2007GRC PC 10312007 2" xfId="20548"/>
    <cellStyle name="_VC 6.15.06 update on 06GRC power costs.xls Chart 1" xfId="20549"/>
    <cellStyle name="_VC 6.15.06 update on 06GRC power costs.xls Chart 1 10" xfId="20550"/>
    <cellStyle name="_VC 6.15.06 update on 06GRC power costs.xls Chart 1 10 2" xfId="20551"/>
    <cellStyle name="_VC 6.15.06 update on 06GRC power costs.xls Chart 1 11" xfId="20552"/>
    <cellStyle name="_VC 6.15.06 update on 06GRC power costs.xls Chart 1 11 2" xfId="20553"/>
    <cellStyle name="_VC 6.15.06 update on 06GRC power costs.xls Chart 1 11 3" xfId="20554"/>
    <cellStyle name="_VC 6.15.06 update on 06GRC power costs.xls Chart 1 2" xfId="20555"/>
    <cellStyle name="_VC 6.15.06 update on 06GRC power costs.xls Chart 1 2 2" xfId="20556"/>
    <cellStyle name="_VC 6.15.06 update on 06GRC power costs.xls Chart 1 2 2 2" xfId="20557"/>
    <cellStyle name="_VC 6.15.06 update on 06GRC power costs.xls Chart 1 2 2 2 2" xfId="20558"/>
    <cellStyle name="_VC 6.15.06 update on 06GRC power costs.xls Chart 1 2 2 2 2 2" xfId="20559"/>
    <cellStyle name="_VC 6.15.06 update on 06GRC power costs.xls Chart 1 2 2 3" xfId="20560"/>
    <cellStyle name="_VC 6.15.06 update on 06GRC power costs.xls Chart 1 2 2 3 2" xfId="20561"/>
    <cellStyle name="_VC 6.15.06 update on 06GRC power costs.xls Chart 1 2 2 4" xfId="20562"/>
    <cellStyle name="_VC 6.15.06 update on 06GRC power costs.xls Chart 1 2 2 4 2" xfId="20563"/>
    <cellStyle name="_VC 6.15.06 update on 06GRC power costs.xls Chart 1 2 3" xfId="20564"/>
    <cellStyle name="_VC 6.15.06 update on 06GRC power costs.xls Chart 1 2 3 2" xfId="20565"/>
    <cellStyle name="_VC 6.15.06 update on 06GRC power costs.xls Chart 1 2 3 2 2" xfId="20566"/>
    <cellStyle name="_VC 6.15.06 update on 06GRC power costs.xls Chart 1 2 3 3" xfId="20567"/>
    <cellStyle name="_VC 6.15.06 update on 06GRC power costs.xls Chart 1 2 4" xfId="20568"/>
    <cellStyle name="_VC 6.15.06 update on 06GRC power costs.xls Chart 1 2 4 2" xfId="20569"/>
    <cellStyle name="_VC 6.15.06 update on 06GRC power costs.xls Chart 1 2 4 2 2" xfId="20570"/>
    <cellStyle name="_VC 6.15.06 update on 06GRC power costs.xls Chart 1 2 4 3" xfId="20571"/>
    <cellStyle name="_VC 6.15.06 update on 06GRC power costs.xls Chart 1 2 5" xfId="20572"/>
    <cellStyle name="_VC 6.15.06 update on 06GRC power costs.xls Chart 1 2 5 2" xfId="20573"/>
    <cellStyle name="_VC 6.15.06 update on 06GRC power costs.xls Chart 1 2 6" xfId="20574"/>
    <cellStyle name="_VC 6.15.06 update on 06GRC power costs.xls Chart 1 2 6 2" xfId="20575"/>
    <cellStyle name="_VC 6.15.06 update on 06GRC power costs.xls Chart 1 3" xfId="20576"/>
    <cellStyle name="_VC 6.15.06 update on 06GRC power costs.xls Chart 1 3 2" xfId="20577"/>
    <cellStyle name="_VC 6.15.06 update on 06GRC power costs.xls Chart 1 3 2 2" xfId="20578"/>
    <cellStyle name="_VC 6.15.06 update on 06GRC power costs.xls Chart 1 3 2 2 2" xfId="20579"/>
    <cellStyle name="_VC 6.15.06 update on 06GRC power costs.xls Chart 1 3 2 3" xfId="20580"/>
    <cellStyle name="_VC 6.15.06 update on 06GRC power costs.xls Chart 1 3 3" xfId="20581"/>
    <cellStyle name="_VC 6.15.06 update on 06GRC power costs.xls Chart 1 3 3 2" xfId="20582"/>
    <cellStyle name="_VC 6.15.06 update on 06GRC power costs.xls Chart 1 3 3 2 2" xfId="20583"/>
    <cellStyle name="_VC 6.15.06 update on 06GRC power costs.xls Chart 1 3 3 3" xfId="20584"/>
    <cellStyle name="_VC 6.15.06 update on 06GRC power costs.xls Chart 1 3 4" xfId="20585"/>
    <cellStyle name="_VC 6.15.06 update on 06GRC power costs.xls Chart 1 3 4 2" xfId="20586"/>
    <cellStyle name="_VC 6.15.06 update on 06GRC power costs.xls Chart 1 3 4 2 2" xfId="20587"/>
    <cellStyle name="_VC 6.15.06 update on 06GRC power costs.xls Chart 1 3 4 3" xfId="20588"/>
    <cellStyle name="_VC 6.15.06 update on 06GRC power costs.xls Chart 1 3 5" xfId="20589"/>
    <cellStyle name="_VC 6.15.06 update on 06GRC power costs.xls Chart 1 3 5 2" xfId="20590"/>
    <cellStyle name="_VC 6.15.06 update on 06GRC power costs.xls Chart 1 4" xfId="20591"/>
    <cellStyle name="_VC 6.15.06 update on 06GRC power costs.xls Chart 1 4 2" xfId="20592"/>
    <cellStyle name="_VC 6.15.06 update on 06GRC power costs.xls Chart 1 4 2 2" xfId="20593"/>
    <cellStyle name="_VC 6.15.06 update on 06GRC power costs.xls Chart 1 4 2 2 2" xfId="20594"/>
    <cellStyle name="_VC 6.15.06 update on 06GRC power costs.xls Chart 1 4 2 2 2 2" xfId="20595"/>
    <cellStyle name="_VC 6.15.06 update on 06GRC power costs.xls Chart 1 4 2 3" xfId="20596"/>
    <cellStyle name="_VC 6.15.06 update on 06GRC power costs.xls Chart 1 4 2 3 2" xfId="20597"/>
    <cellStyle name="_VC 6.15.06 update on 06GRC power costs.xls Chart 1 4 2 4" xfId="20598"/>
    <cellStyle name="_VC 6.15.06 update on 06GRC power costs.xls Chart 1 4 2 4 2" xfId="20599"/>
    <cellStyle name="_VC 6.15.06 update on 06GRC power costs.xls Chart 1 4 3" xfId="20600"/>
    <cellStyle name="_VC 6.15.06 update on 06GRC power costs.xls Chart 1 4 3 2" xfId="20601"/>
    <cellStyle name="_VC 6.15.06 update on 06GRC power costs.xls Chart 1 4 3 2 2" xfId="20602"/>
    <cellStyle name="_VC 6.15.06 update on 06GRC power costs.xls Chart 1 4 3 3" xfId="20603"/>
    <cellStyle name="_VC 6.15.06 update on 06GRC power costs.xls Chart 1 4 4" xfId="20604"/>
    <cellStyle name="_VC 6.15.06 update on 06GRC power costs.xls Chart 1 4 4 2" xfId="20605"/>
    <cellStyle name="_VC 6.15.06 update on 06GRC power costs.xls Chart 1 4 4 2 2" xfId="20606"/>
    <cellStyle name="_VC 6.15.06 update on 06GRC power costs.xls Chart 1 4 4 3" xfId="20607"/>
    <cellStyle name="_VC 6.15.06 update on 06GRC power costs.xls Chart 1 4 5" xfId="20608"/>
    <cellStyle name="_VC 6.15.06 update on 06GRC power costs.xls Chart 1 4 5 2" xfId="20609"/>
    <cellStyle name="_VC 6.15.06 update on 06GRC power costs.xls Chart 1 4 6" xfId="20610"/>
    <cellStyle name="_VC 6.15.06 update on 06GRC power costs.xls Chart 1 4 6 2" xfId="20611"/>
    <cellStyle name="_VC 6.15.06 update on 06GRC power costs.xls Chart 1 5" xfId="20612"/>
    <cellStyle name="_VC 6.15.06 update on 06GRC power costs.xls Chart 1 5 2" xfId="20613"/>
    <cellStyle name="_VC 6.15.06 update on 06GRC power costs.xls Chart 1 5 2 2" xfId="20614"/>
    <cellStyle name="_VC 6.15.06 update on 06GRC power costs.xls Chart 1 5 2 2 2" xfId="20615"/>
    <cellStyle name="_VC 6.15.06 update on 06GRC power costs.xls Chart 1 5 2 2 2 2" xfId="20616"/>
    <cellStyle name="_VC 6.15.06 update on 06GRC power costs.xls Chart 1 5 2 3" xfId="20617"/>
    <cellStyle name="_VC 6.15.06 update on 06GRC power costs.xls Chart 1 5 2 3 2" xfId="20618"/>
    <cellStyle name="_VC 6.15.06 update on 06GRC power costs.xls Chart 1 5 2 4" xfId="20619"/>
    <cellStyle name="_VC 6.15.06 update on 06GRC power costs.xls Chart 1 5 2 4 2" xfId="20620"/>
    <cellStyle name="_VC 6.15.06 update on 06GRC power costs.xls Chart 1 5 2 5" xfId="20621"/>
    <cellStyle name="_VC 6.15.06 update on 06GRC power costs.xls Chart 1 5 3" xfId="20622"/>
    <cellStyle name="_VC 6.15.06 update on 06GRC power costs.xls Chart 1 5 3 2" xfId="20623"/>
    <cellStyle name="_VC 6.15.06 update on 06GRC power costs.xls Chart 1 5 3 2 2" xfId="20624"/>
    <cellStyle name="_VC 6.15.06 update on 06GRC power costs.xls Chart 1 5 4" xfId="20625"/>
    <cellStyle name="_VC 6.15.06 update on 06GRC power costs.xls Chart 1 5 4 2" xfId="20626"/>
    <cellStyle name="_VC 6.15.06 update on 06GRC power costs.xls Chart 1 5 5" xfId="20627"/>
    <cellStyle name="_VC 6.15.06 update on 06GRC power costs.xls Chart 1 5 5 2" xfId="20628"/>
    <cellStyle name="_VC 6.15.06 update on 06GRC power costs.xls Chart 1 6" xfId="20629"/>
    <cellStyle name="_VC 6.15.06 update on 06GRC power costs.xls Chart 1 6 2" xfId="20630"/>
    <cellStyle name="_VC 6.15.06 update on 06GRC power costs.xls Chart 1 6 2 2" xfId="20631"/>
    <cellStyle name="_VC 6.15.06 update on 06GRC power costs.xls Chart 1 6 2 2 2" xfId="20632"/>
    <cellStyle name="_VC 6.15.06 update on 06GRC power costs.xls Chart 1 6 3" xfId="20633"/>
    <cellStyle name="_VC 6.15.06 update on 06GRC power costs.xls Chart 1 6 3 2" xfId="20634"/>
    <cellStyle name="_VC 6.15.06 update on 06GRC power costs.xls Chart 1 6 4" xfId="20635"/>
    <cellStyle name="_VC 6.15.06 update on 06GRC power costs.xls Chart 1 6 4 2" xfId="20636"/>
    <cellStyle name="_VC 6.15.06 update on 06GRC power costs.xls Chart 1 7" xfId="20637"/>
    <cellStyle name="_VC 6.15.06 update on 06GRC power costs.xls Chart 1 7 2" xfId="20638"/>
    <cellStyle name="_VC 6.15.06 update on 06GRC power costs.xls Chart 1 7 2 2" xfId="20639"/>
    <cellStyle name="_VC 6.15.06 update on 06GRC power costs.xls Chart 1 7 3" xfId="20640"/>
    <cellStyle name="_VC 6.15.06 update on 06GRC power costs.xls Chart 1 8" xfId="20641"/>
    <cellStyle name="_VC 6.15.06 update on 06GRC power costs.xls Chart 1 8 2" xfId="20642"/>
    <cellStyle name="_VC 6.15.06 update on 06GRC power costs.xls Chart 1 8 2 2" xfId="20643"/>
    <cellStyle name="_VC 6.15.06 update on 06GRC power costs.xls Chart 1 8 3" xfId="20644"/>
    <cellStyle name="_VC 6.15.06 update on 06GRC power costs.xls Chart 1 9" xfId="20645"/>
    <cellStyle name="_VC 6.15.06 update on 06GRC power costs.xls Chart 1 9 2" xfId="20646"/>
    <cellStyle name="_VC 6.15.06 update on 06GRC power costs.xls Chart 1 9 2 2" xfId="20647"/>
    <cellStyle name="_VC 6.15.06 update on 06GRC power costs.xls Chart 1 9 2 2 2" xfId="20648"/>
    <cellStyle name="_VC 6.15.06 update on 06GRC power costs.xls Chart 1 9 2 3" xfId="20649"/>
    <cellStyle name="_VC 6.15.06 update on 06GRC power costs.xls Chart 1 9 3" xfId="20650"/>
    <cellStyle name="_VC 6.15.06 update on 06GRC power costs.xls Chart 1 9 3 2" xfId="20651"/>
    <cellStyle name="_VC 6.15.06 update on 06GRC power costs.xls Chart 1 9 4" xfId="20652"/>
    <cellStyle name="_VC 6.15.06 update on 06GRC power costs.xls Chart 1_04 07E Wild Horse Wind Expansion (C) (2)" xfId="20653"/>
    <cellStyle name="_VC 6.15.06 update on 06GRC power costs.xls Chart 1_04 07E Wild Horse Wind Expansion (C) (2) 2" xfId="20654"/>
    <cellStyle name="_VC 6.15.06 update on 06GRC power costs.xls Chart 1_04 07E Wild Horse Wind Expansion (C) (2) 2 2" xfId="20655"/>
    <cellStyle name="_VC 6.15.06 update on 06GRC power costs.xls Chart 1_04 07E Wild Horse Wind Expansion (C) (2) 2 2 2" xfId="20656"/>
    <cellStyle name="_VC 6.15.06 update on 06GRC power costs.xls Chart 1_04 07E Wild Horse Wind Expansion (C) (2) 2 2 2 2" xfId="20657"/>
    <cellStyle name="_VC 6.15.06 update on 06GRC power costs.xls Chart 1_04 07E Wild Horse Wind Expansion (C) (2) 2 3" xfId="20658"/>
    <cellStyle name="_VC 6.15.06 update on 06GRC power costs.xls Chart 1_04 07E Wild Horse Wind Expansion (C) (2) 2 3 2" xfId="20659"/>
    <cellStyle name="_VC 6.15.06 update on 06GRC power costs.xls Chart 1_04 07E Wild Horse Wind Expansion (C) (2) 2 4" xfId="20660"/>
    <cellStyle name="_VC 6.15.06 update on 06GRC power costs.xls Chart 1_04 07E Wild Horse Wind Expansion (C) (2) 2 4 2" xfId="20661"/>
    <cellStyle name="_VC 6.15.06 update on 06GRC power costs.xls Chart 1_04 07E Wild Horse Wind Expansion (C) (2) 3" xfId="20662"/>
    <cellStyle name="_VC 6.15.06 update on 06GRC power costs.xls Chart 1_04 07E Wild Horse Wind Expansion (C) (2) 3 2" xfId="20663"/>
    <cellStyle name="_VC 6.15.06 update on 06GRC power costs.xls Chart 1_04 07E Wild Horse Wind Expansion (C) (2) 3 2 2" xfId="20664"/>
    <cellStyle name="_VC 6.15.06 update on 06GRC power costs.xls Chart 1_04 07E Wild Horse Wind Expansion (C) (2) 3 3" xfId="20665"/>
    <cellStyle name="_VC 6.15.06 update on 06GRC power costs.xls Chart 1_04 07E Wild Horse Wind Expansion (C) (2) 4" xfId="20666"/>
    <cellStyle name="_VC 6.15.06 update on 06GRC power costs.xls Chart 1_04 07E Wild Horse Wind Expansion (C) (2) 4 2" xfId="20667"/>
    <cellStyle name="_VC 6.15.06 update on 06GRC power costs.xls Chart 1_04 07E Wild Horse Wind Expansion (C) (2) 4 2 2" xfId="20668"/>
    <cellStyle name="_VC 6.15.06 update on 06GRC power costs.xls Chart 1_04 07E Wild Horse Wind Expansion (C) (2) 4 3" xfId="20669"/>
    <cellStyle name="_VC 6.15.06 update on 06GRC power costs.xls Chart 1_04 07E Wild Horse Wind Expansion (C) (2) 5" xfId="20670"/>
    <cellStyle name="_VC 6.15.06 update on 06GRC power costs.xls Chart 1_04 07E Wild Horse Wind Expansion (C) (2) 5 2" xfId="20671"/>
    <cellStyle name="_VC 6.15.06 update on 06GRC power costs.xls Chart 1_04 07E Wild Horse Wind Expansion (C) (2) 6" xfId="20672"/>
    <cellStyle name="_VC 6.15.06 update on 06GRC power costs.xls Chart 1_04 07E Wild Horse Wind Expansion (C) (2) 6 2" xfId="20673"/>
    <cellStyle name="_VC 6.15.06 update on 06GRC power costs.xls Chart 1_04 07E Wild Horse Wind Expansion (C) (2)_Adj Bench DR 3 for Initial Briefs (Electric)" xfId="20674"/>
    <cellStyle name="_VC 6.15.06 update on 06GRC power costs.xls Chart 1_04 07E Wild Horse Wind Expansion (C) (2)_Adj Bench DR 3 for Initial Briefs (Electric) 2" xfId="20675"/>
    <cellStyle name="_VC 6.15.06 update on 06GRC power costs.xls Chart 1_04 07E Wild Horse Wind Expansion (C) (2)_Adj Bench DR 3 for Initial Briefs (Electric) 2 2" xfId="20676"/>
    <cellStyle name="_VC 6.15.06 update on 06GRC power costs.xls Chart 1_04 07E Wild Horse Wind Expansion (C) (2)_Adj Bench DR 3 for Initial Briefs (Electric) 2 2 2" xfId="20677"/>
    <cellStyle name="_VC 6.15.06 update on 06GRC power costs.xls Chart 1_04 07E Wild Horse Wind Expansion (C) (2)_Adj Bench DR 3 for Initial Briefs (Electric) 2 2 2 2" xfId="20678"/>
    <cellStyle name="_VC 6.15.06 update on 06GRC power costs.xls Chart 1_04 07E Wild Horse Wind Expansion (C) (2)_Adj Bench DR 3 for Initial Briefs (Electric) 2 3" xfId="20679"/>
    <cellStyle name="_VC 6.15.06 update on 06GRC power costs.xls Chart 1_04 07E Wild Horse Wind Expansion (C) (2)_Adj Bench DR 3 for Initial Briefs (Electric) 2 3 2" xfId="20680"/>
    <cellStyle name="_VC 6.15.06 update on 06GRC power costs.xls Chart 1_04 07E Wild Horse Wind Expansion (C) (2)_Adj Bench DR 3 for Initial Briefs (Electric) 2 4" xfId="20681"/>
    <cellStyle name="_VC 6.15.06 update on 06GRC power costs.xls Chart 1_04 07E Wild Horse Wind Expansion (C) (2)_Adj Bench DR 3 for Initial Briefs (Electric) 2 4 2" xfId="20682"/>
    <cellStyle name="_VC 6.15.06 update on 06GRC power costs.xls Chart 1_04 07E Wild Horse Wind Expansion (C) (2)_Adj Bench DR 3 for Initial Briefs (Electric) 3" xfId="20683"/>
    <cellStyle name="_VC 6.15.06 update on 06GRC power costs.xls Chart 1_04 07E Wild Horse Wind Expansion (C) (2)_Adj Bench DR 3 for Initial Briefs (Electric) 3 2" xfId="20684"/>
    <cellStyle name="_VC 6.15.06 update on 06GRC power costs.xls Chart 1_04 07E Wild Horse Wind Expansion (C) (2)_Adj Bench DR 3 for Initial Briefs (Electric) 3 2 2" xfId="20685"/>
    <cellStyle name="_VC 6.15.06 update on 06GRC power costs.xls Chart 1_04 07E Wild Horse Wind Expansion (C) (2)_Adj Bench DR 3 for Initial Briefs (Electric) 3 3" xfId="20686"/>
    <cellStyle name="_VC 6.15.06 update on 06GRC power costs.xls Chart 1_04 07E Wild Horse Wind Expansion (C) (2)_Adj Bench DR 3 for Initial Briefs (Electric) 4" xfId="20687"/>
    <cellStyle name="_VC 6.15.06 update on 06GRC power costs.xls Chart 1_04 07E Wild Horse Wind Expansion (C) (2)_Adj Bench DR 3 for Initial Briefs (Electric) 4 2" xfId="20688"/>
    <cellStyle name="_VC 6.15.06 update on 06GRC power costs.xls Chart 1_04 07E Wild Horse Wind Expansion (C) (2)_Adj Bench DR 3 for Initial Briefs (Electric) 4 2 2" xfId="20689"/>
    <cellStyle name="_VC 6.15.06 update on 06GRC power costs.xls Chart 1_04 07E Wild Horse Wind Expansion (C) (2)_Adj Bench DR 3 for Initial Briefs (Electric) 4 3" xfId="20690"/>
    <cellStyle name="_VC 6.15.06 update on 06GRC power costs.xls Chart 1_04 07E Wild Horse Wind Expansion (C) (2)_Adj Bench DR 3 for Initial Briefs (Electric) 5" xfId="20691"/>
    <cellStyle name="_VC 6.15.06 update on 06GRC power costs.xls Chart 1_04 07E Wild Horse Wind Expansion (C) (2)_Adj Bench DR 3 for Initial Briefs (Electric) 5 2" xfId="20692"/>
    <cellStyle name="_VC 6.15.06 update on 06GRC power costs.xls Chart 1_04 07E Wild Horse Wind Expansion (C) (2)_Adj Bench DR 3 for Initial Briefs (Electric) 6" xfId="20693"/>
    <cellStyle name="_VC 6.15.06 update on 06GRC power costs.xls Chart 1_04 07E Wild Horse Wind Expansion (C) (2)_Adj Bench DR 3 for Initial Briefs (Electric) 6 2" xfId="20694"/>
    <cellStyle name="_VC 6.15.06 update on 06GRC power costs.xls Chart 1_04 07E Wild Horse Wind Expansion (C) (2)_Adj Bench DR 3 for Initial Briefs (Electric)_DEM-WP(C) ENERG10C--ctn Mid-C_042010 2010GRC" xfId="20695"/>
    <cellStyle name="_VC 6.15.06 update on 06GRC power costs.xls Chart 1_04 07E Wild Horse Wind Expansion (C) (2)_Adj Bench DR 3 for Initial Briefs (Electric)_DEM-WP(C) ENERG10C--ctn Mid-C_042010 2010GRC 2" xfId="20696"/>
    <cellStyle name="_VC 6.15.06 update on 06GRC power costs.xls Chart 1_04 07E Wild Horse Wind Expansion (C) (2)_Book1" xfId="20697"/>
    <cellStyle name="_VC 6.15.06 update on 06GRC power costs.xls Chart 1_04 07E Wild Horse Wind Expansion (C) (2)_Book1 2" xfId="20698"/>
    <cellStyle name="_VC 6.15.06 update on 06GRC power costs.xls Chart 1_04 07E Wild Horse Wind Expansion (C) (2)_DEM-WP(C) ENERG10C--ctn Mid-C_042010 2010GRC" xfId="20699"/>
    <cellStyle name="_VC 6.15.06 update on 06GRC power costs.xls Chart 1_04 07E Wild Horse Wind Expansion (C) (2)_DEM-WP(C) ENERG10C--ctn Mid-C_042010 2010GRC 2" xfId="20700"/>
    <cellStyle name="_VC 6.15.06 update on 06GRC power costs.xls Chart 1_04 07E Wild Horse Wind Expansion (C) (2)_Electric Rev Req Model (2009 GRC) " xfId="20701"/>
    <cellStyle name="_VC 6.15.06 update on 06GRC power costs.xls Chart 1_04 07E Wild Horse Wind Expansion (C) (2)_Electric Rev Req Model (2009 GRC)  2" xfId="20702"/>
    <cellStyle name="_VC 6.15.06 update on 06GRC power costs.xls Chart 1_04 07E Wild Horse Wind Expansion (C) (2)_Electric Rev Req Model (2009 GRC)  2 2" xfId="20703"/>
    <cellStyle name="_VC 6.15.06 update on 06GRC power costs.xls Chart 1_04 07E Wild Horse Wind Expansion (C) (2)_Electric Rev Req Model (2009 GRC)  2 2 2" xfId="20704"/>
    <cellStyle name="_VC 6.15.06 update on 06GRC power costs.xls Chart 1_04 07E Wild Horse Wind Expansion (C) (2)_Electric Rev Req Model (2009 GRC)  2 2 2 2" xfId="20705"/>
    <cellStyle name="_VC 6.15.06 update on 06GRC power costs.xls Chart 1_04 07E Wild Horse Wind Expansion (C) (2)_Electric Rev Req Model (2009 GRC)  2 3" xfId="20706"/>
    <cellStyle name="_VC 6.15.06 update on 06GRC power costs.xls Chart 1_04 07E Wild Horse Wind Expansion (C) (2)_Electric Rev Req Model (2009 GRC)  2 3 2" xfId="20707"/>
    <cellStyle name="_VC 6.15.06 update on 06GRC power costs.xls Chart 1_04 07E Wild Horse Wind Expansion (C) (2)_Electric Rev Req Model (2009 GRC)  2 4" xfId="20708"/>
    <cellStyle name="_VC 6.15.06 update on 06GRC power costs.xls Chart 1_04 07E Wild Horse Wind Expansion (C) (2)_Electric Rev Req Model (2009 GRC)  2 4 2" xfId="20709"/>
    <cellStyle name="_VC 6.15.06 update on 06GRC power costs.xls Chart 1_04 07E Wild Horse Wind Expansion (C) (2)_Electric Rev Req Model (2009 GRC)  3" xfId="20710"/>
    <cellStyle name="_VC 6.15.06 update on 06GRC power costs.xls Chart 1_04 07E Wild Horse Wind Expansion (C) (2)_Electric Rev Req Model (2009 GRC)  3 2" xfId="20711"/>
    <cellStyle name="_VC 6.15.06 update on 06GRC power costs.xls Chart 1_04 07E Wild Horse Wind Expansion (C) (2)_Electric Rev Req Model (2009 GRC)  3 2 2" xfId="20712"/>
    <cellStyle name="_VC 6.15.06 update on 06GRC power costs.xls Chart 1_04 07E Wild Horse Wind Expansion (C) (2)_Electric Rev Req Model (2009 GRC)  3 3" xfId="20713"/>
    <cellStyle name="_VC 6.15.06 update on 06GRC power costs.xls Chart 1_04 07E Wild Horse Wind Expansion (C) (2)_Electric Rev Req Model (2009 GRC)  4" xfId="20714"/>
    <cellStyle name="_VC 6.15.06 update on 06GRC power costs.xls Chart 1_04 07E Wild Horse Wind Expansion (C) (2)_Electric Rev Req Model (2009 GRC)  4 2" xfId="20715"/>
    <cellStyle name="_VC 6.15.06 update on 06GRC power costs.xls Chart 1_04 07E Wild Horse Wind Expansion (C) (2)_Electric Rev Req Model (2009 GRC)  4 2 2" xfId="20716"/>
    <cellStyle name="_VC 6.15.06 update on 06GRC power costs.xls Chart 1_04 07E Wild Horse Wind Expansion (C) (2)_Electric Rev Req Model (2009 GRC)  4 3" xfId="20717"/>
    <cellStyle name="_VC 6.15.06 update on 06GRC power costs.xls Chart 1_04 07E Wild Horse Wind Expansion (C) (2)_Electric Rev Req Model (2009 GRC)  5" xfId="20718"/>
    <cellStyle name="_VC 6.15.06 update on 06GRC power costs.xls Chart 1_04 07E Wild Horse Wind Expansion (C) (2)_Electric Rev Req Model (2009 GRC)  5 2" xfId="20719"/>
    <cellStyle name="_VC 6.15.06 update on 06GRC power costs.xls Chart 1_04 07E Wild Horse Wind Expansion (C) (2)_Electric Rev Req Model (2009 GRC)  6" xfId="20720"/>
    <cellStyle name="_VC 6.15.06 update on 06GRC power costs.xls Chart 1_04 07E Wild Horse Wind Expansion (C) (2)_Electric Rev Req Model (2009 GRC)  6 2" xfId="20721"/>
    <cellStyle name="_VC 6.15.06 update on 06GRC power costs.xls Chart 1_04 07E Wild Horse Wind Expansion (C) (2)_Electric Rev Req Model (2009 GRC) _DEM-WP(C) ENERG10C--ctn Mid-C_042010 2010GRC" xfId="20722"/>
    <cellStyle name="_VC 6.15.06 update on 06GRC power costs.xls Chart 1_04 07E Wild Horse Wind Expansion (C) (2)_Electric Rev Req Model (2009 GRC) _DEM-WP(C) ENERG10C--ctn Mid-C_042010 2010GRC 2" xfId="20723"/>
    <cellStyle name="_VC 6.15.06 update on 06GRC power costs.xls Chart 1_04 07E Wild Horse Wind Expansion (C) (2)_Electric Rev Req Model (2009 GRC) Rebuttal" xfId="20724"/>
    <cellStyle name="_VC 6.15.06 update on 06GRC power costs.xls Chart 1_04 07E Wild Horse Wind Expansion (C) (2)_Electric Rev Req Model (2009 GRC) Rebuttal 2" xfId="20725"/>
    <cellStyle name="_VC 6.15.06 update on 06GRC power costs.xls Chart 1_04 07E Wild Horse Wind Expansion (C) (2)_Electric Rev Req Model (2009 GRC) Rebuttal 2 2" xfId="20726"/>
    <cellStyle name="_VC 6.15.06 update on 06GRC power costs.xls Chart 1_04 07E Wild Horse Wind Expansion (C) (2)_Electric Rev Req Model (2009 GRC) Rebuttal 2 2 2" xfId="20727"/>
    <cellStyle name="_VC 6.15.06 update on 06GRC power costs.xls Chart 1_04 07E Wild Horse Wind Expansion (C) (2)_Electric Rev Req Model (2009 GRC) Rebuttal 2 3" xfId="20728"/>
    <cellStyle name="_VC 6.15.06 update on 06GRC power costs.xls Chart 1_04 07E Wild Horse Wind Expansion (C) (2)_Electric Rev Req Model (2009 GRC) Rebuttal 3" xfId="20729"/>
    <cellStyle name="_VC 6.15.06 update on 06GRC power costs.xls Chart 1_04 07E Wild Horse Wind Expansion (C) (2)_Electric Rev Req Model (2009 GRC) Rebuttal 3 2" xfId="20730"/>
    <cellStyle name="_VC 6.15.06 update on 06GRC power costs.xls Chart 1_04 07E Wild Horse Wind Expansion (C) (2)_Electric Rev Req Model (2009 GRC) Rebuttal 4" xfId="20731"/>
    <cellStyle name="_VC 6.15.06 update on 06GRC power costs.xls Chart 1_04 07E Wild Horse Wind Expansion (C) (2)_Electric Rev Req Model (2009 GRC) Rebuttal REmoval of New  WH Solar AdjustMI" xfId="20732"/>
    <cellStyle name="_VC 6.15.06 update on 06GRC power costs.xls Chart 1_04 07E Wild Horse Wind Expansion (C) (2)_Electric Rev Req Model (2009 GRC) Rebuttal REmoval of New  WH Solar AdjustMI 2" xfId="20733"/>
    <cellStyle name="_VC 6.15.06 update on 06GRC power costs.xls Chart 1_04 07E Wild Horse Wind Expansion (C) (2)_Electric Rev Req Model (2009 GRC) Rebuttal REmoval of New  WH Solar AdjustMI 2 2" xfId="20734"/>
    <cellStyle name="_VC 6.15.06 update on 06GRC power costs.xls Chart 1_04 07E Wild Horse Wind Expansion (C) (2)_Electric Rev Req Model (2009 GRC) Rebuttal REmoval of New  WH Solar AdjustMI 2 2 2" xfId="20735"/>
    <cellStyle name="_VC 6.15.06 update on 06GRC power costs.xls Chart 1_04 07E Wild Horse Wind Expansion (C) (2)_Electric Rev Req Model (2009 GRC) Rebuttal REmoval of New  WH Solar AdjustMI 2 2 2 2" xfId="20736"/>
    <cellStyle name="_VC 6.15.06 update on 06GRC power costs.xls Chart 1_04 07E Wild Horse Wind Expansion (C) (2)_Electric Rev Req Model (2009 GRC) Rebuttal REmoval of New  WH Solar AdjustMI 2 3" xfId="20737"/>
    <cellStyle name="_VC 6.15.06 update on 06GRC power costs.xls Chart 1_04 07E Wild Horse Wind Expansion (C) (2)_Electric Rev Req Model (2009 GRC) Rebuttal REmoval of New  WH Solar AdjustMI 2 3 2" xfId="20738"/>
    <cellStyle name="_VC 6.15.06 update on 06GRC power costs.xls Chart 1_04 07E Wild Horse Wind Expansion (C) (2)_Electric Rev Req Model (2009 GRC) Rebuttal REmoval of New  WH Solar AdjustMI 2 4" xfId="20739"/>
    <cellStyle name="_VC 6.15.06 update on 06GRC power costs.xls Chart 1_04 07E Wild Horse Wind Expansion (C) (2)_Electric Rev Req Model (2009 GRC) Rebuttal REmoval of New  WH Solar AdjustMI 2 4 2" xfId="20740"/>
    <cellStyle name="_VC 6.15.06 update on 06GRC power costs.xls Chart 1_04 07E Wild Horse Wind Expansion (C) (2)_Electric Rev Req Model (2009 GRC) Rebuttal REmoval of New  WH Solar AdjustMI 3" xfId="20741"/>
    <cellStyle name="_VC 6.15.06 update on 06GRC power costs.xls Chart 1_04 07E Wild Horse Wind Expansion (C) (2)_Electric Rev Req Model (2009 GRC) Rebuttal REmoval of New  WH Solar AdjustMI 3 2" xfId="20742"/>
    <cellStyle name="_VC 6.15.06 update on 06GRC power costs.xls Chart 1_04 07E Wild Horse Wind Expansion (C) (2)_Electric Rev Req Model (2009 GRC) Rebuttal REmoval of New  WH Solar AdjustMI 3 2 2" xfId="20743"/>
    <cellStyle name="_VC 6.15.06 update on 06GRC power costs.xls Chart 1_04 07E Wild Horse Wind Expansion (C) (2)_Electric Rev Req Model (2009 GRC) Rebuttal REmoval of New  WH Solar AdjustMI 3 3" xfId="20744"/>
    <cellStyle name="_VC 6.15.06 update on 06GRC power costs.xls Chart 1_04 07E Wild Horse Wind Expansion (C) (2)_Electric Rev Req Model (2009 GRC) Rebuttal REmoval of New  WH Solar AdjustMI 4" xfId="20745"/>
    <cellStyle name="_VC 6.15.06 update on 06GRC power costs.xls Chart 1_04 07E Wild Horse Wind Expansion (C) (2)_Electric Rev Req Model (2009 GRC) Rebuttal REmoval of New  WH Solar AdjustMI 4 2" xfId="20746"/>
    <cellStyle name="_VC 6.15.06 update on 06GRC power costs.xls Chart 1_04 07E Wild Horse Wind Expansion (C) (2)_Electric Rev Req Model (2009 GRC) Rebuttal REmoval of New  WH Solar AdjustMI 4 2 2" xfId="20747"/>
    <cellStyle name="_VC 6.15.06 update on 06GRC power costs.xls Chart 1_04 07E Wild Horse Wind Expansion (C) (2)_Electric Rev Req Model (2009 GRC) Rebuttal REmoval of New  WH Solar AdjustMI 4 3" xfId="20748"/>
    <cellStyle name="_VC 6.15.06 update on 06GRC power costs.xls Chart 1_04 07E Wild Horse Wind Expansion (C) (2)_Electric Rev Req Model (2009 GRC) Rebuttal REmoval of New  WH Solar AdjustMI 5" xfId="20749"/>
    <cellStyle name="_VC 6.15.06 update on 06GRC power costs.xls Chart 1_04 07E Wild Horse Wind Expansion (C) (2)_Electric Rev Req Model (2009 GRC) Rebuttal REmoval of New  WH Solar AdjustMI 5 2" xfId="20750"/>
    <cellStyle name="_VC 6.15.06 update on 06GRC power costs.xls Chart 1_04 07E Wild Horse Wind Expansion (C) (2)_Electric Rev Req Model (2009 GRC) Rebuttal REmoval of New  WH Solar AdjustMI 6" xfId="20751"/>
    <cellStyle name="_VC 6.15.06 update on 06GRC power costs.xls Chart 1_04 07E Wild Horse Wind Expansion (C) (2)_Electric Rev Req Model (2009 GRC) Rebuttal REmoval of New  WH Solar AdjustMI 6 2" xfId="20752"/>
    <cellStyle name="_VC 6.15.06 update on 06GRC power costs.xls Chart 1_04 07E Wild Horse Wind Expansion (C) (2)_Electric Rev Req Model (2009 GRC) Rebuttal REmoval of New  WH Solar AdjustMI_DEM-WP(C) ENERG10C--ctn Mid-C_042010 2010GRC" xfId="20753"/>
    <cellStyle name="_VC 6.15.06 update on 06GRC power costs.xls Chart 1_04 07E Wild Horse Wind Expansion (C) (2)_Electric Rev Req Model (2009 GRC) Rebuttal REmoval of New  WH Solar AdjustMI_DEM-WP(C) ENERG10C--ctn Mid-C_042010 2010GRC 2" xfId="20754"/>
    <cellStyle name="_VC 6.15.06 update on 06GRC power costs.xls Chart 1_04 07E Wild Horse Wind Expansion (C) (2)_Electric Rev Req Model (2009 GRC) Revised 01-18-2010" xfId="20755"/>
    <cellStyle name="_VC 6.15.06 update on 06GRC power costs.xls Chart 1_04 07E Wild Horse Wind Expansion (C) (2)_Electric Rev Req Model (2009 GRC) Revised 01-18-2010 2" xfId="20756"/>
    <cellStyle name="_VC 6.15.06 update on 06GRC power costs.xls Chart 1_04 07E Wild Horse Wind Expansion (C) (2)_Electric Rev Req Model (2009 GRC) Revised 01-18-2010 2 2" xfId="20757"/>
    <cellStyle name="_VC 6.15.06 update on 06GRC power costs.xls Chart 1_04 07E Wild Horse Wind Expansion (C) (2)_Electric Rev Req Model (2009 GRC) Revised 01-18-2010 2 2 2" xfId="20758"/>
    <cellStyle name="_VC 6.15.06 update on 06GRC power costs.xls Chart 1_04 07E Wild Horse Wind Expansion (C) (2)_Electric Rev Req Model (2009 GRC) Revised 01-18-2010 2 2 2 2" xfId="20759"/>
    <cellStyle name="_VC 6.15.06 update on 06GRC power costs.xls Chart 1_04 07E Wild Horse Wind Expansion (C) (2)_Electric Rev Req Model (2009 GRC) Revised 01-18-2010 2 3" xfId="20760"/>
    <cellStyle name="_VC 6.15.06 update on 06GRC power costs.xls Chart 1_04 07E Wild Horse Wind Expansion (C) (2)_Electric Rev Req Model (2009 GRC) Revised 01-18-2010 2 3 2" xfId="20761"/>
    <cellStyle name="_VC 6.15.06 update on 06GRC power costs.xls Chart 1_04 07E Wild Horse Wind Expansion (C) (2)_Electric Rev Req Model (2009 GRC) Revised 01-18-2010 2 4" xfId="20762"/>
    <cellStyle name="_VC 6.15.06 update on 06GRC power costs.xls Chart 1_04 07E Wild Horse Wind Expansion (C) (2)_Electric Rev Req Model (2009 GRC) Revised 01-18-2010 2 4 2" xfId="20763"/>
    <cellStyle name="_VC 6.15.06 update on 06GRC power costs.xls Chart 1_04 07E Wild Horse Wind Expansion (C) (2)_Electric Rev Req Model (2009 GRC) Revised 01-18-2010 3" xfId="20764"/>
    <cellStyle name="_VC 6.15.06 update on 06GRC power costs.xls Chart 1_04 07E Wild Horse Wind Expansion (C) (2)_Electric Rev Req Model (2009 GRC) Revised 01-18-2010 3 2" xfId="20765"/>
    <cellStyle name="_VC 6.15.06 update on 06GRC power costs.xls Chart 1_04 07E Wild Horse Wind Expansion (C) (2)_Electric Rev Req Model (2009 GRC) Revised 01-18-2010 3 2 2" xfId="20766"/>
    <cellStyle name="_VC 6.15.06 update on 06GRC power costs.xls Chart 1_04 07E Wild Horse Wind Expansion (C) (2)_Electric Rev Req Model (2009 GRC) Revised 01-18-2010 3 3" xfId="20767"/>
    <cellStyle name="_VC 6.15.06 update on 06GRC power costs.xls Chart 1_04 07E Wild Horse Wind Expansion (C) (2)_Electric Rev Req Model (2009 GRC) Revised 01-18-2010 4" xfId="20768"/>
    <cellStyle name="_VC 6.15.06 update on 06GRC power costs.xls Chart 1_04 07E Wild Horse Wind Expansion (C) (2)_Electric Rev Req Model (2009 GRC) Revised 01-18-2010 4 2" xfId="20769"/>
    <cellStyle name="_VC 6.15.06 update on 06GRC power costs.xls Chart 1_04 07E Wild Horse Wind Expansion (C) (2)_Electric Rev Req Model (2009 GRC) Revised 01-18-2010 4 2 2" xfId="20770"/>
    <cellStyle name="_VC 6.15.06 update on 06GRC power costs.xls Chart 1_04 07E Wild Horse Wind Expansion (C) (2)_Electric Rev Req Model (2009 GRC) Revised 01-18-2010 4 3" xfId="20771"/>
    <cellStyle name="_VC 6.15.06 update on 06GRC power costs.xls Chart 1_04 07E Wild Horse Wind Expansion (C) (2)_Electric Rev Req Model (2009 GRC) Revised 01-18-2010 5" xfId="20772"/>
    <cellStyle name="_VC 6.15.06 update on 06GRC power costs.xls Chart 1_04 07E Wild Horse Wind Expansion (C) (2)_Electric Rev Req Model (2009 GRC) Revised 01-18-2010 5 2" xfId="20773"/>
    <cellStyle name="_VC 6.15.06 update on 06GRC power costs.xls Chart 1_04 07E Wild Horse Wind Expansion (C) (2)_Electric Rev Req Model (2009 GRC) Revised 01-18-2010 6" xfId="20774"/>
    <cellStyle name="_VC 6.15.06 update on 06GRC power costs.xls Chart 1_04 07E Wild Horse Wind Expansion (C) (2)_Electric Rev Req Model (2009 GRC) Revised 01-18-2010 6 2" xfId="20775"/>
    <cellStyle name="_VC 6.15.06 update on 06GRC power costs.xls Chart 1_04 07E Wild Horse Wind Expansion (C) (2)_Electric Rev Req Model (2009 GRC) Revised 01-18-2010_DEM-WP(C) ENERG10C--ctn Mid-C_042010 2010GRC" xfId="20776"/>
    <cellStyle name="_VC 6.15.06 update on 06GRC power costs.xls Chart 1_04 07E Wild Horse Wind Expansion (C) (2)_Electric Rev Req Model (2009 GRC) Revised 01-18-2010_DEM-WP(C) ENERG10C--ctn Mid-C_042010 2010GRC 2" xfId="20777"/>
    <cellStyle name="_VC 6.15.06 update on 06GRC power costs.xls Chart 1_04 07E Wild Horse Wind Expansion (C) (2)_Electric Rev Req Model (2010 GRC)" xfId="20778"/>
    <cellStyle name="_VC 6.15.06 update on 06GRC power costs.xls Chart 1_04 07E Wild Horse Wind Expansion (C) (2)_Electric Rev Req Model (2010 GRC) 2" xfId="20779"/>
    <cellStyle name="_VC 6.15.06 update on 06GRC power costs.xls Chart 1_04 07E Wild Horse Wind Expansion (C) (2)_Electric Rev Req Model (2010 GRC) SF" xfId="20780"/>
    <cellStyle name="_VC 6.15.06 update on 06GRC power costs.xls Chart 1_04 07E Wild Horse Wind Expansion (C) (2)_Electric Rev Req Model (2010 GRC) SF 2" xfId="20781"/>
    <cellStyle name="_VC 6.15.06 update on 06GRC power costs.xls Chart 1_04 07E Wild Horse Wind Expansion (C) (2)_Final Order Electric EXHIBIT A-1" xfId="20782"/>
    <cellStyle name="_VC 6.15.06 update on 06GRC power costs.xls Chart 1_04 07E Wild Horse Wind Expansion (C) (2)_Final Order Electric EXHIBIT A-1 2" xfId="20783"/>
    <cellStyle name="_VC 6.15.06 update on 06GRC power costs.xls Chart 1_04 07E Wild Horse Wind Expansion (C) (2)_Final Order Electric EXHIBIT A-1 2 2" xfId="20784"/>
    <cellStyle name="_VC 6.15.06 update on 06GRC power costs.xls Chart 1_04 07E Wild Horse Wind Expansion (C) (2)_Final Order Electric EXHIBIT A-1 2 2 2" xfId="20785"/>
    <cellStyle name="_VC 6.15.06 update on 06GRC power costs.xls Chart 1_04 07E Wild Horse Wind Expansion (C) (2)_Final Order Electric EXHIBIT A-1 2 3" xfId="20786"/>
    <cellStyle name="_VC 6.15.06 update on 06GRC power costs.xls Chart 1_04 07E Wild Horse Wind Expansion (C) (2)_Final Order Electric EXHIBIT A-1 3" xfId="20787"/>
    <cellStyle name="_VC 6.15.06 update on 06GRC power costs.xls Chart 1_04 07E Wild Horse Wind Expansion (C) (2)_Final Order Electric EXHIBIT A-1 3 2" xfId="20788"/>
    <cellStyle name="_VC 6.15.06 update on 06GRC power costs.xls Chart 1_04 07E Wild Horse Wind Expansion (C) (2)_Final Order Electric EXHIBIT A-1 3 2 2" xfId="20789"/>
    <cellStyle name="_VC 6.15.06 update on 06GRC power costs.xls Chart 1_04 07E Wild Horse Wind Expansion (C) (2)_Final Order Electric EXHIBIT A-1 3 3" xfId="20790"/>
    <cellStyle name="_VC 6.15.06 update on 06GRC power costs.xls Chart 1_04 07E Wild Horse Wind Expansion (C) (2)_Final Order Electric EXHIBIT A-1 4" xfId="20791"/>
    <cellStyle name="_VC 6.15.06 update on 06GRC power costs.xls Chart 1_04 07E Wild Horse Wind Expansion (C) (2)_Final Order Electric EXHIBIT A-1 4 2" xfId="20792"/>
    <cellStyle name="_VC 6.15.06 update on 06GRC power costs.xls Chart 1_04 07E Wild Horse Wind Expansion (C) (2)_Final Order Electric EXHIBIT A-1 5" xfId="20793"/>
    <cellStyle name="_VC 6.15.06 update on 06GRC power costs.xls Chart 1_04 07E Wild Horse Wind Expansion (C) (2)_Final Order Electric EXHIBIT A-1 6" xfId="20794"/>
    <cellStyle name="_VC 6.15.06 update on 06GRC power costs.xls Chart 1_04 07E Wild Horse Wind Expansion (C) (2)_TENASKA REGULATORY ASSET" xfId="20795"/>
    <cellStyle name="_VC 6.15.06 update on 06GRC power costs.xls Chart 1_04 07E Wild Horse Wind Expansion (C) (2)_TENASKA REGULATORY ASSET 2" xfId="20796"/>
    <cellStyle name="_VC 6.15.06 update on 06GRC power costs.xls Chart 1_04 07E Wild Horse Wind Expansion (C) (2)_TENASKA REGULATORY ASSET 2 2" xfId="20797"/>
    <cellStyle name="_VC 6.15.06 update on 06GRC power costs.xls Chart 1_04 07E Wild Horse Wind Expansion (C) (2)_TENASKA REGULATORY ASSET 2 2 2" xfId="20798"/>
    <cellStyle name="_VC 6.15.06 update on 06GRC power costs.xls Chart 1_04 07E Wild Horse Wind Expansion (C) (2)_TENASKA REGULATORY ASSET 2 3" xfId="20799"/>
    <cellStyle name="_VC 6.15.06 update on 06GRC power costs.xls Chart 1_04 07E Wild Horse Wind Expansion (C) (2)_TENASKA REGULATORY ASSET 3" xfId="20800"/>
    <cellStyle name="_VC 6.15.06 update on 06GRC power costs.xls Chart 1_04 07E Wild Horse Wind Expansion (C) (2)_TENASKA REGULATORY ASSET 3 2" xfId="20801"/>
    <cellStyle name="_VC 6.15.06 update on 06GRC power costs.xls Chart 1_04 07E Wild Horse Wind Expansion (C) (2)_TENASKA REGULATORY ASSET 3 2 2" xfId="20802"/>
    <cellStyle name="_VC 6.15.06 update on 06GRC power costs.xls Chart 1_04 07E Wild Horse Wind Expansion (C) (2)_TENASKA REGULATORY ASSET 3 3" xfId="20803"/>
    <cellStyle name="_VC 6.15.06 update on 06GRC power costs.xls Chart 1_04 07E Wild Horse Wind Expansion (C) (2)_TENASKA REGULATORY ASSET 4" xfId="20804"/>
    <cellStyle name="_VC 6.15.06 update on 06GRC power costs.xls Chart 1_04 07E Wild Horse Wind Expansion (C) (2)_TENASKA REGULATORY ASSET 4 2" xfId="20805"/>
    <cellStyle name="_VC 6.15.06 update on 06GRC power costs.xls Chart 1_04 07E Wild Horse Wind Expansion (C) (2)_TENASKA REGULATORY ASSET 5" xfId="20806"/>
    <cellStyle name="_VC 6.15.06 update on 06GRC power costs.xls Chart 1_04 07E Wild Horse Wind Expansion (C) (2)_TENASKA REGULATORY ASSET 6" xfId="20807"/>
    <cellStyle name="_VC 6.15.06 update on 06GRC power costs.xls Chart 1_16.37E Wild Horse Expansion DeferralRevwrkingfile SF" xfId="20808"/>
    <cellStyle name="_VC 6.15.06 update on 06GRC power costs.xls Chart 1_16.37E Wild Horse Expansion DeferralRevwrkingfile SF 2" xfId="20809"/>
    <cellStyle name="_VC 6.15.06 update on 06GRC power costs.xls Chart 1_16.37E Wild Horse Expansion DeferralRevwrkingfile SF 2 2" xfId="20810"/>
    <cellStyle name="_VC 6.15.06 update on 06GRC power costs.xls Chart 1_16.37E Wild Horse Expansion DeferralRevwrkingfile SF 2 2 2" xfId="20811"/>
    <cellStyle name="_VC 6.15.06 update on 06GRC power costs.xls Chart 1_16.37E Wild Horse Expansion DeferralRevwrkingfile SF 2 2 2 2" xfId="20812"/>
    <cellStyle name="_VC 6.15.06 update on 06GRC power costs.xls Chart 1_16.37E Wild Horse Expansion DeferralRevwrkingfile SF 2 3" xfId="20813"/>
    <cellStyle name="_VC 6.15.06 update on 06GRC power costs.xls Chart 1_16.37E Wild Horse Expansion DeferralRevwrkingfile SF 2 3 2" xfId="20814"/>
    <cellStyle name="_VC 6.15.06 update on 06GRC power costs.xls Chart 1_16.37E Wild Horse Expansion DeferralRevwrkingfile SF 2 4" xfId="20815"/>
    <cellStyle name="_VC 6.15.06 update on 06GRC power costs.xls Chart 1_16.37E Wild Horse Expansion DeferralRevwrkingfile SF 2 4 2" xfId="20816"/>
    <cellStyle name="_VC 6.15.06 update on 06GRC power costs.xls Chart 1_16.37E Wild Horse Expansion DeferralRevwrkingfile SF 3" xfId="20817"/>
    <cellStyle name="_VC 6.15.06 update on 06GRC power costs.xls Chart 1_16.37E Wild Horse Expansion DeferralRevwrkingfile SF 3 2" xfId="20818"/>
    <cellStyle name="_VC 6.15.06 update on 06GRC power costs.xls Chart 1_16.37E Wild Horse Expansion DeferralRevwrkingfile SF 3 2 2" xfId="20819"/>
    <cellStyle name="_VC 6.15.06 update on 06GRC power costs.xls Chart 1_16.37E Wild Horse Expansion DeferralRevwrkingfile SF 3 3" xfId="20820"/>
    <cellStyle name="_VC 6.15.06 update on 06GRC power costs.xls Chart 1_16.37E Wild Horse Expansion DeferralRevwrkingfile SF 4" xfId="20821"/>
    <cellStyle name="_VC 6.15.06 update on 06GRC power costs.xls Chart 1_16.37E Wild Horse Expansion DeferralRevwrkingfile SF 4 2" xfId="20822"/>
    <cellStyle name="_VC 6.15.06 update on 06GRC power costs.xls Chart 1_16.37E Wild Horse Expansion DeferralRevwrkingfile SF 4 2 2" xfId="20823"/>
    <cellStyle name="_VC 6.15.06 update on 06GRC power costs.xls Chart 1_16.37E Wild Horse Expansion DeferralRevwrkingfile SF 4 3" xfId="20824"/>
    <cellStyle name="_VC 6.15.06 update on 06GRC power costs.xls Chart 1_16.37E Wild Horse Expansion DeferralRevwrkingfile SF 5" xfId="20825"/>
    <cellStyle name="_VC 6.15.06 update on 06GRC power costs.xls Chart 1_16.37E Wild Horse Expansion DeferralRevwrkingfile SF 5 2" xfId="20826"/>
    <cellStyle name="_VC 6.15.06 update on 06GRC power costs.xls Chart 1_16.37E Wild Horse Expansion DeferralRevwrkingfile SF 6" xfId="20827"/>
    <cellStyle name="_VC 6.15.06 update on 06GRC power costs.xls Chart 1_16.37E Wild Horse Expansion DeferralRevwrkingfile SF 6 2" xfId="20828"/>
    <cellStyle name="_VC 6.15.06 update on 06GRC power costs.xls Chart 1_16.37E Wild Horse Expansion DeferralRevwrkingfile SF_DEM-WP(C) ENERG10C--ctn Mid-C_042010 2010GRC" xfId="20829"/>
    <cellStyle name="_VC 6.15.06 update on 06GRC power costs.xls Chart 1_16.37E Wild Horse Expansion DeferralRevwrkingfile SF_DEM-WP(C) ENERG10C--ctn Mid-C_042010 2010GRC 2" xfId="20830"/>
    <cellStyle name="_VC 6.15.06 update on 06GRC power costs.xls Chart 1_2009 Compliance Filing PCA Exhibits for GRC" xfId="20831"/>
    <cellStyle name="_VC 6.15.06 update on 06GRC power costs.xls Chart 1_2009 Compliance Filing PCA Exhibits for GRC 2" xfId="20832"/>
    <cellStyle name="_VC 6.15.06 update on 06GRC power costs.xls Chart 1_2009 Compliance Filing PCA Exhibits for GRC 2 2" xfId="20833"/>
    <cellStyle name="_VC 6.15.06 update on 06GRC power costs.xls Chart 1_2009 Compliance Filing PCA Exhibits for GRC 3" xfId="20834"/>
    <cellStyle name="_VC 6.15.06 update on 06GRC power costs.xls Chart 1_2009 GRC Compl Filing - Exhibit D" xfId="20835"/>
    <cellStyle name="_VC 6.15.06 update on 06GRC power costs.xls Chart 1_2009 GRC Compl Filing - Exhibit D 2" xfId="20836"/>
    <cellStyle name="_VC 6.15.06 update on 06GRC power costs.xls Chart 1_2009 GRC Compl Filing - Exhibit D 2 2" xfId="20837"/>
    <cellStyle name="_VC 6.15.06 update on 06GRC power costs.xls Chart 1_2009 GRC Compl Filing - Exhibit D 2 2 2" xfId="20838"/>
    <cellStyle name="_VC 6.15.06 update on 06GRC power costs.xls Chart 1_2009 GRC Compl Filing - Exhibit D 2 2 2 2" xfId="20839"/>
    <cellStyle name="_VC 6.15.06 update on 06GRC power costs.xls Chart 1_2009 GRC Compl Filing - Exhibit D 2 3" xfId="20840"/>
    <cellStyle name="_VC 6.15.06 update on 06GRC power costs.xls Chart 1_2009 GRC Compl Filing - Exhibit D 2 3 2" xfId="20841"/>
    <cellStyle name="_VC 6.15.06 update on 06GRC power costs.xls Chart 1_2009 GRC Compl Filing - Exhibit D 2 4" xfId="20842"/>
    <cellStyle name="_VC 6.15.06 update on 06GRC power costs.xls Chart 1_2009 GRC Compl Filing - Exhibit D 2 4 2" xfId="20843"/>
    <cellStyle name="_VC 6.15.06 update on 06GRC power costs.xls Chart 1_2009 GRC Compl Filing - Exhibit D 3" xfId="20844"/>
    <cellStyle name="_VC 6.15.06 update on 06GRC power costs.xls Chart 1_2009 GRC Compl Filing - Exhibit D 3 2" xfId="20845"/>
    <cellStyle name="_VC 6.15.06 update on 06GRC power costs.xls Chart 1_2009 GRC Compl Filing - Exhibit D 3 2 2" xfId="20846"/>
    <cellStyle name="_VC 6.15.06 update on 06GRC power costs.xls Chart 1_2009 GRC Compl Filing - Exhibit D 3 3" xfId="20847"/>
    <cellStyle name="_VC 6.15.06 update on 06GRC power costs.xls Chart 1_2009 GRC Compl Filing - Exhibit D 4" xfId="20848"/>
    <cellStyle name="_VC 6.15.06 update on 06GRC power costs.xls Chart 1_2009 GRC Compl Filing - Exhibit D 4 2" xfId="20849"/>
    <cellStyle name="_VC 6.15.06 update on 06GRC power costs.xls Chart 1_2009 GRC Compl Filing - Exhibit D 4 2 2" xfId="20850"/>
    <cellStyle name="_VC 6.15.06 update on 06GRC power costs.xls Chart 1_2009 GRC Compl Filing - Exhibit D 4 3" xfId="20851"/>
    <cellStyle name="_VC 6.15.06 update on 06GRC power costs.xls Chart 1_2009 GRC Compl Filing - Exhibit D 5" xfId="20852"/>
    <cellStyle name="_VC 6.15.06 update on 06GRC power costs.xls Chart 1_2009 GRC Compl Filing - Exhibit D 5 2" xfId="20853"/>
    <cellStyle name="_VC 6.15.06 update on 06GRC power costs.xls Chart 1_2009 GRC Compl Filing - Exhibit D 6" xfId="20854"/>
    <cellStyle name="_VC 6.15.06 update on 06GRC power costs.xls Chart 1_2009 GRC Compl Filing - Exhibit D 6 2" xfId="20855"/>
    <cellStyle name="_VC 6.15.06 update on 06GRC power costs.xls Chart 1_2009 GRC Compl Filing - Exhibit D_DEM-WP(C) ENERG10C--ctn Mid-C_042010 2010GRC" xfId="20856"/>
    <cellStyle name="_VC 6.15.06 update on 06GRC power costs.xls Chart 1_2009 GRC Compl Filing - Exhibit D_DEM-WP(C) ENERG10C--ctn Mid-C_042010 2010GRC 2" xfId="20857"/>
    <cellStyle name="_VC 6.15.06 update on 06GRC power costs.xls Chart 1_2010 PTC's July1_Dec31 2010 " xfId="20858"/>
    <cellStyle name="_VC 6.15.06 update on 06GRC power costs.xls Chart 1_2010 PTC's Sept10_Aug11 (Version 4)" xfId="20859"/>
    <cellStyle name="_VC 6.15.06 update on 06GRC power costs.xls Chart 1_3.01 Income Statement" xfId="20860"/>
    <cellStyle name="_VC 6.15.06 update on 06GRC power costs.xls Chart 1_4 31 Regulatory Assets and Liabilities  7 06- Exhibit D" xfId="20861"/>
    <cellStyle name="_VC 6.15.06 update on 06GRC power costs.xls Chart 1_4 31 Regulatory Assets and Liabilities  7 06- Exhibit D 2" xfId="20862"/>
    <cellStyle name="_VC 6.15.06 update on 06GRC power costs.xls Chart 1_4 31 Regulatory Assets and Liabilities  7 06- Exhibit D 2 2" xfId="20863"/>
    <cellStyle name="_VC 6.15.06 update on 06GRC power costs.xls Chart 1_4 31 Regulatory Assets and Liabilities  7 06- Exhibit D 2 2 2" xfId="20864"/>
    <cellStyle name="_VC 6.15.06 update on 06GRC power costs.xls Chart 1_4 31 Regulatory Assets and Liabilities  7 06- Exhibit D 2 2 2 2" xfId="20865"/>
    <cellStyle name="_VC 6.15.06 update on 06GRC power costs.xls Chart 1_4 31 Regulatory Assets and Liabilities  7 06- Exhibit D 2 3" xfId="20866"/>
    <cellStyle name="_VC 6.15.06 update on 06GRC power costs.xls Chart 1_4 31 Regulatory Assets and Liabilities  7 06- Exhibit D 2 3 2" xfId="20867"/>
    <cellStyle name="_VC 6.15.06 update on 06GRC power costs.xls Chart 1_4 31 Regulatory Assets and Liabilities  7 06- Exhibit D 2 4" xfId="20868"/>
    <cellStyle name="_VC 6.15.06 update on 06GRC power costs.xls Chart 1_4 31 Regulatory Assets and Liabilities  7 06- Exhibit D 2 4 2" xfId="20869"/>
    <cellStyle name="_VC 6.15.06 update on 06GRC power costs.xls Chart 1_4 31 Regulatory Assets and Liabilities  7 06- Exhibit D 3" xfId="20870"/>
    <cellStyle name="_VC 6.15.06 update on 06GRC power costs.xls Chart 1_4 31 Regulatory Assets and Liabilities  7 06- Exhibit D 3 2" xfId="20871"/>
    <cellStyle name="_VC 6.15.06 update on 06GRC power costs.xls Chart 1_4 31 Regulatory Assets and Liabilities  7 06- Exhibit D 3 2 2" xfId="20872"/>
    <cellStyle name="_VC 6.15.06 update on 06GRC power costs.xls Chart 1_4 31 Regulatory Assets and Liabilities  7 06- Exhibit D 3 3" xfId="20873"/>
    <cellStyle name="_VC 6.15.06 update on 06GRC power costs.xls Chart 1_4 31 Regulatory Assets and Liabilities  7 06- Exhibit D 4" xfId="20874"/>
    <cellStyle name="_VC 6.15.06 update on 06GRC power costs.xls Chart 1_4 31 Regulatory Assets and Liabilities  7 06- Exhibit D 4 2" xfId="20875"/>
    <cellStyle name="_VC 6.15.06 update on 06GRC power costs.xls Chart 1_4 31 Regulatory Assets and Liabilities  7 06- Exhibit D 4 2 2" xfId="20876"/>
    <cellStyle name="_VC 6.15.06 update on 06GRC power costs.xls Chart 1_4 31 Regulatory Assets and Liabilities  7 06- Exhibit D 4 3" xfId="20877"/>
    <cellStyle name="_VC 6.15.06 update on 06GRC power costs.xls Chart 1_4 31 Regulatory Assets and Liabilities  7 06- Exhibit D 5" xfId="20878"/>
    <cellStyle name="_VC 6.15.06 update on 06GRC power costs.xls Chart 1_4 31 Regulatory Assets and Liabilities  7 06- Exhibit D 5 2" xfId="20879"/>
    <cellStyle name="_VC 6.15.06 update on 06GRC power costs.xls Chart 1_4 31 Regulatory Assets and Liabilities  7 06- Exhibit D 6" xfId="20880"/>
    <cellStyle name="_VC 6.15.06 update on 06GRC power costs.xls Chart 1_4 31 Regulatory Assets and Liabilities  7 06- Exhibit D 6 2" xfId="20881"/>
    <cellStyle name="_VC 6.15.06 update on 06GRC power costs.xls Chart 1_4 31 Regulatory Assets and Liabilities  7 06- Exhibit D_DEM-WP(C) ENERG10C--ctn Mid-C_042010 2010GRC" xfId="20882"/>
    <cellStyle name="_VC 6.15.06 update on 06GRC power costs.xls Chart 1_4 31 Regulatory Assets and Liabilities  7 06- Exhibit D_DEM-WP(C) ENERG10C--ctn Mid-C_042010 2010GRC 2" xfId="20883"/>
    <cellStyle name="_VC 6.15.06 update on 06GRC power costs.xls Chart 1_4 31 Regulatory Assets and Liabilities  7 06- Exhibit D_NIM Summary" xfId="20884"/>
    <cellStyle name="_VC 6.15.06 update on 06GRC power costs.xls Chart 1_4 31 Regulatory Assets and Liabilities  7 06- Exhibit D_NIM Summary 2" xfId="20885"/>
    <cellStyle name="_VC 6.15.06 update on 06GRC power costs.xls Chart 1_4 31 Regulatory Assets and Liabilities  7 06- Exhibit D_NIM Summary 2 2" xfId="20886"/>
    <cellStyle name="_VC 6.15.06 update on 06GRC power costs.xls Chart 1_4 31 Regulatory Assets and Liabilities  7 06- Exhibit D_NIM Summary 2 2 2" xfId="20887"/>
    <cellStyle name="_VC 6.15.06 update on 06GRC power costs.xls Chart 1_4 31 Regulatory Assets and Liabilities  7 06- Exhibit D_NIM Summary 2 2 2 2" xfId="20888"/>
    <cellStyle name="_VC 6.15.06 update on 06GRC power costs.xls Chart 1_4 31 Regulatory Assets and Liabilities  7 06- Exhibit D_NIM Summary 2 3" xfId="20889"/>
    <cellStyle name="_VC 6.15.06 update on 06GRC power costs.xls Chart 1_4 31 Regulatory Assets and Liabilities  7 06- Exhibit D_NIM Summary 2 3 2" xfId="20890"/>
    <cellStyle name="_VC 6.15.06 update on 06GRC power costs.xls Chart 1_4 31 Regulatory Assets and Liabilities  7 06- Exhibit D_NIM Summary 2 4" xfId="20891"/>
    <cellStyle name="_VC 6.15.06 update on 06GRC power costs.xls Chart 1_4 31 Regulatory Assets and Liabilities  7 06- Exhibit D_NIM Summary 2 4 2" xfId="20892"/>
    <cellStyle name="_VC 6.15.06 update on 06GRC power costs.xls Chart 1_4 31 Regulatory Assets and Liabilities  7 06- Exhibit D_NIM Summary 3" xfId="20893"/>
    <cellStyle name="_VC 6.15.06 update on 06GRC power costs.xls Chart 1_4 31 Regulatory Assets and Liabilities  7 06- Exhibit D_NIM Summary 3 2" xfId="20894"/>
    <cellStyle name="_VC 6.15.06 update on 06GRC power costs.xls Chart 1_4 31 Regulatory Assets and Liabilities  7 06- Exhibit D_NIM Summary 3 2 2" xfId="20895"/>
    <cellStyle name="_VC 6.15.06 update on 06GRC power costs.xls Chart 1_4 31 Regulatory Assets and Liabilities  7 06- Exhibit D_NIM Summary 3 3" xfId="20896"/>
    <cellStyle name="_VC 6.15.06 update on 06GRC power costs.xls Chart 1_4 31 Regulatory Assets and Liabilities  7 06- Exhibit D_NIM Summary 4" xfId="20897"/>
    <cellStyle name="_VC 6.15.06 update on 06GRC power costs.xls Chart 1_4 31 Regulatory Assets and Liabilities  7 06- Exhibit D_NIM Summary 4 2" xfId="20898"/>
    <cellStyle name="_VC 6.15.06 update on 06GRC power costs.xls Chart 1_4 31 Regulatory Assets and Liabilities  7 06- Exhibit D_NIM Summary 4 2 2" xfId="20899"/>
    <cellStyle name="_VC 6.15.06 update on 06GRC power costs.xls Chart 1_4 31 Regulatory Assets and Liabilities  7 06- Exhibit D_NIM Summary 4 3" xfId="20900"/>
    <cellStyle name="_VC 6.15.06 update on 06GRC power costs.xls Chart 1_4 31 Regulatory Assets and Liabilities  7 06- Exhibit D_NIM Summary 5" xfId="20901"/>
    <cellStyle name="_VC 6.15.06 update on 06GRC power costs.xls Chart 1_4 31 Regulatory Assets and Liabilities  7 06- Exhibit D_NIM Summary 5 2" xfId="20902"/>
    <cellStyle name="_VC 6.15.06 update on 06GRC power costs.xls Chart 1_4 31 Regulatory Assets and Liabilities  7 06- Exhibit D_NIM Summary 6" xfId="20903"/>
    <cellStyle name="_VC 6.15.06 update on 06GRC power costs.xls Chart 1_4 31 Regulatory Assets and Liabilities  7 06- Exhibit D_NIM Summary 6 2" xfId="20904"/>
    <cellStyle name="_VC 6.15.06 update on 06GRC power costs.xls Chart 1_4 31 Regulatory Assets and Liabilities  7 06- Exhibit D_NIM Summary_DEM-WP(C) ENERG10C--ctn Mid-C_042010 2010GRC" xfId="20905"/>
    <cellStyle name="_VC 6.15.06 update on 06GRC power costs.xls Chart 1_4 31 Regulatory Assets and Liabilities  7 06- Exhibit D_NIM Summary_DEM-WP(C) ENERG10C--ctn Mid-C_042010 2010GRC 2" xfId="20906"/>
    <cellStyle name="_VC 6.15.06 update on 06GRC power costs.xls Chart 1_4 31E Reg Asset  Liab and EXH D" xfId="20907"/>
    <cellStyle name="_VC 6.15.06 update on 06GRC power costs.xls Chart 1_4 31E Reg Asset  Liab and EXH D _ Aug 10 Filing (2)" xfId="20908"/>
    <cellStyle name="_VC 6.15.06 update on 06GRC power costs.xls Chart 1_4 31E Reg Asset  Liab and EXH D _ Aug 10 Filing (2) 2" xfId="20909"/>
    <cellStyle name="_VC 6.15.06 update on 06GRC power costs.xls Chart 1_4 31E Reg Asset  Liab and EXH D _ Aug 10 Filing (2) 2 2" xfId="20910"/>
    <cellStyle name="_VC 6.15.06 update on 06GRC power costs.xls Chart 1_4 31E Reg Asset  Liab and EXH D _ Aug 10 Filing (2) 2 2 2" xfId="20911"/>
    <cellStyle name="_VC 6.15.06 update on 06GRC power costs.xls Chart 1_4 31E Reg Asset  Liab and EXH D _ Aug 10 Filing (2) 2 3" xfId="20912"/>
    <cellStyle name="_VC 6.15.06 update on 06GRC power costs.xls Chart 1_4 31E Reg Asset  Liab and EXH D _ Aug 10 Filing (2) 3" xfId="20913"/>
    <cellStyle name="_VC 6.15.06 update on 06GRC power costs.xls Chart 1_4 31E Reg Asset  Liab and EXH D _ Aug 10 Filing (2) 3 2" xfId="20914"/>
    <cellStyle name="_VC 6.15.06 update on 06GRC power costs.xls Chart 1_4 31E Reg Asset  Liab and EXH D _ Aug 10 Filing (2) 3 2 2" xfId="20915"/>
    <cellStyle name="_VC 6.15.06 update on 06GRC power costs.xls Chart 1_4 31E Reg Asset  Liab and EXH D _ Aug 10 Filing (2) 3 3" xfId="20916"/>
    <cellStyle name="_VC 6.15.06 update on 06GRC power costs.xls Chart 1_4 31E Reg Asset  Liab and EXH D _ Aug 10 Filing (2) 4" xfId="20917"/>
    <cellStyle name="_VC 6.15.06 update on 06GRC power costs.xls Chart 1_4 31E Reg Asset  Liab and EXH D _ Aug 10 Filing (2) 4 2" xfId="20918"/>
    <cellStyle name="_VC 6.15.06 update on 06GRC power costs.xls Chart 1_4 31E Reg Asset  Liab and EXH D _ Aug 10 Filing (2) 5" xfId="20919"/>
    <cellStyle name="_VC 6.15.06 update on 06GRC power costs.xls Chart 1_4 31E Reg Asset  Liab and EXH D _ Aug 10 Filing (2) 5 2" xfId="20920"/>
    <cellStyle name="_VC 6.15.06 update on 06GRC power costs.xls Chart 1_4 31E Reg Asset  Liab and EXH D 10" xfId="20921"/>
    <cellStyle name="_VC 6.15.06 update on 06GRC power costs.xls Chart 1_4 31E Reg Asset  Liab and EXH D 10 2" xfId="20922"/>
    <cellStyle name="_VC 6.15.06 update on 06GRC power costs.xls Chart 1_4 31E Reg Asset  Liab and EXH D 10 2 2" xfId="20923"/>
    <cellStyle name="_VC 6.15.06 update on 06GRC power costs.xls Chart 1_4 31E Reg Asset  Liab and EXH D 10 3" xfId="20924"/>
    <cellStyle name="_VC 6.15.06 update on 06GRC power costs.xls Chart 1_4 31E Reg Asset  Liab and EXH D 11" xfId="20925"/>
    <cellStyle name="_VC 6.15.06 update on 06GRC power costs.xls Chart 1_4 31E Reg Asset  Liab and EXH D 11 2" xfId="20926"/>
    <cellStyle name="_VC 6.15.06 update on 06GRC power costs.xls Chart 1_4 31E Reg Asset  Liab and EXH D 11 2 2" xfId="20927"/>
    <cellStyle name="_VC 6.15.06 update on 06GRC power costs.xls Chart 1_4 31E Reg Asset  Liab and EXH D 11 3" xfId="20928"/>
    <cellStyle name="_VC 6.15.06 update on 06GRC power costs.xls Chart 1_4 31E Reg Asset  Liab and EXH D 12" xfId="20929"/>
    <cellStyle name="_VC 6.15.06 update on 06GRC power costs.xls Chart 1_4 31E Reg Asset  Liab and EXH D 12 2" xfId="20930"/>
    <cellStyle name="_VC 6.15.06 update on 06GRC power costs.xls Chart 1_4 31E Reg Asset  Liab and EXH D 12 2 2" xfId="20931"/>
    <cellStyle name="_VC 6.15.06 update on 06GRC power costs.xls Chart 1_4 31E Reg Asset  Liab and EXH D 12 3" xfId="20932"/>
    <cellStyle name="_VC 6.15.06 update on 06GRC power costs.xls Chart 1_4 31E Reg Asset  Liab and EXH D 13" xfId="20933"/>
    <cellStyle name="_VC 6.15.06 update on 06GRC power costs.xls Chart 1_4 31E Reg Asset  Liab and EXH D 13 2" xfId="20934"/>
    <cellStyle name="_VC 6.15.06 update on 06GRC power costs.xls Chart 1_4 31E Reg Asset  Liab and EXH D 13 2 2" xfId="20935"/>
    <cellStyle name="_VC 6.15.06 update on 06GRC power costs.xls Chart 1_4 31E Reg Asset  Liab and EXH D 13 3" xfId="20936"/>
    <cellStyle name="_VC 6.15.06 update on 06GRC power costs.xls Chart 1_4 31E Reg Asset  Liab and EXH D 14" xfId="20937"/>
    <cellStyle name="_VC 6.15.06 update on 06GRC power costs.xls Chart 1_4 31E Reg Asset  Liab and EXH D 14 2" xfId="20938"/>
    <cellStyle name="_VC 6.15.06 update on 06GRC power costs.xls Chart 1_4 31E Reg Asset  Liab and EXH D 14 2 2" xfId="20939"/>
    <cellStyle name="_VC 6.15.06 update on 06GRC power costs.xls Chart 1_4 31E Reg Asset  Liab and EXH D 14 3" xfId="20940"/>
    <cellStyle name="_VC 6.15.06 update on 06GRC power costs.xls Chart 1_4 31E Reg Asset  Liab and EXH D 15" xfId="20941"/>
    <cellStyle name="_VC 6.15.06 update on 06GRC power costs.xls Chart 1_4 31E Reg Asset  Liab and EXH D 15 2" xfId="20942"/>
    <cellStyle name="_VC 6.15.06 update on 06GRC power costs.xls Chart 1_4 31E Reg Asset  Liab and EXH D 15 2 2" xfId="20943"/>
    <cellStyle name="_VC 6.15.06 update on 06GRC power costs.xls Chart 1_4 31E Reg Asset  Liab and EXH D 15 3" xfId="20944"/>
    <cellStyle name="_VC 6.15.06 update on 06GRC power costs.xls Chart 1_4 31E Reg Asset  Liab and EXH D 16" xfId="20945"/>
    <cellStyle name="_VC 6.15.06 update on 06GRC power costs.xls Chart 1_4 31E Reg Asset  Liab and EXH D 16 2" xfId="20946"/>
    <cellStyle name="_VC 6.15.06 update on 06GRC power costs.xls Chart 1_4 31E Reg Asset  Liab and EXH D 16 2 2" xfId="20947"/>
    <cellStyle name="_VC 6.15.06 update on 06GRC power costs.xls Chart 1_4 31E Reg Asset  Liab and EXH D 16 3" xfId="20948"/>
    <cellStyle name="_VC 6.15.06 update on 06GRC power costs.xls Chart 1_4 31E Reg Asset  Liab and EXH D 17" xfId="20949"/>
    <cellStyle name="_VC 6.15.06 update on 06GRC power costs.xls Chart 1_4 31E Reg Asset  Liab and EXH D 17 2" xfId="20950"/>
    <cellStyle name="_VC 6.15.06 update on 06GRC power costs.xls Chart 1_4 31E Reg Asset  Liab and EXH D 18" xfId="20951"/>
    <cellStyle name="_VC 6.15.06 update on 06GRC power costs.xls Chart 1_4 31E Reg Asset  Liab and EXH D 18 2" xfId="20952"/>
    <cellStyle name="_VC 6.15.06 update on 06GRC power costs.xls Chart 1_4 31E Reg Asset  Liab and EXH D 19" xfId="20953"/>
    <cellStyle name="_VC 6.15.06 update on 06GRC power costs.xls Chart 1_4 31E Reg Asset  Liab and EXH D 19 2" xfId="20954"/>
    <cellStyle name="_VC 6.15.06 update on 06GRC power costs.xls Chart 1_4 31E Reg Asset  Liab and EXH D 2" xfId="20955"/>
    <cellStyle name="_VC 6.15.06 update on 06GRC power costs.xls Chart 1_4 31E Reg Asset  Liab and EXH D 2 2" xfId="20956"/>
    <cellStyle name="_VC 6.15.06 update on 06GRC power costs.xls Chart 1_4 31E Reg Asset  Liab and EXH D 2 2 2" xfId="20957"/>
    <cellStyle name="_VC 6.15.06 update on 06GRC power costs.xls Chart 1_4 31E Reg Asset  Liab and EXH D 2 3" xfId="20958"/>
    <cellStyle name="_VC 6.15.06 update on 06GRC power costs.xls Chart 1_4 31E Reg Asset  Liab and EXH D 20" xfId="20959"/>
    <cellStyle name="_VC 6.15.06 update on 06GRC power costs.xls Chart 1_4 31E Reg Asset  Liab and EXH D 20 2" xfId="20960"/>
    <cellStyle name="_VC 6.15.06 update on 06GRC power costs.xls Chart 1_4 31E Reg Asset  Liab and EXH D 21" xfId="20961"/>
    <cellStyle name="_VC 6.15.06 update on 06GRC power costs.xls Chart 1_4 31E Reg Asset  Liab and EXH D 21 2" xfId="20962"/>
    <cellStyle name="_VC 6.15.06 update on 06GRC power costs.xls Chart 1_4 31E Reg Asset  Liab and EXH D 22" xfId="20963"/>
    <cellStyle name="_VC 6.15.06 update on 06GRC power costs.xls Chart 1_4 31E Reg Asset  Liab and EXH D 22 2" xfId="20964"/>
    <cellStyle name="_VC 6.15.06 update on 06GRC power costs.xls Chart 1_4 31E Reg Asset  Liab and EXH D 23" xfId="20965"/>
    <cellStyle name="_VC 6.15.06 update on 06GRC power costs.xls Chart 1_4 31E Reg Asset  Liab and EXH D 23 2" xfId="20966"/>
    <cellStyle name="_VC 6.15.06 update on 06GRC power costs.xls Chart 1_4 31E Reg Asset  Liab and EXH D 24" xfId="20967"/>
    <cellStyle name="_VC 6.15.06 update on 06GRC power costs.xls Chart 1_4 31E Reg Asset  Liab and EXH D 24 2" xfId="20968"/>
    <cellStyle name="_VC 6.15.06 update on 06GRC power costs.xls Chart 1_4 31E Reg Asset  Liab and EXH D 25" xfId="20969"/>
    <cellStyle name="_VC 6.15.06 update on 06GRC power costs.xls Chart 1_4 31E Reg Asset  Liab and EXH D 25 2" xfId="20970"/>
    <cellStyle name="_VC 6.15.06 update on 06GRC power costs.xls Chart 1_4 31E Reg Asset  Liab and EXH D 26" xfId="20971"/>
    <cellStyle name="_VC 6.15.06 update on 06GRC power costs.xls Chart 1_4 31E Reg Asset  Liab and EXH D 26 2" xfId="20972"/>
    <cellStyle name="_VC 6.15.06 update on 06GRC power costs.xls Chart 1_4 31E Reg Asset  Liab and EXH D 27" xfId="20973"/>
    <cellStyle name="_VC 6.15.06 update on 06GRC power costs.xls Chart 1_4 31E Reg Asset  Liab and EXH D 27 2" xfId="20974"/>
    <cellStyle name="_VC 6.15.06 update on 06GRC power costs.xls Chart 1_4 31E Reg Asset  Liab and EXH D 28" xfId="20975"/>
    <cellStyle name="_VC 6.15.06 update on 06GRC power costs.xls Chart 1_4 31E Reg Asset  Liab and EXH D 28 2" xfId="20976"/>
    <cellStyle name="_VC 6.15.06 update on 06GRC power costs.xls Chart 1_4 31E Reg Asset  Liab and EXH D 29" xfId="20977"/>
    <cellStyle name="_VC 6.15.06 update on 06GRC power costs.xls Chart 1_4 31E Reg Asset  Liab and EXH D 29 2" xfId="20978"/>
    <cellStyle name="_VC 6.15.06 update on 06GRC power costs.xls Chart 1_4 31E Reg Asset  Liab and EXH D 3" xfId="20979"/>
    <cellStyle name="_VC 6.15.06 update on 06GRC power costs.xls Chart 1_4 31E Reg Asset  Liab and EXH D 3 2" xfId="20980"/>
    <cellStyle name="_VC 6.15.06 update on 06GRC power costs.xls Chart 1_4 31E Reg Asset  Liab and EXH D 3 2 2" xfId="20981"/>
    <cellStyle name="_VC 6.15.06 update on 06GRC power costs.xls Chart 1_4 31E Reg Asset  Liab and EXH D 3 3" xfId="20982"/>
    <cellStyle name="_VC 6.15.06 update on 06GRC power costs.xls Chart 1_4 31E Reg Asset  Liab and EXH D 30" xfId="20983"/>
    <cellStyle name="_VC 6.15.06 update on 06GRC power costs.xls Chart 1_4 31E Reg Asset  Liab and EXH D 30 2" xfId="20984"/>
    <cellStyle name="_VC 6.15.06 update on 06GRC power costs.xls Chart 1_4 31E Reg Asset  Liab and EXH D 4" xfId="20985"/>
    <cellStyle name="_VC 6.15.06 update on 06GRC power costs.xls Chart 1_4 31E Reg Asset  Liab and EXH D 4 2" xfId="20986"/>
    <cellStyle name="_VC 6.15.06 update on 06GRC power costs.xls Chart 1_4 31E Reg Asset  Liab and EXH D 4 2 2" xfId="20987"/>
    <cellStyle name="_VC 6.15.06 update on 06GRC power costs.xls Chart 1_4 31E Reg Asset  Liab and EXH D 5" xfId="20988"/>
    <cellStyle name="_VC 6.15.06 update on 06GRC power costs.xls Chart 1_4 31E Reg Asset  Liab and EXH D 5 2" xfId="20989"/>
    <cellStyle name="_VC 6.15.06 update on 06GRC power costs.xls Chart 1_4 31E Reg Asset  Liab and EXH D 5 2 2" xfId="20990"/>
    <cellStyle name="_VC 6.15.06 update on 06GRC power costs.xls Chart 1_4 31E Reg Asset  Liab and EXH D 6" xfId="20991"/>
    <cellStyle name="_VC 6.15.06 update on 06GRC power costs.xls Chart 1_4 31E Reg Asset  Liab and EXH D 6 2" xfId="20992"/>
    <cellStyle name="_VC 6.15.06 update on 06GRC power costs.xls Chart 1_4 31E Reg Asset  Liab and EXH D 6 2 2" xfId="20993"/>
    <cellStyle name="_VC 6.15.06 update on 06GRC power costs.xls Chart 1_4 31E Reg Asset  Liab and EXH D 6 3" xfId="20994"/>
    <cellStyle name="_VC 6.15.06 update on 06GRC power costs.xls Chart 1_4 31E Reg Asset  Liab and EXH D 7" xfId="20995"/>
    <cellStyle name="_VC 6.15.06 update on 06GRC power costs.xls Chart 1_4 31E Reg Asset  Liab and EXH D 7 2" xfId="20996"/>
    <cellStyle name="_VC 6.15.06 update on 06GRC power costs.xls Chart 1_4 31E Reg Asset  Liab and EXH D 7 2 2" xfId="20997"/>
    <cellStyle name="_VC 6.15.06 update on 06GRC power costs.xls Chart 1_4 31E Reg Asset  Liab and EXH D 7 3" xfId="20998"/>
    <cellStyle name="_VC 6.15.06 update on 06GRC power costs.xls Chart 1_4 31E Reg Asset  Liab and EXH D 8" xfId="20999"/>
    <cellStyle name="_VC 6.15.06 update on 06GRC power costs.xls Chart 1_4 31E Reg Asset  Liab and EXH D 8 2" xfId="21000"/>
    <cellStyle name="_VC 6.15.06 update on 06GRC power costs.xls Chart 1_4 31E Reg Asset  Liab and EXH D 8 2 2" xfId="21001"/>
    <cellStyle name="_VC 6.15.06 update on 06GRC power costs.xls Chart 1_4 31E Reg Asset  Liab and EXH D 8 3" xfId="21002"/>
    <cellStyle name="_VC 6.15.06 update on 06GRC power costs.xls Chart 1_4 31E Reg Asset  Liab and EXH D 9" xfId="21003"/>
    <cellStyle name="_VC 6.15.06 update on 06GRC power costs.xls Chart 1_4 31E Reg Asset  Liab and EXH D 9 2" xfId="21004"/>
    <cellStyle name="_VC 6.15.06 update on 06GRC power costs.xls Chart 1_4 31E Reg Asset  Liab and EXH D 9 2 2" xfId="21005"/>
    <cellStyle name="_VC 6.15.06 update on 06GRC power costs.xls Chart 1_4 31E Reg Asset  Liab and EXH D 9 3" xfId="21006"/>
    <cellStyle name="_VC 6.15.06 update on 06GRC power costs.xls Chart 1_4 32 Regulatory Assets and Liabilities  7 06- Exhibit D" xfId="21007"/>
    <cellStyle name="_VC 6.15.06 update on 06GRC power costs.xls Chart 1_4 32 Regulatory Assets and Liabilities  7 06- Exhibit D 2" xfId="21008"/>
    <cellStyle name="_VC 6.15.06 update on 06GRC power costs.xls Chart 1_4 32 Regulatory Assets and Liabilities  7 06- Exhibit D 2 2" xfId="21009"/>
    <cellStyle name="_VC 6.15.06 update on 06GRC power costs.xls Chart 1_4 32 Regulatory Assets and Liabilities  7 06- Exhibit D 2 2 2" xfId="21010"/>
    <cellStyle name="_VC 6.15.06 update on 06GRC power costs.xls Chart 1_4 32 Regulatory Assets and Liabilities  7 06- Exhibit D 2 2 2 2" xfId="21011"/>
    <cellStyle name="_VC 6.15.06 update on 06GRC power costs.xls Chart 1_4 32 Regulatory Assets and Liabilities  7 06- Exhibit D 2 3" xfId="21012"/>
    <cellStyle name="_VC 6.15.06 update on 06GRC power costs.xls Chart 1_4 32 Regulatory Assets and Liabilities  7 06- Exhibit D 2 3 2" xfId="21013"/>
    <cellStyle name="_VC 6.15.06 update on 06GRC power costs.xls Chart 1_4 32 Regulatory Assets and Liabilities  7 06- Exhibit D 2 4" xfId="21014"/>
    <cellStyle name="_VC 6.15.06 update on 06GRC power costs.xls Chart 1_4 32 Regulatory Assets and Liabilities  7 06- Exhibit D 2 4 2" xfId="21015"/>
    <cellStyle name="_VC 6.15.06 update on 06GRC power costs.xls Chart 1_4 32 Regulatory Assets and Liabilities  7 06- Exhibit D 3" xfId="21016"/>
    <cellStyle name="_VC 6.15.06 update on 06GRC power costs.xls Chart 1_4 32 Regulatory Assets and Liabilities  7 06- Exhibit D 3 2" xfId="21017"/>
    <cellStyle name="_VC 6.15.06 update on 06GRC power costs.xls Chart 1_4 32 Regulatory Assets and Liabilities  7 06- Exhibit D 3 2 2" xfId="21018"/>
    <cellStyle name="_VC 6.15.06 update on 06GRC power costs.xls Chart 1_4 32 Regulatory Assets and Liabilities  7 06- Exhibit D 3 3" xfId="21019"/>
    <cellStyle name="_VC 6.15.06 update on 06GRC power costs.xls Chart 1_4 32 Regulatory Assets and Liabilities  7 06- Exhibit D 4" xfId="21020"/>
    <cellStyle name="_VC 6.15.06 update on 06GRC power costs.xls Chart 1_4 32 Regulatory Assets and Liabilities  7 06- Exhibit D 4 2" xfId="21021"/>
    <cellStyle name="_VC 6.15.06 update on 06GRC power costs.xls Chart 1_4 32 Regulatory Assets and Liabilities  7 06- Exhibit D 4 2 2" xfId="21022"/>
    <cellStyle name="_VC 6.15.06 update on 06GRC power costs.xls Chart 1_4 32 Regulatory Assets and Liabilities  7 06- Exhibit D 4 3" xfId="21023"/>
    <cellStyle name="_VC 6.15.06 update on 06GRC power costs.xls Chart 1_4 32 Regulatory Assets and Liabilities  7 06- Exhibit D 5" xfId="21024"/>
    <cellStyle name="_VC 6.15.06 update on 06GRC power costs.xls Chart 1_4 32 Regulatory Assets and Liabilities  7 06- Exhibit D 5 2" xfId="21025"/>
    <cellStyle name="_VC 6.15.06 update on 06GRC power costs.xls Chart 1_4 32 Regulatory Assets and Liabilities  7 06- Exhibit D 6" xfId="21026"/>
    <cellStyle name="_VC 6.15.06 update on 06GRC power costs.xls Chart 1_4 32 Regulatory Assets and Liabilities  7 06- Exhibit D 6 2" xfId="21027"/>
    <cellStyle name="_VC 6.15.06 update on 06GRC power costs.xls Chart 1_4 32 Regulatory Assets and Liabilities  7 06- Exhibit D_DEM-WP(C) ENERG10C--ctn Mid-C_042010 2010GRC" xfId="21028"/>
    <cellStyle name="_VC 6.15.06 update on 06GRC power costs.xls Chart 1_4 32 Regulatory Assets and Liabilities  7 06- Exhibit D_DEM-WP(C) ENERG10C--ctn Mid-C_042010 2010GRC 2" xfId="21029"/>
    <cellStyle name="_VC 6.15.06 update on 06GRC power costs.xls Chart 1_4 32 Regulatory Assets and Liabilities  7 06- Exhibit D_NIM Summary" xfId="21030"/>
    <cellStyle name="_VC 6.15.06 update on 06GRC power costs.xls Chart 1_4 32 Regulatory Assets and Liabilities  7 06- Exhibit D_NIM Summary 2" xfId="21031"/>
    <cellStyle name="_VC 6.15.06 update on 06GRC power costs.xls Chart 1_4 32 Regulatory Assets and Liabilities  7 06- Exhibit D_NIM Summary 2 2" xfId="21032"/>
    <cellStyle name="_VC 6.15.06 update on 06GRC power costs.xls Chart 1_4 32 Regulatory Assets and Liabilities  7 06- Exhibit D_NIM Summary 2 2 2" xfId="21033"/>
    <cellStyle name="_VC 6.15.06 update on 06GRC power costs.xls Chart 1_4 32 Regulatory Assets and Liabilities  7 06- Exhibit D_NIM Summary 2 2 2 2" xfId="21034"/>
    <cellStyle name="_VC 6.15.06 update on 06GRC power costs.xls Chart 1_4 32 Regulatory Assets and Liabilities  7 06- Exhibit D_NIM Summary 2 3" xfId="21035"/>
    <cellStyle name="_VC 6.15.06 update on 06GRC power costs.xls Chart 1_4 32 Regulatory Assets and Liabilities  7 06- Exhibit D_NIM Summary 2 3 2" xfId="21036"/>
    <cellStyle name="_VC 6.15.06 update on 06GRC power costs.xls Chart 1_4 32 Regulatory Assets and Liabilities  7 06- Exhibit D_NIM Summary 2 4" xfId="21037"/>
    <cellStyle name="_VC 6.15.06 update on 06GRC power costs.xls Chart 1_4 32 Regulatory Assets and Liabilities  7 06- Exhibit D_NIM Summary 2 4 2" xfId="21038"/>
    <cellStyle name="_VC 6.15.06 update on 06GRC power costs.xls Chart 1_4 32 Regulatory Assets and Liabilities  7 06- Exhibit D_NIM Summary 3" xfId="21039"/>
    <cellStyle name="_VC 6.15.06 update on 06GRC power costs.xls Chart 1_4 32 Regulatory Assets and Liabilities  7 06- Exhibit D_NIM Summary 3 2" xfId="21040"/>
    <cellStyle name="_VC 6.15.06 update on 06GRC power costs.xls Chart 1_4 32 Regulatory Assets and Liabilities  7 06- Exhibit D_NIM Summary 3 2 2" xfId="21041"/>
    <cellStyle name="_VC 6.15.06 update on 06GRC power costs.xls Chart 1_4 32 Regulatory Assets and Liabilities  7 06- Exhibit D_NIM Summary 3 3" xfId="21042"/>
    <cellStyle name="_VC 6.15.06 update on 06GRC power costs.xls Chart 1_4 32 Regulatory Assets and Liabilities  7 06- Exhibit D_NIM Summary 4" xfId="21043"/>
    <cellStyle name="_VC 6.15.06 update on 06GRC power costs.xls Chart 1_4 32 Regulatory Assets and Liabilities  7 06- Exhibit D_NIM Summary 4 2" xfId="21044"/>
    <cellStyle name="_VC 6.15.06 update on 06GRC power costs.xls Chart 1_4 32 Regulatory Assets and Liabilities  7 06- Exhibit D_NIM Summary 4 2 2" xfId="21045"/>
    <cellStyle name="_VC 6.15.06 update on 06GRC power costs.xls Chart 1_4 32 Regulatory Assets and Liabilities  7 06- Exhibit D_NIM Summary 4 3" xfId="21046"/>
    <cellStyle name="_VC 6.15.06 update on 06GRC power costs.xls Chart 1_4 32 Regulatory Assets and Liabilities  7 06- Exhibit D_NIM Summary 5" xfId="21047"/>
    <cellStyle name="_VC 6.15.06 update on 06GRC power costs.xls Chart 1_4 32 Regulatory Assets and Liabilities  7 06- Exhibit D_NIM Summary 5 2" xfId="21048"/>
    <cellStyle name="_VC 6.15.06 update on 06GRC power costs.xls Chart 1_4 32 Regulatory Assets and Liabilities  7 06- Exhibit D_NIM Summary 6" xfId="21049"/>
    <cellStyle name="_VC 6.15.06 update on 06GRC power costs.xls Chart 1_4 32 Regulatory Assets and Liabilities  7 06- Exhibit D_NIM Summary 6 2" xfId="21050"/>
    <cellStyle name="_VC 6.15.06 update on 06GRC power costs.xls Chart 1_4 32 Regulatory Assets and Liabilities  7 06- Exhibit D_NIM Summary_DEM-WP(C) ENERG10C--ctn Mid-C_042010 2010GRC" xfId="21051"/>
    <cellStyle name="_VC 6.15.06 update on 06GRC power costs.xls Chart 1_4 32 Regulatory Assets and Liabilities  7 06- Exhibit D_NIM Summary_DEM-WP(C) ENERG10C--ctn Mid-C_042010 2010GRC 2" xfId="21052"/>
    <cellStyle name="_VC 6.15.06 update on 06GRC power costs.xls Chart 1_ACCOUNTS" xfId="21053"/>
    <cellStyle name="_VC 6.15.06 update on 06GRC power costs.xls Chart 1_Att B to RECs proceeds proposal" xfId="21054"/>
    <cellStyle name="_VC 6.15.06 update on 06GRC power costs.xls Chart 1_AURORA Total New" xfId="21055"/>
    <cellStyle name="_VC 6.15.06 update on 06GRC power costs.xls Chart 1_AURORA Total New 2" xfId="21056"/>
    <cellStyle name="_VC 6.15.06 update on 06GRC power costs.xls Chart 1_AURORA Total New 2 2" xfId="21057"/>
    <cellStyle name="_VC 6.15.06 update on 06GRC power costs.xls Chart 1_AURORA Total New 2 2 2" xfId="21058"/>
    <cellStyle name="_VC 6.15.06 update on 06GRC power costs.xls Chart 1_AURORA Total New 2 2 2 2" xfId="21059"/>
    <cellStyle name="_VC 6.15.06 update on 06GRC power costs.xls Chart 1_AURORA Total New 2 3" xfId="21060"/>
    <cellStyle name="_VC 6.15.06 update on 06GRC power costs.xls Chart 1_AURORA Total New 2 3 2" xfId="21061"/>
    <cellStyle name="_VC 6.15.06 update on 06GRC power costs.xls Chart 1_AURORA Total New 2 4" xfId="21062"/>
    <cellStyle name="_VC 6.15.06 update on 06GRC power costs.xls Chart 1_AURORA Total New 2 4 2" xfId="21063"/>
    <cellStyle name="_VC 6.15.06 update on 06GRC power costs.xls Chart 1_AURORA Total New 3" xfId="21064"/>
    <cellStyle name="_VC 6.15.06 update on 06GRC power costs.xls Chart 1_AURORA Total New 3 2" xfId="21065"/>
    <cellStyle name="_VC 6.15.06 update on 06GRC power costs.xls Chart 1_AURORA Total New 3 2 2" xfId="21066"/>
    <cellStyle name="_VC 6.15.06 update on 06GRC power costs.xls Chart 1_AURORA Total New 4" xfId="21067"/>
    <cellStyle name="_VC 6.15.06 update on 06GRC power costs.xls Chart 1_AURORA Total New 4 2" xfId="21068"/>
    <cellStyle name="_VC 6.15.06 update on 06GRC power costs.xls Chart 1_AURORA Total New 5" xfId="21069"/>
    <cellStyle name="_VC 6.15.06 update on 06GRC power costs.xls Chart 1_AURORA Total New 5 2" xfId="21070"/>
    <cellStyle name="_VC 6.15.06 update on 06GRC power costs.xls Chart 1_Backup for Attachment B 2010-09-09" xfId="21071"/>
    <cellStyle name="_VC 6.15.06 update on 06GRC power costs.xls Chart 1_Bench Request - Attachment B" xfId="21072"/>
    <cellStyle name="_VC 6.15.06 update on 06GRC power costs.xls Chart 1_Book2" xfId="21073"/>
    <cellStyle name="_VC 6.15.06 update on 06GRC power costs.xls Chart 1_Book2 2" xfId="21074"/>
    <cellStyle name="_VC 6.15.06 update on 06GRC power costs.xls Chart 1_Book2 2 2" xfId="21075"/>
    <cellStyle name="_VC 6.15.06 update on 06GRC power costs.xls Chart 1_Book2 2 2 2" xfId="21076"/>
    <cellStyle name="_VC 6.15.06 update on 06GRC power costs.xls Chart 1_Book2 2 2 2 2" xfId="21077"/>
    <cellStyle name="_VC 6.15.06 update on 06GRC power costs.xls Chart 1_Book2 2 3" xfId="21078"/>
    <cellStyle name="_VC 6.15.06 update on 06GRC power costs.xls Chart 1_Book2 2 3 2" xfId="21079"/>
    <cellStyle name="_VC 6.15.06 update on 06GRC power costs.xls Chart 1_Book2 2 4" xfId="21080"/>
    <cellStyle name="_VC 6.15.06 update on 06GRC power costs.xls Chart 1_Book2 2 4 2" xfId="21081"/>
    <cellStyle name="_VC 6.15.06 update on 06GRC power costs.xls Chart 1_Book2 3" xfId="21082"/>
    <cellStyle name="_VC 6.15.06 update on 06GRC power costs.xls Chart 1_Book2 3 2" xfId="21083"/>
    <cellStyle name="_VC 6.15.06 update on 06GRC power costs.xls Chart 1_Book2 3 2 2" xfId="21084"/>
    <cellStyle name="_VC 6.15.06 update on 06GRC power costs.xls Chart 1_Book2 3 3" xfId="21085"/>
    <cellStyle name="_VC 6.15.06 update on 06GRC power costs.xls Chart 1_Book2 4" xfId="21086"/>
    <cellStyle name="_VC 6.15.06 update on 06GRC power costs.xls Chart 1_Book2 4 2" xfId="21087"/>
    <cellStyle name="_VC 6.15.06 update on 06GRC power costs.xls Chart 1_Book2 4 2 2" xfId="21088"/>
    <cellStyle name="_VC 6.15.06 update on 06GRC power costs.xls Chart 1_Book2 4 3" xfId="21089"/>
    <cellStyle name="_VC 6.15.06 update on 06GRC power costs.xls Chart 1_Book2 5" xfId="21090"/>
    <cellStyle name="_VC 6.15.06 update on 06GRC power costs.xls Chart 1_Book2 5 2" xfId="21091"/>
    <cellStyle name="_VC 6.15.06 update on 06GRC power costs.xls Chart 1_Book2 6" xfId="21092"/>
    <cellStyle name="_VC 6.15.06 update on 06GRC power costs.xls Chart 1_Book2 6 2" xfId="21093"/>
    <cellStyle name="_VC 6.15.06 update on 06GRC power costs.xls Chart 1_Book2_Adj Bench DR 3 for Initial Briefs (Electric)" xfId="21094"/>
    <cellStyle name="_VC 6.15.06 update on 06GRC power costs.xls Chart 1_Book2_Adj Bench DR 3 for Initial Briefs (Electric) 2" xfId="21095"/>
    <cellStyle name="_VC 6.15.06 update on 06GRC power costs.xls Chart 1_Book2_Adj Bench DR 3 for Initial Briefs (Electric) 2 2" xfId="21096"/>
    <cellStyle name="_VC 6.15.06 update on 06GRC power costs.xls Chart 1_Book2_Adj Bench DR 3 for Initial Briefs (Electric) 2 2 2" xfId="21097"/>
    <cellStyle name="_VC 6.15.06 update on 06GRC power costs.xls Chart 1_Book2_Adj Bench DR 3 for Initial Briefs (Electric) 2 2 2 2" xfId="21098"/>
    <cellStyle name="_VC 6.15.06 update on 06GRC power costs.xls Chart 1_Book2_Adj Bench DR 3 for Initial Briefs (Electric) 2 3" xfId="21099"/>
    <cellStyle name="_VC 6.15.06 update on 06GRC power costs.xls Chart 1_Book2_Adj Bench DR 3 for Initial Briefs (Electric) 2 3 2" xfId="21100"/>
    <cellStyle name="_VC 6.15.06 update on 06GRC power costs.xls Chart 1_Book2_Adj Bench DR 3 for Initial Briefs (Electric) 2 4" xfId="21101"/>
    <cellStyle name="_VC 6.15.06 update on 06GRC power costs.xls Chart 1_Book2_Adj Bench DR 3 for Initial Briefs (Electric) 2 4 2" xfId="21102"/>
    <cellStyle name="_VC 6.15.06 update on 06GRC power costs.xls Chart 1_Book2_Adj Bench DR 3 for Initial Briefs (Electric) 3" xfId="21103"/>
    <cellStyle name="_VC 6.15.06 update on 06GRC power costs.xls Chart 1_Book2_Adj Bench DR 3 for Initial Briefs (Electric) 3 2" xfId="21104"/>
    <cellStyle name="_VC 6.15.06 update on 06GRC power costs.xls Chart 1_Book2_Adj Bench DR 3 for Initial Briefs (Electric) 3 2 2" xfId="21105"/>
    <cellStyle name="_VC 6.15.06 update on 06GRC power costs.xls Chart 1_Book2_Adj Bench DR 3 for Initial Briefs (Electric) 3 3" xfId="21106"/>
    <cellStyle name="_VC 6.15.06 update on 06GRC power costs.xls Chart 1_Book2_Adj Bench DR 3 for Initial Briefs (Electric) 4" xfId="21107"/>
    <cellStyle name="_VC 6.15.06 update on 06GRC power costs.xls Chart 1_Book2_Adj Bench DR 3 for Initial Briefs (Electric) 4 2" xfId="21108"/>
    <cellStyle name="_VC 6.15.06 update on 06GRC power costs.xls Chart 1_Book2_Adj Bench DR 3 for Initial Briefs (Electric) 4 2 2" xfId="21109"/>
    <cellStyle name="_VC 6.15.06 update on 06GRC power costs.xls Chart 1_Book2_Adj Bench DR 3 for Initial Briefs (Electric) 4 3" xfId="21110"/>
    <cellStyle name="_VC 6.15.06 update on 06GRC power costs.xls Chart 1_Book2_Adj Bench DR 3 for Initial Briefs (Electric) 5" xfId="21111"/>
    <cellStyle name="_VC 6.15.06 update on 06GRC power costs.xls Chart 1_Book2_Adj Bench DR 3 for Initial Briefs (Electric) 5 2" xfId="21112"/>
    <cellStyle name="_VC 6.15.06 update on 06GRC power costs.xls Chart 1_Book2_Adj Bench DR 3 for Initial Briefs (Electric) 6" xfId="21113"/>
    <cellStyle name="_VC 6.15.06 update on 06GRC power costs.xls Chart 1_Book2_Adj Bench DR 3 for Initial Briefs (Electric) 6 2" xfId="21114"/>
    <cellStyle name="_VC 6.15.06 update on 06GRC power costs.xls Chart 1_Book2_Adj Bench DR 3 for Initial Briefs (Electric)_DEM-WP(C) ENERG10C--ctn Mid-C_042010 2010GRC" xfId="21115"/>
    <cellStyle name="_VC 6.15.06 update on 06GRC power costs.xls Chart 1_Book2_Adj Bench DR 3 for Initial Briefs (Electric)_DEM-WP(C) ENERG10C--ctn Mid-C_042010 2010GRC 2" xfId="21116"/>
    <cellStyle name="_VC 6.15.06 update on 06GRC power costs.xls Chart 1_Book2_DEM-WP(C) ENERG10C--ctn Mid-C_042010 2010GRC" xfId="21117"/>
    <cellStyle name="_VC 6.15.06 update on 06GRC power costs.xls Chart 1_Book2_DEM-WP(C) ENERG10C--ctn Mid-C_042010 2010GRC 2" xfId="21118"/>
    <cellStyle name="_VC 6.15.06 update on 06GRC power costs.xls Chart 1_Book2_Electric Rev Req Model (2009 GRC) Rebuttal" xfId="21119"/>
    <cellStyle name="_VC 6.15.06 update on 06GRC power costs.xls Chart 1_Book2_Electric Rev Req Model (2009 GRC) Rebuttal 2" xfId="21120"/>
    <cellStyle name="_VC 6.15.06 update on 06GRC power costs.xls Chart 1_Book2_Electric Rev Req Model (2009 GRC) Rebuttal 2 2" xfId="21121"/>
    <cellStyle name="_VC 6.15.06 update on 06GRC power costs.xls Chart 1_Book2_Electric Rev Req Model (2009 GRC) Rebuttal 2 2 2" xfId="21122"/>
    <cellStyle name="_VC 6.15.06 update on 06GRC power costs.xls Chart 1_Book2_Electric Rev Req Model (2009 GRC) Rebuttal 2 3" xfId="21123"/>
    <cellStyle name="_VC 6.15.06 update on 06GRC power costs.xls Chart 1_Book2_Electric Rev Req Model (2009 GRC) Rebuttal 3" xfId="21124"/>
    <cellStyle name="_VC 6.15.06 update on 06GRC power costs.xls Chart 1_Book2_Electric Rev Req Model (2009 GRC) Rebuttal 3 2" xfId="21125"/>
    <cellStyle name="_VC 6.15.06 update on 06GRC power costs.xls Chart 1_Book2_Electric Rev Req Model (2009 GRC) Rebuttal 4" xfId="21126"/>
    <cellStyle name="_VC 6.15.06 update on 06GRC power costs.xls Chart 1_Book2_Electric Rev Req Model (2009 GRC) Rebuttal REmoval of New  WH Solar AdjustMI" xfId="21127"/>
    <cellStyle name="_VC 6.15.06 update on 06GRC power costs.xls Chart 1_Book2_Electric Rev Req Model (2009 GRC) Rebuttal REmoval of New  WH Solar AdjustMI 2" xfId="21128"/>
    <cellStyle name="_VC 6.15.06 update on 06GRC power costs.xls Chart 1_Book2_Electric Rev Req Model (2009 GRC) Rebuttal REmoval of New  WH Solar AdjustMI 2 2" xfId="21129"/>
    <cellStyle name="_VC 6.15.06 update on 06GRC power costs.xls Chart 1_Book2_Electric Rev Req Model (2009 GRC) Rebuttal REmoval of New  WH Solar AdjustMI 2 2 2" xfId="21130"/>
    <cellStyle name="_VC 6.15.06 update on 06GRC power costs.xls Chart 1_Book2_Electric Rev Req Model (2009 GRC) Rebuttal REmoval of New  WH Solar AdjustMI 2 2 2 2" xfId="21131"/>
    <cellStyle name="_VC 6.15.06 update on 06GRC power costs.xls Chart 1_Book2_Electric Rev Req Model (2009 GRC) Rebuttal REmoval of New  WH Solar AdjustMI 2 3" xfId="21132"/>
    <cellStyle name="_VC 6.15.06 update on 06GRC power costs.xls Chart 1_Book2_Electric Rev Req Model (2009 GRC) Rebuttal REmoval of New  WH Solar AdjustMI 2 3 2" xfId="21133"/>
    <cellStyle name="_VC 6.15.06 update on 06GRC power costs.xls Chart 1_Book2_Electric Rev Req Model (2009 GRC) Rebuttal REmoval of New  WH Solar AdjustMI 2 4" xfId="21134"/>
    <cellStyle name="_VC 6.15.06 update on 06GRC power costs.xls Chart 1_Book2_Electric Rev Req Model (2009 GRC) Rebuttal REmoval of New  WH Solar AdjustMI 2 4 2" xfId="21135"/>
    <cellStyle name="_VC 6.15.06 update on 06GRC power costs.xls Chart 1_Book2_Electric Rev Req Model (2009 GRC) Rebuttal REmoval of New  WH Solar AdjustMI 3" xfId="21136"/>
    <cellStyle name="_VC 6.15.06 update on 06GRC power costs.xls Chart 1_Book2_Electric Rev Req Model (2009 GRC) Rebuttal REmoval of New  WH Solar AdjustMI 3 2" xfId="21137"/>
    <cellStyle name="_VC 6.15.06 update on 06GRC power costs.xls Chart 1_Book2_Electric Rev Req Model (2009 GRC) Rebuttal REmoval of New  WH Solar AdjustMI 3 2 2" xfId="21138"/>
    <cellStyle name="_VC 6.15.06 update on 06GRC power costs.xls Chart 1_Book2_Electric Rev Req Model (2009 GRC) Rebuttal REmoval of New  WH Solar AdjustMI 3 3" xfId="21139"/>
    <cellStyle name="_VC 6.15.06 update on 06GRC power costs.xls Chart 1_Book2_Electric Rev Req Model (2009 GRC) Rebuttal REmoval of New  WH Solar AdjustMI 4" xfId="21140"/>
    <cellStyle name="_VC 6.15.06 update on 06GRC power costs.xls Chart 1_Book2_Electric Rev Req Model (2009 GRC) Rebuttal REmoval of New  WH Solar AdjustMI 4 2" xfId="21141"/>
    <cellStyle name="_VC 6.15.06 update on 06GRC power costs.xls Chart 1_Book2_Electric Rev Req Model (2009 GRC) Rebuttal REmoval of New  WH Solar AdjustMI 4 2 2" xfId="21142"/>
    <cellStyle name="_VC 6.15.06 update on 06GRC power costs.xls Chart 1_Book2_Electric Rev Req Model (2009 GRC) Rebuttal REmoval of New  WH Solar AdjustMI 4 3" xfId="21143"/>
    <cellStyle name="_VC 6.15.06 update on 06GRC power costs.xls Chart 1_Book2_Electric Rev Req Model (2009 GRC) Rebuttal REmoval of New  WH Solar AdjustMI 5" xfId="21144"/>
    <cellStyle name="_VC 6.15.06 update on 06GRC power costs.xls Chart 1_Book2_Electric Rev Req Model (2009 GRC) Rebuttal REmoval of New  WH Solar AdjustMI 5 2" xfId="21145"/>
    <cellStyle name="_VC 6.15.06 update on 06GRC power costs.xls Chart 1_Book2_Electric Rev Req Model (2009 GRC) Rebuttal REmoval of New  WH Solar AdjustMI 6" xfId="21146"/>
    <cellStyle name="_VC 6.15.06 update on 06GRC power costs.xls Chart 1_Book2_Electric Rev Req Model (2009 GRC) Rebuttal REmoval of New  WH Solar AdjustMI 6 2" xfId="21147"/>
    <cellStyle name="_VC 6.15.06 update on 06GRC power costs.xls Chart 1_Book2_Electric Rev Req Model (2009 GRC) Rebuttal REmoval of New  WH Solar AdjustMI_DEM-WP(C) ENERG10C--ctn Mid-C_042010 2010GRC" xfId="21148"/>
    <cellStyle name="_VC 6.15.06 update on 06GRC power costs.xls Chart 1_Book2_Electric Rev Req Model (2009 GRC) Rebuttal REmoval of New  WH Solar AdjustMI_DEM-WP(C) ENERG10C--ctn Mid-C_042010 2010GRC 2" xfId="21149"/>
    <cellStyle name="_VC 6.15.06 update on 06GRC power costs.xls Chart 1_Book2_Electric Rev Req Model (2009 GRC) Revised 01-18-2010" xfId="21150"/>
    <cellStyle name="_VC 6.15.06 update on 06GRC power costs.xls Chart 1_Book2_Electric Rev Req Model (2009 GRC) Revised 01-18-2010 2" xfId="21151"/>
    <cellStyle name="_VC 6.15.06 update on 06GRC power costs.xls Chart 1_Book2_Electric Rev Req Model (2009 GRC) Revised 01-18-2010 2 2" xfId="21152"/>
    <cellStyle name="_VC 6.15.06 update on 06GRC power costs.xls Chart 1_Book2_Electric Rev Req Model (2009 GRC) Revised 01-18-2010 2 2 2" xfId="21153"/>
    <cellStyle name="_VC 6.15.06 update on 06GRC power costs.xls Chart 1_Book2_Electric Rev Req Model (2009 GRC) Revised 01-18-2010 2 2 2 2" xfId="21154"/>
    <cellStyle name="_VC 6.15.06 update on 06GRC power costs.xls Chart 1_Book2_Electric Rev Req Model (2009 GRC) Revised 01-18-2010 2 3" xfId="21155"/>
    <cellStyle name="_VC 6.15.06 update on 06GRC power costs.xls Chart 1_Book2_Electric Rev Req Model (2009 GRC) Revised 01-18-2010 2 3 2" xfId="21156"/>
    <cellStyle name="_VC 6.15.06 update on 06GRC power costs.xls Chart 1_Book2_Electric Rev Req Model (2009 GRC) Revised 01-18-2010 2 4" xfId="21157"/>
    <cellStyle name="_VC 6.15.06 update on 06GRC power costs.xls Chart 1_Book2_Electric Rev Req Model (2009 GRC) Revised 01-18-2010 2 4 2" xfId="21158"/>
    <cellStyle name="_VC 6.15.06 update on 06GRC power costs.xls Chart 1_Book2_Electric Rev Req Model (2009 GRC) Revised 01-18-2010 3" xfId="21159"/>
    <cellStyle name="_VC 6.15.06 update on 06GRC power costs.xls Chart 1_Book2_Electric Rev Req Model (2009 GRC) Revised 01-18-2010 3 2" xfId="21160"/>
    <cellStyle name="_VC 6.15.06 update on 06GRC power costs.xls Chart 1_Book2_Electric Rev Req Model (2009 GRC) Revised 01-18-2010 3 2 2" xfId="21161"/>
    <cellStyle name="_VC 6.15.06 update on 06GRC power costs.xls Chart 1_Book2_Electric Rev Req Model (2009 GRC) Revised 01-18-2010 3 3" xfId="21162"/>
    <cellStyle name="_VC 6.15.06 update on 06GRC power costs.xls Chart 1_Book2_Electric Rev Req Model (2009 GRC) Revised 01-18-2010 4" xfId="21163"/>
    <cellStyle name="_VC 6.15.06 update on 06GRC power costs.xls Chart 1_Book2_Electric Rev Req Model (2009 GRC) Revised 01-18-2010 4 2" xfId="21164"/>
    <cellStyle name="_VC 6.15.06 update on 06GRC power costs.xls Chart 1_Book2_Electric Rev Req Model (2009 GRC) Revised 01-18-2010 4 2 2" xfId="21165"/>
    <cellStyle name="_VC 6.15.06 update on 06GRC power costs.xls Chart 1_Book2_Electric Rev Req Model (2009 GRC) Revised 01-18-2010 4 3" xfId="21166"/>
    <cellStyle name="_VC 6.15.06 update on 06GRC power costs.xls Chart 1_Book2_Electric Rev Req Model (2009 GRC) Revised 01-18-2010 5" xfId="21167"/>
    <cellStyle name="_VC 6.15.06 update on 06GRC power costs.xls Chart 1_Book2_Electric Rev Req Model (2009 GRC) Revised 01-18-2010 5 2" xfId="21168"/>
    <cellStyle name="_VC 6.15.06 update on 06GRC power costs.xls Chart 1_Book2_Electric Rev Req Model (2009 GRC) Revised 01-18-2010 6" xfId="21169"/>
    <cellStyle name="_VC 6.15.06 update on 06GRC power costs.xls Chart 1_Book2_Electric Rev Req Model (2009 GRC) Revised 01-18-2010 6 2" xfId="21170"/>
    <cellStyle name="_VC 6.15.06 update on 06GRC power costs.xls Chart 1_Book2_Electric Rev Req Model (2009 GRC) Revised 01-18-2010_DEM-WP(C) ENERG10C--ctn Mid-C_042010 2010GRC" xfId="21171"/>
    <cellStyle name="_VC 6.15.06 update on 06GRC power costs.xls Chart 1_Book2_Electric Rev Req Model (2009 GRC) Revised 01-18-2010_DEM-WP(C) ENERG10C--ctn Mid-C_042010 2010GRC 2" xfId="21172"/>
    <cellStyle name="_VC 6.15.06 update on 06GRC power costs.xls Chart 1_Book2_Final Order Electric EXHIBIT A-1" xfId="21173"/>
    <cellStyle name="_VC 6.15.06 update on 06GRC power costs.xls Chart 1_Book2_Final Order Electric EXHIBIT A-1 2" xfId="21174"/>
    <cellStyle name="_VC 6.15.06 update on 06GRC power costs.xls Chart 1_Book2_Final Order Electric EXHIBIT A-1 2 2" xfId="21175"/>
    <cellStyle name="_VC 6.15.06 update on 06GRC power costs.xls Chart 1_Book2_Final Order Electric EXHIBIT A-1 2 2 2" xfId="21176"/>
    <cellStyle name="_VC 6.15.06 update on 06GRC power costs.xls Chart 1_Book2_Final Order Electric EXHIBIT A-1 2 3" xfId="21177"/>
    <cellStyle name="_VC 6.15.06 update on 06GRC power costs.xls Chart 1_Book2_Final Order Electric EXHIBIT A-1 3" xfId="21178"/>
    <cellStyle name="_VC 6.15.06 update on 06GRC power costs.xls Chart 1_Book2_Final Order Electric EXHIBIT A-1 3 2" xfId="21179"/>
    <cellStyle name="_VC 6.15.06 update on 06GRC power costs.xls Chart 1_Book2_Final Order Electric EXHIBIT A-1 3 2 2" xfId="21180"/>
    <cellStyle name="_VC 6.15.06 update on 06GRC power costs.xls Chart 1_Book2_Final Order Electric EXHIBIT A-1 3 3" xfId="21181"/>
    <cellStyle name="_VC 6.15.06 update on 06GRC power costs.xls Chart 1_Book2_Final Order Electric EXHIBIT A-1 4" xfId="21182"/>
    <cellStyle name="_VC 6.15.06 update on 06GRC power costs.xls Chart 1_Book2_Final Order Electric EXHIBIT A-1 4 2" xfId="21183"/>
    <cellStyle name="_VC 6.15.06 update on 06GRC power costs.xls Chart 1_Book2_Final Order Electric EXHIBIT A-1 5" xfId="21184"/>
    <cellStyle name="_VC 6.15.06 update on 06GRC power costs.xls Chart 1_Book2_Final Order Electric EXHIBIT A-1 6" xfId="21185"/>
    <cellStyle name="_VC 6.15.06 update on 06GRC power costs.xls Chart 1_Book4" xfId="21186"/>
    <cellStyle name="_VC 6.15.06 update on 06GRC power costs.xls Chart 1_Book4 2" xfId="21187"/>
    <cellStyle name="_VC 6.15.06 update on 06GRC power costs.xls Chart 1_Book4 2 2" xfId="21188"/>
    <cellStyle name="_VC 6.15.06 update on 06GRC power costs.xls Chart 1_Book4 2 2 2" xfId="21189"/>
    <cellStyle name="_VC 6.15.06 update on 06GRC power costs.xls Chart 1_Book4 2 2 2 2" xfId="21190"/>
    <cellStyle name="_VC 6.15.06 update on 06GRC power costs.xls Chart 1_Book4 2 3" xfId="21191"/>
    <cellStyle name="_VC 6.15.06 update on 06GRC power costs.xls Chart 1_Book4 2 3 2" xfId="21192"/>
    <cellStyle name="_VC 6.15.06 update on 06GRC power costs.xls Chart 1_Book4 2 4" xfId="21193"/>
    <cellStyle name="_VC 6.15.06 update on 06GRC power costs.xls Chart 1_Book4 2 4 2" xfId="21194"/>
    <cellStyle name="_VC 6.15.06 update on 06GRC power costs.xls Chart 1_Book4 3" xfId="21195"/>
    <cellStyle name="_VC 6.15.06 update on 06GRC power costs.xls Chart 1_Book4 3 2" xfId="21196"/>
    <cellStyle name="_VC 6.15.06 update on 06GRC power costs.xls Chart 1_Book4 3 2 2" xfId="21197"/>
    <cellStyle name="_VC 6.15.06 update on 06GRC power costs.xls Chart 1_Book4 3 3" xfId="21198"/>
    <cellStyle name="_VC 6.15.06 update on 06GRC power costs.xls Chart 1_Book4 4" xfId="21199"/>
    <cellStyle name="_VC 6.15.06 update on 06GRC power costs.xls Chart 1_Book4 4 2" xfId="21200"/>
    <cellStyle name="_VC 6.15.06 update on 06GRC power costs.xls Chart 1_Book4 4 2 2" xfId="21201"/>
    <cellStyle name="_VC 6.15.06 update on 06GRC power costs.xls Chart 1_Book4 4 3" xfId="21202"/>
    <cellStyle name="_VC 6.15.06 update on 06GRC power costs.xls Chart 1_Book4 5" xfId="21203"/>
    <cellStyle name="_VC 6.15.06 update on 06GRC power costs.xls Chart 1_Book4 5 2" xfId="21204"/>
    <cellStyle name="_VC 6.15.06 update on 06GRC power costs.xls Chart 1_Book4 6" xfId="21205"/>
    <cellStyle name="_VC 6.15.06 update on 06GRC power costs.xls Chart 1_Book4 6 2" xfId="21206"/>
    <cellStyle name="_VC 6.15.06 update on 06GRC power costs.xls Chart 1_Book4_DEM-WP(C) ENERG10C--ctn Mid-C_042010 2010GRC" xfId="21207"/>
    <cellStyle name="_VC 6.15.06 update on 06GRC power costs.xls Chart 1_Book4_DEM-WP(C) ENERG10C--ctn Mid-C_042010 2010GRC 2" xfId="21208"/>
    <cellStyle name="_VC 6.15.06 update on 06GRC power costs.xls Chart 1_Book9" xfId="21209"/>
    <cellStyle name="_VC 6.15.06 update on 06GRC power costs.xls Chart 1_Book9 2" xfId="21210"/>
    <cellStyle name="_VC 6.15.06 update on 06GRC power costs.xls Chart 1_Book9 2 2" xfId="21211"/>
    <cellStyle name="_VC 6.15.06 update on 06GRC power costs.xls Chart 1_Book9 2 2 2" xfId="21212"/>
    <cellStyle name="_VC 6.15.06 update on 06GRC power costs.xls Chart 1_Book9 2 2 2 2" xfId="21213"/>
    <cellStyle name="_VC 6.15.06 update on 06GRC power costs.xls Chart 1_Book9 2 3" xfId="21214"/>
    <cellStyle name="_VC 6.15.06 update on 06GRC power costs.xls Chart 1_Book9 2 3 2" xfId="21215"/>
    <cellStyle name="_VC 6.15.06 update on 06GRC power costs.xls Chart 1_Book9 2 4" xfId="21216"/>
    <cellStyle name="_VC 6.15.06 update on 06GRC power costs.xls Chart 1_Book9 2 4 2" xfId="21217"/>
    <cellStyle name="_VC 6.15.06 update on 06GRC power costs.xls Chart 1_Book9 3" xfId="21218"/>
    <cellStyle name="_VC 6.15.06 update on 06GRC power costs.xls Chart 1_Book9 3 2" xfId="21219"/>
    <cellStyle name="_VC 6.15.06 update on 06GRC power costs.xls Chart 1_Book9 3 2 2" xfId="21220"/>
    <cellStyle name="_VC 6.15.06 update on 06GRC power costs.xls Chart 1_Book9 3 3" xfId="21221"/>
    <cellStyle name="_VC 6.15.06 update on 06GRC power costs.xls Chart 1_Book9 4" xfId="21222"/>
    <cellStyle name="_VC 6.15.06 update on 06GRC power costs.xls Chart 1_Book9 4 2" xfId="21223"/>
    <cellStyle name="_VC 6.15.06 update on 06GRC power costs.xls Chart 1_Book9 4 2 2" xfId="21224"/>
    <cellStyle name="_VC 6.15.06 update on 06GRC power costs.xls Chart 1_Book9 4 3" xfId="21225"/>
    <cellStyle name="_VC 6.15.06 update on 06GRC power costs.xls Chart 1_Book9 5" xfId="21226"/>
    <cellStyle name="_VC 6.15.06 update on 06GRC power costs.xls Chart 1_Book9 5 2" xfId="21227"/>
    <cellStyle name="_VC 6.15.06 update on 06GRC power costs.xls Chart 1_Book9 6" xfId="21228"/>
    <cellStyle name="_VC 6.15.06 update on 06GRC power costs.xls Chart 1_Book9 6 2" xfId="21229"/>
    <cellStyle name="_VC 6.15.06 update on 06GRC power costs.xls Chart 1_Book9_DEM-WP(C) ENERG10C--ctn Mid-C_042010 2010GRC" xfId="21230"/>
    <cellStyle name="_VC 6.15.06 update on 06GRC power costs.xls Chart 1_Book9_DEM-WP(C) ENERG10C--ctn Mid-C_042010 2010GRC 2" xfId="21231"/>
    <cellStyle name="_VC 6.15.06 update on 06GRC power costs.xls Chart 1_Chelan PUD Power Costs (8-10)" xfId="21232"/>
    <cellStyle name="_VC 6.15.06 update on 06GRC power costs.xls Chart 1_Chelan PUD Power Costs (8-10) 2" xfId="21233"/>
    <cellStyle name="_VC 6.15.06 update on 06GRC power costs.xls Chart 1_DEM-WP(C) Chelan Power Costs" xfId="21234"/>
    <cellStyle name="_VC 6.15.06 update on 06GRC power costs.xls Chart 1_DEM-WP(C) Chelan Power Costs 2" xfId="21235"/>
    <cellStyle name="_VC 6.15.06 update on 06GRC power costs.xls Chart 1_DEM-WP(C) Chelan Power Costs 2 2" xfId="21236"/>
    <cellStyle name="_VC 6.15.06 update on 06GRC power costs.xls Chart 1_DEM-WP(C) Chelan Power Costs 2 2 2" xfId="21237"/>
    <cellStyle name="_VC 6.15.06 update on 06GRC power costs.xls Chart 1_DEM-WP(C) Chelan Power Costs 2 3" xfId="21238"/>
    <cellStyle name="_VC 6.15.06 update on 06GRC power costs.xls Chart 1_DEM-WP(C) Chelan Power Costs 3" xfId="21239"/>
    <cellStyle name="_VC 6.15.06 update on 06GRC power costs.xls Chart 1_DEM-WP(C) Chelan Power Costs 3 2" xfId="21240"/>
    <cellStyle name="_VC 6.15.06 update on 06GRC power costs.xls Chart 1_DEM-WP(C) Chelan Power Costs 3 2 2" xfId="21241"/>
    <cellStyle name="_VC 6.15.06 update on 06GRC power costs.xls Chart 1_DEM-WP(C) Chelan Power Costs 3 3" xfId="21242"/>
    <cellStyle name="_VC 6.15.06 update on 06GRC power costs.xls Chart 1_DEM-WP(C) Chelan Power Costs 4" xfId="21243"/>
    <cellStyle name="_VC 6.15.06 update on 06GRC power costs.xls Chart 1_DEM-WP(C) Chelan Power Costs 4 2" xfId="21244"/>
    <cellStyle name="_VC 6.15.06 update on 06GRC power costs.xls Chart 1_DEM-WP(C) Chelan Power Costs 5" xfId="21245"/>
    <cellStyle name="_VC 6.15.06 update on 06GRC power costs.xls Chart 1_DEM-WP(C) Chelan Power Costs 5 2" xfId="21246"/>
    <cellStyle name="_VC 6.15.06 update on 06GRC power costs.xls Chart 1_DEM-WP(C) ENERG10C--ctn Mid-C_042010 2010GRC" xfId="21247"/>
    <cellStyle name="_VC 6.15.06 update on 06GRC power costs.xls Chart 1_DEM-WP(C) ENERG10C--ctn Mid-C_042010 2010GRC 2" xfId="21248"/>
    <cellStyle name="_VC 6.15.06 update on 06GRC power costs.xls Chart 1_DEM-WP(C) Gas Transport 2010GRC" xfId="21249"/>
    <cellStyle name="_VC 6.15.06 update on 06GRC power costs.xls Chart 1_DEM-WP(C) Gas Transport 2010GRC 2" xfId="21250"/>
    <cellStyle name="_VC 6.15.06 update on 06GRC power costs.xls Chart 1_DEM-WP(C) Gas Transport 2010GRC 2 2" xfId="21251"/>
    <cellStyle name="_VC 6.15.06 update on 06GRC power costs.xls Chart 1_DEM-WP(C) Gas Transport 2010GRC 2 2 2" xfId="21252"/>
    <cellStyle name="_VC 6.15.06 update on 06GRC power costs.xls Chart 1_DEM-WP(C) Gas Transport 2010GRC 2 3" xfId="21253"/>
    <cellStyle name="_VC 6.15.06 update on 06GRC power costs.xls Chart 1_DEM-WP(C) Gas Transport 2010GRC 3" xfId="21254"/>
    <cellStyle name="_VC 6.15.06 update on 06GRC power costs.xls Chart 1_DEM-WP(C) Gas Transport 2010GRC 3 2" xfId="21255"/>
    <cellStyle name="_VC 6.15.06 update on 06GRC power costs.xls Chart 1_DEM-WP(C) Gas Transport 2010GRC 3 2 2" xfId="21256"/>
    <cellStyle name="_VC 6.15.06 update on 06GRC power costs.xls Chart 1_DEM-WP(C) Gas Transport 2010GRC 3 3" xfId="21257"/>
    <cellStyle name="_VC 6.15.06 update on 06GRC power costs.xls Chart 1_DEM-WP(C) Gas Transport 2010GRC 4" xfId="21258"/>
    <cellStyle name="_VC 6.15.06 update on 06GRC power costs.xls Chart 1_DEM-WP(C) Gas Transport 2010GRC 4 2" xfId="21259"/>
    <cellStyle name="_VC 6.15.06 update on 06GRC power costs.xls Chart 1_DEM-WP(C) Gas Transport 2010GRC 5" xfId="21260"/>
    <cellStyle name="_VC 6.15.06 update on 06GRC power costs.xls Chart 1_DEM-WP(C) Gas Transport 2010GRC 5 2" xfId="21261"/>
    <cellStyle name="_VC 6.15.06 update on 06GRC power costs.xls Chart 1_DWH-08 (Rate Spread &amp; Design Workpapers)" xfId="21262"/>
    <cellStyle name="_VC 6.15.06 update on 06GRC power costs.xls Chart 1_Exh A-1 resulting from UE-112050 effective Jan 1 2012" xfId="21263"/>
    <cellStyle name="_VC 6.15.06 update on 06GRC power costs.xls Chart 1_Exh A-1 resulting from UE-112050 effective Jan 1 2012 2" xfId="21264"/>
    <cellStyle name="_VC 6.15.06 update on 06GRC power costs.xls Chart 1_Exhibit A-1 effective 4-1-11 fr S Free 12-11" xfId="21265"/>
    <cellStyle name="_VC 6.15.06 update on 06GRC power costs.xls Chart 1_Exhibit A-1 effective 4-1-11 fr S Free 12-11 2" xfId="21266"/>
    <cellStyle name="_VC 6.15.06 update on 06GRC power costs.xls Chart 1_Final 2008 PTC Rate Design Workpapers 10.27.08" xfId="21267"/>
    <cellStyle name="_VC 6.15.06 update on 06GRC power costs.xls Chart 1_Gas Rev Req Model (2010 GRC)" xfId="21268"/>
    <cellStyle name="_VC 6.15.06 update on 06GRC power costs.xls Chart 1_INPUTS" xfId="21269"/>
    <cellStyle name="_VC 6.15.06 update on 06GRC power costs.xls Chart 1_INPUTS 2" xfId="21270"/>
    <cellStyle name="_VC 6.15.06 update on 06GRC power costs.xls Chart 1_INPUTS 2 2" xfId="21271"/>
    <cellStyle name="_VC 6.15.06 update on 06GRC power costs.xls Chart 1_INPUTS 2 2 2" xfId="21272"/>
    <cellStyle name="_VC 6.15.06 update on 06GRC power costs.xls Chart 1_INPUTS 2 3" xfId="21273"/>
    <cellStyle name="_VC 6.15.06 update on 06GRC power costs.xls Chart 1_INPUTS 3" xfId="21274"/>
    <cellStyle name="_VC 6.15.06 update on 06GRC power costs.xls Chart 1_INPUTS 3 2" xfId="21275"/>
    <cellStyle name="_VC 6.15.06 update on 06GRC power costs.xls Chart 1_INPUTS 4" xfId="21276"/>
    <cellStyle name="_VC 6.15.06 update on 06GRC power costs.xls Chart 1_Low Income 2010 RevRequirement" xfId="21277"/>
    <cellStyle name="_VC 6.15.06 update on 06GRC power costs.xls Chart 1_Low Income 2010 RevRequirement (2)" xfId="21278"/>
    <cellStyle name="_VC 6.15.06 update on 06GRC power costs.xls Chart 1_Mint Farm Generation BPA" xfId="21279"/>
    <cellStyle name="_VC 6.15.06 update on 06GRC power costs.xls Chart 1_NIM Summary" xfId="21280"/>
    <cellStyle name="_VC 6.15.06 update on 06GRC power costs.xls Chart 1_NIM Summary 09GRC" xfId="21281"/>
    <cellStyle name="_VC 6.15.06 update on 06GRC power costs.xls Chart 1_NIM Summary 09GRC 2" xfId="21282"/>
    <cellStyle name="_VC 6.15.06 update on 06GRC power costs.xls Chart 1_NIM Summary 09GRC 2 2" xfId="21283"/>
    <cellStyle name="_VC 6.15.06 update on 06GRC power costs.xls Chart 1_NIM Summary 09GRC 2 2 2" xfId="21284"/>
    <cellStyle name="_VC 6.15.06 update on 06GRC power costs.xls Chart 1_NIM Summary 09GRC 2 2 2 2" xfId="21285"/>
    <cellStyle name="_VC 6.15.06 update on 06GRC power costs.xls Chart 1_NIM Summary 09GRC 2 3" xfId="21286"/>
    <cellStyle name="_VC 6.15.06 update on 06GRC power costs.xls Chart 1_NIM Summary 09GRC 2 3 2" xfId="21287"/>
    <cellStyle name="_VC 6.15.06 update on 06GRC power costs.xls Chart 1_NIM Summary 09GRC 2 4" xfId="21288"/>
    <cellStyle name="_VC 6.15.06 update on 06GRC power costs.xls Chart 1_NIM Summary 09GRC 2 4 2" xfId="21289"/>
    <cellStyle name="_VC 6.15.06 update on 06GRC power costs.xls Chart 1_NIM Summary 09GRC 3" xfId="21290"/>
    <cellStyle name="_VC 6.15.06 update on 06GRC power costs.xls Chart 1_NIM Summary 09GRC 3 2" xfId="21291"/>
    <cellStyle name="_VC 6.15.06 update on 06GRC power costs.xls Chart 1_NIM Summary 09GRC 3 2 2" xfId="21292"/>
    <cellStyle name="_VC 6.15.06 update on 06GRC power costs.xls Chart 1_NIM Summary 09GRC 3 3" xfId="21293"/>
    <cellStyle name="_VC 6.15.06 update on 06GRC power costs.xls Chart 1_NIM Summary 09GRC 4" xfId="21294"/>
    <cellStyle name="_VC 6.15.06 update on 06GRC power costs.xls Chart 1_NIM Summary 09GRC 4 2" xfId="21295"/>
    <cellStyle name="_VC 6.15.06 update on 06GRC power costs.xls Chart 1_NIM Summary 09GRC 4 2 2" xfId="21296"/>
    <cellStyle name="_VC 6.15.06 update on 06GRC power costs.xls Chart 1_NIM Summary 09GRC 4 3" xfId="21297"/>
    <cellStyle name="_VC 6.15.06 update on 06GRC power costs.xls Chart 1_NIM Summary 09GRC 5" xfId="21298"/>
    <cellStyle name="_VC 6.15.06 update on 06GRC power costs.xls Chart 1_NIM Summary 09GRC 5 2" xfId="21299"/>
    <cellStyle name="_VC 6.15.06 update on 06GRC power costs.xls Chart 1_NIM Summary 09GRC 6" xfId="21300"/>
    <cellStyle name="_VC 6.15.06 update on 06GRC power costs.xls Chart 1_NIM Summary 09GRC 6 2" xfId="21301"/>
    <cellStyle name="_VC 6.15.06 update on 06GRC power costs.xls Chart 1_NIM Summary 09GRC_DEM-WP(C) ENERG10C--ctn Mid-C_042010 2010GRC" xfId="21302"/>
    <cellStyle name="_VC 6.15.06 update on 06GRC power costs.xls Chart 1_NIM Summary 09GRC_DEM-WP(C) ENERG10C--ctn Mid-C_042010 2010GRC 2" xfId="21303"/>
    <cellStyle name="_VC 6.15.06 update on 06GRC power costs.xls Chart 1_NIM Summary 10" xfId="21304"/>
    <cellStyle name="_VC 6.15.06 update on 06GRC power costs.xls Chart 1_NIM Summary 10 2" xfId="21305"/>
    <cellStyle name="_VC 6.15.06 update on 06GRC power costs.xls Chart 1_NIM Summary 10 2 2" xfId="21306"/>
    <cellStyle name="_VC 6.15.06 update on 06GRC power costs.xls Chart 1_NIM Summary 10 3" xfId="21307"/>
    <cellStyle name="_VC 6.15.06 update on 06GRC power costs.xls Chart 1_NIM Summary 10 4" xfId="21308"/>
    <cellStyle name="_VC 6.15.06 update on 06GRC power costs.xls Chart 1_NIM Summary 11" xfId="21309"/>
    <cellStyle name="_VC 6.15.06 update on 06GRC power costs.xls Chart 1_NIM Summary 11 2" xfId="21310"/>
    <cellStyle name="_VC 6.15.06 update on 06GRC power costs.xls Chart 1_NIM Summary 11 2 2" xfId="21311"/>
    <cellStyle name="_VC 6.15.06 update on 06GRC power costs.xls Chart 1_NIM Summary 11 3" xfId="21312"/>
    <cellStyle name="_VC 6.15.06 update on 06GRC power costs.xls Chart 1_NIM Summary 11 4" xfId="21313"/>
    <cellStyle name="_VC 6.15.06 update on 06GRC power costs.xls Chart 1_NIM Summary 12" xfId="21314"/>
    <cellStyle name="_VC 6.15.06 update on 06GRC power costs.xls Chart 1_NIM Summary 12 2" xfId="21315"/>
    <cellStyle name="_VC 6.15.06 update on 06GRC power costs.xls Chart 1_NIM Summary 12 2 2" xfId="21316"/>
    <cellStyle name="_VC 6.15.06 update on 06GRC power costs.xls Chart 1_NIM Summary 12 3" xfId="21317"/>
    <cellStyle name="_VC 6.15.06 update on 06GRC power costs.xls Chart 1_NIM Summary 12 4" xfId="21318"/>
    <cellStyle name="_VC 6.15.06 update on 06GRC power costs.xls Chart 1_NIM Summary 13" xfId="21319"/>
    <cellStyle name="_VC 6.15.06 update on 06GRC power costs.xls Chart 1_NIM Summary 13 2" xfId="21320"/>
    <cellStyle name="_VC 6.15.06 update on 06GRC power costs.xls Chart 1_NIM Summary 13 2 2" xfId="21321"/>
    <cellStyle name="_VC 6.15.06 update on 06GRC power costs.xls Chart 1_NIM Summary 13 3" xfId="21322"/>
    <cellStyle name="_VC 6.15.06 update on 06GRC power costs.xls Chart 1_NIM Summary 13 4" xfId="21323"/>
    <cellStyle name="_VC 6.15.06 update on 06GRC power costs.xls Chart 1_NIM Summary 14" xfId="21324"/>
    <cellStyle name="_VC 6.15.06 update on 06GRC power costs.xls Chart 1_NIM Summary 14 2" xfId="21325"/>
    <cellStyle name="_VC 6.15.06 update on 06GRC power costs.xls Chart 1_NIM Summary 14 2 2" xfId="21326"/>
    <cellStyle name="_VC 6.15.06 update on 06GRC power costs.xls Chart 1_NIM Summary 14 3" xfId="21327"/>
    <cellStyle name="_VC 6.15.06 update on 06GRC power costs.xls Chart 1_NIM Summary 14 4" xfId="21328"/>
    <cellStyle name="_VC 6.15.06 update on 06GRC power costs.xls Chart 1_NIM Summary 15" xfId="21329"/>
    <cellStyle name="_VC 6.15.06 update on 06GRC power costs.xls Chart 1_NIM Summary 15 2" xfId="21330"/>
    <cellStyle name="_VC 6.15.06 update on 06GRC power costs.xls Chart 1_NIM Summary 15 2 2" xfId="21331"/>
    <cellStyle name="_VC 6.15.06 update on 06GRC power costs.xls Chart 1_NIM Summary 15 3" xfId="21332"/>
    <cellStyle name="_VC 6.15.06 update on 06GRC power costs.xls Chart 1_NIM Summary 15 4" xfId="21333"/>
    <cellStyle name="_VC 6.15.06 update on 06GRC power costs.xls Chart 1_NIM Summary 16" xfId="21334"/>
    <cellStyle name="_VC 6.15.06 update on 06GRC power costs.xls Chart 1_NIM Summary 16 2" xfId="21335"/>
    <cellStyle name="_VC 6.15.06 update on 06GRC power costs.xls Chart 1_NIM Summary 16 2 2" xfId="21336"/>
    <cellStyle name="_VC 6.15.06 update on 06GRC power costs.xls Chart 1_NIM Summary 16 3" xfId="21337"/>
    <cellStyle name="_VC 6.15.06 update on 06GRC power costs.xls Chart 1_NIM Summary 16 4" xfId="21338"/>
    <cellStyle name="_VC 6.15.06 update on 06GRC power costs.xls Chart 1_NIM Summary 17" xfId="21339"/>
    <cellStyle name="_VC 6.15.06 update on 06GRC power costs.xls Chart 1_NIM Summary 17 2" xfId="21340"/>
    <cellStyle name="_VC 6.15.06 update on 06GRC power costs.xls Chart 1_NIM Summary 17 2 2" xfId="21341"/>
    <cellStyle name="_VC 6.15.06 update on 06GRC power costs.xls Chart 1_NIM Summary 17 3" xfId="21342"/>
    <cellStyle name="_VC 6.15.06 update on 06GRC power costs.xls Chart 1_NIM Summary 17 4" xfId="21343"/>
    <cellStyle name="_VC 6.15.06 update on 06GRC power costs.xls Chart 1_NIM Summary 18" xfId="21344"/>
    <cellStyle name="_VC 6.15.06 update on 06GRC power costs.xls Chart 1_NIM Summary 18 2" xfId="21345"/>
    <cellStyle name="_VC 6.15.06 update on 06GRC power costs.xls Chart 1_NIM Summary 18 3" xfId="21346"/>
    <cellStyle name="_VC 6.15.06 update on 06GRC power costs.xls Chart 1_NIM Summary 19" xfId="21347"/>
    <cellStyle name="_VC 6.15.06 update on 06GRC power costs.xls Chart 1_NIM Summary 19 2" xfId="21348"/>
    <cellStyle name="_VC 6.15.06 update on 06GRC power costs.xls Chart 1_NIM Summary 19 3" xfId="21349"/>
    <cellStyle name="_VC 6.15.06 update on 06GRC power costs.xls Chart 1_NIM Summary 2" xfId="21350"/>
    <cellStyle name="_VC 6.15.06 update on 06GRC power costs.xls Chart 1_NIM Summary 2 2" xfId="21351"/>
    <cellStyle name="_VC 6.15.06 update on 06GRC power costs.xls Chart 1_NIM Summary 2 2 2" xfId="21352"/>
    <cellStyle name="_VC 6.15.06 update on 06GRC power costs.xls Chart 1_NIM Summary 2 2 2 2" xfId="21353"/>
    <cellStyle name="_VC 6.15.06 update on 06GRC power costs.xls Chart 1_NIM Summary 2 3" xfId="21354"/>
    <cellStyle name="_VC 6.15.06 update on 06GRC power costs.xls Chart 1_NIM Summary 2 3 2" xfId="21355"/>
    <cellStyle name="_VC 6.15.06 update on 06GRC power costs.xls Chart 1_NIM Summary 2 4" xfId="21356"/>
    <cellStyle name="_VC 6.15.06 update on 06GRC power costs.xls Chart 1_NIM Summary 2 4 2" xfId="21357"/>
    <cellStyle name="_VC 6.15.06 update on 06GRC power costs.xls Chart 1_NIM Summary 20" xfId="21358"/>
    <cellStyle name="_VC 6.15.06 update on 06GRC power costs.xls Chart 1_NIM Summary 20 2" xfId="21359"/>
    <cellStyle name="_VC 6.15.06 update on 06GRC power costs.xls Chart 1_NIM Summary 20 3" xfId="21360"/>
    <cellStyle name="_VC 6.15.06 update on 06GRC power costs.xls Chart 1_NIM Summary 21" xfId="21361"/>
    <cellStyle name="_VC 6.15.06 update on 06GRC power costs.xls Chart 1_NIM Summary 21 2" xfId="21362"/>
    <cellStyle name="_VC 6.15.06 update on 06GRC power costs.xls Chart 1_NIM Summary 21 3" xfId="21363"/>
    <cellStyle name="_VC 6.15.06 update on 06GRC power costs.xls Chart 1_NIM Summary 22" xfId="21364"/>
    <cellStyle name="_VC 6.15.06 update on 06GRC power costs.xls Chart 1_NIM Summary 22 2" xfId="21365"/>
    <cellStyle name="_VC 6.15.06 update on 06GRC power costs.xls Chart 1_NIM Summary 22 3" xfId="21366"/>
    <cellStyle name="_VC 6.15.06 update on 06GRC power costs.xls Chart 1_NIM Summary 23" xfId="21367"/>
    <cellStyle name="_VC 6.15.06 update on 06GRC power costs.xls Chart 1_NIM Summary 23 2" xfId="21368"/>
    <cellStyle name="_VC 6.15.06 update on 06GRC power costs.xls Chart 1_NIM Summary 23 3" xfId="21369"/>
    <cellStyle name="_VC 6.15.06 update on 06GRC power costs.xls Chart 1_NIM Summary 24" xfId="21370"/>
    <cellStyle name="_VC 6.15.06 update on 06GRC power costs.xls Chart 1_NIM Summary 24 2" xfId="21371"/>
    <cellStyle name="_VC 6.15.06 update on 06GRC power costs.xls Chart 1_NIM Summary 24 3" xfId="21372"/>
    <cellStyle name="_VC 6.15.06 update on 06GRC power costs.xls Chart 1_NIM Summary 25" xfId="21373"/>
    <cellStyle name="_VC 6.15.06 update on 06GRC power costs.xls Chart 1_NIM Summary 25 2" xfId="21374"/>
    <cellStyle name="_VC 6.15.06 update on 06GRC power costs.xls Chart 1_NIM Summary 25 3" xfId="21375"/>
    <cellStyle name="_VC 6.15.06 update on 06GRC power costs.xls Chart 1_NIM Summary 26" xfId="21376"/>
    <cellStyle name="_VC 6.15.06 update on 06GRC power costs.xls Chart 1_NIM Summary 26 2" xfId="21377"/>
    <cellStyle name="_VC 6.15.06 update on 06GRC power costs.xls Chart 1_NIM Summary 26 3" xfId="21378"/>
    <cellStyle name="_VC 6.15.06 update on 06GRC power costs.xls Chart 1_NIM Summary 27" xfId="21379"/>
    <cellStyle name="_VC 6.15.06 update on 06GRC power costs.xls Chart 1_NIM Summary 27 2" xfId="21380"/>
    <cellStyle name="_VC 6.15.06 update on 06GRC power costs.xls Chart 1_NIM Summary 27 3" xfId="21381"/>
    <cellStyle name="_VC 6.15.06 update on 06GRC power costs.xls Chart 1_NIM Summary 28" xfId="21382"/>
    <cellStyle name="_VC 6.15.06 update on 06GRC power costs.xls Chart 1_NIM Summary 28 2" xfId="21383"/>
    <cellStyle name="_VC 6.15.06 update on 06GRC power costs.xls Chart 1_NIM Summary 28 3" xfId="21384"/>
    <cellStyle name="_VC 6.15.06 update on 06GRC power costs.xls Chart 1_NIM Summary 29" xfId="21385"/>
    <cellStyle name="_VC 6.15.06 update on 06GRC power costs.xls Chart 1_NIM Summary 29 2" xfId="21386"/>
    <cellStyle name="_VC 6.15.06 update on 06GRC power costs.xls Chart 1_NIM Summary 29 3" xfId="21387"/>
    <cellStyle name="_VC 6.15.06 update on 06GRC power costs.xls Chart 1_NIM Summary 3" xfId="21388"/>
    <cellStyle name="_VC 6.15.06 update on 06GRC power costs.xls Chart 1_NIM Summary 3 2" xfId="21389"/>
    <cellStyle name="_VC 6.15.06 update on 06GRC power costs.xls Chart 1_NIM Summary 3 2 2" xfId="21390"/>
    <cellStyle name="_VC 6.15.06 update on 06GRC power costs.xls Chart 1_NIM Summary 3 3" xfId="21391"/>
    <cellStyle name="_VC 6.15.06 update on 06GRC power costs.xls Chart 1_NIM Summary 30" xfId="21392"/>
    <cellStyle name="_VC 6.15.06 update on 06GRC power costs.xls Chart 1_NIM Summary 30 2" xfId="21393"/>
    <cellStyle name="_VC 6.15.06 update on 06GRC power costs.xls Chart 1_NIM Summary 30 3" xfId="21394"/>
    <cellStyle name="_VC 6.15.06 update on 06GRC power costs.xls Chart 1_NIM Summary 31" xfId="21395"/>
    <cellStyle name="_VC 6.15.06 update on 06GRC power costs.xls Chart 1_NIM Summary 31 2" xfId="21396"/>
    <cellStyle name="_VC 6.15.06 update on 06GRC power costs.xls Chart 1_NIM Summary 31 3" xfId="21397"/>
    <cellStyle name="_VC 6.15.06 update on 06GRC power costs.xls Chart 1_NIM Summary 32" xfId="21398"/>
    <cellStyle name="_VC 6.15.06 update on 06GRC power costs.xls Chart 1_NIM Summary 32 2" xfId="21399"/>
    <cellStyle name="_VC 6.15.06 update on 06GRC power costs.xls Chart 1_NIM Summary 33" xfId="21400"/>
    <cellStyle name="_VC 6.15.06 update on 06GRC power costs.xls Chart 1_NIM Summary 33 2" xfId="21401"/>
    <cellStyle name="_VC 6.15.06 update on 06GRC power costs.xls Chart 1_NIM Summary 34" xfId="21402"/>
    <cellStyle name="_VC 6.15.06 update on 06GRC power costs.xls Chart 1_NIM Summary 34 2" xfId="21403"/>
    <cellStyle name="_VC 6.15.06 update on 06GRC power costs.xls Chart 1_NIM Summary 35" xfId="21404"/>
    <cellStyle name="_VC 6.15.06 update on 06GRC power costs.xls Chart 1_NIM Summary 35 2" xfId="21405"/>
    <cellStyle name="_VC 6.15.06 update on 06GRC power costs.xls Chart 1_NIM Summary 36" xfId="21406"/>
    <cellStyle name="_VC 6.15.06 update on 06GRC power costs.xls Chart 1_NIM Summary 36 2" xfId="21407"/>
    <cellStyle name="_VC 6.15.06 update on 06GRC power costs.xls Chart 1_NIM Summary 37" xfId="21408"/>
    <cellStyle name="_VC 6.15.06 update on 06GRC power costs.xls Chart 1_NIM Summary 37 2" xfId="21409"/>
    <cellStyle name="_VC 6.15.06 update on 06GRC power costs.xls Chart 1_NIM Summary 38" xfId="21410"/>
    <cellStyle name="_VC 6.15.06 update on 06GRC power costs.xls Chart 1_NIM Summary 38 2" xfId="21411"/>
    <cellStyle name="_VC 6.15.06 update on 06GRC power costs.xls Chart 1_NIM Summary 39" xfId="21412"/>
    <cellStyle name="_VC 6.15.06 update on 06GRC power costs.xls Chart 1_NIM Summary 39 2" xfId="21413"/>
    <cellStyle name="_VC 6.15.06 update on 06GRC power costs.xls Chart 1_NIM Summary 4" xfId="21414"/>
    <cellStyle name="_VC 6.15.06 update on 06GRC power costs.xls Chart 1_NIM Summary 4 2" xfId="21415"/>
    <cellStyle name="_VC 6.15.06 update on 06GRC power costs.xls Chart 1_NIM Summary 4 2 2" xfId="21416"/>
    <cellStyle name="_VC 6.15.06 update on 06GRC power costs.xls Chart 1_NIM Summary 4 3" xfId="21417"/>
    <cellStyle name="_VC 6.15.06 update on 06GRC power costs.xls Chart 1_NIM Summary 40" xfId="21418"/>
    <cellStyle name="_VC 6.15.06 update on 06GRC power costs.xls Chart 1_NIM Summary 40 2" xfId="21419"/>
    <cellStyle name="_VC 6.15.06 update on 06GRC power costs.xls Chart 1_NIM Summary 41" xfId="21420"/>
    <cellStyle name="_VC 6.15.06 update on 06GRC power costs.xls Chart 1_NIM Summary 41 2" xfId="21421"/>
    <cellStyle name="_VC 6.15.06 update on 06GRC power costs.xls Chart 1_NIM Summary 42" xfId="21422"/>
    <cellStyle name="_VC 6.15.06 update on 06GRC power costs.xls Chart 1_NIM Summary 42 2" xfId="21423"/>
    <cellStyle name="_VC 6.15.06 update on 06GRC power costs.xls Chart 1_NIM Summary 43" xfId="21424"/>
    <cellStyle name="_VC 6.15.06 update on 06GRC power costs.xls Chart 1_NIM Summary 43 2" xfId="21425"/>
    <cellStyle name="_VC 6.15.06 update on 06GRC power costs.xls Chart 1_NIM Summary 44" xfId="21426"/>
    <cellStyle name="_VC 6.15.06 update on 06GRC power costs.xls Chart 1_NIM Summary 44 2" xfId="21427"/>
    <cellStyle name="_VC 6.15.06 update on 06GRC power costs.xls Chart 1_NIM Summary 45" xfId="21428"/>
    <cellStyle name="_VC 6.15.06 update on 06GRC power costs.xls Chart 1_NIM Summary 45 2" xfId="21429"/>
    <cellStyle name="_VC 6.15.06 update on 06GRC power costs.xls Chart 1_NIM Summary 46" xfId="21430"/>
    <cellStyle name="_VC 6.15.06 update on 06GRC power costs.xls Chart 1_NIM Summary 46 2" xfId="21431"/>
    <cellStyle name="_VC 6.15.06 update on 06GRC power costs.xls Chart 1_NIM Summary 47" xfId="21432"/>
    <cellStyle name="_VC 6.15.06 update on 06GRC power costs.xls Chart 1_NIM Summary 47 2" xfId="21433"/>
    <cellStyle name="_VC 6.15.06 update on 06GRC power costs.xls Chart 1_NIM Summary 48" xfId="21434"/>
    <cellStyle name="_VC 6.15.06 update on 06GRC power costs.xls Chart 1_NIM Summary 49" xfId="21435"/>
    <cellStyle name="_VC 6.15.06 update on 06GRC power costs.xls Chart 1_NIM Summary 5" xfId="21436"/>
    <cellStyle name="_VC 6.15.06 update on 06GRC power costs.xls Chart 1_NIM Summary 5 2" xfId="21437"/>
    <cellStyle name="_VC 6.15.06 update on 06GRC power costs.xls Chart 1_NIM Summary 5 2 2" xfId="21438"/>
    <cellStyle name="_VC 6.15.06 update on 06GRC power costs.xls Chart 1_NIM Summary 5 3" xfId="21439"/>
    <cellStyle name="_VC 6.15.06 update on 06GRC power costs.xls Chart 1_NIM Summary 50" xfId="21440"/>
    <cellStyle name="_VC 6.15.06 update on 06GRC power costs.xls Chart 1_NIM Summary 51" xfId="21441"/>
    <cellStyle name="_VC 6.15.06 update on 06GRC power costs.xls Chart 1_NIM Summary 6" xfId="21442"/>
    <cellStyle name="_VC 6.15.06 update on 06GRC power costs.xls Chart 1_NIM Summary 6 2" xfId="21443"/>
    <cellStyle name="_VC 6.15.06 update on 06GRC power costs.xls Chart 1_NIM Summary 6 2 2" xfId="21444"/>
    <cellStyle name="_VC 6.15.06 update on 06GRC power costs.xls Chart 1_NIM Summary 6 3" xfId="21445"/>
    <cellStyle name="_VC 6.15.06 update on 06GRC power costs.xls Chart 1_NIM Summary 7" xfId="21446"/>
    <cellStyle name="_VC 6.15.06 update on 06GRC power costs.xls Chart 1_NIM Summary 7 2" xfId="21447"/>
    <cellStyle name="_VC 6.15.06 update on 06GRC power costs.xls Chart 1_NIM Summary 7 2 2" xfId="21448"/>
    <cellStyle name="_VC 6.15.06 update on 06GRC power costs.xls Chart 1_NIM Summary 7 3" xfId="21449"/>
    <cellStyle name="_VC 6.15.06 update on 06GRC power costs.xls Chart 1_NIM Summary 7 4" xfId="21450"/>
    <cellStyle name="_VC 6.15.06 update on 06GRC power costs.xls Chart 1_NIM Summary 8" xfId="21451"/>
    <cellStyle name="_VC 6.15.06 update on 06GRC power costs.xls Chart 1_NIM Summary 8 2" xfId="21452"/>
    <cellStyle name="_VC 6.15.06 update on 06GRC power costs.xls Chart 1_NIM Summary 8 2 2" xfId="21453"/>
    <cellStyle name="_VC 6.15.06 update on 06GRC power costs.xls Chart 1_NIM Summary 8 3" xfId="21454"/>
    <cellStyle name="_VC 6.15.06 update on 06GRC power costs.xls Chart 1_NIM Summary 8 4" xfId="21455"/>
    <cellStyle name="_VC 6.15.06 update on 06GRC power costs.xls Chart 1_NIM Summary 9" xfId="21456"/>
    <cellStyle name="_VC 6.15.06 update on 06GRC power costs.xls Chart 1_NIM Summary 9 2" xfId="21457"/>
    <cellStyle name="_VC 6.15.06 update on 06GRC power costs.xls Chart 1_NIM Summary 9 2 2" xfId="21458"/>
    <cellStyle name="_VC 6.15.06 update on 06GRC power costs.xls Chart 1_NIM Summary 9 3" xfId="21459"/>
    <cellStyle name="_VC 6.15.06 update on 06GRC power costs.xls Chart 1_NIM Summary 9 4" xfId="21460"/>
    <cellStyle name="_VC 6.15.06 update on 06GRC power costs.xls Chart 1_NIM Summary_DEM-WP(C) ENERG10C--ctn Mid-C_042010 2010GRC" xfId="21461"/>
    <cellStyle name="_VC 6.15.06 update on 06GRC power costs.xls Chart 1_NIM Summary_DEM-WP(C) ENERG10C--ctn Mid-C_042010 2010GRC 2" xfId="21462"/>
    <cellStyle name="_VC 6.15.06 update on 06GRC power costs.xls Chart 1_Oct2010toSep2011LwIncLead" xfId="21463"/>
    <cellStyle name="_VC 6.15.06 update on 06GRC power costs.xls Chart 1_PCA 10 -  Exhibit D Dec 2011" xfId="21464"/>
    <cellStyle name="_VC 6.15.06 update on 06GRC power costs.xls Chart 1_PCA 10 -  Exhibit D Dec 2011 2" xfId="21465"/>
    <cellStyle name="_VC 6.15.06 update on 06GRC power costs.xls Chart 1_PCA 10 -  Exhibit D from A Kellogg Jan 2011" xfId="21466"/>
    <cellStyle name="_VC 6.15.06 update on 06GRC power costs.xls Chart 1_PCA 10 -  Exhibit D from A Kellogg Jan 2011 2" xfId="21467"/>
    <cellStyle name="_VC 6.15.06 update on 06GRC power costs.xls Chart 1_PCA 10 -  Exhibit D from A Kellogg July 2011" xfId="21468"/>
    <cellStyle name="_VC 6.15.06 update on 06GRC power costs.xls Chart 1_PCA 10 -  Exhibit D from A Kellogg July 2011 2" xfId="21469"/>
    <cellStyle name="_VC 6.15.06 update on 06GRC power costs.xls Chart 1_PCA 10 -  Exhibit D from S Free Rcv'd 12-11" xfId="21470"/>
    <cellStyle name="_VC 6.15.06 update on 06GRC power costs.xls Chart 1_PCA 10 -  Exhibit D from S Free Rcv'd 12-11 2" xfId="21471"/>
    <cellStyle name="_VC 6.15.06 update on 06GRC power costs.xls Chart 1_PCA 11 -  Exhibit D Jan 2012 fr A Kellogg" xfId="21472"/>
    <cellStyle name="_VC 6.15.06 update on 06GRC power costs.xls Chart 1_PCA 11 -  Exhibit D Jan 2012 fr A Kellogg 2" xfId="21473"/>
    <cellStyle name="_VC 6.15.06 update on 06GRC power costs.xls Chart 1_PCA 11 -  Exhibit D Jan 2012 WF" xfId="21474"/>
    <cellStyle name="_VC 6.15.06 update on 06GRC power costs.xls Chart 1_PCA 11 -  Exhibit D Jan 2012 WF 2" xfId="21475"/>
    <cellStyle name="_VC 6.15.06 update on 06GRC power costs.xls Chart 1_PCA 9 -  Exhibit D April 2010" xfId="21476"/>
    <cellStyle name="_VC 6.15.06 update on 06GRC power costs.xls Chart 1_PCA 9 -  Exhibit D April 2010 (3)" xfId="21477"/>
    <cellStyle name="_VC 6.15.06 update on 06GRC power costs.xls Chart 1_PCA 9 -  Exhibit D April 2010 (3) 2" xfId="21478"/>
    <cellStyle name="_VC 6.15.06 update on 06GRC power costs.xls Chart 1_PCA 9 -  Exhibit D April 2010 (3) 2 2" xfId="21479"/>
    <cellStyle name="_VC 6.15.06 update on 06GRC power costs.xls Chart 1_PCA 9 -  Exhibit D April 2010 (3) 2 2 2" xfId="21480"/>
    <cellStyle name="_VC 6.15.06 update on 06GRC power costs.xls Chart 1_PCA 9 -  Exhibit D April 2010 (3) 2 2 2 2" xfId="21481"/>
    <cellStyle name="_VC 6.15.06 update on 06GRC power costs.xls Chart 1_PCA 9 -  Exhibit D April 2010 (3) 2 3" xfId="21482"/>
    <cellStyle name="_VC 6.15.06 update on 06GRC power costs.xls Chart 1_PCA 9 -  Exhibit D April 2010 (3) 2 3 2" xfId="21483"/>
    <cellStyle name="_VC 6.15.06 update on 06GRC power costs.xls Chart 1_PCA 9 -  Exhibit D April 2010 (3) 2 4" xfId="21484"/>
    <cellStyle name="_VC 6.15.06 update on 06GRC power costs.xls Chart 1_PCA 9 -  Exhibit D April 2010 (3) 2 4 2" xfId="21485"/>
    <cellStyle name="_VC 6.15.06 update on 06GRC power costs.xls Chart 1_PCA 9 -  Exhibit D April 2010 (3) 3" xfId="21486"/>
    <cellStyle name="_VC 6.15.06 update on 06GRC power costs.xls Chart 1_PCA 9 -  Exhibit D April 2010 (3) 3 2" xfId="21487"/>
    <cellStyle name="_VC 6.15.06 update on 06GRC power costs.xls Chart 1_PCA 9 -  Exhibit D April 2010 (3) 3 2 2" xfId="21488"/>
    <cellStyle name="_VC 6.15.06 update on 06GRC power costs.xls Chart 1_PCA 9 -  Exhibit D April 2010 (3) 3 3" xfId="21489"/>
    <cellStyle name="_VC 6.15.06 update on 06GRC power costs.xls Chart 1_PCA 9 -  Exhibit D April 2010 (3) 4" xfId="21490"/>
    <cellStyle name="_VC 6.15.06 update on 06GRC power costs.xls Chart 1_PCA 9 -  Exhibit D April 2010 (3) 4 2" xfId="21491"/>
    <cellStyle name="_VC 6.15.06 update on 06GRC power costs.xls Chart 1_PCA 9 -  Exhibit D April 2010 (3) 4 2 2" xfId="21492"/>
    <cellStyle name="_VC 6.15.06 update on 06GRC power costs.xls Chart 1_PCA 9 -  Exhibit D April 2010 (3) 4 3" xfId="21493"/>
    <cellStyle name="_VC 6.15.06 update on 06GRC power costs.xls Chart 1_PCA 9 -  Exhibit D April 2010 (3) 5" xfId="21494"/>
    <cellStyle name="_VC 6.15.06 update on 06GRC power costs.xls Chart 1_PCA 9 -  Exhibit D April 2010 (3) 5 2" xfId="21495"/>
    <cellStyle name="_VC 6.15.06 update on 06GRC power costs.xls Chart 1_PCA 9 -  Exhibit D April 2010 (3) 6" xfId="21496"/>
    <cellStyle name="_VC 6.15.06 update on 06GRC power costs.xls Chart 1_PCA 9 -  Exhibit D April 2010 (3) 6 2" xfId="21497"/>
    <cellStyle name="_VC 6.15.06 update on 06GRC power costs.xls Chart 1_PCA 9 -  Exhibit D April 2010 (3)_DEM-WP(C) ENERG10C--ctn Mid-C_042010 2010GRC" xfId="21498"/>
    <cellStyle name="_VC 6.15.06 update on 06GRC power costs.xls Chart 1_PCA 9 -  Exhibit D April 2010 (3)_DEM-WP(C) ENERG10C--ctn Mid-C_042010 2010GRC 2" xfId="21499"/>
    <cellStyle name="_VC 6.15.06 update on 06GRC power costs.xls Chart 1_PCA 9 -  Exhibit D April 2010 2" xfId="21500"/>
    <cellStyle name="_VC 6.15.06 update on 06GRC power costs.xls Chart 1_PCA 9 -  Exhibit D April 2010 2 2" xfId="21501"/>
    <cellStyle name="_VC 6.15.06 update on 06GRC power costs.xls Chart 1_PCA 9 -  Exhibit D April 2010 3" xfId="21502"/>
    <cellStyle name="_VC 6.15.06 update on 06GRC power costs.xls Chart 1_PCA 9 -  Exhibit D April 2010 3 2" xfId="21503"/>
    <cellStyle name="_VC 6.15.06 update on 06GRC power costs.xls Chart 1_PCA 9 -  Exhibit D April 2010 4" xfId="21504"/>
    <cellStyle name="_VC 6.15.06 update on 06GRC power costs.xls Chart 1_PCA 9 -  Exhibit D April 2010 4 2" xfId="21505"/>
    <cellStyle name="_VC 6.15.06 update on 06GRC power costs.xls Chart 1_PCA 9 -  Exhibit D April 2010 5" xfId="21506"/>
    <cellStyle name="_VC 6.15.06 update on 06GRC power costs.xls Chart 1_PCA 9 -  Exhibit D April 2010 5 2" xfId="21507"/>
    <cellStyle name="_VC 6.15.06 update on 06GRC power costs.xls Chart 1_PCA 9 -  Exhibit D April 2010 6" xfId="21508"/>
    <cellStyle name="_VC 6.15.06 update on 06GRC power costs.xls Chart 1_PCA 9 -  Exhibit D April 2010 6 2" xfId="21509"/>
    <cellStyle name="_VC 6.15.06 update on 06GRC power costs.xls Chart 1_PCA 9 -  Exhibit D April 2010 7" xfId="21510"/>
    <cellStyle name="_VC 6.15.06 update on 06GRC power costs.xls Chart 1_PCA 9 -  Exhibit D Nov 2010" xfId="21511"/>
    <cellStyle name="_VC 6.15.06 update on 06GRC power costs.xls Chart 1_PCA 9 -  Exhibit D Nov 2010 2" xfId="21512"/>
    <cellStyle name="_VC 6.15.06 update on 06GRC power costs.xls Chart 1_PCA 9 -  Exhibit D Nov 2010 2 2" xfId="21513"/>
    <cellStyle name="_VC 6.15.06 update on 06GRC power costs.xls Chart 1_PCA 9 -  Exhibit D Nov 2010 3" xfId="21514"/>
    <cellStyle name="_VC 6.15.06 update on 06GRC power costs.xls Chart 1_PCA 9 - Exhibit D at August 2010" xfId="21515"/>
    <cellStyle name="_VC 6.15.06 update on 06GRC power costs.xls Chart 1_PCA 9 - Exhibit D at August 2010 2" xfId="21516"/>
    <cellStyle name="_VC 6.15.06 update on 06GRC power costs.xls Chart 1_PCA 9 - Exhibit D at August 2010 2 2" xfId="21517"/>
    <cellStyle name="_VC 6.15.06 update on 06GRC power costs.xls Chart 1_PCA 9 - Exhibit D at August 2010 3" xfId="21518"/>
    <cellStyle name="_VC 6.15.06 update on 06GRC power costs.xls Chart 1_PCA 9 - Exhibit D June 2010 GRC" xfId="21519"/>
    <cellStyle name="_VC 6.15.06 update on 06GRC power costs.xls Chart 1_PCA 9 - Exhibit D June 2010 GRC 2" xfId="21520"/>
    <cellStyle name="_VC 6.15.06 update on 06GRC power costs.xls Chart 1_PCA 9 - Exhibit D June 2010 GRC 2 2" xfId="21521"/>
    <cellStyle name="_VC 6.15.06 update on 06GRC power costs.xls Chart 1_PCA 9 - Exhibit D June 2010 GRC 3" xfId="21522"/>
    <cellStyle name="_VC 6.15.06 update on 06GRC power costs.xls Chart 1_Power Costs - Comparison bx Rbtl-Staff-Jt-PC" xfId="21523"/>
    <cellStyle name="_VC 6.15.06 update on 06GRC power costs.xls Chart 1_Power Costs - Comparison bx Rbtl-Staff-Jt-PC 2" xfId="21524"/>
    <cellStyle name="_VC 6.15.06 update on 06GRC power costs.xls Chart 1_Power Costs - Comparison bx Rbtl-Staff-Jt-PC 2 2" xfId="21525"/>
    <cellStyle name="_VC 6.15.06 update on 06GRC power costs.xls Chart 1_Power Costs - Comparison bx Rbtl-Staff-Jt-PC 2 2 2" xfId="21526"/>
    <cellStyle name="_VC 6.15.06 update on 06GRC power costs.xls Chart 1_Power Costs - Comparison bx Rbtl-Staff-Jt-PC 2 2 2 2" xfId="21527"/>
    <cellStyle name="_VC 6.15.06 update on 06GRC power costs.xls Chart 1_Power Costs - Comparison bx Rbtl-Staff-Jt-PC 2 3" xfId="21528"/>
    <cellStyle name="_VC 6.15.06 update on 06GRC power costs.xls Chart 1_Power Costs - Comparison bx Rbtl-Staff-Jt-PC 2 3 2" xfId="21529"/>
    <cellStyle name="_VC 6.15.06 update on 06GRC power costs.xls Chart 1_Power Costs - Comparison bx Rbtl-Staff-Jt-PC 2 4" xfId="21530"/>
    <cellStyle name="_VC 6.15.06 update on 06GRC power costs.xls Chart 1_Power Costs - Comparison bx Rbtl-Staff-Jt-PC 2 4 2" xfId="21531"/>
    <cellStyle name="_VC 6.15.06 update on 06GRC power costs.xls Chart 1_Power Costs - Comparison bx Rbtl-Staff-Jt-PC 3" xfId="21532"/>
    <cellStyle name="_VC 6.15.06 update on 06GRC power costs.xls Chart 1_Power Costs - Comparison bx Rbtl-Staff-Jt-PC 3 2" xfId="21533"/>
    <cellStyle name="_VC 6.15.06 update on 06GRC power costs.xls Chart 1_Power Costs - Comparison bx Rbtl-Staff-Jt-PC 3 2 2" xfId="21534"/>
    <cellStyle name="_VC 6.15.06 update on 06GRC power costs.xls Chart 1_Power Costs - Comparison bx Rbtl-Staff-Jt-PC 3 3" xfId="21535"/>
    <cellStyle name="_VC 6.15.06 update on 06GRC power costs.xls Chart 1_Power Costs - Comparison bx Rbtl-Staff-Jt-PC 4" xfId="21536"/>
    <cellStyle name="_VC 6.15.06 update on 06GRC power costs.xls Chart 1_Power Costs - Comparison bx Rbtl-Staff-Jt-PC 4 2" xfId="21537"/>
    <cellStyle name="_VC 6.15.06 update on 06GRC power costs.xls Chart 1_Power Costs - Comparison bx Rbtl-Staff-Jt-PC 4 2 2" xfId="21538"/>
    <cellStyle name="_VC 6.15.06 update on 06GRC power costs.xls Chart 1_Power Costs - Comparison bx Rbtl-Staff-Jt-PC 4 3" xfId="21539"/>
    <cellStyle name="_VC 6.15.06 update on 06GRC power costs.xls Chart 1_Power Costs - Comparison bx Rbtl-Staff-Jt-PC 5" xfId="21540"/>
    <cellStyle name="_VC 6.15.06 update on 06GRC power costs.xls Chart 1_Power Costs - Comparison bx Rbtl-Staff-Jt-PC 5 2" xfId="21541"/>
    <cellStyle name="_VC 6.15.06 update on 06GRC power costs.xls Chart 1_Power Costs - Comparison bx Rbtl-Staff-Jt-PC 6" xfId="21542"/>
    <cellStyle name="_VC 6.15.06 update on 06GRC power costs.xls Chart 1_Power Costs - Comparison bx Rbtl-Staff-Jt-PC 6 2" xfId="21543"/>
    <cellStyle name="_VC 6.15.06 update on 06GRC power costs.xls Chart 1_Power Costs - Comparison bx Rbtl-Staff-Jt-PC_Adj Bench DR 3 for Initial Briefs (Electric)" xfId="21544"/>
    <cellStyle name="_VC 6.15.06 update on 06GRC power costs.xls Chart 1_Power Costs - Comparison bx Rbtl-Staff-Jt-PC_Adj Bench DR 3 for Initial Briefs (Electric) 2" xfId="21545"/>
    <cellStyle name="_VC 6.15.06 update on 06GRC power costs.xls Chart 1_Power Costs - Comparison bx Rbtl-Staff-Jt-PC_Adj Bench DR 3 for Initial Briefs (Electric) 2 2" xfId="21546"/>
    <cellStyle name="_VC 6.15.06 update on 06GRC power costs.xls Chart 1_Power Costs - Comparison bx Rbtl-Staff-Jt-PC_Adj Bench DR 3 for Initial Briefs (Electric) 2 2 2" xfId="21547"/>
    <cellStyle name="_VC 6.15.06 update on 06GRC power costs.xls Chart 1_Power Costs - Comparison bx Rbtl-Staff-Jt-PC_Adj Bench DR 3 for Initial Briefs (Electric) 2 2 2 2" xfId="21548"/>
    <cellStyle name="_VC 6.15.06 update on 06GRC power costs.xls Chart 1_Power Costs - Comparison bx Rbtl-Staff-Jt-PC_Adj Bench DR 3 for Initial Briefs (Electric) 2 3" xfId="21549"/>
    <cellStyle name="_VC 6.15.06 update on 06GRC power costs.xls Chart 1_Power Costs - Comparison bx Rbtl-Staff-Jt-PC_Adj Bench DR 3 for Initial Briefs (Electric) 2 3 2" xfId="21550"/>
    <cellStyle name="_VC 6.15.06 update on 06GRC power costs.xls Chart 1_Power Costs - Comparison bx Rbtl-Staff-Jt-PC_Adj Bench DR 3 for Initial Briefs (Electric) 2 4" xfId="21551"/>
    <cellStyle name="_VC 6.15.06 update on 06GRC power costs.xls Chart 1_Power Costs - Comparison bx Rbtl-Staff-Jt-PC_Adj Bench DR 3 for Initial Briefs (Electric) 2 4 2" xfId="21552"/>
    <cellStyle name="_VC 6.15.06 update on 06GRC power costs.xls Chart 1_Power Costs - Comparison bx Rbtl-Staff-Jt-PC_Adj Bench DR 3 for Initial Briefs (Electric) 3" xfId="21553"/>
    <cellStyle name="_VC 6.15.06 update on 06GRC power costs.xls Chart 1_Power Costs - Comparison bx Rbtl-Staff-Jt-PC_Adj Bench DR 3 for Initial Briefs (Electric) 3 2" xfId="21554"/>
    <cellStyle name="_VC 6.15.06 update on 06GRC power costs.xls Chart 1_Power Costs - Comparison bx Rbtl-Staff-Jt-PC_Adj Bench DR 3 for Initial Briefs (Electric) 3 2 2" xfId="21555"/>
    <cellStyle name="_VC 6.15.06 update on 06GRC power costs.xls Chart 1_Power Costs - Comparison bx Rbtl-Staff-Jt-PC_Adj Bench DR 3 for Initial Briefs (Electric) 3 3" xfId="21556"/>
    <cellStyle name="_VC 6.15.06 update on 06GRC power costs.xls Chart 1_Power Costs - Comparison bx Rbtl-Staff-Jt-PC_Adj Bench DR 3 for Initial Briefs (Electric) 4" xfId="21557"/>
    <cellStyle name="_VC 6.15.06 update on 06GRC power costs.xls Chart 1_Power Costs - Comparison bx Rbtl-Staff-Jt-PC_Adj Bench DR 3 for Initial Briefs (Electric) 4 2" xfId="21558"/>
    <cellStyle name="_VC 6.15.06 update on 06GRC power costs.xls Chart 1_Power Costs - Comparison bx Rbtl-Staff-Jt-PC_Adj Bench DR 3 for Initial Briefs (Electric) 4 2 2" xfId="21559"/>
    <cellStyle name="_VC 6.15.06 update on 06GRC power costs.xls Chart 1_Power Costs - Comparison bx Rbtl-Staff-Jt-PC_Adj Bench DR 3 for Initial Briefs (Electric) 4 3" xfId="21560"/>
    <cellStyle name="_VC 6.15.06 update on 06GRC power costs.xls Chart 1_Power Costs - Comparison bx Rbtl-Staff-Jt-PC_Adj Bench DR 3 for Initial Briefs (Electric) 5" xfId="21561"/>
    <cellStyle name="_VC 6.15.06 update on 06GRC power costs.xls Chart 1_Power Costs - Comparison bx Rbtl-Staff-Jt-PC_Adj Bench DR 3 for Initial Briefs (Electric) 5 2" xfId="21562"/>
    <cellStyle name="_VC 6.15.06 update on 06GRC power costs.xls Chart 1_Power Costs - Comparison bx Rbtl-Staff-Jt-PC_Adj Bench DR 3 for Initial Briefs (Electric) 6" xfId="21563"/>
    <cellStyle name="_VC 6.15.06 update on 06GRC power costs.xls Chart 1_Power Costs - Comparison bx Rbtl-Staff-Jt-PC_Adj Bench DR 3 for Initial Briefs (Electric) 6 2" xfId="21564"/>
    <cellStyle name="_VC 6.15.06 update on 06GRC power costs.xls Chart 1_Power Costs - Comparison bx Rbtl-Staff-Jt-PC_Adj Bench DR 3 for Initial Briefs (Electric)_DEM-WP(C) ENERG10C--ctn Mid-C_042010 2010GRC" xfId="21565"/>
    <cellStyle name="_VC 6.15.06 update on 06GRC power costs.xls Chart 1_Power Costs - Comparison bx Rbtl-Staff-Jt-PC_Adj Bench DR 3 for Initial Briefs (Electric)_DEM-WP(C) ENERG10C--ctn Mid-C_042010 2010GRC 2" xfId="21566"/>
    <cellStyle name="_VC 6.15.06 update on 06GRC power costs.xls Chart 1_Power Costs - Comparison bx Rbtl-Staff-Jt-PC_DEM-WP(C) ENERG10C--ctn Mid-C_042010 2010GRC" xfId="21567"/>
    <cellStyle name="_VC 6.15.06 update on 06GRC power costs.xls Chart 1_Power Costs - Comparison bx Rbtl-Staff-Jt-PC_DEM-WP(C) ENERG10C--ctn Mid-C_042010 2010GRC 2" xfId="21568"/>
    <cellStyle name="_VC 6.15.06 update on 06GRC power costs.xls Chart 1_Power Costs - Comparison bx Rbtl-Staff-Jt-PC_Electric Rev Req Model (2009 GRC) Rebuttal" xfId="21569"/>
    <cellStyle name="_VC 6.15.06 update on 06GRC power costs.xls Chart 1_Power Costs - Comparison bx Rbtl-Staff-Jt-PC_Electric Rev Req Model (2009 GRC) Rebuttal 2" xfId="21570"/>
    <cellStyle name="_VC 6.15.06 update on 06GRC power costs.xls Chart 1_Power Costs - Comparison bx Rbtl-Staff-Jt-PC_Electric Rev Req Model (2009 GRC) Rebuttal 2 2" xfId="21571"/>
    <cellStyle name="_VC 6.15.06 update on 06GRC power costs.xls Chart 1_Power Costs - Comparison bx Rbtl-Staff-Jt-PC_Electric Rev Req Model (2009 GRC) Rebuttal 2 2 2" xfId="21572"/>
    <cellStyle name="_VC 6.15.06 update on 06GRC power costs.xls Chart 1_Power Costs - Comparison bx Rbtl-Staff-Jt-PC_Electric Rev Req Model (2009 GRC) Rebuttal 2 3" xfId="21573"/>
    <cellStyle name="_VC 6.15.06 update on 06GRC power costs.xls Chart 1_Power Costs - Comparison bx Rbtl-Staff-Jt-PC_Electric Rev Req Model (2009 GRC) Rebuttal 3" xfId="21574"/>
    <cellStyle name="_VC 6.15.06 update on 06GRC power costs.xls Chart 1_Power Costs - Comparison bx Rbtl-Staff-Jt-PC_Electric Rev Req Model (2009 GRC) Rebuttal 3 2" xfId="21575"/>
    <cellStyle name="_VC 6.15.06 update on 06GRC power costs.xls Chart 1_Power Costs - Comparison bx Rbtl-Staff-Jt-PC_Electric Rev Req Model (2009 GRC) Rebuttal 4" xfId="21576"/>
    <cellStyle name="_VC 6.15.06 update on 06GRC power costs.xls Chart 1_Power Costs - Comparison bx Rbtl-Staff-Jt-PC_Electric Rev Req Model (2009 GRC) Rebuttal REmoval of New  WH Solar AdjustMI" xfId="21577"/>
    <cellStyle name="_VC 6.15.06 update on 06GRC power costs.xls Chart 1_Power Costs - Comparison bx Rbtl-Staff-Jt-PC_Electric Rev Req Model (2009 GRC) Rebuttal REmoval of New  WH Solar AdjustMI 2" xfId="21578"/>
    <cellStyle name="_VC 6.15.06 update on 06GRC power costs.xls Chart 1_Power Costs - Comparison bx Rbtl-Staff-Jt-PC_Electric Rev Req Model (2009 GRC) Rebuttal REmoval of New  WH Solar AdjustMI 2 2" xfId="21579"/>
    <cellStyle name="_VC 6.15.06 update on 06GRC power costs.xls Chart 1_Power Costs - Comparison bx Rbtl-Staff-Jt-PC_Electric Rev Req Model (2009 GRC) Rebuttal REmoval of New  WH Solar AdjustMI 2 2 2" xfId="21580"/>
    <cellStyle name="_VC 6.15.06 update on 06GRC power costs.xls Chart 1_Power Costs - Comparison bx Rbtl-Staff-Jt-PC_Electric Rev Req Model (2009 GRC) Rebuttal REmoval of New  WH Solar AdjustMI 2 2 2 2" xfId="21581"/>
    <cellStyle name="_VC 6.15.06 update on 06GRC power costs.xls Chart 1_Power Costs - Comparison bx Rbtl-Staff-Jt-PC_Electric Rev Req Model (2009 GRC) Rebuttal REmoval of New  WH Solar AdjustMI 2 3" xfId="21582"/>
    <cellStyle name="_VC 6.15.06 update on 06GRC power costs.xls Chart 1_Power Costs - Comparison bx Rbtl-Staff-Jt-PC_Electric Rev Req Model (2009 GRC) Rebuttal REmoval of New  WH Solar AdjustMI 2 3 2" xfId="21583"/>
    <cellStyle name="_VC 6.15.06 update on 06GRC power costs.xls Chart 1_Power Costs - Comparison bx Rbtl-Staff-Jt-PC_Electric Rev Req Model (2009 GRC) Rebuttal REmoval of New  WH Solar AdjustMI 2 4" xfId="21584"/>
    <cellStyle name="_VC 6.15.06 update on 06GRC power costs.xls Chart 1_Power Costs - Comparison bx Rbtl-Staff-Jt-PC_Electric Rev Req Model (2009 GRC) Rebuttal REmoval of New  WH Solar AdjustMI 2 4 2" xfId="21585"/>
    <cellStyle name="_VC 6.15.06 update on 06GRC power costs.xls Chart 1_Power Costs - Comparison bx Rbtl-Staff-Jt-PC_Electric Rev Req Model (2009 GRC) Rebuttal REmoval of New  WH Solar AdjustMI 3" xfId="21586"/>
    <cellStyle name="_VC 6.15.06 update on 06GRC power costs.xls Chart 1_Power Costs - Comparison bx Rbtl-Staff-Jt-PC_Electric Rev Req Model (2009 GRC) Rebuttal REmoval of New  WH Solar AdjustMI 3 2" xfId="21587"/>
    <cellStyle name="_VC 6.15.06 update on 06GRC power costs.xls Chart 1_Power Costs - Comparison bx Rbtl-Staff-Jt-PC_Electric Rev Req Model (2009 GRC) Rebuttal REmoval of New  WH Solar AdjustMI 3 2 2" xfId="21588"/>
    <cellStyle name="_VC 6.15.06 update on 06GRC power costs.xls Chart 1_Power Costs - Comparison bx Rbtl-Staff-Jt-PC_Electric Rev Req Model (2009 GRC) Rebuttal REmoval of New  WH Solar AdjustMI 3 3" xfId="21589"/>
    <cellStyle name="_VC 6.15.06 update on 06GRC power costs.xls Chart 1_Power Costs - Comparison bx Rbtl-Staff-Jt-PC_Electric Rev Req Model (2009 GRC) Rebuttal REmoval of New  WH Solar AdjustMI 4" xfId="21590"/>
    <cellStyle name="_VC 6.15.06 update on 06GRC power costs.xls Chart 1_Power Costs - Comparison bx Rbtl-Staff-Jt-PC_Electric Rev Req Model (2009 GRC) Rebuttal REmoval of New  WH Solar AdjustMI 4 2" xfId="21591"/>
    <cellStyle name="_VC 6.15.06 update on 06GRC power costs.xls Chart 1_Power Costs - Comparison bx Rbtl-Staff-Jt-PC_Electric Rev Req Model (2009 GRC) Rebuttal REmoval of New  WH Solar AdjustMI 4 2 2" xfId="21592"/>
    <cellStyle name="_VC 6.15.06 update on 06GRC power costs.xls Chart 1_Power Costs - Comparison bx Rbtl-Staff-Jt-PC_Electric Rev Req Model (2009 GRC) Rebuttal REmoval of New  WH Solar AdjustMI 4 3" xfId="21593"/>
    <cellStyle name="_VC 6.15.06 update on 06GRC power costs.xls Chart 1_Power Costs - Comparison bx Rbtl-Staff-Jt-PC_Electric Rev Req Model (2009 GRC) Rebuttal REmoval of New  WH Solar AdjustMI 5" xfId="21594"/>
    <cellStyle name="_VC 6.15.06 update on 06GRC power costs.xls Chart 1_Power Costs - Comparison bx Rbtl-Staff-Jt-PC_Electric Rev Req Model (2009 GRC) Rebuttal REmoval of New  WH Solar AdjustMI 5 2" xfId="21595"/>
    <cellStyle name="_VC 6.15.06 update on 06GRC power costs.xls Chart 1_Power Costs - Comparison bx Rbtl-Staff-Jt-PC_Electric Rev Req Model (2009 GRC) Rebuttal REmoval of New  WH Solar AdjustMI 6" xfId="21596"/>
    <cellStyle name="_VC 6.15.06 update on 06GRC power costs.xls Chart 1_Power Costs - Comparison bx Rbtl-Staff-Jt-PC_Electric Rev Req Model (2009 GRC) Rebuttal REmoval of New  WH Solar AdjustMI 6 2" xfId="21597"/>
    <cellStyle name="_VC 6.15.06 update on 06GRC power costs.xls Chart 1_Power Costs - Comparison bx Rbtl-Staff-Jt-PC_Electric Rev Req Model (2009 GRC) Rebuttal REmoval of New  WH Solar AdjustMI_DEM-WP(C) ENERG10C--ctn Mid-C_042010 2010GRC" xfId="21598"/>
    <cellStyle name="_VC 6.15.06 update on 06GRC power costs.xls Chart 1_Power Costs - Comparison bx Rbtl-Staff-Jt-PC_Electric Rev Req Model (2009 GRC) Rebuttal REmoval of New  WH Solar AdjustMI_DEM-WP(C) ENERG10C--ctn Mid-C_042010 2010GRC 2" xfId="21599"/>
    <cellStyle name="_VC 6.15.06 update on 06GRC power costs.xls Chart 1_Power Costs - Comparison bx Rbtl-Staff-Jt-PC_Electric Rev Req Model (2009 GRC) Revised 01-18-2010" xfId="21600"/>
    <cellStyle name="_VC 6.15.06 update on 06GRC power costs.xls Chart 1_Power Costs - Comparison bx Rbtl-Staff-Jt-PC_Electric Rev Req Model (2009 GRC) Revised 01-18-2010 2" xfId="21601"/>
    <cellStyle name="_VC 6.15.06 update on 06GRC power costs.xls Chart 1_Power Costs - Comparison bx Rbtl-Staff-Jt-PC_Electric Rev Req Model (2009 GRC) Revised 01-18-2010 2 2" xfId="21602"/>
    <cellStyle name="_VC 6.15.06 update on 06GRC power costs.xls Chart 1_Power Costs - Comparison bx Rbtl-Staff-Jt-PC_Electric Rev Req Model (2009 GRC) Revised 01-18-2010 2 2 2" xfId="21603"/>
    <cellStyle name="_VC 6.15.06 update on 06GRC power costs.xls Chart 1_Power Costs - Comparison bx Rbtl-Staff-Jt-PC_Electric Rev Req Model (2009 GRC) Revised 01-18-2010 2 2 2 2" xfId="21604"/>
    <cellStyle name="_VC 6.15.06 update on 06GRC power costs.xls Chart 1_Power Costs - Comparison bx Rbtl-Staff-Jt-PC_Electric Rev Req Model (2009 GRC) Revised 01-18-2010 2 3" xfId="21605"/>
    <cellStyle name="_VC 6.15.06 update on 06GRC power costs.xls Chart 1_Power Costs - Comparison bx Rbtl-Staff-Jt-PC_Electric Rev Req Model (2009 GRC) Revised 01-18-2010 2 3 2" xfId="21606"/>
    <cellStyle name="_VC 6.15.06 update on 06GRC power costs.xls Chart 1_Power Costs - Comparison bx Rbtl-Staff-Jt-PC_Electric Rev Req Model (2009 GRC) Revised 01-18-2010 2 4" xfId="21607"/>
    <cellStyle name="_VC 6.15.06 update on 06GRC power costs.xls Chart 1_Power Costs - Comparison bx Rbtl-Staff-Jt-PC_Electric Rev Req Model (2009 GRC) Revised 01-18-2010 2 4 2" xfId="21608"/>
    <cellStyle name="_VC 6.15.06 update on 06GRC power costs.xls Chart 1_Power Costs - Comparison bx Rbtl-Staff-Jt-PC_Electric Rev Req Model (2009 GRC) Revised 01-18-2010 3" xfId="21609"/>
    <cellStyle name="_VC 6.15.06 update on 06GRC power costs.xls Chart 1_Power Costs - Comparison bx Rbtl-Staff-Jt-PC_Electric Rev Req Model (2009 GRC) Revised 01-18-2010 3 2" xfId="21610"/>
    <cellStyle name="_VC 6.15.06 update on 06GRC power costs.xls Chart 1_Power Costs - Comparison bx Rbtl-Staff-Jt-PC_Electric Rev Req Model (2009 GRC) Revised 01-18-2010 3 2 2" xfId="21611"/>
    <cellStyle name="_VC 6.15.06 update on 06GRC power costs.xls Chart 1_Power Costs - Comparison bx Rbtl-Staff-Jt-PC_Electric Rev Req Model (2009 GRC) Revised 01-18-2010 3 3" xfId="21612"/>
    <cellStyle name="_VC 6.15.06 update on 06GRC power costs.xls Chart 1_Power Costs - Comparison bx Rbtl-Staff-Jt-PC_Electric Rev Req Model (2009 GRC) Revised 01-18-2010 4" xfId="21613"/>
    <cellStyle name="_VC 6.15.06 update on 06GRC power costs.xls Chart 1_Power Costs - Comparison bx Rbtl-Staff-Jt-PC_Electric Rev Req Model (2009 GRC) Revised 01-18-2010 4 2" xfId="21614"/>
    <cellStyle name="_VC 6.15.06 update on 06GRC power costs.xls Chart 1_Power Costs - Comparison bx Rbtl-Staff-Jt-PC_Electric Rev Req Model (2009 GRC) Revised 01-18-2010 4 2 2" xfId="21615"/>
    <cellStyle name="_VC 6.15.06 update on 06GRC power costs.xls Chart 1_Power Costs - Comparison bx Rbtl-Staff-Jt-PC_Electric Rev Req Model (2009 GRC) Revised 01-18-2010 4 3" xfId="21616"/>
    <cellStyle name="_VC 6.15.06 update on 06GRC power costs.xls Chart 1_Power Costs - Comparison bx Rbtl-Staff-Jt-PC_Electric Rev Req Model (2009 GRC) Revised 01-18-2010 5" xfId="21617"/>
    <cellStyle name="_VC 6.15.06 update on 06GRC power costs.xls Chart 1_Power Costs - Comparison bx Rbtl-Staff-Jt-PC_Electric Rev Req Model (2009 GRC) Revised 01-18-2010 5 2" xfId="21618"/>
    <cellStyle name="_VC 6.15.06 update on 06GRC power costs.xls Chart 1_Power Costs - Comparison bx Rbtl-Staff-Jt-PC_Electric Rev Req Model (2009 GRC) Revised 01-18-2010 6" xfId="21619"/>
    <cellStyle name="_VC 6.15.06 update on 06GRC power costs.xls Chart 1_Power Costs - Comparison bx Rbtl-Staff-Jt-PC_Electric Rev Req Model (2009 GRC) Revised 01-18-2010 6 2" xfId="21620"/>
    <cellStyle name="_VC 6.15.06 update on 06GRC power costs.xls Chart 1_Power Costs - Comparison bx Rbtl-Staff-Jt-PC_Electric Rev Req Model (2009 GRC) Revised 01-18-2010_DEM-WP(C) ENERG10C--ctn Mid-C_042010 2010GRC" xfId="21621"/>
    <cellStyle name="_VC 6.15.06 update on 06GRC power costs.xls Chart 1_Power Costs - Comparison bx Rbtl-Staff-Jt-PC_Electric Rev Req Model (2009 GRC) Revised 01-18-2010_DEM-WP(C) ENERG10C--ctn Mid-C_042010 2010GRC 2" xfId="21622"/>
    <cellStyle name="_VC 6.15.06 update on 06GRC power costs.xls Chart 1_Power Costs - Comparison bx Rbtl-Staff-Jt-PC_Final Order Electric EXHIBIT A-1" xfId="21623"/>
    <cellStyle name="_VC 6.15.06 update on 06GRC power costs.xls Chart 1_Power Costs - Comparison bx Rbtl-Staff-Jt-PC_Final Order Electric EXHIBIT A-1 2" xfId="21624"/>
    <cellStyle name="_VC 6.15.06 update on 06GRC power costs.xls Chart 1_Power Costs - Comparison bx Rbtl-Staff-Jt-PC_Final Order Electric EXHIBIT A-1 2 2" xfId="21625"/>
    <cellStyle name="_VC 6.15.06 update on 06GRC power costs.xls Chart 1_Power Costs - Comparison bx Rbtl-Staff-Jt-PC_Final Order Electric EXHIBIT A-1 2 2 2" xfId="21626"/>
    <cellStyle name="_VC 6.15.06 update on 06GRC power costs.xls Chart 1_Power Costs - Comparison bx Rbtl-Staff-Jt-PC_Final Order Electric EXHIBIT A-1 2 3" xfId="21627"/>
    <cellStyle name="_VC 6.15.06 update on 06GRC power costs.xls Chart 1_Power Costs - Comparison bx Rbtl-Staff-Jt-PC_Final Order Electric EXHIBIT A-1 3" xfId="21628"/>
    <cellStyle name="_VC 6.15.06 update on 06GRC power costs.xls Chart 1_Power Costs - Comparison bx Rbtl-Staff-Jt-PC_Final Order Electric EXHIBIT A-1 3 2" xfId="21629"/>
    <cellStyle name="_VC 6.15.06 update on 06GRC power costs.xls Chart 1_Power Costs - Comparison bx Rbtl-Staff-Jt-PC_Final Order Electric EXHIBIT A-1 3 2 2" xfId="21630"/>
    <cellStyle name="_VC 6.15.06 update on 06GRC power costs.xls Chart 1_Power Costs - Comparison bx Rbtl-Staff-Jt-PC_Final Order Electric EXHIBIT A-1 3 3" xfId="21631"/>
    <cellStyle name="_VC 6.15.06 update on 06GRC power costs.xls Chart 1_Power Costs - Comparison bx Rbtl-Staff-Jt-PC_Final Order Electric EXHIBIT A-1 4" xfId="21632"/>
    <cellStyle name="_VC 6.15.06 update on 06GRC power costs.xls Chart 1_Power Costs - Comparison bx Rbtl-Staff-Jt-PC_Final Order Electric EXHIBIT A-1 4 2" xfId="21633"/>
    <cellStyle name="_VC 6.15.06 update on 06GRC power costs.xls Chart 1_Power Costs - Comparison bx Rbtl-Staff-Jt-PC_Final Order Electric EXHIBIT A-1 5" xfId="21634"/>
    <cellStyle name="_VC 6.15.06 update on 06GRC power costs.xls Chart 1_Power Costs - Comparison bx Rbtl-Staff-Jt-PC_Final Order Electric EXHIBIT A-1 6" xfId="21635"/>
    <cellStyle name="_VC 6.15.06 update on 06GRC power costs.xls Chart 1_Production Adj 4.37" xfId="21636"/>
    <cellStyle name="_VC 6.15.06 update on 06GRC power costs.xls Chart 1_Production Adj 4.37 2" xfId="21637"/>
    <cellStyle name="_VC 6.15.06 update on 06GRC power costs.xls Chart 1_Production Adj 4.37 2 2" xfId="21638"/>
    <cellStyle name="_VC 6.15.06 update on 06GRC power costs.xls Chart 1_Production Adj 4.37 2 2 2" xfId="21639"/>
    <cellStyle name="_VC 6.15.06 update on 06GRC power costs.xls Chart 1_Production Adj 4.37 2 3" xfId="21640"/>
    <cellStyle name="_VC 6.15.06 update on 06GRC power costs.xls Chart 1_Production Adj 4.37 3" xfId="21641"/>
    <cellStyle name="_VC 6.15.06 update on 06GRC power costs.xls Chart 1_Production Adj 4.37 3 2" xfId="21642"/>
    <cellStyle name="_VC 6.15.06 update on 06GRC power costs.xls Chart 1_Production Adj 4.37 4" xfId="21643"/>
    <cellStyle name="_VC 6.15.06 update on 06GRC power costs.xls Chart 1_Purchased Power Adj 4.03" xfId="21644"/>
    <cellStyle name="_VC 6.15.06 update on 06GRC power costs.xls Chart 1_Purchased Power Adj 4.03 2" xfId="21645"/>
    <cellStyle name="_VC 6.15.06 update on 06GRC power costs.xls Chart 1_Purchased Power Adj 4.03 2 2" xfId="21646"/>
    <cellStyle name="_VC 6.15.06 update on 06GRC power costs.xls Chart 1_Purchased Power Adj 4.03 2 2 2" xfId="21647"/>
    <cellStyle name="_VC 6.15.06 update on 06GRC power costs.xls Chart 1_Purchased Power Adj 4.03 2 3" xfId="21648"/>
    <cellStyle name="_VC 6.15.06 update on 06GRC power costs.xls Chart 1_Purchased Power Adj 4.03 3" xfId="21649"/>
    <cellStyle name="_VC 6.15.06 update on 06GRC power costs.xls Chart 1_Purchased Power Adj 4.03 3 2" xfId="21650"/>
    <cellStyle name="_VC 6.15.06 update on 06GRC power costs.xls Chart 1_Purchased Power Adj 4.03 4" xfId="21651"/>
    <cellStyle name="_VC 6.15.06 update on 06GRC power costs.xls Chart 1_Rebuttal Power Costs" xfId="21652"/>
    <cellStyle name="_VC 6.15.06 update on 06GRC power costs.xls Chart 1_Rebuttal Power Costs 2" xfId="21653"/>
    <cellStyle name="_VC 6.15.06 update on 06GRC power costs.xls Chart 1_Rebuttal Power Costs 2 2" xfId="21654"/>
    <cellStyle name="_VC 6.15.06 update on 06GRC power costs.xls Chart 1_Rebuttal Power Costs 2 2 2" xfId="21655"/>
    <cellStyle name="_VC 6.15.06 update on 06GRC power costs.xls Chart 1_Rebuttal Power Costs 2 2 2 2" xfId="21656"/>
    <cellStyle name="_VC 6.15.06 update on 06GRC power costs.xls Chart 1_Rebuttal Power Costs 2 3" xfId="21657"/>
    <cellStyle name="_VC 6.15.06 update on 06GRC power costs.xls Chart 1_Rebuttal Power Costs 2 3 2" xfId="21658"/>
    <cellStyle name="_VC 6.15.06 update on 06GRC power costs.xls Chart 1_Rebuttal Power Costs 2 4" xfId="21659"/>
    <cellStyle name="_VC 6.15.06 update on 06GRC power costs.xls Chart 1_Rebuttal Power Costs 2 4 2" xfId="21660"/>
    <cellStyle name="_VC 6.15.06 update on 06GRC power costs.xls Chart 1_Rebuttal Power Costs 3" xfId="21661"/>
    <cellStyle name="_VC 6.15.06 update on 06GRC power costs.xls Chart 1_Rebuttal Power Costs 3 2" xfId="21662"/>
    <cellStyle name="_VC 6.15.06 update on 06GRC power costs.xls Chart 1_Rebuttal Power Costs 3 2 2" xfId="21663"/>
    <cellStyle name="_VC 6.15.06 update on 06GRC power costs.xls Chart 1_Rebuttal Power Costs 3 3" xfId="21664"/>
    <cellStyle name="_VC 6.15.06 update on 06GRC power costs.xls Chart 1_Rebuttal Power Costs 4" xfId="21665"/>
    <cellStyle name="_VC 6.15.06 update on 06GRC power costs.xls Chart 1_Rebuttal Power Costs 4 2" xfId="21666"/>
    <cellStyle name="_VC 6.15.06 update on 06GRC power costs.xls Chart 1_Rebuttal Power Costs 4 2 2" xfId="21667"/>
    <cellStyle name="_VC 6.15.06 update on 06GRC power costs.xls Chart 1_Rebuttal Power Costs 4 3" xfId="21668"/>
    <cellStyle name="_VC 6.15.06 update on 06GRC power costs.xls Chart 1_Rebuttal Power Costs 5" xfId="21669"/>
    <cellStyle name="_VC 6.15.06 update on 06GRC power costs.xls Chart 1_Rebuttal Power Costs 5 2" xfId="21670"/>
    <cellStyle name="_VC 6.15.06 update on 06GRC power costs.xls Chart 1_Rebuttal Power Costs 6" xfId="21671"/>
    <cellStyle name="_VC 6.15.06 update on 06GRC power costs.xls Chart 1_Rebuttal Power Costs 6 2" xfId="21672"/>
    <cellStyle name="_VC 6.15.06 update on 06GRC power costs.xls Chart 1_Rebuttal Power Costs_Adj Bench DR 3 for Initial Briefs (Electric)" xfId="21673"/>
    <cellStyle name="_VC 6.15.06 update on 06GRC power costs.xls Chart 1_Rebuttal Power Costs_Adj Bench DR 3 for Initial Briefs (Electric) 2" xfId="21674"/>
    <cellStyle name="_VC 6.15.06 update on 06GRC power costs.xls Chart 1_Rebuttal Power Costs_Adj Bench DR 3 for Initial Briefs (Electric) 2 2" xfId="21675"/>
    <cellStyle name="_VC 6.15.06 update on 06GRC power costs.xls Chart 1_Rebuttal Power Costs_Adj Bench DR 3 for Initial Briefs (Electric) 2 2 2" xfId="21676"/>
    <cellStyle name="_VC 6.15.06 update on 06GRC power costs.xls Chart 1_Rebuttal Power Costs_Adj Bench DR 3 for Initial Briefs (Electric) 2 2 2 2" xfId="21677"/>
    <cellStyle name="_VC 6.15.06 update on 06GRC power costs.xls Chart 1_Rebuttal Power Costs_Adj Bench DR 3 for Initial Briefs (Electric) 2 3" xfId="21678"/>
    <cellStyle name="_VC 6.15.06 update on 06GRC power costs.xls Chart 1_Rebuttal Power Costs_Adj Bench DR 3 for Initial Briefs (Electric) 2 3 2" xfId="21679"/>
    <cellStyle name="_VC 6.15.06 update on 06GRC power costs.xls Chart 1_Rebuttal Power Costs_Adj Bench DR 3 for Initial Briefs (Electric) 2 4" xfId="21680"/>
    <cellStyle name="_VC 6.15.06 update on 06GRC power costs.xls Chart 1_Rebuttal Power Costs_Adj Bench DR 3 for Initial Briefs (Electric) 2 4 2" xfId="21681"/>
    <cellStyle name="_VC 6.15.06 update on 06GRC power costs.xls Chart 1_Rebuttal Power Costs_Adj Bench DR 3 for Initial Briefs (Electric) 3" xfId="21682"/>
    <cellStyle name="_VC 6.15.06 update on 06GRC power costs.xls Chart 1_Rebuttal Power Costs_Adj Bench DR 3 for Initial Briefs (Electric) 3 2" xfId="21683"/>
    <cellStyle name="_VC 6.15.06 update on 06GRC power costs.xls Chart 1_Rebuttal Power Costs_Adj Bench DR 3 for Initial Briefs (Electric) 3 2 2" xfId="21684"/>
    <cellStyle name="_VC 6.15.06 update on 06GRC power costs.xls Chart 1_Rebuttal Power Costs_Adj Bench DR 3 for Initial Briefs (Electric) 3 3" xfId="21685"/>
    <cellStyle name="_VC 6.15.06 update on 06GRC power costs.xls Chart 1_Rebuttal Power Costs_Adj Bench DR 3 for Initial Briefs (Electric) 4" xfId="21686"/>
    <cellStyle name="_VC 6.15.06 update on 06GRC power costs.xls Chart 1_Rebuttal Power Costs_Adj Bench DR 3 for Initial Briefs (Electric) 4 2" xfId="21687"/>
    <cellStyle name="_VC 6.15.06 update on 06GRC power costs.xls Chart 1_Rebuttal Power Costs_Adj Bench DR 3 for Initial Briefs (Electric) 4 2 2" xfId="21688"/>
    <cellStyle name="_VC 6.15.06 update on 06GRC power costs.xls Chart 1_Rebuttal Power Costs_Adj Bench DR 3 for Initial Briefs (Electric) 4 3" xfId="21689"/>
    <cellStyle name="_VC 6.15.06 update on 06GRC power costs.xls Chart 1_Rebuttal Power Costs_Adj Bench DR 3 for Initial Briefs (Electric) 5" xfId="21690"/>
    <cellStyle name="_VC 6.15.06 update on 06GRC power costs.xls Chart 1_Rebuttal Power Costs_Adj Bench DR 3 for Initial Briefs (Electric) 5 2" xfId="21691"/>
    <cellStyle name="_VC 6.15.06 update on 06GRC power costs.xls Chart 1_Rebuttal Power Costs_Adj Bench DR 3 for Initial Briefs (Electric) 6" xfId="21692"/>
    <cellStyle name="_VC 6.15.06 update on 06GRC power costs.xls Chart 1_Rebuttal Power Costs_Adj Bench DR 3 for Initial Briefs (Electric) 6 2" xfId="21693"/>
    <cellStyle name="_VC 6.15.06 update on 06GRC power costs.xls Chart 1_Rebuttal Power Costs_Adj Bench DR 3 for Initial Briefs (Electric)_DEM-WP(C) ENERG10C--ctn Mid-C_042010 2010GRC" xfId="21694"/>
    <cellStyle name="_VC 6.15.06 update on 06GRC power costs.xls Chart 1_Rebuttal Power Costs_Adj Bench DR 3 for Initial Briefs (Electric)_DEM-WP(C) ENERG10C--ctn Mid-C_042010 2010GRC 2" xfId="21695"/>
    <cellStyle name="_VC 6.15.06 update on 06GRC power costs.xls Chart 1_Rebuttal Power Costs_DEM-WP(C) ENERG10C--ctn Mid-C_042010 2010GRC" xfId="21696"/>
    <cellStyle name="_VC 6.15.06 update on 06GRC power costs.xls Chart 1_Rebuttal Power Costs_DEM-WP(C) ENERG10C--ctn Mid-C_042010 2010GRC 2" xfId="21697"/>
    <cellStyle name="_VC 6.15.06 update on 06GRC power costs.xls Chart 1_Rebuttal Power Costs_Electric Rev Req Model (2009 GRC) Rebuttal" xfId="21698"/>
    <cellStyle name="_VC 6.15.06 update on 06GRC power costs.xls Chart 1_Rebuttal Power Costs_Electric Rev Req Model (2009 GRC) Rebuttal 2" xfId="21699"/>
    <cellStyle name="_VC 6.15.06 update on 06GRC power costs.xls Chart 1_Rebuttal Power Costs_Electric Rev Req Model (2009 GRC) Rebuttal 2 2" xfId="21700"/>
    <cellStyle name="_VC 6.15.06 update on 06GRC power costs.xls Chart 1_Rebuttal Power Costs_Electric Rev Req Model (2009 GRC) Rebuttal 2 2 2" xfId="21701"/>
    <cellStyle name="_VC 6.15.06 update on 06GRC power costs.xls Chart 1_Rebuttal Power Costs_Electric Rev Req Model (2009 GRC) Rebuttal 2 3" xfId="21702"/>
    <cellStyle name="_VC 6.15.06 update on 06GRC power costs.xls Chart 1_Rebuttal Power Costs_Electric Rev Req Model (2009 GRC) Rebuttal 3" xfId="21703"/>
    <cellStyle name="_VC 6.15.06 update on 06GRC power costs.xls Chart 1_Rebuttal Power Costs_Electric Rev Req Model (2009 GRC) Rebuttal 3 2" xfId="21704"/>
    <cellStyle name="_VC 6.15.06 update on 06GRC power costs.xls Chart 1_Rebuttal Power Costs_Electric Rev Req Model (2009 GRC) Rebuttal 4" xfId="21705"/>
    <cellStyle name="_VC 6.15.06 update on 06GRC power costs.xls Chart 1_Rebuttal Power Costs_Electric Rev Req Model (2009 GRC) Rebuttal REmoval of New  WH Solar AdjustMI" xfId="21706"/>
    <cellStyle name="_VC 6.15.06 update on 06GRC power costs.xls Chart 1_Rebuttal Power Costs_Electric Rev Req Model (2009 GRC) Rebuttal REmoval of New  WH Solar AdjustMI 2" xfId="21707"/>
    <cellStyle name="_VC 6.15.06 update on 06GRC power costs.xls Chart 1_Rebuttal Power Costs_Electric Rev Req Model (2009 GRC) Rebuttal REmoval of New  WH Solar AdjustMI 2 2" xfId="21708"/>
    <cellStyle name="_VC 6.15.06 update on 06GRC power costs.xls Chart 1_Rebuttal Power Costs_Electric Rev Req Model (2009 GRC) Rebuttal REmoval of New  WH Solar AdjustMI 2 2 2" xfId="21709"/>
    <cellStyle name="_VC 6.15.06 update on 06GRC power costs.xls Chart 1_Rebuttal Power Costs_Electric Rev Req Model (2009 GRC) Rebuttal REmoval of New  WH Solar AdjustMI 2 2 2 2" xfId="21710"/>
    <cellStyle name="_VC 6.15.06 update on 06GRC power costs.xls Chart 1_Rebuttal Power Costs_Electric Rev Req Model (2009 GRC) Rebuttal REmoval of New  WH Solar AdjustMI 2 3" xfId="21711"/>
    <cellStyle name="_VC 6.15.06 update on 06GRC power costs.xls Chart 1_Rebuttal Power Costs_Electric Rev Req Model (2009 GRC) Rebuttal REmoval of New  WH Solar AdjustMI 2 3 2" xfId="21712"/>
    <cellStyle name="_VC 6.15.06 update on 06GRC power costs.xls Chart 1_Rebuttal Power Costs_Electric Rev Req Model (2009 GRC) Rebuttal REmoval of New  WH Solar AdjustMI 2 4" xfId="21713"/>
    <cellStyle name="_VC 6.15.06 update on 06GRC power costs.xls Chart 1_Rebuttal Power Costs_Electric Rev Req Model (2009 GRC) Rebuttal REmoval of New  WH Solar AdjustMI 2 4 2" xfId="21714"/>
    <cellStyle name="_VC 6.15.06 update on 06GRC power costs.xls Chart 1_Rebuttal Power Costs_Electric Rev Req Model (2009 GRC) Rebuttal REmoval of New  WH Solar AdjustMI 3" xfId="21715"/>
    <cellStyle name="_VC 6.15.06 update on 06GRC power costs.xls Chart 1_Rebuttal Power Costs_Electric Rev Req Model (2009 GRC) Rebuttal REmoval of New  WH Solar AdjustMI 3 2" xfId="21716"/>
    <cellStyle name="_VC 6.15.06 update on 06GRC power costs.xls Chart 1_Rebuttal Power Costs_Electric Rev Req Model (2009 GRC) Rebuttal REmoval of New  WH Solar AdjustMI 3 2 2" xfId="21717"/>
    <cellStyle name="_VC 6.15.06 update on 06GRC power costs.xls Chart 1_Rebuttal Power Costs_Electric Rev Req Model (2009 GRC) Rebuttal REmoval of New  WH Solar AdjustMI 3 3" xfId="21718"/>
    <cellStyle name="_VC 6.15.06 update on 06GRC power costs.xls Chart 1_Rebuttal Power Costs_Electric Rev Req Model (2009 GRC) Rebuttal REmoval of New  WH Solar AdjustMI 4" xfId="21719"/>
    <cellStyle name="_VC 6.15.06 update on 06GRC power costs.xls Chart 1_Rebuttal Power Costs_Electric Rev Req Model (2009 GRC) Rebuttal REmoval of New  WH Solar AdjustMI 4 2" xfId="21720"/>
    <cellStyle name="_VC 6.15.06 update on 06GRC power costs.xls Chart 1_Rebuttal Power Costs_Electric Rev Req Model (2009 GRC) Rebuttal REmoval of New  WH Solar AdjustMI 4 2 2" xfId="21721"/>
    <cellStyle name="_VC 6.15.06 update on 06GRC power costs.xls Chart 1_Rebuttal Power Costs_Electric Rev Req Model (2009 GRC) Rebuttal REmoval of New  WH Solar AdjustMI 4 3" xfId="21722"/>
    <cellStyle name="_VC 6.15.06 update on 06GRC power costs.xls Chart 1_Rebuttal Power Costs_Electric Rev Req Model (2009 GRC) Rebuttal REmoval of New  WH Solar AdjustMI 5" xfId="21723"/>
    <cellStyle name="_VC 6.15.06 update on 06GRC power costs.xls Chart 1_Rebuttal Power Costs_Electric Rev Req Model (2009 GRC) Rebuttal REmoval of New  WH Solar AdjustMI 5 2" xfId="21724"/>
    <cellStyle name="_VC 6.15.06 update on 06GRC power costs.xls Chart 1_Rebuttal Power Costs_Electric Rev Req Model (2009 GRC) Rebuttal REmoval of New  WH Solar AdjustMI 6" xfId="21725"/>
    <cellStyle name="_VC 6.15.06 update on 06GRC power costs.xls Chart 1_Rebuttal Power Costs_Electric Rev Req Model (2009 GRC) Rebuttal REmoval of New  WH Solar AdjustMI 6 2" xfId="21726"/>
    <cellStyle name="_VC 6.15.06 update on 06GRC power costs.xls Chart 1_Rebuttal Power Costs_Electric Rev Req Model (2009 GRC) Rebuttal REmoval of New  WH Solar AdjustMI_DEM-WP(C) ENERG10C--ctn Mid-C_042010 2010GRC" xfId="21727"/>
    <cellStyle name="_VC 6.15.06 update on 06GRC power costs.xls Chart 1_Rebuttal Power Costs_Electric Rev Req Model (2009 GRC) Rebuttal REmoval of New  WH Solar AdjustMI_DEM-WP(C) ENERG10C--ctn Mid-C_042010 2010GRC 2" xfId="21728"/>
    <cellStyle name="_VC 6.15.06 update on 06GRC power costs.xls Chart 1_Rebuttal Power Costs_Electric Rev Req Model (2009 GRC) Revised 01-18-2010" xfId="21729"/>
    <cellStyle name="_VC 6.15.06 update on 06GRC power costs.xls Chart 1_Rebuttal Power Costs_Electric Rev Req Model (2009 GRC) Revised 01-18-2010 2" xfId="21730"/>
    <cellStyle name="_VC 6.15.06 update on 06GRC power costs.xls Chart 1_Rebuttal Power Costs_Electric Rev Req Model (2009 GRC) Revised 01-18-2010 2 2" xfId="21731"/>
    <cellStyle name="_VC 6.15.06 update on 06GRC power costs.xls Chart 1_Rebuttal Power Costs_Electric Rev Req Model (2009 GRC) Revised 01-18-2010 2 2 2" xfId="21732"/>
    <cellStyle name="_VC 6.15.06 update on 06GRC power costs.xls Chart 1_Rebuttal Power Costs_Electric Rev Req Model (2009 GRC) Revised 01-18-2010 2 2 2 2" xfId="21733"/>
    <cellStyle name="_VC 6.15.06 update on 06GRC power costs.xls Chart 1_Rebuttal Power Costs_Electric Rev Req Model (2009 GRC) Revised 01-18-2010 2 3" xfId="21734"/>
    <cellStyle name="_VC 6.15.06 update on 06GRC power costs.xls Chart 1_Rebuttal Power Costs_Electric Rev Req Model (2009 GRC) Revised 01-18-2010 2 3 2" xfId="21735"/>
    <cellStyle name="_VC 6.15.06 update on 06GRC power costs.xls Chart 1_Rebuttal Power Costs_Electric Rev Req Model (2009 GRC) Revised 01-18-2010 2 4" xfId="21736"/>
    <cellStyle name="_VC 6.15.06 update on 06GRC power costs.xls Chart 1_Rebuttal Power Costs_Electric Rev Req Model (2009 GRC) Revised 01-18-2010 2 4 2" xfId="21737"/>
    <cellStyle name="_VC 6.15.06 update on 06GRC power costs.xls Chart 1_Rebuttal Power Costs_Electric Rev Req Model (2009 GRC) Revised 01-18-2010 3" xfId="21738"/>
    <cellStyle name="_VC 6.15.06 update on 06GRC power costs.xls Chart 1_Rebuttal Power Costs_Electric Rev Req Model (2009 GRC) Revised 01-18-2010 3 2" xfId="21739"/>
    <cellStyle name="_VC 6.15.06 update on 06GRC power costs.xls Chart 1_Rebuttal Power Costs_Electric Rev Req Model (2009 GRC) Revised 01-18-2010 3 2 2" xfId="21740"/>
    <cellStyle name="_VC 6.15.06 update on 06GRC power costs.xls Chart 1_Rebuttal Power Costs_Electric Rev Req Model (2009 GRC) Revised 01-18-2010 3 3" xfId="21741"/>
    <cellStyle name="_VC 6.15.06 update on 06GRC power costs.xls Chart 1_Rebuttal Power Costs_Electric Rev Req Model (2009 GRC) Revised 01-18-2010 4" xfId="21742"/>
    <cellStyle name="_VC 6.15.06 update on 06GRC power costs.xls Chart 1_Rebuttal Power Costs_Electric Rev Req Model (2009 GRC) Revised 01-18-2010 4 2" xfId="21743"/>
    <cellStyle name="_VC 6.15.06 update on 06GRC power costs.xls Chart 1_Rebuttal Power Costs_Electric Rev Req Model (2009 GRC) Revised 01-18-2010 4 2 2" xfId="21744"/>
    <cellStyle name="_VC 6.15.06 update on 06GRC power costs.xls Chart 1_Rebuttal Power Costs_Electric Rev Req Model (2009 GRC) Revised 01-18-2010 4 3" xfId="21745"/>
    <cellStyle name="_VC 6.15.06 update on 06GRC power costs.xls Chart 1_Rebuttal Power Costs_Electric Rev Req Model (2009 GRC) Revised 01-18-2010 5" xfId="21746"/>
    <cellStyle name="_VC 6.15.06 update on 06GRC power costs.xls Chart 1_Rebuttal Power Costs_Electric Rev Req Model (2009 GRC) Revised 01-18-2010 5 2" xfId="21747"/>
    <cellStyle name="_VC 6.15.06 update on 06GRC power costs.xls Chart 1_Rebuttal Power Costs_Electric Rev Req Model (2009 GRC) Revised 01-18-2010 6" xfId="21748"/>
    <cellStyle name="_VC 6.15.06 update on 06GRC power costs.xls Chart 1_Rebuttal Power Costs_Electric Rev Req Model (2009 GRC) Revised 01-18-2010 6 2" xfId="21749"/>
    <cellStyle name="_VC 6.15.06 update on 06GRC power costs.xls Chart 1_Rebuttal Power Costs_Electric Rev Req Model (2009 GRC) Revised 01-18-2010_DEM-WP(C) ENERG10C--ctn Mid-C_042010 2010GRC" xfId="21750"/>
    <cellStyle name="_VC 6.15.06 update on 06GRC power costs.xls Chart 1_Rebuttal Power Costs_Electric Rev Req Model (2009 GRC) Revised 01-18-2010_DEM-WP(C) ENERG10C--ctn Mid-C_042010 2010GRC 2" xfId="21751"/>
    <cellStyle name="_VC 6.15.06 update on 06GRC power costs.xls Chart 1_Rebuttal Power Costs_Final Order Electric EXHIBIT A-1" xfId="21752"/>
    <cellStyle name="_VC 6.15.06 update on 06GRC power costs.xls Chart 1_Rebuttal Power Costs_Final Order Electric EXHIBIT A-1 2" xfId="21753"/>
    <cellStyle name="_VC 6.15.06 update on 06GRC power costs.xls Chart 1_Rebuttal Power Costs_Final Order Electric EXHIBIT A-1 2 2" xfId="21754"/>
    <cellStyle name="_VC 6.15.06 update on 06GRC power costs.xls Chart 1_Rebuttal Power Costs_Final Order Electric EXHIBIT A-1 2 2 2" xfId="21755"/>
    <cellStyle name="_VC 6.15.06 update on 06GRC power costs.xls Chart 1_Rebuttal Power Costs_Final Order Electric EXHIBIT A-1 2 3" xfId="21756"/>
    <cellStyle name="_VC 6.15.06 update on 06GRC power costs.xls Chart 1_Rebuttal Power Costs_Final Order Electric EXHIBIT A-1 3" xfId="21757"/>
    <cellStyle name="_VC 6.15.06 update on 06GRC power costs.xls Chart 1_Rebuttal Power Costs_Final Order Electric EXHIBIT A-1 3 2" xfId="21758"/>
    <cellStyle name="_VC 6.15.06 update on 06GRC power costs.xls Chart 1_Rebuttal Power Costs_Final Order Electric EXHIBIT A-1 3 2 2" xfId="21759"/>
    <cellStyle name="_VC 6.15.06 update on 06GRC power costs.xls Chart 1_Rebuttal Power Costs_Final Order Electric EXHIBIT A-1 3 3" xfId="21760"/>
    <cellStyle name="_VC 6.15.06 update on 06GRC power costs.xls Chart 1_Rebuttal Power Costs_Final Order Electric EXHIBIT A-1 4" xfId="21761"/>
    <cellStyle name="_VC 6.15.06 update on 06GRC power costs.xls Chart 1_Rebuttal Power Costs_Final Order Electric EXHIBIT A-1 4 2" xfId="21762"/>
    <cellStyle name="_VC 6.15.06 update on 06GRC power costs.xls Chart 1_Rebuttal Power Costs_Final Order Electric EXHIBIT A-1 5" xfId="21763"/>
    <cellStyle name="_VC 6.15.06 update on 06GRC power costs.xls Chart 1_Rebuttal Power Costs_Final Order Electric EXHIBIT A-1 6" xfId="21764"/>
    <cellStyle name="_VC 6.15.06 update on 06GRC power costs.xls Chart 1_RECS vs PTC's w Interest 6-28-10" xfId="21765"/>
    <cellStyle name="_VC 6.15.06 update on 06GRC power costs.xls Chart 1_ROR &amp; CONV FACTOR" xfId="21766"/>
    <cellStyle name="_VC 6.15.06 update on 06GRC power costs.xls Chart 1_ROR &amp; CONV FACTOR 2" xfId="21767"/>
    <cellStyle name="_VC 6.15.06 update on 06GRC power costs.xls Chart 1_ROR &amp; CONV FACTOR 2 2" xfId="21768"/>
    <cellStyle name="_VC 6.15.06 update on 06GRC power costs.xls Chart 1_ROR &amp; CONV FACTOR 2 2 2" xfId="21769"/>
    <cellStyle name="_VC 6.15.06 update on 06GRC power costs.xls Chart 1_ROR &amp; CONV FACTOR 2 3" xfId="21770"/>
    <cellStyle name="_VC 6.15.06 update on 06GRC power costs.xls Chart 1_ROR &amp; CONV FACTOR 3" xfId="21771"/>
    <cellStyle name="_VC 6.15.06 update on 06GRC power costs.xls Chart 1_ROR &amp; CONV FACTOR 3 2" xfId="21772"/>
    <cellStyle name="_VC 6.15.06 update on 06GRC power costs.xls Chart 1_ROR &amp; CONV FACTOR 4" xfId="21773"/>
    <cellStyle name="_VC 6.15.06 update on 06GRC power costs.xls Chart 1_ROR 5.02" xfId="21774"/>
    <cellStyle name="_VC 6.15.06 update on 06GRC power costs.xls Chart 1_ROR 5.02 2" xfId="21775"/>
    <cellStyle name="_VC 6.15.06 update on 06GRC power costs.xls Chart 1_ROR 5.02 2 2" xfId="21776"/>
    <cellStyle name="_VC 6.15.06 update on 06GRC power costs.xls Chart 1_ROR 5.02 2 2 2" xfId="21777"/>
    <cellStyle name="_VC 6.15.06 update on 06GRC power costs.xls Chart 1_ROR 5.02 2 3" xfId="21778"/>
    <cellStyle name="_VC 6.15.06 update on 06GRC power costs.xls Chart 1_ROR 5.02 3" xfId="21779"/>
    <cellStyle name="_VC 6.15.06 update on 06GRC power costs.xls Chart 1_ROR 5.02 3 2" xfId="21780"/>
    <cellStyle name="_VC 6.15.06 update on 06GRC power costs.xls Chart 1_ROR 5.02 4" xfId="21781"/>
    <cellStyle name="_VC 6.15.06 update on 06GRC power costs.xls Chart 1_Wind Integration 10GRC" xfId="21782"/>
    <cellStyle name="_VC 6.15.06 update on 06GRC power costs.xls Chart 1_Wind Integration 10GRC 2" xfId="21783"/>
    <cellStyle name="_VC 6.15.06 update on 06GRC power costs.xls Chart 1_Wind Integration 10GRC 2 2" xfId="21784"/>
    <cellStyle name="_VC 6.15.06 update on 06GRC power costs.xls Chart 1_Wind Integration 10GRC 2 2 2" xfId="21785"/>
    <cellStyle name="_VC 6.15.06 update on 06GRC power costs.xls Chart 1_Wind Integration 10GRC 2 2 2 2" xfId="21786"/>
    <cellStyle name="_VC 6.15.06 update on 06GRC power costs.xls Chart 1_Wind Integration 10GRC 2 3" xfId="21787"/>
    <cellStyle name="_VC 6.15.06 update on 06GRC power costs.xls Chart 1_Wind Integration 10GRC 2 3 2" xfId="21788"/>
    <cellStyle name="_VC 6.15.06 update on 06GRC power costs.xls Chart 1_Wind Integration 10GRC 2 4" xfId="21789"/>
    <cellStyle name="_VC 6.15.06 update on 06GRC power costs.xls Chart 1_Wind Integration 10GRC 2 4 2" xfId="21790"/>
    <cellStyle name="_VC 6.15.06 update on 06GRC power costs.xls Chart 1_Wind Integration 10GRC 3" xfId="21791"/>
    <cellStyle name="_VC 6.15.06 update on 06GRC power costs.xls Chart 1_Wind Integration 10GRC 3 2" xfId="21792"/>
    <cellStyle name="_VC 6.15.06 update on 06GRC power costs.xls Chart 1_Wind Integration 10GRC 3 2 2" xfId="21793"/>
    <cellStyle name="_VC 6.15.06 update on 06GRC power costs.xls Chart 1_Wind Integration 10GRC 3 3" xfId="21794"/>
    <cellStyle name="_VC 6.15.06 update on 06GRC power costs.xls Chart 1_Wind Integration 10GRC 4" xfId="21795"/>
    <cellStyle name="_VC 6.15.06 update on 06GRC power costs.xls Chart 1_Wind Integration 10GRC 4 2" xfId="21796"/>
    <cellStyle name="_VC 6.15.06 update on 06GRC power costs.xls Chart 1_Wind Integration 10GRC 4 2 2" xfId="21797"/>
    <cellStyle name="_VC 6.15.06 update on 06GRC power costs.xls Chart 1_Wind Integration 10GRC 4 3" xfId="21798"/>
    <cellStyle name="_VC 6.15.06 update on 06GRC power costs.xls Chart 1_Wind Integration 10GRC 5" xfId="21799"/>
    <cellStyle name="_VC 6.15.06 update on 06GRC power costs.xls Chart 1_Wind Integration 10GRC 5 2" xfId="21800"/>
    <cellStyle name="_VC 6.15.06 update on 06GRC power costs.xls Chart 1_Wind Integration 10GRC 6" xfId="21801"/>
    <cellStyle name="_VC 6.15.06 update on 06GRC power costs.xls Chart 1_Wind Integration 10GRC 6 2" xfId="21802"/>
    <cellStyle name="_VC 6.15.06 update on 06GRC power costs.xls Chart 1_Wind Integration 10GRC_DEM-WP(C) ENERG10C--ctn Mid-C_042010 2010GRC" xfId="21803"/>
    <cellStyle name="_VC 6.15.06 update on 06GRC power costs.xls Chart 1_Wind Integration 10GRC_DEM-WP(C) ENERG10C--ctn Mid-C_042010 2010GRC 2" xfId="21804"/>
    <cellStyle name="_VC 6.15.06 update on 06GRC power costs.xls Chart 2" xfId="21805"/>
    <cellStyle name="_VC 6.15.06 update on 06GRC power costs.xls Chart 2 10" xfId="21806"/>
    <cellStyle name="_VC 6.15.06 update on 06GRC power costs.xls Chart 2 10 2" xfId="21807"/>
    <cellStyle name="_VC 6.15.06 update on 06GRC power costs.xls Chart 2 11" xfId="21808"/>
    <cellStyle name="_VC 6.15.06 update on 06GRC power costs.xls Chart 2 11 2" xfId="21809"/>
    <cellStyle name="_VC 6.15.06 update on 06GRC power costs.xls Chart 2 11 3" xfId="21810"/>
    <cellStyle name="_VC 6.15.06 update on 06GRC power costs.xls Chart 2 2" xfId="21811"/>
    <cellStyle name="_VC 6.15.06 update on 06GRC power costs.xls Chart 2 2 2" xfId="21812"/>
    <cellStyle name="_VC 6.15.06 update on 06GRC power costs.xls Chart 2 2 2 2" xfId="21813"/>
    <cellStyle name="_VC 6.15.06 update on 06GRC power costs.xls Chart 2 2 2 2 2" xfId="21814"/>
    <cellStyle name="_VC 6.15.06 update on 06GRC power costs.xls Chart 2 2 2 2 2 2" xfId="21815"/>
    <cellStyle name="_VC 6.15.06 update on 06GRC power costs.xls Chart 2 2 2 3" xfId="21816"/>
    <cellStyle name="_VC 6.15.06 update on 06GRC power costs.xls Chart 2 2 2 3 2" xfId="21817"/>
    <cellStyle name="_VC 6.15.06 update on 06GRC power costs.xls Chart 2 2 2 4" xfId="21818"/>
    <cellStyle name="_VC 6.15.06 update on 06GRC power costs.xls Chart 2 2 2 4 2" xfId="21819"/>
    <cellStyle name="_VC 6.15.06 update on 06GRC power costs.xls Chart 2 2 3" xfId="21820"/>
    <cellStyle name="_VC 6.15.06 update on 06GRC power costs.xls Chart 2 2 3 2" xfId="21821"/>
    <cellStyle name="_VC 6.15.06 update on 06GRC power costs.xls Chart 2 2 3 2 2" xfId="21822"/>
    <cellStyle name="_VC 6.15.06 update on 06GRC power costs.xls Chart 2 2 3 3" xfId="21823"/>
    <cellStyle name="_VC 6.15.06 update on 06GRC power costs.xls Chart 2 2 4" xfId="21824"/>
    <cellStyle name="_VC 6.15.06 update on 06GRC power costs.xls Chart 2 2 4 2" xfId="21825"/>
    <cellStyle name="_VC 6.15.06 update on 06GRC power costs.xls Chart 2 2 4 2 2" xfId="21826"/>
    <cellStyle name="_VC 6.15.06 update on 06GRC power costs.xls Chart 2 2 4 3" xfId="21827"/>
    <cellStyle name="_VC 6.15.06 update on 06GRC power costs.xls Chart 2 2 5" xfId="21828"/>
    <cellStyle name="_VC 6.15.06 update on 06GRC power costs.xls Chart 2 2 5 2" xfId="21829"/>
    <cellStyle name="_VC 6.15.06 update on 06GRC power costs.xls Chart 2 2 6" xfId="21830"/>
    <cellStyle name="_VC 6.15.06 update on 06GRC power costs.xls Chart 2 2 6 2" xfId="21831"/>
    <cellStyle name="_VC 6.15.06 update on 06GRC power costs.xls Chart 2 3" xfId="21832"/>
    <cellStyle name="_VC 6.15.06 update on 06GRC power costs.xls Chart 2 3 2" xfId="21833"/>
    <cellStyle name="_VC 6.15.06 update on 06GRC power costs.xls Chart 2 3 2 2" xfId="21834"/>
    <cellStyle name="_VC 6.15.06 update on 06GRC power costs.xls Chart 2 3 2 2 2" xfId="21835"/>
    <cellStyle name="_VC 6.15.06 update on 06GRC power costs.xls Chart 2 3 2 3" xfId="21836"/>
    <cellStyle name="_VC 6.15.06 update on 06GRC power costs.xls Chart 2 3 3" xfId="21837"/>
    <cellStyle name="_VC 6.15.06 update on 06GRC power costs.xls Chart 2 3 3 2" xfId="21838"/>
    <cellStyle name="_VC 6.15.06 update on 06GRC power costs.xls Chart 2 3 3 2 2" xfId="21839"/>
    <cellStyle name="_VC 6.15.06 update on 06GRC power costs.xls Chart 2 3 3 3" xfId="21840"/>
    <cellStyle name="_VC 6.15.06 update on 06GRC power costs.xls Chart 2 3 4" xfId="21841"/>
    <cellStyle name="_VC 6.15.06 update on 06GRC power costs.xls Chart 2 3 4 2" xfId="21842"/>
    <cellStyle name="_VC 6.15.06 update on 06GRC power costs.xls Chart 2 3 4 2 2" xfId="21843"/>
    <cellStyle name="_VC 6.15.06 update on 06GRC power costs.xls Chart 2 3 4 3" xfId="21844"/>
    <cellStyle name="_VC 6.15.06 update on 06GRC power costs.xls Chart 2 3 5" xfId="21845"/>
    <cellStyle name="_VC 6.15.06 update on 06GRC power costs.xls Chart 2 3 5 2" xfId="21846"/>
    <cellStyle name="_VC 6.15.06 update on 06GRC power costs.xls Chart 2 4" xfId="21847"/>
    <cellStyle name="_VC 6.15.06 update on 06GRC power costs.xls Chart 2 4 2" xfId="21848"/>
    <cellStyle name="_VC 6.15.06 update on 06GRC power costs.xls Chart 2 4 2 2" xfId="21849"/>
    <cellStyle name="_VC 6.15.06 update on 06GRC power costs.xls Chart 2 4 2 2 2" xfId="21850"/>
    <cellStyle name="_VC 6.15.06 update on 06GRC power costs.xls Chart 2 4 2 2 2 2" xfId="21851"/>
    <cellStyle name="_VC 6.15.06 update on 06GRC power costs.xls Chart 2 4 2 3" xfId="21852"/>
    <cellStyle name="_VC 6.15.06 update on 06GRC power costs.xls Chart 2 4 2 3 2" xfId="21853"/>
    <cellStyle name="_VC 6.15.06 update on 06GRC power costs.xls Chart 2 4 2 4" xfId="21854"/>
    <cellStyle name="_VC 6.15.06 update on 06GRC power costs.xls Chart 2 4 2 4 2" xfId="21855"/>
    <cellStyle name="_VC 6.15.06 update on 06GRC power costs.xls Chart 2 4 3" xfId="21856"/>
    <cellStyle name="_VC 6.15.06 update on 06GRC power costs.xls Chart 2 4 3 2" xfId="21857"/>
    <cellStyle name="_VC 6.15.06 update on 06GRC power costs.xls Chart 2 4 3 2 2" xfId="21858"/>
    <cellStyle name="_VC 6.15.06 update on 06GRC power costs.xls Chart 2 4 3 3" xfId="21859"/>
    <cellStyle name="_VC 6.15.06 update on 06GRC power costs.xls Chart 2 4 4" xfId="21860"/>
    <cellStyle name="_VC 6.15.06 update on 06GRC power costs.xls Chart 2 4 4 2" xfId="21861"/>
    <cellStyle name="_VC 6.15.06 update on 06GRC power costs.xls Chart 2 4 4 2 2" xfId="21862"/>
    <cellStyle name="_VC 6.15.06 update on 06GRC power costs.xls Chart 2 4 4 3" xfId="21863"/>
    <cellStyle name="_VC 6.15.06 update on 06GRC power costs.xls Chart 2 4 5" xfId="21864"/>
    <cellStyle name="_VC 6.15.06 update on 06GRC power costs.xls Chart 2 4 5 2" xfId="21865"/>
    <cellStyle name="_VC 6.15.06 update on 06GRC power costs.xls Chart 2 4 6" xfId="21866"/>
    <cellStyle name="_VC 6.15.06 update on 06GRC power costs.xls Chart 2 4 6 2" xfId="21867"/>
    <cellStyle name="_VC 6.15.06 update on 06GRC power costs.xls Chart 2 5" xfId="21868"/>
    <cellStyle name="_VC 6.15.06 update on 06GRC power costs.xls Chart 2 5 2" xfId="21869"/>
    <cellStyle name="_VC 6.15.06 update on 06GRC power costs.xls Chart 2 5 2 2" xfId="21870"/>
    <cellStyle name="_VC 6.15.06 update on 06GRC power costs.xls Chart 2 5 2 2 2" xfId="21871"/>
    <cellStyle name="_VC 6.15.06 update on 06GRC power costs.xls Chart 2 5 2 2 2 2" xfId="21872"/>
    <cellStyle name="_VC 6.15.06 update on 06GRC power costs.xls Chart 2 5 2 3" xfId="21873"/>
    <cellStyle name="_VC 6.15.06 update on 06GRC power costs.xls Chart 2 5 2 3 2" xfId="21874"/>
    <cellStyle name="_VC 6.15.06 update on 06GRC power costs.xls Chart 2 5 2 4" xfId="21875"/>
    <cellStyle name="_VC 6.15.06 update on 06GRC power costs.xls Chart 2 5 2 4 2" xfId="21876"/>
    <cellStyle name="_VC 6.15.06 update on 06GRC power costs.xls Chart 2 5 2 5" xfId="21877"/>
    <cellStyle name="_VC 6.15.06 update on 06GRC power costs.xls Chart 2 5 3" xfId="21878"/>
    <cellStyle name="_VC 6.15.06 update on 06GRC power costs.xls Chart 2 5 3 2" xfId="21879"/>
    <cellStyle name="_VC 6.15.06 update on 06GRC power costs.xls Chart 2 5 3 2 2" xfId="21880"/>
    <cellStyle name="_VC 6.15.06 update on 06GRC power costs.xls Chart 2 5 4" xfId="21881"/>
    <cellStyle name="_VC 6.15.06 update on 06GRC power costs.xls Chart 2 5 4 2" xfId="21882"/>
    <cellStyle name="_VC 6.15.06 update on 06GRC power costs.xls Chart 2 5 5" xfId="21883"/>
    <cellStyle name="_VC 6.15.06 update on 06GRC power costs.xls Chart 2 5 5 2" xfId="21884"/>
    <cellStyle name="_VC 6.15.06 update on 06GRC power costs.xls Chart 2 6" xfId="21885"/>
    <cellStyle name="_VC 6.15.06 update on 06GRC power costs.xls Chart 2 6 2" xfId="21886"/>
    <cellStyle name="_VC 6.15.06 update on 06GRC power costs.xls Chart 2 6 2 2" xfId="21887"/>
    <cellStyle name="_VC 6.15.06 update on 06GRC power costs.xls Chart 2 6 2 2 2" xfId="21888"/>
    <cellStyle name="_VC 6.15.06 update on 06GRC power costs.xls Chart 2 6 3" xfId="21889"/>
    <cellStyle name="_VC 6.15.06 update on 06GRC power costs.xls Chart 2 6 3 2" xfId="21890"/>
    <cellStyle name="_VC 6.15.06 update on 06GRC power costs.xls Chart 2 6 4" xfId="21891"/>
    <cellStyle name="_VC 6.15.06 update on 06GRC power costs.xls Chart 2 6 4 2" xfId="21892"/>
    <cellStyle name="_VC 6.15.06 update on 06GRC power costs.xls Chart 2 7" xfId="21893"/>
    <cellStyle name="_VC 6.15.06 update on 06GRC power costs.xls Chart 2 7 2" xfId="21894"/>
    <cellStyle name="_VC 6.15.06 update on 06GRC power costs.xls Chart 2 7 2 2" xfId="21895"/>
    <cellStyle name="_VC 6.15.06 update on 06GRC power costs.xls Chart 2 7 3" xfId="21896"/>
    <cellStyle name="_VC 6.15.06 update on 06GRC power costs.xls Chart 2 8" xfId="21897"/>
    <cellStyle name="_VC 6.15.06 update on 06GRC power costs.xls Chart 2 8 2" xfId="21898"/>
    <cellStyle name="_VC 6.15.06 update on 06GRC power costs.xls Chart 2 8 2 2" xfId="21899"/>
    <cellStyle name="_VC 6.15.06 update on 06GRC power costs.xls Chart 2 8 3" xfId="21900"/>
    <cellStyle name="_VC 6.15.06 update on 06GRC power costs.xls Chart 2 9" xfId="21901"/>
    <cellStyle name="_VC 6.15.06 update on 06GRC power costs.xls Chart 2 9 2" xfId="21902"/>
    <cellStyle name="_VC 6.15.06 update on 06GRC power costs.xls Chart 2 9 2 2" xfId="21903"/>
    <cellStyle name="_VC 6.15.06 update on 06GRC power costs.xls Chart 2 9 2 2 2" xfId="21904"/>
    <cellStyle name="_VC 6.15.06 update on 06GRC power costs.xls Chart 2 9 2 3" xfId="21905"/>
    <cellStyle name="_VC 6.15.06 update on 06GRC power costs.xls Chart 2 9 3" xfId="21906"/>
    <cellStyle name="_VC 6.15.06 update on 06GRC power costs.xls Chart 2 9 3 2" xfId="21907"/>
    <cellStyle name="_VC 6.15.06 update on 06GRC power costs.xls Chart 2 9 4" xfId="21908"/>
    <cellStyle name="_VC 6.15.06 update on 06GRC power costs.xls Chart 2_04 07E Wild Horse Wind Expansion (C) (2)" xfId="21909"/>
    <cellStyle name="_VC 6.15.06 update on 06GRC power costs.xls Chart 2_04 07E Wild Horse Wind Expansion (C) (2) 2" xfId="21910"/>
    <cellStyle name="_VC 6.15.06 update on 06GRC power costs.xls Chart 2_04 07E Wild Horse Wind Expansion (C) (2) 2 2" xfId="21911"/>
    <cellStyle name="_VC 6.15.06 update on 06GRC power costs.xls Chart 2_04 07E Wild Horse Wind Expansion (C) (2) 2 2 2" xfId="21912"/>
    <cellStyle name="_VC 6.15.06 update on 06GRC power costs.xls Chart 2_04 07E Wild Horse Wind Expansion (C) (2) 2 2 2 2" xfId="21913"/>
    <cellStyle name="_VC 6.15.06 update on 06GRC power costs.xls Chart 2_04 07E Wild Horse Wind Expansion (C) (2) 2 3" xfId="21914"/>
    <cellStyle name="_VC 6.15.06 update on 06GRC power costs.xls Chart 2_04 07E Wild Horse Wind Expansion (C) (2) 2 3 2" xfId="21915"/>
    <cellStyle name="_VC 6.15.06 update on 06GRC power costs.xls Chart 2_04 07E Wild Horse Wind Expansion (C) (2) 2 4" xfId="21916"/>
    <cellStyle name="_VC 6.15.06 update on 06GRC power costs.xls Chart 2_04 07E Wild Horse Wind Expansion (C) (2) 2 4 2" xfId="21917"/>
    <cellStyle name="_VC 6.15.06 update on 06GRC power costs.xls Chart 2_04 07E Wild Horse Wind Expansion (C) (2) 3" xfId="21918"/>
    <cellStyle name="_VC 6.15.06 update on 06GRC power costs.xls Chart 2_04 07E Wild Horse Wind Expansion (C) (2) 3 2" xfId="21919"/>
    <cellStyle name="_VC 6.15.06 update on 06GRC power costs.xls Chart 2_04 07E Wild Horse Wind Expansion (C) (2) 3 2 2" xfId="21920"/>
    <cellStyle name="_VC 6.15.06 update on 06GRC power costs.xls Chart 2_04 07E Wild Horse Wind Expansion (C) (2) 3 3" xfId="21921"/>
    <cellStyle name="_VC 6.15.06 update on 06GRC power costs.xls Chart 2_04 07E Wild Horse Wind Expansion (C) (2) 4" xfId="21922"/>
    <cellStyle name="_VC 6.15.06 update on 06GRC power costs.xls Chart 2_04 07E Wild Horse Wind Expansion (C) (2) 4 2" xfId="21923"/>
    <cellStyle name="_VC 6.15.06 update on 06GRC power costs.xls Chart 2_04 07E Wild Horse Wind Expansion (C) (2) 4 2 2" xfId="21924"/>
    <cellStyle name="_VC 6.15.06 update on 06GRC power costs.xls Chart 2_04 07E Wild Horse Wind Expansion (C) (2) 4 3" xfId="21925"/>
    <cellStyle name="_VC 6.15.06 update on 06GRC power costs.xls Chart 2_04 07E Wild Horse Wind Expansion (C) (2) 5" xfId="21926"/>
    <cellStyle name="_VC 6.15.06 update on 06GRC power costs.xls Chart 2_04 07E Wild Horse Wind Expansion (C) (2) 5 2" xfId="21927"/>
    <cellStyle name="_VC 6.15.06 update on 06GRC power costs.xls Chart 2_04 07E Wild Horse Wind Expansion (C) (2) 6" xfId="21928"/>
    <cellStyle name="_VC 6.15.06 update on 06GRC power costs.xls Chart 2_04 07E Wild Horse Wind Expansion (C) (2) 6 2" xfId="21929"/>
    <cellStyle name="_VC 6.15.06 update on 06GRC power costs.xls Chart 2_04 07E Wild Horse Wind Expansion (C) (2)_Adj Bench DR 3 for Initial Briefs (Electric)" xfId="21930"/>
    <cellStyle name="_VC 6.15.06 update on 06GRC power costs.xls Chart 2_04 07E Wild Horse Wind Expansion (C) (2)_Adj Bench DR 3 for Initial Briefs (Electric) 2" xfId="21931"/>
    <cellStyle name="_VC 6.15.06 update on 06GRC power costs.xls Chart 2_04 07E Wild Horse Wind Expansion (C) (2)_Adj Bench DR 3 for Initial Briefs (Electric) 2 2" xfId="21932"/>
    <cellStyle name="_VC 6.15.06 update on 06GRC power costs.xls Chart 2_04 07E Wild Horse Wind Expansion (C) (2)_Adj Bench DR 3 for Initial Briefs (Electric) 2 2 2" xfId="21933"/>
    <cellStyle name="_VC 6.15.06 update on 06GRC power costs.xls Chart 2_04 07E Wild Horse Wind Expansion (C) (2)_Adj Bench DR 3 for Initial Briefs (Electric) 2 2 2 2" xfId="21934"/>
    <cellStyle name="_VC 6.15.06 update on 06GRC power costs.xls Chart 2_04 07E Wild Horse Wind Expansion (C) (2)_Adj Bench DR 3 for Initial Briefs (Electric) 2 3" xfId="21935"/>
    <cellStyle name="_VC 6.15.06 update on 06GRC power costs.xls Chart 2_04 07E Wild Horse Wind Expansion (C) (2)_Adj Bench DR 3 for Initial Briefs (Electric) 2 3 2" xfId="21936"/>
    <cellStyle name="_VC 6.15.06 update on 06GRC power costs.xls Chart 2_04 07E Wild Horse Wind Expansion (C) (2)_Adj Bench DR 3 for Initial Briefs (Electric) 2 4" xfId="21937"/>
    <cellStyle name="_VC 6.15.06 update on 06GRC power costs.xls Chart 2_04 07E Wild Horse Wind Expansion (C) (2)_Adj Bench DR 3 for Initial Briefs (Electric) 2 4 2" xfId="21938"/>
    <cellStyle name="_VC 6.15.06 update on 06GRC power costs.xls Chart 2_04 07E Wild Horse Wind Expansion (C) (2)_Adj Bench DR 3 for Initial Briefs (Electric) 3" xfId="21939"/>
    <cellStyle name="_VC 6.15.06 update on 06GRC power costs.xls Chart 2_04 07E Wild Horse Wind Expansion (C) (2)_Adj Bench DR 3 for Initial Briefs (Electric) 3 2" xfId="21940"/>
    <cellStyle name="_VC 6.15.06 update on 06GRC power costs.xls Chart 2_04 07E Wild Horse Wind Expansion (C) (2)_Adj Bench DR 3 for Initial Briefs (Electric) 3 2 2" xfId="21941"/>
    <cellStyle name="_VC 6.15.06 update on 06GRC power costs.xls Chart 2_04 07E Wild Horse Wind Expansion (C) (2)_Adj Bench DR 3 for Initial Briefs (Electric) 3 3" xfId="21942"/>
    <cellStyle name="_VC 6.15.06 update on 06GRC power costs.xls Chart 2_04 07E Wild Horse Wind Expansion (C) (2)_Adj Bench DR 3 for Initial Briefs (Electric) 4" xfId="21943"/>
    <cellStyle name="_VC 6.15.06 update on 06GRC power costs.xls Chart 2_04 07E Wild Horse Wind Expansion (C) (2)_Adj Bench DR 3 for Initial Briefs (Electric) 4 2" xfId="21944"/>
    <cellStyle name="_VC 6.15.06 update on 06GRC power costs.xls Chart 2_04 07E Wild Horse Wind Expansion (C) (2)_Adj Bench DR 3 for Initial Briefs (Electric) 4 2 2" xfId="21945"/>
    <cellStyle name="_VC 6.15.06 update on 06GRC power costs.xls Chart 2_04 07E Wild Horse Wind Expansion (C) (2)_Adj Bench DR 3 for Initial Briefs (Electric) 4 3" xfId="21946"/>
    <cellStyle name="_VC 6.15.06 update on 06GRC power costs.xls Chart 2_04 07E Wild Horse Wind Expansion (C) (2)_Adj Bench DR 3 for Initial Briefs (Electric) 5" xfId="21947"/>
    <cellStyle name="_VC 6.15.06 update on 06GRC power costs.xls Chart 2_04 07E Wild Horse Wind Expansion (C) (2)_Adj Bench DR 3 for Initial Briefs (Electric) 5 2" xfId="21948"/>
    <cellStyle name="_VC 6.15.06 update on 06GRC power costs.xls Chart 2_04 07E Wild Horse Wind Expansion (C) (2)_Adj Bench DR 3 for Initial Briefs (Electric) 6" xfId="21949"/>
    <cellStyle name="_VC 6.15.06 update on 06GRC power costs.xls Chart 2_04 07E Wild Horse Wind Expansion (C) (2)_Adj Bench DR 3 for Initial Briefs (Electric) 6 2" xfId="21950"/>
    <cellStyle name="_VC 6.15.06 update on 06GRC power costs.xls Chart 2_04 07E Wild Horse Wind Expansion (C) (2)_Adj Bench DR 3 for Initial Briefs (Electric)_DEM-WP(C) ENERG10C--ctn Mid-C_042010 2010GRC" xfId="21951"/>
    <cellStyle name="_VC 6.15.06 update on 06GRC power costs.xls Chart 2_04 07E Wild Horse Wind Expansion (C) (2)_Adj Bench DR 3 for Initial Briefs (Electric)_DEM-WP(C) ENERG10C--ctn Mid-C_042010 2010GRC 2" xfId="21952"/>
    <cellStyle name="_VC 6.15.06 update on 06GRC power costs.xls Chart 2_04 07E Wild Horse Wind Expansion (C) (2)_Book1" xfId="21953"/>
    <cellStyle name="_VC 6.15.06 update on 06GRC power costs.xls Chart 2_04 07E Wild Horse Wind Expansion (C) (2)_Book1 2" xfId="21954"/>
    <cellStyle name="_VC 6.15.06 update on 06GRC power costs.xls Chart 2_04 07E Wild Horse Wind Expansion (C) (2)_DEM-WP(C) ENERG10C--ctn Mid-C_042010 2010GRC" xfId="21955"/>
    <cellStyle name="_VC 6.15.06 update on 06GRC power costs.xls Chart 2_04 07E Wild Horse Wind Expansion (C) (2)_DEM-WP(C) ENERG10C--ctn Mid-C_042010 2010GRC 2" xfId="21956"/>
    <cellStyle name="_VC 6.15.06 update on 06GRC power costs.xls Chart 2_04 07E Wild Horse Wind Expansion (C) (2)_Electric Rev Req Model (2009 GRC) " xfId="21957"/>
    <cellStyle name="_VC 6.15.06 update on 06GRC power costs.xls Chart 2_04 07E Wild Horse Wind Expansion (C) (2)_Electric Rev Req Model (2009 GRC)  2" xfId="21958"/>
    <cellStyle name="_VC 6.15.06 update on 06GRC power costs.xls Chart 2_04 07E Wild Horse Wind Expansion (C) (2)_Electric Rev Req Model (2009 GRC)  2 2" xfId="21959"/>
    <cellStyle name="_VC 6.15.06 update on 06GRC power costs.xls Chart 2_04 07E Wild Horse Wind Expansion (C) (2)_Electric Rev Req Model (2009 GRC)  2 2 2" xfId="21960"/>
    <cellStyle name="_VC 6.15.06 update on 06GRC power costs.xls Chart 2_04 07E Wild Horse Wind Expansion (C) (2)_Electric Rev Req Model (2009 GRC)  2 2 2 2" xfId="21961"/>
    <cellStyle name="_VC 6.15.06 update on 06GRC power costs.xls Chart 2_04 07E Wild Horse Wind Expansion (C) (2)_Electric Rev Req Model (2009 GRC)  2 3" xfId="21962"/>
    <cellStyle name="_VC 6.15.06 update on 06GRC power costs.xls Chart 2_04 07E Wild Horse Wind Expansion (C) (2)_Electric Rev Req Model (2009 GRC)  2 3 2" xfId="21963"/>
    <cellStyle name="_VC 6.15.06 update on 06GRC power costs.xls Chart 2_04 07E Wild Horse Wind Expansion (C) (2)_Electric Rev Req Model (2009 GRC)  2 4" xfId="21964"/>
    <cellStyle name="_VC 6.15.06 update on 06GRC power costs.xls Chart 2_04 07E Wild Horse Wind Expansion (C) (2)_Electric Rev Req Model (2009 GRC)  2 4 2" xfId="21965"/>
    <cellStyle name="_VC 6.15.06 update on 06GRC power costs.xls Chart 2_04 07E Wild Horse Wind Expansion (C) (2)_Electric Rev Req Model (2009 GRC)  3" xfId="21966"/>
    <cellStyle name="_VC 6.15.06 update on 06GRC power costs.xls Chart 2_04 07E Wild Horse Wind Expansion (C) (2)_Electric Rev Req Model (2009 GRC)  3 2" xfId="21967"/>
    <cellStyle name="_VC 6.15.06 update on 06GRC power costs.xls Chart 2_04 07E Wild Horse Wind Expansion (C) (2)_Electric Rev Req Model (2009 GRC)  3 2 2" xfId="21968"/>
    <cellStyle name="_VC 6.15.06 update on 06GRC power costs.xls Chart 2_04 07E Wild Horse Wind Expansion (C) (2)_Electric Rev Req Model (2009 GRC)  3 3" xfId="21969"/>
    <cellStyle name="_VC 6.15.06 update on 06GRC power costs.xls Chart 2_04 07E Wild Horse Wind Expansion (C) (2)_Electric Rev Req Model (2009 GRC)  4" xfId="21970"/>
    <cellStyle name="_VC 6.15.06 update on 06GRC power costs.xls Chart 2_04 07E Wild Horse Wind Expansion (C) (2)_Electric Rev Req Model (2009 GRC)  4 2" xfId="21971"/>
    <cellStyle name="_VC 6.15.06 update on 06GRC power costs.xls Chart 2_04 07E Wild Horse Wind Expansion (C) (2)_Electric Rev Req Model (2009 GRC)  4 2 2" xfId="21972"/>
    <cellStyle name="_VC 6.15.06 update on 06GRC power costs.xls Chart 2_04 07E Wild Horse Wind Expansion (C) (2)_Electric Rev Req Model (2009 GRC)  4 3" xfId="21973"/>
    <cellStyle name="_VC 6.15.06 update on 06GRC power costs.xls Chart 2_04 07E Wild Horse Wind Expansion (C) (2)_Electric Rev Req Model (2009 GRC)  5" xfId="21974"/>
    <cellStyle name="_VC 6.15.06 update on 06GRC power costs.xls Chart 2_04 07E Wild Horse Wind Expansion (C) (2)_Electric Rev Req Model (2009 GRC)  5 2" xfId="21975"/>
    <cellStyle name="_VC 6.15.06 update on 06GRC power costs.xls Chart 2_04 07E Wild Horse Wind Expansion (C) (2)_Electric Rev Req Model (2009 GRC)  6" xfId="21976"/>
    <cellStyle name="_VC 6.15.06 update on 06GRC power costs.xls Chart 2_04 07E Wild Horse Wind Expansion (C) (2)_Electric Rev Req Model (2009 GRC)  6 2" xfId="21977"/>
    <cellStyle name="_VC 6.15.06 update on 06GRC power costs.xls Chart 2_04 07E Wild Horse Wind Expansion (C) (2)_Electric Rev Req Model (2009 GRC) _DEM-WP(C) ENERG10C--ctn Mid-C_042010 2010GRC" xfId="21978"/>
    <cellStyle name="_VC 6.15.06 update on 06GRC power costs.xls Chart 2_04 07E Wild Horse Wind Expansion (C) (2)_Electric Rev Req Model (2009 GRC) _DEM-WP(C) ENERG10C--ctn Mid-C_042010 2010GRC 2" xfId="21979"/>
    <cellStyle name="_VC 6.15.06 update on 06GRC power costs.xls Chart 2_04 07E Wild Horse Wind Expansion (C) (2)_Electric Rev Req Model (2009 GRC) Rebuttal" xfId="21980"/>
    <cellStyle name="_VC 6.15.06 update on 06GRC power costs.xls Chart 2_04 07E Wild Horse Wind Expansion (C) (2)_Electric Rev Req Model (2009 GRC) Rebuttal 2" xfId="21981"/>
    <cellStyle name="_VC 6.15.06 update on 06GRC power costs.xls Chart 2_04 07E Wild Horse Wind Expansion (C) (2)_Electric Rev Req Model (2009 GRC) Rebuttal 2 2" xfId="21982"/>
    <cellStyle name="_VC 6.15.06 update on 06GRC power costs.xls Chart 2_04 07E Wild Horse Wind Expansion (C) (2)_Electric Rev Req Model (2009 GRC) Rebuttal 2 2 2" xfId="21983"/>
    <cellStyle name="_VC 6.15.06 update on 06GRC power costs.xls Chart 2_04 07E Wild Horse Wind Expansion (C) (2)_Electric Rev Req Model (2009 GRC) Rebuttal 2 3" xfId="21984"/>
    <cellStyle name="_VC 6.15.06 update on 06GRC power costs.xls Chart 2_04 07E Wild Horse Wind Expansion (C) (2)_Electric Rev Req Model (2009 GRC) Rebuttal 3" xfId="21985"/>
    <cellStyle name="_VC 6.15.06 update on 06GRC power costs.xls Chart 2_04 07E Wild Horse Wind Expansion (C) (2)_Electric Rev Req Model (2009 GRC) Rebuttal 3 2" xfId="21986"/>
    <cellStyle name="_VC 6.15.06 update on 06GRC power costs.xls Chart 2_04 07E Wild Horse Wind Expansion (C) (2)_Electric Rev Req Model (2009 GRC) Rebuttal 4" xfId="21987"/>
    <cellStyle name="_VC 6.15.06 update on 06GRC power costs.xls Chart 2_04 07E Wild Horse Wind Expansion (C) (2)_Electric Rev Req Model (2009 GRC) Rebuttal REmoval of New  WH Solar AdjustMI" xfId="21988"/>
    <cellStyle name="_VC 6.15.06 update on 06GRC power costs.xls Chart 2_04 07E Wild Horse Wind Expansion (C) (2)_Electric Rev Req Model (2009 GRC) Rebuttal REmoval of New  WH Solar AdjustMI 2" xfId="21989"/>
    <cellStyle name="_VC 6.15.06 update on 06GRC power costs.xls Chart 2_04 07E Wild Horse Wind Expansion (C) (2)_Electric Rev Req Model (2009 GRC) Rebuttal REmoval of New  WH Solar AdjustMI 2 2" xfId="21990"/>
    <cellStyle name="_VC 6.15.06 update on 06GRC power costs.xls Chart 2_04 07E Wild Horse Wind Expansion (C) (2)_Electric Rev Req Model (2009 GRC) Rebuttal REmoval of New  WH Solar AdjustMI 2 2 2" xfId="21991"/>
    <cellStyle name="_VC 6.15.06 update on 06GRC power costs.xls Chart 2_04 07E Wild Horse Wind Expansion (C) (2)_Electric Rev Req Model (2009 GRC) Rebuttal REmoval of New  WH Solar AdjustMI 2 2 2 2" xfId="21992"/>
    <cellStyle name="_VC 6.15.06 update on 06GRC power costs.xls Chart 2_04 07E Wild Horse Wind Expansion (C) (2)_Electric Rev Req Model (2009 GRC) Rebuttal REmoval of New  WH Solar AdjustMI 2 3" xfId="21993"/>
    <cellStyle name="_VC 6.15.06 update on 06GRC power costs.xls Chart 2_04 07E Wild Horse Wind Expansion (C) (2)_Electric Rev Req Model (2009 GRC) Rebuttal REmoval of New  WH Solar AdjustMI 2 3 2" xfId="21994"/>
    <cellStyle name="_VC 6.15.06 update on 06GRC power costs.xls Chart 2_04 07E Wild Horse Wind Expansion (C) (2)_Electric Rev Req Model (2009 GRC) Rebuttal REmoval of New  WH Solar AdjustMI 2 4" xfId="21995"/>
    <cellStyle name="_VC 6.15.06 update on 06GRC power costs.xls Chart 2_04 07E Wild Horse Wind Expansion (C) (2)_Electric Rev Req Model (2009 GRC) Rebuttal REmoval of New  WH Solar AdjustMI 2 4 2" xfId="21996"/>
    <cellStyle name="_VC 6.15.06 update on 06GRC power costs.xls Chart 2_04 07E Wild Horse Wind Expansion (C) (2)_Electric Rev Req Model (2009 GRC) Rebuttal REmoval of New  WH Solar AdjustMI 3" xfId="21997"/>
    <cellStyle name="_VC 6.15.06 update on 06GRC power costs.xls Chart 2_04 07E Wild Horse Wind Expansion (C) (2)_Electric Rev Req Model (2009 GRC) Rebuttal REmoval of New  WH Solar AdjustMI 3 2" xfId="21998"/>
    <cellStyle name="_VC 6.15.06 update on 06GRC power costs.xls Chart 2_04 07E Wild Horse Wind Expansion (C) (2)_Electric Rev Req Model (2009 GRC) Rebuttal REmoval of New  WH Solar AdjustMI 3 2 2" xfId="21999"/>
    <cellStyle name="_VC 6.15.06 update on 06GRC power costs.xls Chart 2_04 07E Wild Horse Wind Expansion (C) (2)_Electric Rev Req Model (2009 GRC) Rebuttal REmoval of New  WH Solar AdjustMI 3 3" xfId="22000"/>
    <cellStyle name="_VC 6.15.06 update on 06GRC power costs.xls Chart 2_04 07E Wild Horse Wind Expansion (C) (2)_Electric Rev Req Model (2009 GRC) Rebuttal REmoval of New  WH Solar AdjustMI 4" xfId="22001"/>
    <cellStyle name="_VC 6.15.06 update on 06GRC power costs.xls Chart 2_04 07E Wild Horse Wind Expansion (C) (2)_Electric Rev Req Model (2009 GRC) Rebuttal REmoval of New  WH Solar AdjustMI 4 2" xfId="22002"/>
    <cellStyle name="_VC 6.15.06 update on 06GRC power costs.xls Chart 2_04 07E Wild Horse Wind Expansion (C) (2)_Electric Rev Req Model (2009 GRC) Rebuttal REmoval of New  WH Solar AdjustMI 4 2 2" xfId="22003"/>
    <cellStyle name="_VC 6.15.06 update on 06GRC power costs.xls Chart 2_04 07E Wild Horse Wind Expansion (C) (2)_Electric Rev Req Model (2009 GRC) Rebuttal REmoval of New  WH Solar AdjustMI 4 3" xfId="22004"/>
    <cellStyle name="_VC 6.15.06 update on 06GRC power costs.xls Chart 2_04 07E Wild Horse Wind Expansion (C) (2)_Electric Rev Req Model (2009 GRC) Rebuttal REmoval of New  WH Solar AdjustMI 5" xfId="22005"/>
    <cellStyle name="_VC 6.15.06 update on 06GRC power costs.xls Chart 2_04 07E Wild Horse Wind Expansion (C) (2)_Electric Rev Req Model (2009 GRC) Rebuttal REmoval of New  WH Solar AdjustMI 5 2" xfId="22006"/>
    <cellStyle name="_VC 6.15.06 update on 06GRC power costs.xls Chart 2_04 07E Wild Horse Wind Expansion (C) (2)_Electric Rev Req Model (2009 GRC) Rebuttal REmoval of New  WH Solar AdjustMI 6" xfId="22007"/>
    <cellStyle name="_VC 6.15.06 update on 06GRC power costs.xls Chart 2_04 07E Wild Horse Wind Expansion (C) (2)_Electric Rev Req Model (2009 GRC) Rebuttal REmoval of New  WH Solar AdjustMI 6 2" xfId="22008"/>
    <cellStyle name="_VC 6.15.06 update on 06GRC power costs.xls Chart 2_04 07E Wild Horse Wind Expansion (C) (2)_Electric Rev Req Model (2009 GRC) Rebuttal REmoval of New  WH Solar AdjustMI_DEM-WP(C) ENERG10C--ctn Mid-C_042010 2010GRC" xfId="22009"/>
    <cellStyle name="_VC 6.15.06 update on 06GRC power costs.xls Chart 2_04 07E Wild Horse Wind Expansion (C) (2)_Electric Rev Req Model (2009 GRC) Rebuttal REmoval of New  WH Solar AdjustMI_DEM-WP(C) ENERG10C--ctn Mid-C_042010 2010GRC 2" xfId="22010"/>
    <cellStyle name="_VC 6.15.06 update on 06GRC power costs.xls Chart 2_04 07E Wild Horse Wind Expansion (C) (2)_Electric Rev Req Model (2009 GRC) Revised 01-18-2010" xfId="22011"/>
    <cellStyle name="_VC 6.15.06 update on 06GRC power costs.xls Chart 2_04 07E Wild Horse Wind Expansion (C) (2)_Electric Rev Req Model (2009 GRC) Revised 01-18-2010 2" xfId="22012"/>
    <cellStyle name="_VC 6.15.06 update on 06GRC power costs.xls Chart 2_04 07E Wild Horse Wind Expansion (C) (2)_Electric Rev Req Model (2009 GRC) Revised 01-18-2010 2 2" xfId="22013"/>
    <cellStyle name="_VC 6.15.06 update on 06GRC power costs.xls Chart 2_04 07E Wild Horse Wind Expansion (C) (2)_Electric Rev Req Model (2009 GRC) Revised 01-18-2010 2 2 2" xfId="22014"/>
    <cellStyle name="_VC 6.15.06 update on 06GRC power costs.xls Chart 2_04 07E Wild Horse Wind Expansion (C) (2)_Electric Rev Req Model (2009 GRC) Revised 01-18-2010 2 2 2 2" xfId="22015"/>
    <cellStyle name="_VC 6.15.06 update on 06GRC power costs.xls Chart 2_04 07E Wild Horse Wind Expansion (C) (2)_Electric Rev Req Model (2009 GRC) Revised 01-18-2010 2 3" xfId="22016"/>
    <cellStyle name="_VC 6.15.06 update on 06GRC power costs.xls Chart 2_04 07E Wild Horse Wind Expansion (C) (2)_Electric Rev Req Model (2009 GRC) Revised 01-18-2010 2 3 2" xfId="22017"/>
    <cellStyle name="_VC 6.15.06 update on 06GRC power costs.xls Chart 2_04 07E Wild Horse Wind Expansion (C) (2)_Electric Rev Req Model (2009 GRC) Revised 01-18-2010 2 4" xfId="22018"/>
    <cellStyle name="_VC 6.15.06 update on 06GRC power costs.xls Chart 2_04 07E Wild Horse Wind Expansion (C) (2)_Electric Rev Req Model (2009 GRC) Revised 01-18-2010 2 4 2" xfId="22019"/>
    <cellStyle name="_VC 6.15.06 update on 06GRC power costs.xls Chart 2_04 07E Wild Horse Wind Expansion (C) (2)_Electric Rev Req Model (2009 GRC) Revised 01-18-2010 3" xfId="22020"/>
    <cellStyle name="_VC 6.15.06 update on 06GRC power costs.xls Chart 2_04 07E Wild Horse Wind Expansion (C) (2)_Electric Rev Req Model (2009 GRC) Revised 01-18-2010 3 2" xfId="22021"/>
    <cellStyle name="_VC 6.15.06 update on 06GRC power costs.xls Chart 2_04 07E Wild Horse Wind Expansion (C) (2)_Electric Rev Req Model (2009 GRC) Revised 01-18-2010 3 2 2" xfId="22022"/>
    <cellStyle name="_VC 6.15.06 update on 06GRC power costs.xls Chart 2_04 07E Wild Horse Wind Expansion (C) (2)_Electric Rev Req Model (2009 GRC) Revised 01-18-2010 3 3" xfId="22023"/>
    <cellStyle name="_VC 6.15.06 update on 06GRC power costs.xls Chart 2_04 07E Wild Horse Wind Expansion (C) (2)_Electric Rev Req Model (2009 GRC) Revised 01-18-2010 4" xfId="22024"/>
    <cellStyle name="_VC 6.15.06 update on 06GRC power costs.xls Chart 2_04 07E Wild Horse Wind Expansion (C) (2)_Electric Rev Req Model (2009 GRC) Revised 01-18-2010 4 2" xfId="22025"/>
    <cellStyle name="_VC 6.15.06 update on 06GRC power costs.xls Chart 2_04 07E Wild Horse Wind Expansion (C) (2)_Electric Rev Req Model (2009 GRC) Revised 01-18-2010 4 2 2" xfId="22026"/>
    <cellStyle name="_VC 6.15.06 update on 06GRC power costs.xls Chart 2_04 07E Wild Horse Wind Expansion (C) (2)_Electric Rev Req Model (2009 GRC) Revised 01-18-2010 4 3" xfId="22027"/>
    <cellStyle name="_VC 6.15.06 update on 06GRC power costs.xls Chart 2_04 07E Wild Horse Wind Expansion (C) (2)_Electric Rev Req Model (2009 GRC) Revised 01-18-2010 5" xfId="22028"/>
    <cellStyle name="_VC 6.15.06 update on 06GRC power costs.xls Chart 2_04 07E Wild Horse Wind Expansion (C) (2)_Electric Rev Req Model (2009 GRC) Revised 01-18-2010 5 2" xfId="22029"/>
    <cellStyle name="_VC 6.15.06 update on 06GRC power costs.xls Chart 2_04 07E Wild Horse Wind Expansion (C) (2)_Electric Rev Req Model (2009 GRC) Revised 01-18-2010 6" xfId="22030"/>
    <cellStyle name="_VC 6.15.06 update on 06GRC power costs.xls Chart 2_04 07E Wild Horse Wind Expansion (C) (2)_Electric Rev Req Model (2009 GRC) Revised 01-18-2010 6 2" xfId="22031"/>
    <cellStyle name="_VC 6.15.06 update on 06GRC power costs.xls Chart 2_04 07E Wild Horse Wind Expansion (C) (2)_Electric Rev Req Model (2009 GRC) Revised 01-18-2010_DEM-WP(C) ENERG10C--ctn Mid-C_042010 2010GRC" xfId="22032"/>
    <cellStyle name="_VC 6.15.06 update on 06GRC power costs.xls Chart 2_04 07E Wild Horse Wind Expansion (C) (2)_Electric Rev Req Model (2009 GRC) Revised 01-18-2010_DEM-WP(C) ENERG10C--ctn Mid-C_042010 2010GRC 2" xfId="22033"/>
    <cellStyle name="_VC 6.15.06 update on 06GRC power costs.xls Chart 2_04 07E Wild Horse Wind Expansion (C) (2)_Electric Rev Req Model (2010 GRC)" xfId="22034"/>
    <cellStyle name="_VC 6.15.06 update on 06GRC power costs.xls Chart 2_04 07E Wild Horse Wind Expansion (C) (2)_Electric Rev Req Model (2010 GRC) 2" xfId="22035"/>
    <cellStyle name="_VC 6.15.06 update on 06GRC power costs.xls Chart 2_04 07E Wild Horse Wind Expansion (C) (2)_Electric Rev Req Model (2010 GRC) SF" xfId="22036"/>
    <cellStyle name="_VC 6.15.06 update on 06GRC power costs.xls Chart 2_04 07E Wild Horse Wind Expansion (C) (2)_Electric Rev Req Model (2010 GRC) SF 2" xfId="22037"/>
    <cellStyle name="_VC 6.15.06 update on 06GRC power costs.xls Chart 2_04 07E Wild Horse Wind Expansion (C) (2)_Final Order Electric EXHIBIT A-1" xfId="22038"/>
    <cellStyle name="_VC 6.15.06 update on 06GRC power costs.xls Chart 2_04 07E Wild Horse Wind Expansion (C) (2)_Final Order Electric EXHIBIT A-1 2" xfId="22039"/>
    <cellStyle name="_VC 6.15.06 update on 06GRC power costs.xls Chart 2_04 07E Wild Horse Wind Expansion (C) (2)_Final Order Electric EXHIBIT A-1 2 2" xfId="22040"/>
    <cellStyle name="_VC 6.15.06 update on 06GRC power costs.xls Chart 2_04 07E Wild Horse Wind Expansion (C) (2)_Final Order Electric EXHIBIT A-1 2 2 2" xfId="22041"/>
    <cellStyle name="_VC 6.15.06 update on 06GRC power costs.xls Chart 2_04 07E Wild Horse Wind Expansion (C) (2)_Final Order Electric EXHIBIT A-1 2 3" xfId="22042"/>
    <cellStyle name="_VC 6.15.06 update on 06GRC power costs.xls Chart 2_04 07E Wild Horse Wind Expansion (C) (2)_Final Order Electric EXHIBIT A-1 3" xfId="22043"/>
    <cellStyle name="_VC 6.15.06 update on 06GRC power costs.xls Chart 2_04 07E Wild Horse Wind Expansion (C) (2)_Final Order Electric EXHIBIT A-1 3 2" xfId="22044"/>
    <cellStyle name="_VC 6.15.06 update on 06GRC power costs.xls Chart 2_04 07E Wild Horse Wind Expansion (C) (2)_Final Order Electric EXHIBIT A-1 3 2 2" xfId="22045"/>
    <cellStyle name="_VC 6.15.06 update on 06GRC power costs.xls Chart 2_04 07E Wild Horse Wind Expansion (C) (2)_Final Order Electric EXHIBIT A-1 3 3" xfId="22046"/>
    <cellStyle name="_VC 6.15.06 update on 06GRC power costs.xls Chart 2_04 07E Wild Horse Wind Expansion (C) (2)_Final Order Electric EXHIBIT A-1 4" xfId="22047"/>
    <cellStyle name="_VC 6.15.06 update on 06GRC power costs.xls Chart 2_04 07E Wild Horse Wind Expansion (C) (2)_Final Order Electric EXHIBIT A-1 4 2" xfId="22048"/>
    <cellStyle name="_VC 6.15.06 update on 06GRC power costs.xls Chart 2_04 07E Wild Horse Wind Expansion (C) (2)_Final Order Electric EXHIBIT A-1 5" xfId="22049"/>
    <cellStyle name="_VC 6.15.06 update on 06GRC power costs.xls Chart 2_04 07E Wild Horse Wind Expansion (C) (2)_Final Order Electric EXHIBIT A-1 6" xfId="22050"/>
    <cellStyle name="_VC 6.15.06 update on 06GRC power costs.xls Chart 2_04 07E Wild Horse Wind Expansion (C) (2)_TENASKA REGULATORY ASSET" xfId="22051"/>
    <cellStyle name="_VC 6.15.06 update on 06GRC power costs.xls Chart 2_04 07E Wild Horse Wind Expansion (C) (2)_TENASKA REGULATORY ASSET 2" xfId="22052"/>
    <cellStyle name="_VC 6.15.06 update on 06GRC power costs.xls Chart 2_04 07E Wild Horse Wind Expansion (C) (2)_TENASKA REGULATORY ASSET 2 2" xfId="22053"/>
    <cellStyle name="_VC 6.15.06 update on 06GRC power costs.xls Chart 2_04 07E Wild Horse Wind Expansion (C) (2)_TENASKA REGULATORY ASSET 2 2 2" xfId="22054"/>
    <cellStyle name="_VC 6.15.06 update on 06GRC power costs.xls Chart 2_04 07E Wild Horse Wind Expansion (C) (2)_TENASKA REGULATORY ASSET 2 3" xfId="22055"/>
    <cellStyle name="_VC 6.15.06 update on 06GRC power costs.xls Chart 2_04 07E Wild Horse Wind Expansion (C) (2)_TENASKA REGULATORY ASSET 3" xfId="22056"/>
    <cellStyle name="_VC 6.15.06 update on 06GRC power costs.xls Chart 2_04 07E Wild Horse Wind Expansion (C) (2)_TENASKA REGULATORY ASSET 3 2" xfId="22057"/>
    <cellStyle name="_VC 6.15.06 update on 06GRC power costs.xls Chart 2_04 07E Wild Horse Wind Expansion (C) (2)_TENASKA REGULATORY ASSET 3 2 2" xfId="22058"/>
    <cellStyle name="_VC 6.15.06 update on 06GRC power costs.xls Chart 2_04 07E Wild Horse Wind Expansion (C) (2)_TENASKA REGULATORY ASSET 3 3" xfId="22059"/>
    <cellStyle name="_VC 6.15.06 update on 06GRC power costs.xls Chart 2_04 07E Wild Horse Wind Expansion (C) (2)_TENASKA REGULATORY ASSET 4" xfId="22060"/>
    <cellStyle name="_VC 6.15.06 update on 06GRC power costs.xls Chart 2_04 07E Wild Horse Wind Expansion (C) (2)_TENASKA REGULATORY ASSET 4 2" xfId="22061"/>
    <cellStyle name="_VC 6.15.06 update on 06GRC power costs.xls Chart 2_04 07E Wild Horse Wind Expansion (C) (2)_TENASKA REGULATORY ASSET 5" xfId="22062"/>
    <cellStyle name="_VC 6.15.06 update on 06GRC power costs.xls Chart 2_04 07E Wild Horse Wind Expansion (C) (2)_TENASKA REGULATORY ASSET 6" xfId="22063"/>
    <cellStyle name="_VC 6.15.06 update on 06GRC power costs.xls Chart 2_16.37E Wild Horse Expansion DeferralRevwrkingfile SF" xfId="22064"/>
    <cellStyle name="_VC 6.15.06 update on 06GRC power costs.xls Chart 2_16.37E Wild Horse Expansion DeferralRevwrkingfile SF 2" xfId="22065"/>
    <cellStyle name="_VC 6.15.06 update on 06GRC power costs.xls Chart 2_16.37E Wild Horse Expansion DeferralRevwrkingfile SF 2 2" xfId="22066"/>
    <cellStyle name="_VC 6.15.06 update on 06GRC power costs.xls Chart 2_16.37E Wild Horse Expansion DeferralRevwrkingfile SF 2 2 2" xfId="22067"/>
    <cellStyle name="_VC 6.15.06 update on 06GRC power costs.xls Chart 2_16.37E Wild Horse Expansion DeferralRevwrkingfile SF 2 2 2 2" xfId="22068"/>
    <cellStyle name="_VC 6.15.06 update on 06GRC power costs.xls Chart 2_16.37E Wild Horse Expansion DeferralRevwrkingfile SF 2 3" xfId="22069"/>
    <cellStyle name="_VC 6.15.06 update on 06GRC power costs.xls Chart 2_16.37E Wild Horse Expansion DeferralRevwrkingfile SF 2 3 2" xfId="22070"/>
    <cellStyle name="_VC 6.15.06 update on 06GRC power costs.xls Chart 2_16.37E Wild Horse Expansion DeferralRevwrkingfile SF 2 4" xfId="22071"/>
    <cellStyle name="_VC 6.15.06 update on 06GRC power costs.xls Chart 2_16.37E Wild Horse Expansion DeferralRevwrkingfile SF 2 4 2" xfId="22072"/>
    <cellStyle name="_VC 6.15.06 update on 06GRC power costs.xls Chart 2_16.37E Wild Horse Expansion DeferralRevwrkingfile SF 3" xfId="22073"/>
    <cellStyle name="_VC 6.15.06 update on 06GRC power costs.xls Chart 2_16.37E Wild Horse Expansion DeferralRevwrkingfile SF 3 2" xfId="22074"/>
    <cellStyle name="_VC 6.15.06 update on 06GRC power costs.xls Chart 2_16.37E Wild Horse Expansion DeferralRevwrkingfile SF 3 2 2" xfId="22075"/>
    <cellStyle name="_VC 6.15.06 update on 06GRC power costs.xls Chart 2_16.37E Wild Horse Expansion DeferralRevwrkingfile SF 3 3" xfId="22076"/>
    <cellStyle name="_VC 6.15.06 update on 06GRC power costs.xls Chart 2_16.37E Wild Horse Expansion DeferralRevwrkingfile SF 4" xfId="22077"/>
    <cellStyle name="_VC 6.15.06 update on 06GRC power costs.xls Chart 2_16.37E Wild Horse Expansion DeferralRevwrkingfile SF 4 2" xfId="22078"/>
    <cellStyle name="_VC 6.15.06 update on 06GRC power costs.xls Chart 2_16.37E Wild Horse Expansion DeferralRevwrkingfile SF 4 2 2" xfId="22079"/>
    <cellStyle name="_VC 6.15.06 update on 06GRC power costs.xls Chart 2_16.37E Wild Horse Expansion DeferralRevwrkingfile SF 4 3" xfId="22080"/>
    <cellStyle name="_VC 6.15.06 update on 06GRC power costs.xls Chart 2_16.37E Wild Horse Expansion DeferralRevwrkingfile SF 5" xfId="22081"/>
    <cellStyle name="_VC 6.15.06 update on 06GRC power costs.xls Chart 2_16.37E Wild Horse Expansion DeferralRevwrkingfile SF 5 2" xfId="22082"/>
    <cellStyle name="_VC 6.15.06 update on 06GRC power costs.xls Chart 2_16.37E Wild Horse Expansion DeferralRevwrkingfile SF 6" xfId="22083"/>
    <cellStyle name="_VC 6.15.06 update on 06GRC power costs.xls Chart 2_16.37E Wild Horse Expansion DeferralRevwrkingfile SF 6 2" xfId="22084"/>
    <cellStyle name="_VC 6.15.06 update on 06GRC power costs.xls Chart 2_16.37E Wild Horse Expansion DeferralRevwrkingfile SF_DEM-WP(C) ENERG10C--ctn Mid-C_042010 2010GRC" xfId="22085"/>
    <cellStyle name="_VC 6.15.06 update on 06GRC power costs.xls Chart 2_16.37E Wild Horse Expansion DeferralRevwrkingfile SF_DEM-WP(C) ENERG10C--ctn Mid-C_042010 2010GRC 2" xfId="22086"/>
    <cellStyle name="_VC 6.15.06 update on 06GRC power costs.xls Chart 2_2009 Compliance Filing PCA Exhibits for GRC" xfId="22087"/>
    <cellStyle name="_VC 6.15.06 update on 06GRC power costs.xls Chart 2_2009 Compliance Filing PCA Exhibits for GRC 2" xfId="22088"/>
    <cellStyle name="_VC 6.15.06 update on 06GRC power costs.xls Chart 2_2009 Compliance Filing PCA Exhibits for GRC 2 2" xfId="22089"/>
    <cellStyle name="_VC 6.15.06 update on 06GRC power costs.xls Chart 2_2009 Compliance Filing PCA Exhibits for GRC 3" xfId="22090"/>
    <cellStyle name="_VC 6.15.06 update on 06GRC power costs.xls Chart 2_2009 GRC Compl Filing - Exhibit D" xfId="22091"/>
    <cellStyle name="_VC 6.15.06 update on 06GRC power costs.xls Chart 2_2009 GRC Compl Filing - Exhibit D 2" xfId="22092"/>
    <cellStyle name="_VC 6.15.06 update on 06GRC power costs.xls Chart 2_2009 GRC Compl Filing - Exhibit D 2 2" xfId="22093"/>
    <cellStyle name="_VC 6.15.06 update on 06GRC power costs.xls Chart 2_2009 GRC Compl Filing - Exhibit D 2 2 2" xfId="22094"/>
    <cellStyle name="_VC 6.15.06 update on 06GRC power costs.xls Chart 2_2009 GRC Compl Filing - Exhibit D 2 2 2 2" xfId="22095"/>
    <cellStyle name="_VC 6.15.06 update on 06GRC power costs.xls Chart 2_2009 GRC Compl Filing - Exhibit D 2 3" xfId="22096"/>
    <cellStyle name="_VC 6.15.06 update on 06GRC power costs.xls Chart 2_2009 GRC Compl Filing - Exhibit D 2 3 2" xfId="22097"/>
    <cellStyle name="_VC 6.15.06 update on 06GRC power costs.xls Chart 2_2009 GRC Compl Filing - Exhibit D 2 4" xfId="22098"/>
    <cellStyle name="_VC 6.15.06 update on 06GRC power costs.xls Chart 2_2009 GRC Compl Filing - Exhibit D 2 4 2" xfId="22099"/>
    <cellStyle name="_VC 6.15.06 update on 06GRC power costs.xls Chart 2_2009 GRC Compl Filing - Exhibit D 3" xfId="22100"/>
    <cellStyle name="_VC 6.15.06 update on 06GRC power costs.xls Chart 2_2009 GRC Compl Filing - Exhibit D 3 2" xfId="22101"/>
    <cellStyle name="_VC 6.15.06 update on 06GRC power costs.xls Chart 2_2009 GRC Compl Filing - Exhibit D 3 2 2" xfId="22102"/>
    <cellStyle name="_VC 6.15.06 update on 06GRC power costs.xls Chart 2_2009 GRC Compl Filing - Exhibit D 3 3" xfId="22103"/>
    <cellStyle name="_VC 6.15.06 update on 06GRC power costs.xls Chart 2_2009 GRC Compl Filing - Exhibit D 4" xfId="22104"/>
    <cellStyle name="_VC 6.15.06 update on 06GRC power costs.xls Chart 2_2009 GRC Compl Filing - Exhibit D 4 2" xfId="22105"/>
    <cellStyle name="_VC 6.15.06 update on 06GRC power costs.xls Chart 2_2009 GRC Compl Filing - Exhibit D 4 2 2" xfId="22106"/>
    <cellStyle name="_VC 6.15.06 update on 06GRC power costs.xls Chart 2_2009 GRC Compl Filing - Exhibit D 4 3" xfId="22107"/>
    <cellStyle name="_VC 6.15.06 update on 06GRC power costs.xls Chart 2_2009 GRC Compl Filing - Exhibit D 5" xfId="22108"/>
    <cellStyle name="_VC 6.15.06 update on 06GRC power costs.xls Chart 2_2009 GRC Compl Filing - Exhibit D 5 2" xfId="22109"/>
    <cellStyle name="_VC 6.15.06 update on 06GRC power costs.xls Chart 2_2009 GRC Compl Filing - Exhibit D 6" xfId="22110"/>
    <cellStyle name="_VC 6.15.06 update on 06GRC power costs.xls Chart 2_2009 GRC Compl Filing - Exhibit D 6 2" xfId="22111"/>
    <cellStyle name="_VC 6.15.06 update on 06GRC power costs.xls Chart 2_2009 GRC Compl Filing - Exhibit D_DEM-WP(C) ENERG10C--ctn Mid-C_042010 2010GRC" xfId="22112"/>
    <cellStyle name="_VC 6.15.06 update on 06GRC power costs.xls Chart 2_2009 GRC Compl Filing - Exhibit D_DEM-WP(C) ENERG10C--ctn Mid-C_042010 2010GRC 2" xfId="22113"/>
    <cellStyle name="_VC 6.15.06 update on 06GRC power costs.xls Chart 2_2010 PTC's July1_Dec31 2010 " xfId="22114"/>
    <cellStyle name="_VC 6.15.06 update on 06GRC power costs.xls Chart 2_2010 PTC's Sept10_Aug11 (Version 4)" xfId="22115"/>
    <cellStyle name="_VC 6.15.06 update on 06GRC power costs.xls Chart 2_3.01 Income Statement" xfId="22116"/>
    <cellStyle name="_VC 6.15.06 update on 06GRC power costs.xls Chart 2_4 31 Regulatory Assets and Liabilities  7 06- Exhibit D" xfId="22117"/>
    <cellStyle name="_VC 6.15.06 update on 06GRC power costs.xls Chart 2_4 31 Regulatory Assets and Liabilities  7 06- Exhibit D 2" xfId="22118"/>
    <cellStyle name="_VC 6.15.06 update on 06GRC power costs.xls Chart 2_4 31 Regulatory Assets and Liabilities  7 06- Exhibit D 2 2" xfId="22119"/>
    <cellStyle name="_VC 6.15.06 update on 06GRC power costs.xls Chart 2_4 31 Regulatory Assets and Liabilities  7 06- Exhibit D 2 2 2" xfId="22120"/>
    <cellStyle name="_VC 6.15.06 update on 06GRC power costs.xls Chart 2_4 31 Regulatory Assets and Liabilities  7 06- Exhibit D 2 2 2 2" xfId="22121"/>
    <cellStyle name="_VC 6.15.06 update on 06GRC power costs.xls Chart 2_4 31 Regulatory Assets and Liabilities  7 06- Exhibit D 2 3" xfId="22122"/>
    <cellStyle name="_VC 6.15.06 update on 06GRC power costs.xls Chart 2_4 31 Regulatory Assets and Liabilities  7 06- Exhibit D 2 3 2" xfId="22123"/>
    <cellStyle name="_VC 6.15.06 update on 06GRC power costs.xls Chart 2_4 31 Regulatory Assets and Liabilities  7 06- Exhibit D 2 4" xfId="22124"/>
    <cellStyle name="_VC 6.15.06 update on 06GRC power costs.xls Chart 2_4 31 Regulatory Assets and Liabilities  7 06- Exhibit D 2 4 2" xfId="22125"/>
    <cellStyle name="_VC 6.15.06 update on 06GRC power costs.xls Chart 2_4 31 Regulatory Assets and Liabilities  7 06- Exhibit D 3" xfId="22126"/>
    <cellStyle name="_VC 6.15.06 update on 06GRC power costs.xls Chart 2_4 31 Regulatory Assets and Liabilities  7 06- Exhibit D 3 2" xfId="22127"/>
    <cellStyle name="_VC 6.15.06 update on 06GRC power costs.xls Chart 2_4 31 Regulatory Assets and Liabilities  7 06- Exhibit D 3 2 2" xfId="22128"/>
    <cellStyle name="_VC 6.15.06 update on 06GRC power costs.xls Chart 2_4 31 Regulatory Assets and Liabilities  7 06- Exhibit D 3 3" xfId="22129"/>
    <cellStyle name="_VC 6.15.06 update on 06GRC power costs.xls Chart 2_4 31 Regulatory Assets and Liabilities  7 06- Exhibit D 4" xfId="22130"/>
    <cellStyle name="_VC 6.15.06 update on 06GRC power costs.xls Chart 2_4 31 Regulatory Assets and Liabilities  7 06- Exhibit D 4 2" xfId="22131"/>
    <cellStyle name="_VC 6.15.06 update on 06GRC power costs.xls Chart 2_4 31 Regulatory Assets and Liabilities  7 06- Exhibit D 4 2 2" xfId="22132"/>
    <cellStyle name="_VC 6.15.06 update on 06GRC power costs.xls Chart 2_4 31 Regulatory Assets and Liabilities  7 06- Exhibit D 4 3" xfId="22133"/>
    <cellStyle name="_VC 6.15.06 update on 06GRC power costs.xls Chart 2_4 31 Regulatory Assets and Liabilities  7 06- Exhibit D 5" xfId="22134"/>
    <cellStyle name="_VC 6.15.06 update on 06GRC power costs.xls Chart 2_4 31 Regulatory Assets and Liabilities  7 06- Exhibit D 5 2" xfId="22135"/>
    <cellStyle name="_VC 6.15.06 update on 06GRC power costs.xls Chart 2_4 31 Regulatory Assets and Liabilities  7 06- Exhibit D 6" xfId="22136"/>
    <cellStyle name="_VC 6.15.06 update on 06GRC power costs.xls Chart 2_4 31 Regulatory Assets and Liabilities  7 06- Exhibit D 6 2" xfId="22137"/>
    <cellStyle name="_VC 6.15.06 update on 06GRC power costs.xls Chart 2_4 31 Regulatory Assets and Liabilities  7 06- Exhibit D_DEM-WP(C) ENERG10C--ctn Mid-C_042010 2010GRC" xfId="22138"/>
    <cellStyle name="_VC 6.15.06 update on 06GRC power costs.xls Chart 2_4 31 Regulatory Assets and Liabilities  7 06- Exhibit D_DEM-WP(C) ENERG10C--ctn Mid-C_042010 2010GRC 2" xfId="22139"/>
    <cellStyle name="_VC 6.15.06 update on 06GRC power costs.xls Chart 2_4 31 Regulatory Assets and Liabilities  7 06- Exhibit D_NIM Summary" xfId="22140"/>
    <cellStyle name="_VC 6.15.06 update on 06GRC power costs.xls Chart 2_4 31 Regulatory Assets and Liabilities  7 06- Exhibit D_NIM Summary 2" xfId="22141"/>
    <cellStyle name="_VC 6.15.06 update on 06GRC power costs.xls Chart 2_4 31 Regulatory Assets and Liabilities  7 06- Exhibit D_NIM Summary 2 2" xfId="22142"/>
    <cellStyle name="_VC 6.15.06 update on 06GRC power costs.xls Chart 2_4 31 Regulatory Assets and Liabilities  7 06- Exhibit D_NIM Summary 2 2 2" xfId="22143"/>
    <cellStyle name="_VC 6.15.06 update on 06GRC power costs.xls Chart 2_4 31 Regulatory Assets and Liabilities  7 06- Exhibit D_NIM Summary 2 2 2 2" xfId="22144"/>
    <cellStyle name="_VC 6.15.06 update on 06GRC power costs.xls Chart 2_4 31 Regulatory Assets and Liabilities  7 06- Exhibit D_NIM Summary 2 3" xfId="22145"/>
    <cellStyle name="_VC 6.15.06 update on 06GRC power costs.xls Chart 2_4 31 Regulatory Assets and Liabilities  7 06- Exhibit D_NIM Summary 2 3 2" xfId="22146"/>
    <cellStyle name="_VC 6.15.06 update on 06GRC power costs.xls Chart 2_4 31 Regulatory Assets and Liabilities  7 06- Exhibit D_NIM Summary 2 4" xfId="22147"/>
    <cellStyle name="_VC 6.15.06 update on 06GRC power costs.xls Chart 2_4 31 Regulatory Assets and Liabilities  7 06- Exhibit D_NIM Summary 2 4 2" xfId="22148"/>
    <cellStyle name="_VC 6.15.06 update on 06GRC power costs.xls Chart 2_4 31 Regulatory Assets and Liabilities  7 06- Exhibit D_NIM Summary 3" xfId="22149"/>
    <cellStyle name="_VC 6.15.06 update on 06GRC power costs.xls Chart 2_4 31 Regulatory Assets and Liabilities  7 06- Exhibit D_NIM Summary 3 2" xfId="22150"/>
    <cellStyle name="_VC 6.15.06 update on 06GRC power costs.xls Chart 2_4 31 Regulatory Assets and Liabilities  7 06- Exhibit D_NIM Summary 3 2 2" xfId="22151"/>
    <cellStyle name="_VC 6.15.06 update on 06GRC power costs.xls Chart 2_4 31 Regulatory Assets and Liabilities  7 06- Exhibit D_NIM Summary 3 3" xfId="22152"/>
    <cellStyle name="_VC 6.15.06 update on 06GRC power costs.xls Chart 2_4 31 Regulatory Assets and Liabilities  7 06- Exhibit D_NIM Summary 4" xfId="22153"/>
    <cellStyle name="_VC 6.15.06 update on 06GRC power costs.xls Chart 2_4 31 Regulatory Assets and Liabilities  7 06- Exhibit D_NIM Summary 4 2" xfId="22154"/>
    <cellStyle name="_VC 6.15.06 update on 06GRC power costs.xls Chart 2_4 31 Regulatory Assets and Liabilities  7 06- Exhibit D_NIM Summary 4 2 2" xfId="22155"/>
    <cellStyle name="_VC 6.15.06 update on 06GRC power costs.xls Chart 2_4 31 Regulatory Assets and Liabilities  7 06- Exhibit D_NIM Summary 4 3" xfId="22156"/>
    <cellStyle name="_VC 6.15.06 update on 06GRC power costs.xls Chart 2_4 31 Regulatory Assets and Liabilities  7 06- Exhibit D_NIM Summary 5" xfId="22157"/>
    <cellStyle name="_VC 6.15.06 update on 06GRC power costs.xls Chart 2_4 31 Regulatory Assets and Liabilities  7 06- Exhibit D_NIM Summary 5 2" xfId="22158"/>
    <cellStyle name="_VC 6.15.06 update on 06GRC power costs.xls Chart 2_4 31 Regulatory Assets and Liabilities  7 06- Exhibit D_NIM Summary 6" xfId="22159"/>
    <cellStyle name="_VC 6.15.06 update on 06GRC power costs.xls Chart 2_4 31 Regulatory Assets and Liabilities  7 06- Exhibit D_NIM Summary 6 2" xfId="22160"/>
    <cellStyle name="_VC 6.15.06 update on 06GRC power costs.xls Chart 2_4 31 Regulatory Assets and Liabilities  7 06- Exhibit D_NIM Summary_DEM-WP(C) ENERG10C--ctn Mid-C_042010 2010GRC" xfId="22161"/>
    <cellStyle name="_VC 6.15.06 update on 06GRC power costs.xls Chart 2_4 31 Regulatory Assets and Liabilities  7 06- Exhibit D_NIM Summary_DEM-WP(C) ENERG10C--ctn Mid-C_042010 2010GRC 2" xfId="22162"/>
    <cellStyle name="_VC 6.15.06 update on 06GRC power costs.xls Chart 2_4 31E Reg Asset  Liab and EXH D" xfId="22163"/>
    <cellStyle name="_VC 6.15.06 update on 06GRC power costs.xls Chart 2_4 31E Reg Asset  Liab and EXH D _ Aug 10 Filing (2)" xfId="22164"/>
    <cellStyle name="_VC 6.15.06 update on 06GRC power costs.xls Chart 2_4 31E Reg Asset  Liab and EXH D _ Aug 10 Filing (2) 2" xfId="22165"/>
    <cellStyle name="_VC 6.15.06 update on 06GRC power costs.xls Chart 2_4 31E Reg Asset  Liab and EXH D _ Aug 10 Filing (2) 2 2" xfId="22166"/>
    <cellStyle name="_VC 6.15.06 update on 06GRC power costs.xls Chart 2_4 31E Reg Asset  Liab and EXH D _ Aug 10 Filing (2) 2 2 2" xfId="22167"/>
    <cellStyle name="_VC 6.15.06 update on 06GRC power costs.xls Chart 2_4 31E Reg Asset  Liab and EXH D _ Aug 10 Filing (2) 2 3" xfId="22168"/>
    <cellStyle name="_VC 6.15.06 update on 06GRC power costs.xls Chart 2_4 31E Reg Asset  Liab and EXH D _ Aug 10 Filing (2) 3" xfId="22169"/>
    <cellStyle name="_VC 6.15.06 update on 06GRC power costs.xls Chart 2_4 31E Reg Asset  Liab and EXH D _ Aug 10 Filing (2) 3 2" xfId="22170"/>
    <cellStyle name="_VC 6.15.06 update on 06GRC power costs.xls Chart 2_4 31E Reg Asset  Liab and EXH D _ Aug 10 Filing (2) 3 2 2" xfId="22171"/>
    <cellStyle name="_VC 6.15.06 update on 06GRC power costs.xls Chart 2_4 31E Reg Asset  Liab and EXH D _ Aug 10 Filing (2) 3 3" xfId="22172"/>
    <cellStyle name="_VC 6.15.06 update on 06GRC power costs.xls Chart 2_4 31E Reg Asset  Liab and EXH D _ Aug 10 Filing (2) 4" xfId="22173"/>
    <cellStyle name="_VC 6.15.06 update on 06GRC power costs.xls Chart 2_4 31E Reg Asset  Liab and EXH D _ Aug 10 Filing (2) 4 2" xfId="22174"/>
    <cellStyle name="_VC 6.15.06 update on 06GRC power costs.xls Chart 2_4 31E Reg Asset  Liab and EXH D _ Aug 10 Filing (2) 5" xfId="22175"/>
    <cellStyle name="_VC 6.15.06 update on 06GRC power costs.xls Chart 2_4 31E Reg Asset  Liab and EXH D _ Aug 10 Filing (2) 5 2" xfId="22176"/>
    <cellStyle name="_VC 6.15.06 update on 06GRC power costs.xls Chart 2_4 31E Reg Asset  Liab and EXH D 10" xfId="22177"/>
    <cellStyle name="_VC 6.15.06 update on 06GRC power costs.xls Chart 2_4 31E Reg Asset  Liab and EXH D 10 2" xfId="22178"/>
    <cellStyle name="_VC 6.15.06 update on 06GRC power costs.xls Chart 2_4 31E Reg Asset  Liab and EXH D 10 2 2" xfId="22179"/>
    <cellStyle name="_VC 6.15.06 update on 06GRC power costs.xls Chart 2_4 31E Reg Asset  Liab and EXH D 10 3" xfId="22180"/>
    <cellStyle name="_VC 6.15.06 update on 06GRC power costs.xls Chart 2_4 31E Reg Asset  Liab and EXH D 11" xfId="22181"/>
    <cellStyle name="_VC 6.15.06 update on 06GRC power costs.xls Chart 2_4 31E Reg Asset  Liab and EXH D 11 2" xfId="22182"/>
    <cellStyle name="_VC 6.15.06 update on 06GRC power costs.xls Chart 2_4 31E Reg Asset  Liab and EXH D 11 2 2" xfId="22183"/>
    <cellStyle name="_VC 6.15.06 update on 06GRC power costs.xls Chart 2_4 31E Reg Asset  Liab and EXH D 11 3" xfId="22184"/>
    <cellStyle name="_VC 6.15.06 update on 06GRC power costs.xls Chart 2_4 31E Reg Asset  Liab and EXH D 12" xfId="22185"/>
    <cellStyle name="_VC 6.15.06 update on 06GRC power costs.xls Chart 2_4 31E Reg Asset  Liab and EXH D 12 2" xfId="22186"/>
    <cellStyle name="_VC 6.15.06 update on 06GRC power costs.xls Chart 2_4 31E Reg Asset  Liab and EXH D 12 2 2" xfId="22187"/>
    <cellStyle name="_VC 6.15.06 update on 06GRC power costs.xls Chart 2_4 31E Reg Asset  Liab and EXH D 12 3" xfId="22188"/>
    <cellStyle name="_VC 6.15.06 update on 06GRC power costs.xls Chart 2_4 31E Reg Asset  Liab and EXH D 13" xfId="22189"/>
    <cellStyle name="_VC 6.15.06 update on 06GRC power costs.xls Chart 2_4 31E Reg Asset  Liab and EXH D 13 2" xfId="22190"/>
    <cellStyle name="_VC 6.15.06 update on 06GRC power costs.xls Chart 2_4 31E Reg Asset  Liab and EXH D 13 2 2" xfId="22191"/>
    <cellStyle name="_VC 6.15.06 update on 06GRC power costs.xls Chart 2_4 31E Reg Asset  Liab and EXH D 13 3" xfId="22192"/>
    <cellStyle name="_VC 6.15.06 update on 06GRC power costs.xls Chart 2_4 31E Reg Asset  Liab and EXH D 14" xfId="22193"/>
    <cellStyle name="_VC 6.15.06 update on 06GRC power costs.xls Chart 2_4 31E Reg Asset  Liab and EXH D 14 2" xfId="22194"/>
    <cellStyle name="_VC 6.15.06 update on 06GRC power costs.xls Chart 2_4 31E Reg Asset  Liab and EXH D 14 2 2" xfId="22195"/>
    <cellStyle name="_VC 6.15.06 update on 06GRC power costs.xls Chart 2_4 31E Reg Asset  Liab and EXH D 14 3" xfId="22196"/>
    <cellStyle name="_VC 6.15.06 update on 06GRC power costs.xls Chart 2_4 31E Reg Asset  Liab and EXH D 15" xfId="22197"/>
    <cellStyle name="_VC 6.15.06 update on 06GRC power costs.xls Chart 2_4 31E Reg Asset  Liab and EXH D 15 2" xfId="22198"/>
    <cellStyle name="_VC 6.15.06 update on 06GRC power costs.xls Chart 2_4 31E Reg Asset  Liab and EXH D 15 2 2" xfId="22199"/>
    <cellStyle name="_VC 6.15.06 update on 06GRC power costs.xls Chart 2_4 31E Reg Asset  Liab and EXH D 15 3" xfId="22200"/>
    <cellStyle name="_VC 6.15.06 update on 06GRC power costs.xls Chart 2_4 31E Reg Asset  Liab and EXH D 16" xfId="22201"/>
    <cellStyle name="_VC 6.15.06 update on 06GRC power costs.xls Chart 2_4 31E Reg Asset  Liab and EXH D 16 2" xfId="22202"/>
    <cellStyle name="_VC 6.15.06 update on 06GRC power costs.xls Chart 2_4 31E Reg Asset  Liab and EXH D 16 2 2" xfId="22203"/>
    <cellStyle name="_VC 6.15.06 update on 06GRC power costs.xls Chart 2_4 31E Reg Asset  Liab and EXH D 16 3" xfId="22204"/>
    <cellStyle name="_VC 6.15.06 update on 06GRC power costs.xls Chart 2_4 31E Reg Asset  Liab and EXH D 17" xfId="22205"/>
    <cellStyle name="_VC 6.15.06 update on 06GRC power costs.xls Chart 2_4 31E Reg Asset  Liab and EXH D 17 2" xfId="22206"/>
    <cellStyle name="_VC 6.15.06 update on 06GRC power costs.xls Chart 2_4 31E Reg Asset  Liab and EXH D 18" xfId="22207"/>
    <cellStyle name="_VC 6.15.06 update on 06GRC power costs.xls Chart 2_4 31E Reg Asset  Liab and EXH D 18 2" xfId="22208"/>
    <cellStyle name="_VC 6.15.06 update on 06GRC power costs.xls Chart 2_4 31E Reg Asset  Liab and EXH D 19" xfId="22209"/>
    <cellStyle name="_VC 6.15.06 update on 06GRC power costs.xls Chart 2_4 31E Reg Asset  Liab and EXH D 19 2" xfId="22210"/>
    <cellStyle name="_VC 6.15.06 update on 06GRC power costs.xls Chart 2_4 31E Reg Asset  Liab and EXH D 2" xfId="22211"/>
    <cellStyle name="_VC 6.15.06 update on 06GRC power costs.xls Chart 2_4 31E Reg Asset  Liab and EXH D 2 2" xfId="22212"/>
    <cellStyle name="_VC 6.15.06 update on 06GRC power costs.xls Chart 2_4 31E Reg Asset  Liab and EXH D 2 2 2" xfId="22213"/>
    <cellStyle name="_VC 6.15.06 update on 06GRC power costs.xls Chart 2_4 31E Reg Asset  Liab and EXH D 2 3" xfId="22214"/>
    <cellStyle name="_VC 6.15.06 update on 06GRC power costs.xls Chart 2_4 31E Reg Asset  Liab and EXH D 20" xfId="22215"/>
    <cellStyle name="_VC 6.15.06 update on 06GRC power costs.xls Chart 2_4 31E Reg Asset  Liab and EXH D 20 2" xfId="22216"/>
    <cellStyle name="_VC 6.15.06 update on 06GRC power costs.xls Chart 2_4 31E Reg Asset  Liab and EXH D 21" xfId="22217"/>
    <cellStyle name="_VC 6.15.06 update on 06GRC power costs.xls Chart 2_4 31E Reg Asset  Liab and EXH D 21 2" xfId="22218"/>
    <cellStyle name="_VC 6.15.06 update on 06GRC power costs.xls Chart 2_4 31E Reg Asset  Liab and EXH D 22" xfId="22219"/>
    <cellStyle name="_VC 6.15.06 update on 06GRC power costs.xls Chart 2_4 31E Reg Asset  Liab and EXH D 22 2" xfId="22220"/>
    <cellStyle name="_VC 6.15.06 update on 06GRC power costs.xls Chart 2_4 31E Reg Asset  Liab and EXH D 23" xfId="22221"/>
    <cellStyle name="_VC 6.15.06 update on 06GRC power costs.xls Chart 2_4 31E Reg Asset  Liab and EXH D 23 2" xfId="22222"/>
    <cellStyle name="_VC 6.15.06 update on 06GRC power costs.xls Chart 2_4 31E Reg Asset  Liab and EXH D 24" xfId="22223"/>
    <cellStyle name="_VC 6.15.06 update on 06GRC power costs.xls Chart 2_4 31E Reg Asset  Liab and EXH D 24 2" xfId="22224"/>
    <cellStyle name="_VC 6.15.06 update on 06GRC power costs.xls Chart 2_4 31E Reg Asset  Liab and EXH D 25" xfId="22225"/>
    <cellStyle name="_VC 6.15.06 update on 06GRC power costs.xls Chart 2_4 31E Reg Asset  Liab and EXH D 25 2" xfId="22226"/>
    <cellStyle name="_VC 6.15.06 update on 06GRC power costs.xls Chart 2_4 31E Reg Asset  Liab and EXH D 26" xfId="22227"/>
    <cellStyle name="_VC 6.15.06 update on 06GRC power costs.xls Chart 2_4 31E Reg Asset  Liab and EXH D 26 2" xfId="22228"/>
    <cellStyle name="_VC 6.15.06 update on 06GRC power costs.xls Chart 2_4 31E Reg Asset  Liab and EXH D 27" xfId="22229"/>
    <cellStyle name="_VC 6.15.06 update on 06GRC power costs.xls Chart 2_4 31E Reg Asset  Liab and EXH D 27 2" xfId="22230"/>
    <cellStyle name="_VC 6.15.06 update on 06GRC power costs.xls Chart 2_4 31E Reg Asset  Liab and EXH D 28" xfId="22231"/>
    <cellStyle name="_VC 6.15.06 update on 06GRC power costs.xls Chart 2_4 31E Reg Asset  Liab and EXH D 28 2" xfId="22232"/>
    <cellStyle name="_VC 6.15.06 update on 06GRC power costs.xls Chart 2_4 31E Reg Asset  Liab and EXH D 29" xfId="22233"/>
    <cellStyle name="_VC 6.15.06 update on 06GRC power costs.xls Chart 2_4 31E Reg Asset  Liab and EXH D 29 2" xfId="22234"/>
    <cellStyle name="_VC 6.15.06 update on 06GRC power costs.xls Chart 2_4 31E Reg Asset  Liab and EXH D 3" xfId="22235"/>
    <cellStyle name="_VC 6.15.06 update on 06GRC power costs.xls Chart 2_4 31E Reg Asset  Liab and EXH D 3 2" xfId="22236"/>
    <cellStyle name="_VC 6.15.06 update on 06GRC power costs.xls Chart 2_4 31E Reg Asset  Liab and EXH D 3 2 2" xfId="22237"/>
    <cellStyle name="_VC 6.15.06 update on 06GRC power costs.xls Chart 2_4 31E Reg Asset  Liab and EXH D 3 3" xfId="22238"/>
    <cellStyle name="_VC 6.15.06 update on 06GRC power costs.xls Chart 2_4 31E Reg Asset  Liab and EXH D 30" xfId="22239"/>
    <cellStyle name="_VC 6.15.06 update on 06GRC power costs.xls Chart 2_4 31E Reg Asset  Liab and EXH D 30 2" xfId="22240"/>
    <cellStyle name="_VC 6.15.06 update on 06GRC power costs.xls Chart 2_4 31E Reg Asset  Liab and EXH D 4" xfId="22241"/>
    <cellStyle name="_VC 6.15.06 update on 06GRC power costs.xls Chart 2_4 31E Reg Asset  Liab and EXH D 4 2" xfId="22242"/>
    <cellStyle name="_VC 6.15.06 update on 06GRC power costs.xls Chart 2_4 31E Reg Asset  Liab and EXH D 4 2 2" xfId="22243"/>
    <cellStyle name="_VC 6.15.06 update on 06GRC power costs.xls Chart 2_4 31E Reg Asset  Liab and EXH D 5" xfId="22244"/>
    <cellStyle name="_VC 6.15.06 update on 06GRC power costs.xls Chart 2_4 31E Reg Asset  Liab and EXH D 5 2" xfId="22245"/>
    <cellStyle name="_VC 6.15.06 update on 06GRC power costs.xls Chart 2_4 31E Reg Asset  Liab and EXH D 5 2 2" xfId="22246"/>
    <cellStyle name="_VC 6.15.06 update on 06GRC power costs.xls Chart 2_4 31E Reg Asset  Liab and EXH D 6" xfId="22247"/>
    <cellStyle name="_VC 6.15.06 update on 06GRC power costs.xls Chart 2_4 31E Reg Asset  Liab and EXH D 6 2" xfId="22248"/>
    <cellStyle name="_VC 6.15.06 update on 06GRC power costs.xls Chart 2_4 31E Reg Asset  Liab and EXH D 6 2 2" xfId="22249"/>
    <cellStyle name="_VC 6.15.06 update on 06GRC power costs.xls Chart 2_4 31E Reg Asset  Liab and EXH D 6 3" xfId="22250"/>
    <cellStyle name="_VC 6.15.06 update on 06GRC power costs.xls Chart 2_4 31E Reg Asset  Liab and EXH D 7" xfId="22251"/>
    <cellStyle name="_VC 6.15.06 update on 06GRC power costs.xls Chart 2_4 31E Reg Asset  Liab and EXH D 7 2" xfId="22252"/>
    <cellStyle name="_VC 6.15.06 update on 06GRC power costs.xls Chart 2_4 31E Reg Asset  Liab and EXH D 7 2 2" xfId="22253"/>
    <cellStyle name="_VC 6.15.06 update on 06GRC power costs.xls Chart 2_4 31E Reg Asset  Liab and EXH D 7 3" xfId="22254"/>
    <cellStyle name="_VC 6.15.06 update on 06GRC power costs.xls Chart 2_4 31E Reg Asset  Liab and EXH D 8" xfId="22255"/>
    <cellStyle name="_VC 6.15.06 update on 06GRC power costs.xls Chart 2_4 31E Reg Asset  Liab and EXH D 8 2" xfId="22256"/>
    <cellStyle name="_VC 6.15.06 update on 06GRC power costs.xls Chart 2_4 31E Reg Asset  Liab and EXH D 8 2 2" xfId="22257"/>
    <cellStyle name="_VC 6.15.06 update on 06GRC power costs.xls Chart 2_4 31E Reg Asset  Liab and EXH D 8 3" xfId="22258"/>
    <cellStyle name="_VC 6.15.06 update on 06GRC power costs.xls Chart 2_4 31E Reg Asset  Liab and EXH D 9" xfId="22259"/>
    <cellStyle name="_VC 6.15.06 update on 06GRC power costs.xls Chart 2_4 31E Reg Asset  Liab and EXH D 9 2" xfId="22260"/>
    <cellStyle name="_VC 6.15.06 update on 06GRC power costs.xls Chart 2_4 31E Reg Asset  Liab and EXH D 9 2 2" xfId="22261"/>
    <cellStyle name="_VC 6.15.06 update on 06GRC power costs.xls Chart 2_4 31E Reg Asset  Liab and EXH D 9 3" xfId="22262"/>
    <cellStyle name="_VC 6.15.06 update on 06GRC power costs.xls Chart 2_4 32 Regulatory Assets and Liabilities  7 06- Exhibit D" xfId="22263"/>
    <cellStyle name="_VC 6.15.06 update on 06GRC power costs.xls Chart 2_4 32 Regulatory Assets and Liabilities  7 06- Exhibit D 2" xfId="22264"/>
    <cellStyle name="_VC 6.15.06 update on 06GRC power costs.xls Chart 2_4 32 Regulatory Assets and Liabilities  7 06- Exhibit D 2 2" xfId="22265"/>
    <cellStyle name="_VC 6.15.06 update on 06GRC power costs.xls Chart 2_4 32 Regulatory Assets and Liabilities  7 06- Exhibit D 2 2 2" xfId="22266"/>
    <cellStyle name="_VC 6.15.06 update on 06GRC power costs.xls Chart 2_4 32 Regulatory Assets and Liabilities  7 06- Exhibit D 2 2 2 2" xfId="22267"/>
    <cellStyle name="_VC 6.15.06 update on 06GRC power costs.xls Chart 2_4 32 Regulatory Assets and Liabilities  7 06- Exhibit D 2 3" xfId="22268"/>
    <cellStyle name="_VC 6.15.06 update on 06GRC power costs.xls Chart 2_4 32 Regulatory Assets and Liabilities  7 06- Exhibit D 2 3 2" xfId="22269"/>
    <cellStyle name="_VC 6.15.06 update on 06GRC power costs.xls Chart 2_4 32 Regulatory Assets and Liabilities  7 06- Exhibit D 2 4" xfId="22270"/>
    <cellStyle name="_VC 6.15.06 update on 06GRC power costs.xls Chart 2_4 32 Regulatory Assets and Liabilities  7 06- Exhibit D 2 4 2" xfId="22271"/>
    <cellStyle name="_VC 6.15.06 update on 06GRC power costs.xls Chart 2_4 32 Regulatory Assets and Liabilities  7 06- Exhibit D 3" xfId="22272"/>
    <cellStyle name="_VC 6.15.06 update on 06GRC power costs.xls Chart 2_4 32 Regulatory Assets and Liabilities  7 06- Exhibit D 3 2" xfId="22273"/>
    <cellStyle name="_VC 6.15.06 update on 06GRC power costs.xls Chart 2_4 32 Regulatory Assets and Liabilities  7 06- Exhibit D 3 2 2" xfId="22274"/>
    <cellStyle name="_VC 6.15.06 update on 06GRC power costs.xls Chart 2_4 32 Regulatory Assets and Liabilities  7 06- Exhibit D 3 3" xfId="22275"/>
    <cellStyle name="_VC 6.15.06 update on 06GRC power costs.xls Chart 2_4 32 Regulatory Assets and Liabilities  7 06- Exhibit D 4" xfId="22276"/>
    <cellStyle name="_VC 6.15.06 update on 06GRC power costs.xls Chart 2_4 32 Regulatory Assets and Liabilities  7 06- Exhibit D 4 2" xfId="22277"/>
    <cellStyle name="_VC 6.15.06 update on 06GRC power costs.xls Chart 2_4 32 Regulatory Assets and Liabilities  7 06- Exhibit D 4 2 2" xfId="22278"/>
    <cellStyle name="_VC 6.15.06 update on 06GRC power costs.xls Chart 2_4 32 Regulatory Assets and Liabilities  7 06- Exhibit D 4 3" xfId="22279"/>
    <cellStyle name="_VC 6.15.06 update on 06GRC power costs.xls Chart 2_4 32 Regulatory Assets and Liabilities  7 06- Exhibit D 5" xfId="22280"/>
    <cellStyle name="_VC 6.15.06 update on 06GRC power costs.xls Chart 2_4 32 Regulatory Assets and Liabilities  7 06- Exhibit D 5 2" xfId="22281"/>
    <cellStyle name="_VC 6.15.06 update on 06GRC power costs.xls Chart 2_4 32 Regulatory Assets and Liabilities  7 06- Exhibit D 6" xfId="22282"/>
    <cellStyle name="_VC 6.15.06 update on 06GRC power costs.xls Chart 2_4 32 Regulatory Assets and Liabilities  7 06- Exhibit D 6 2" xfId="22283"/>
    <cellStyle name="_VC 6.15.06 update on 06GRC power costs.xls Chart 2_4 32 Regulatory Assets and Liabilities  7 06- Exhibit D_DEM-WP(C) ENERG10C--ctn Mid-C_042010 2010GRC" xfId="22284"/>
    <cellStyle name="_VC 6.15.06 update on 06GRC power costs.xls Chart 2_4 32 Regulatory Assets and Liabilities  7 06- Exhibit D_DEM-WP(C) ENERG10C--ctn Mid-C_042010 2010GRC 2" xfId="22285"/>
    <cellStyle name="_VC 6.15.06 update on 06GRC power costs.xls Chart 2_4 32 Regulatory Assets and Liabilities  7 06- Exhibit D_NIM Summary" xfId="22286"/>
    <cellStyle name="_VC 6.15.06 update on 06GRC power costs.xls Chart 2_4 32 Regulatory Assets and Liabilities  7 06- Exhibit D_NIM Summary 2" xfId="22287"/>
    <cellStyle name="_VC 6.15.06 update on 06GRC power costs.xls Chart 2_4 32 Regulatory Assets and Liabilities  7 06- Exhibit D_NIM Summary 2 2" xfId="22288"/>
    <cellStyle name="_VC 6.15.06 update on 06GRC power costs.xls Chart 2_4 32 Regulatory Assets and Liabilities  7 06- Exhibit D_NIM Summary 2 2 2" xfId="22289"/>
    <cellStyle name="_VC 6.15.06 update on 06GRC power costs.xls Chart 2_4 32 Regulatory Assets and Liabilities  7 06- Exhibit D_NIM Summary 2 2 2 2" xfId="22290"/>
    <cellStyle name="_VC 6.15.06 update on 06GRC power costs.xls Chart 2_4 32 Regulatory Assets and Liabilities  7 06- Exhibit D_NIM Summary 2 3" xfId="22291"/>
    <cellStyle name="_VC 6.15.06 update on 06GRC power costs.xls Chart 2_4 32 Regulatory Assets and Liabilities  7 06- Exhibit D_NIM Summary 2 3 2" xfId="22292"/>
    <cellStyle name="_VC 6.15.06 update on 06GRC power costs.xls Chart 2_4 32 Regulatory Assets and Liabilities  7 06- Exhibit D_NIM Summary 2 4" xfId="22293"/>
    <cellStyle name="_VC 6.15.06 update on 06GRC power costs.xls Chart 2_4 32 Regulatory Assets and Liabilities  7 06- Exhibit D_NIM Summary 2 4 2" xfId="22294"/>
    <cellStyle name="_VC 6.15.06 update on 06GRC power costs.xls Chart 2_4 32 Regulatory Assets and Liabilities  7 06- Exhibit D_NIM Summary 3" xfId="22295"/>
    <cellStyle name="_VC 6.15.06 update on 06GRC power costs.xls Chart 2_4 32 Regulatory Assets and Liabilities  7 06- Exhibit D_NIM Summary 3 2" xfId="22296"/>
    <cellStyle name="_VC 6.15.06 update on 06GRC power costs.xls Chart 2_4 32 Regulatory Assets and Liabilities  7 06- Exhibit D_NIM Summary 3 2 2" xfId="22297"/>
    <cellStyle name="_VC 6.15.06 update on 06GRC power costs.xls Chart 2_4 32 Regulatory Assets and Liabilities  7 06- Exhibit D_NIM Summary 3 3" xfId="22298"/>
    <cellStyle name="_VC 6.15.06 update on 06GRC power costs.xls Chart 2_4 32 Regulatory Assets and Liabilities  7 06- Exhibit D_NIM Summary 4" xfId="22299"/>
    <cellStyle name="_VC 6.15.06 update on 06GRC power costs.xls Chart 2_4 32 Regulatory Assets and Liabilities  7 06- Exhibit D_NIM Summary 4 2" xfId="22300"/>
    <cellStyle name="_VC 6.15.06 update on 06GRC power costs.xls Chart 2_4 32 Regulatory Assets and Liabilities  7 06- Exhibit D_NIM Summary 4 2 2" xfId="22301"/>
    <cellStyle name="_VC 6.15.06 update on 06GRC power costs.xls Chart 2_4 32 Regulatory Assets and Liabilities  7 06- Exhibit D_NIM Summary 4 3" xfId="22302"/>
    <cellStyle name="_VC 6.15.06 update on 06GRC power costs.xls Chart 2_4 32 Regulatory Assets and Liabilities  7 06- Exhibit D_NIM Summary 5" xfId="22303"/>
    <cellStyle name="_VC 6.15.06 update on 06GRC power costs.xls Chart 2_4 32 Regulatory Assets and Liabilities  7 06- Exhibit D_NIM Summary 5 2" xfId="22304"/>
    <cellStyle name="_VC 6.15.06 update on 06GRC power costs.xls Chart 2_4 32 Regulatory Assets and Liabilities  7 06- Exhibit D_NIM Summary 6" xfId="22305"/>
    <cellStyle name="_VC 6.15.06 update on 06GRC power costs.xls Chart 2_4 32 Regulatory Assets and Liabilities  7 06- Exhibit D_NIM Summary 6 2" xfId="22306"/>
    <cellStyle name="_VC 6.15.06 update on 06GRC power costs.xls Chart 2_4 32 Regulatory Assets and Liabilities  7 06- Exhibit D_NIM Summary_DEM-WP(C) ENERG10C--ctn Mid-C_042010 2010GRC" xfId="22307"/>
    <cellStyle name="_VC 6.15.06 update on 06GRC power costs.xls Chart 2_4 32 Regulatory Assets and Liabilities  7 06- Exhibit D_NIM Summary_DEM-WP(C) ENERG10C--ctn Mid-C_042010 2010GRC 2" xfId="22308"/>
    <cellStyle name="_VC 6.15.06 update on 06GRC power costs.xls Chart 2_ACCOUNTS" xfId="22309"/>
    <cellStyle name="_VC 6.15.06 update on 06GRC power costs.xls Chart 2_Att B to RECs proceeds proposal" xfId="22310"/>
    <cellStyle name="_VC 6.15.06 update on 06GRC power costs.xls Chart 2_AURORA Total New" xfId="22311"/>
    <cellStyle name="_VC 6.15.06 update on 06GRC power costs.xls Chart 2_AURORA Total New 2" xfId="22312"/>
    <cellStyle name="_VC 6.15.06 update on 06GRC power costs.xls Chart 2_AURORA Total New 2 2" xfId="22313"/>
    <cellStyle name="_VC 6.15.06 update on 06GRC power costs.xls Chart 2_AURORA Total New 2 2 2" xfId="22314"/>
    <cellStyle name="_VC 6.15.06 update on 06GRC power costs.xls Chart 2_AURORA Total New 2 2 2 2" xfId="22315"/>
    <cellStyle name="_VC 6.15.06 update on 06GRC power costs.xls Chart 2_AURORA Total New 2 3" xfId="22316"/>
    <cellStyle name="_VC 6.15.06 update on 06GRC power costs.xls Chart 2_AURORA Total New 2 3 2" xfId="22317"/>
    <cellStyle name="_VC 6.15.06 update on 06GRC power costs.xls Chart 2_AURORA Total New 2 4" xfId="22318"/>
    <cellStyle name="_VC 6.15.06 update on 06GRC power costs.xls Chart 2_AURORA Total New 2 4 2" xfId="22319"/>
    <cellStyle name="_VC 6.15.06 update on 06GRC power costs.xls Chart 2_AURORA Total New 3" xfId="22320"/>
    <cellStyle name="_VC 6.15.06 update on 06GRC power costs.xls Chart 2_AURORA Total New 3 2" xfId="22321"/>
    <cellStyle name="_VC 6.15.06 update on 06GRC power costs.xls Chart 2_AURORA Total New 3 2 2" xfId="22322"/>
    <cellStyle name="_VC 6.15.06 update on 06GRC power costs.xls Chart 2_AURORA Total New 4" xfId="22323"/>
    <cellStyle name="_VC 6.15.06 update on 06GRC power costs.xls Chart 2_AURORA Total New 4 2" xfId="22324"/>
    <cellStyle name="_VC 6.15.06 update on 06GRC power costs.xls Chart 2_AURORA Total New 5" xfId="22325"/>
    <cellStyle name="_VC 6.15.06 update on 06GRC power costs.xls Chart 2_AURORA Total New 5 2" xfId="22326"/>
    <cellStyle name="_VC 6.15.06 update on 06GRC power costs.xls Chart 2_Backup for Attachment B 2010-09-09" xfId="22327"/>
    <cellStyle name="_VC 6.15.06 update on 06GRC power costs.xls Chart 2_Bench Request - Attachment B" xfId="22328"/>
    <cellStyle name="_VC 6.15.06 update on 06GRC power costs.xls Chart 2_Book2" xfId="22329"/>
    <cellStyle name="_VC 6.15.06 update on 06GRC power costs.xls Chart 2_Book2 2" xfId="22330"/>
    <cellStyle name="_VC 6.15.06 update on 06GRC power costs.xls Chart 2_Book2 2 2" xfId="22331"/>
    <cellStyle name="_VC 6.15.06 update on 06GRC power costs.xls Chart 2_Book2 2 2 2" xfId="22332"/>
    <cellStyle name="_VC 6.15.06 update on 06GRC power costs.xls Chart 2_Book2 2 2 2 2" xfId="22333"/>
    <cellStyle name="_VC 6.15.06 update on 06GRC power costs.xls Chart 2_Book2 2 3" xfId="22334"/>
    <cellStyle name="_VC 6.15.06 update on 06GRC power costs.xls Chart 2_Book2 2 3 2" xfId="22335"/>
    <cellStyle name="_VC 6.15.06 update on 06GRC power costs.xls Chart 2_Book2 2 4" xfId="22336"/>
    <cellStyle name="_VC 6.15.06 update on 06GRC power costs.xls Chart 2_Book2 2 4 2" xfId="22337"/>
    <cellStyle name="_VC 6.15.06 update on 06GRC power costs.xls Chart 2_Book2 3" xfId="22338"/>
    <cellStyle name="_VC 6.15.06 update on 06GRC power costs.xls Chart 2_Book2 3 2" xfId="22339"/>
    <cellStyle name="_VC 6.15.06 update on 06GRC power costs.xls Chart 2_Book2 3 2 2" xfId="22340"/>
    <cellStyle name="_VC 6.15.06 update on 06GRC power costs.xls Chart 2_Book2 3 3" xfId="22341"/>
    <cellStyle name="_VC 6.15.06 update on 06GRC power costs.xls Chart 2_Book2 4" xfId="22342"/>
    <cellStyle name="_VC 6.15.06 update on 06GRC power costs.xls Chart 2_Book2 4 2" xfId="22343"/>
    <cellStyle name="_VC 6.15.06 update on 06GRC power costs.xls Chart 2_Book2 4 2 2" xfId="22344"/>
    <cellStyle name="_VC 6.15.06 update on 06GRC power costs.xls Chart 2_Book2 4 3" xfId="22345"/>
    <cellStyle name="_VC 6.15.06 update on 06GRC power costs.xls Chart 2_Book2 5" xfId="22346"/>
    <cellStyle name="_VC 6.15.06 update on 06GRC power costs.xls Chart 2_Book2 5 2" xfId="22347"/>
    <cellStyle name="_VC 6.15.06 update on 06GRC power costs.xls Chart 2_Book2 6" xfId="22348"/>
    <cellStyle name="_VC 6.15.06 update on 06GRC power costs.xls Chart 2_Book2 6 2" xfId="22349"/>
    <cellStyle name="_VC 6.15.06 update on 06GRC power costs.xls Chart 2_Book2_Adj Bench DR 3 for Initial Briefs (Electric)" xfId="22350"/>
    <cellStyle name="_VC 6.15.06 update on 06GRC power costs.xls Chart 2_Book2_Adj Bench DR 3 for Initial Briefs (Electric) 2" xfId="22351"/>
    <cellStyle name="_VC 6.15.06 update on 06GRC power costs.xls Chart 2_Book2_Adj Bench DR 3 for Initial Briefs (Electric) 2 2" xfId="22352"/>
    <cellStyle name="_VC 6.15.06 update on 06GRC power costs.xls Chart 2_Book2_Adj Bench DR 3 for Initial Briefs (Electric) 2 2 2" xfId="22353"/>
    <cellStyle name="_VC 6.15.06 update on 06GRC power costs.xls Chart 2_Book2_Adj Bench DR 3 for Initial Briefs (Electric) 2 2 2 2" xfId="22354"/>
    <cellStyle name="_VC 6.15.06 update on 06GRC power costs.xls Chart 2_Book2_Adj Bench DR 3 for Initial Briefs (Electric) 2 3" xfId="22355"/>
    <cellStyle name="_VC 6.15.06 update on 06GRC power costs.xls Chart 2_Book2_Adj Bench DR 3 for Initial Briefs (Electric) 2 3 2" xfId="22356"/>
    <cellStyle name="_VC 6.15.06 update on 06GRC power costs.xls Chart 2_Book2_Adj Bench DR 3 for Initial Briefs (Electric) 2 4" xfId="22357"/>
    <cellStyle name="_VC 6.15.06 update on 06GRC power costs.xls Chart 2_Book2_Adj Bench DR 3 for Initial Briefs (Electric) 2 4 2" xfId="22358"/>
    <cellStyle name="_VC 6.15.06 update on 06GRC power costs.xls Chart 2_Book2_Adj Bench DR 3 for Initial Briefs (Electric) 3" xfId="22359"/>
    <cellStyle name="_VC 6.15.06 update on 06GRC power costs.xls Chart 2_Book2_Adj Bench DR 3 for Initial Briefs (Electric) 3 2" xfId="22360"/>
    <cellStyle name="_VC 6.15.06 update on 06GRC power costs.xls Chart 2_Book2_Adj Bench DR 3 for Initial Briefs (Electric) 3 2 2" xfId="22361"/>
    <cellStyle name="_VC 6.15.06 update on 06GRC power costs.xls Chart 2_Book2_Adj Bench DR 3 for Initial Briefs (Electric) 3 3" xfId="22362"/>
    <cellStyle name="_VC 6.15.06 update on 06GRC power costs.xls Chart 2_Book2_Adj Bench DR 3 for Initial Briefs (Electric) 4" xfId="22363"/>
    <cellStyle name="_VC 6.15.06 update on 06GRC power costs.xls Chart 2_Book2_Adj Bench DR 3 for Initial Briefs (Electric) 4 2" xfId="22364"/>
    <cellStyle name="_VC 6.15.06 update on 06GRC power costs.xls Chart 2_Book2_Adj Bench DR 3 for Initial Briefs (Electric) 4 2 2" xfId="22365"/>
    <cellStyle name="_VC 6.15.06 update on 06GRC power costs.xls Chart 2_Book2_Adj Bench DR 3 for Initial Briefs (Electric) 4 3" xfId="22366"/>
    <cellStyle name="_VC 6.15.06 update on 06GRC power costs.xls Chart 2_Book2_Adj Bench DR 3 for Initial Briefs (Electric) 5" xfId="22367"/>
    <cellStyle name="_VC 6.15.06 update on 06GRC power costs.xls Chart 2_Book2_Adj Bench DR 3 for Initial Briefs (Electric) 5 2" xfId="22368"/>
    <cellStyle name="_VC 6.15.06 update on 06GRC power costs.xls Chart 2_Book2_Adj Bench DR 3 for Initial Briefs (Electric) 6" xfId="22369"/>
    <cellStyle name="_VC 6.15.06 update on 06GRC power costs.xls Chart 2_Book2_Adj Bench DR 3 for Initial Briefs (Electric) 6 2" xfId="22370"/>
    <cellStyle name="_VC 6.15.06 update on 06GRC power costs.xls Chart 2_Book2_Adj Bench DR 3 for Initial Briefs (Electric)_DEM-WP(C) ENERG10C--ctn Mid-C_042010 2010GRC" xfId="22371"/>
    <cellStyle name="_VC 6.15.06 update on 06GRC power costs.xls Chart 2_Book2_Adj Bench DR 3 for Initial Briefs (Electric)_DEM-WP(C) ENERG10C--ctn Mid-C_042010 2010GRC 2" xfId="22372"/>
    <cellStyle name="_VC 6.15.06 update on 06GRC power costs.xls Chart 2_Book2_DEM-WP(C) ENERG10C--ctn Mid-C_042010 2010GRC" xfId="22373"/>
    <cellStyle name="_VC 6.15.06 update on 06GRC power costs.xls Chart 2_Book2_DEM-WP(C) ENERG10C--ctn Mid-C_042010 2010GRC 2" xfId="22374"/>
    <cellStyle name="_VC 6.15.06 update on 06GRC power costs.xls Chart 2_Book2_Electric Rev Req Model (2009 GRC) Rebuttal" xfId="22375"/>
    <cellStyle name="_VC 6.15.06 update on 06GRC power costs.xls Chart 2_Book2_Electric Rev Req Model (2009 GRC) Rebuttal 2" xfId="22376"/>
    <cellStyle name="_VC 6.15.06 update on 06GRC power costs.xls Chart 2_Book2_Electric Rev Req Model (2009 GRC) Rebuttal 2 2" xfId="22377"/>
    <cellStyle name="_VC 6.15.06 update on 06GRC power costs.xls Chart 2_Book2_Electric Rev Req Model (2009 GRC) Rebuttal 2 2 2" xfId="22378"/>
    <cellStyle name="_VC 6.15.06 update on 06GRC power costs.xls Chart 2_Book2_Electric Rev Req Model (2009 GRC) Rebuttal 2 3" xfId="22379"/>
    <cellStyle name="_VC 6.15.06 update on 06GRC power costs.xls Chart 2_Book2_Electric Rev Req Model (2009 GRC) Rebuttal 3" xfId="22380"/>
    <cellStyle name="_VC 6.15.06 update on 06GRC power costs.xls Chart 2_Book2_Electric Rev Req Model (2009 GRC) Rebuttal 3 2" xfId="22381"/>
    <cellStyle name="_VC 6.15.06 update on 06GRC power costs.xls Chart 2_Book2_Electric Rev Req Model (2009 GRC) Rebuttal 4" xfId="22382"/>
    <cellStyle name="_VC 6.15.06 update on 06GRC power costs.xls Chart 2_Book2_Electric Rev Req Model (2009 GRC) Rebuttal REmoval of New  WH Solar AdjustMI" xfId="22383"/>
    <cellStyle name="_VC 6.15.06 update on 06GRC power costs.xls Chart 2_Book2_Electric Rev Req Model (2009 GRC) Rebuttal REmoval of New  WH Solar AdjustMI 2" xfId="22384"/>
    <cellStyle name="_VC 6.15.06 update on 06GRC power costs.xls Chart 2_Book2_Electric Rev Req Model (2009 GRC) Rebuttal REmoval of New  WH Solar AdjustMI 2 2" xfId="22385"/>
    <cellStyle name="_VC 6.15.06 update on 06GRC power costs.xls Chart 2_Book2_Electric Rev Req Model (2009 GRC) Rebuttal REmoval of New  WH Solar AdjustMI 2 2 2" xfId="22386"/>
    <cellStyle name="_VC 6.15.06 update on 06GRC power costs.xls Chart 2_Book2_Electric Rev Req Model (2009 GRC) Rebuttal REmoval of New  WH Solar AdjustMI 2 2 2 2" xfId="22387"/>
    <cellStyle name="_VC 6.15.06 update on 06GRC power costs.xls Chart 2_Book2_Electric Rev Req Model (2009 GRC) Rebuttal REmoval of New  WH Solar AdjustMI 2 3" xfId="22388"/>
    <cellStyle name="_VC 6.15.06 update on 06GRC power costs.xls Chart 2_Book2_Electric Rev Req Model (2009 GRC) Rebuttal REmoval of New  WH Solar AdjustMI 2 3 2" xfId="22389"/>
    <cellStyle name="_VC 6.15.06 update on 06GRC power costs.xls Chart 2_Book2_Electric Rev Req Model (2009 GRC) Rebuttal REmoval of New  WH Solar AdjustMI 2 4" xfId="22390"/>
    <cellStyle name="_VC 6.15.06 update on 06GRC power costs.xls Chart 2_Book2_Electric Rev Req Model (2009 GRC) Rebuttal REmoval of New  WH Solar AdjustMI 2 4 2" xfId="22391"/>
    <cellStyle name="_VC 6.15.06 update on 06GRC power costs.xls Chart 2_Book2_Electric Rev Req Model (2009 GRC) Rebuttal REmoval of New  WH Solar AdjustMI 3" xfId="22392"/>
    <cellStyle name="_VC 6.15.06 update on 06GRC power costs.xls Chart 2_Book2_Electric Rev Req Model (2009 GRC) Rebuttal REmoval of New  WH Solar AdjustMI 3 2" xfId="22393"/>
    <cellStyle name="_VC 6.15.06 update on 06GRC power costs.xls Chart 2_Book2_Electric Rev Req Model (2009 GRC) Rebuttal REmoval of New  WH Solar AdjustMI 3 2 2" xfId="22394"/>
    <cellStyle name="_VC 6.15.06 update on 06GRC power costs.xls Chart 2_Book2_Electric Rev Req Model (2009 GRC) Rebuttal REmoval of New  WH Solar AdjustMI 3 3" xfId="22395"/>
    <cellStyle name="_VC 6.15.06 update on 06GRC power costs.xls Chart 2_Book2_Electric Rev Req Model (2009 GRC) Rebuttal REmoval of New  WH Solar AdjustMI 4" xfId="22396"/>
    <cellStyle name="_VC 6.15.06 update on 06GRC power costs.xls Chart 2_Book2_Electric Rev Req Model (2009 GRC) Rebuttal REmoval of New  WH Solar AdjustMI 4 2" xfId="22397"/>
    <cellStyle name="_VC 6.15.06 update on 06GRC power costs.xls Chart 2_Book2_Electric Rev Req Model (2009 GRC) Rebuttal REmoval of New  WH Solar AdjustMI 4 2 2" xfId="22398"/>
    <cellStyle name="_VC 6.15.06 update on 06GRC power costs.xls Chart 2_Book2_Electric Rev Req Model (2009 GRC) Rebuttal REmoval of New  WH Solar AdjustMI 4 3" xfId="22399"/>
    <cellStyle name="_VC 6.15.06 update on 06GRC power costs.xls Chart 2_Book2_Electric Rev Req Model (2009 GRC) Rebuttal REmoval of New  WH Solar AdjustMI 5" xfId="22400"/>
    <cellStyle name="_VC 6.15.06 update on 06GRC power costs.xls Chart 2_Book2_Electric Rev Req Model (2009 GRC) Rebuttal REmoval of New  WH Solar AdjustMI 5 2" xfId="22401"/>
    <cellStyle name="_VC 6.15.06 update on 06GRC power costs.xls Chart 2_Book2_Electric Rev Req Model (2009 GRC) Rebuttal REmoval of New  WH Solar AdjustMI 6" xfId="22402"/>
    <cellStyle name="_VC 6.15.06 update on 06GRC power costs.xls Chart 2_Book2_Electric Rev Req Model (2009 GRC) Rebuttal REmoval of New  WH Solar AdjustMI 6 2" xfId="22403"/>
    <cellStyle name="_VC 6.15.06 update on 06GRC power costs.xls Chart 2_Book2_Electric Rev Req Model (2009 GRC) Rebuttal REmoval of New  WH Solar AdjustMI_DEM-WP(C) ENERG10C--ctn Mid-C_042010 2010GRC" xfId="22404"/>
    <cellStyle name="_VC 6.15.06 update on 06GRC power costs.xls Chart 2_Book2_Electric Rev Req Model (2009 GRC) Rebuttal REmoval of New  WH Solar AdjustMI_DEM-WP(C) ENERG10C--ctn Mid-C_042010 2010GRC 2" xfId="22405"/>
    <cellStyle name="_VC 6.15.06 update on 06GRC power costs.xls Chart 2_Book2_Electric Rev Req Model (2009 GRC) Revised 01-18-2010" xfId="22406"/>
    <cellStyle name="_VC 6.15.06 update on 06GRC power costs.xls Chart 2_Book2_Electric Rev Req Model (2009 GRC) Revised 01-18-2010 2" xfId="22407"/>
    <cellStyle name="_VC 6.15.06 update on 06GRC power costs.xls Chart 2_Book2_Electric Rev Req Model (2009 GRC) Revised 01-18-2010 2 2" xfId="22408"/>
    <cellStyle name="_VC 6.15.06 update on 06GRC power costs.xls Chart 2_Book2_Electric Rev Req Model (2009 GRC) Revised 01-18-2010 2 2 2" xfId="22409"/>
    <cellStyle name="_VC 6.15.06 update on 06GRC power costs.xls Chart 2_Book2_Electric Rev Req Model (2009 GRC) Revised 01-18-2010 2 2 2 2" xfId="22410"/>
    <cellStyle name="_VC 6.15.06 update on 06GRC power costs.xls Chart 2_Book2_Electric Rev Req Model (2009 GRC) Revised 01-18-2010 2 3" xfId="22411"/>
    <cellStyle name="_VC 6.15.06 update on 06GRC power costs.xls Chart 2_Book2_Electric Rev Req Model (2009 GRC) Revised 01-18-2010 2 3 2" xfId="22412"/>
    <cellStyle name="_VC 6.15.06 update on 06GRC power costs.xls Chart 2_Book2_Electric Rev Req Model (2009 GRC) Revised 01-18-2010 2 4" xfId="22413"/>
    <cellStyle name="_VC 6.15.06 update on 06GRC power costs.xls Chart 2_Book2_Electric Rev Req Model (2009 GRC) Revised 01-18-2010 2 4 2" xfId="22414"/>
    <cellStyle name="_VC 6.15.06 update on 06GRC power costs.xls Chart 2_Book2_Electric Rev Req Model (2009 GRC) Revised 01-18-2010 3" xfId="22415"/>
    <cellStyle name="_VC 6.15.06 update on 06GRC power costs.xls Chart 2_Book2_Electric Rev Req Model (2009 GRC) Revised 01-18-2010 3 2" xfId="22416"/>
    <cellStyle name="_VC 6.15.06 update on 06GRC power costs.xls Chart 2_Book2_Electric Rev Req Model (2009 GRC) Revised 01-18-2010 3 2 2" xfId="22417"/>
    <cellStyle name="_VC 6.15.06 update on 06GRC power costs.xls Chart 2_Book2_Electric Rev Req Model (2009 GRC) Revised 01-18-2010 3 3" xfId="22418"/>
    <cellStyle name="_VC 6.15.06 update on 06GRC power costs.xls Chart 2_Book2_Electric Rev Req Model (2009 GRC) Revised 01-18-2010 4" xfId="22419"/>
    <cellStyle name="_VC 6.15.06 update on 06GRC power costs.xls Chart 2_Book2_Electric Rev Req Model (2009 GRC) Revised 01-18-2010 4 2" xfId="22420"/>
    <cellStyle name="_VC 6.15.06 update on 06GRC power costs.xls Chart 2_Book2_Electric Rev Req Model (2009 GRC) Revised 01-18-2010 4 2 2" xfId="22421"/>
    <cellStyle name="_VC 6.15.06 update on 06GRC power costs.xls Chart 2_Book2_Electric Rev Req Model (2009 GRC) Revised 01-18-2010 4 3" xfId="22422"/>
    <cellStyle name="_VC 6.15.06 update on 06GRC power costs.xls Chart 2_Book2_Electric Rev Req Model (2009 GRC) Revised 01-18-2010 5" xfId="22423"/>
    <cellStyle name="_VC 6.15.06 update on 06GRC power costs.xls Chart 2_Book2_Electric Rev Req Model (2009 GRC) Revised 01-18-2010 5 2" xfId="22424"/>
    <cellStyle name="_VC 6.15.06 update on 06GRC power costs.xls Chart 2_Book2_Electric Rev Req Model (2009 GRC) Revised 01-18-2010 6" xfId="22425"/>
    <cellStyle name="_VC 6.15.06 update on 06GRC power costs.xls Chart 2_Book2_Electric Rev Req Model (2009 GRC) Revised 01-18-2010 6 2" xfId="22426"/>
    <cellStyle name="_VC 6.15.06 update on 06GRC power costs.xls Chart 2_Book2_Electric Rev Req Model (2009 GRC) Revised 01-18-2010_DEM-WP(C) ENERG10C--ctn Mid-C_042010 2010GRC" xfId="22427"/>
    <cellStyle name="_VC 6.15.06 update on 06GRC power costs.xls Chart 2_Book2_Electric Rev Req Model (2009 GRC) Revised 01-18-2010_DEM-WP(C) ENERG10C--ctn Mid-C_042010 2010GRC 2" xfId="22428"/>
    <cellStyle name="_VC 6.15.06 update on 06GRC power costs.xls Chart 2_Book2_Final Order Electric EXHIBIT A-1" xfId="22429"/>
    <cellStyle name="_VC 6.15.06 update on 06GRC power costs.xls Chart 2_Book2_Final Order Electric EXHIBIT A-1 2" xfId="22430"/>
    <cellStyle name="_VC 6.15.06 update on 06GRC power costs.xls Chart 2_Book2_Final Order Electric EXHIBIT A-1 2 2" xfId="22431"/>
    <cellStyle name="_VC 6.15.06 update on 06GRC power costs.xls Chart 2_Book2_Final Order Electric EXHIBIT A-1 2 2 2" xfId="22432"/>
    <cellStyle name="_VC 6.15.06 update on 06GRC power costs.xls Chart 2_Book2_Final Order Electric EXHIBIT A-1 2 3" xfId="22433"/>
    <cellStyle name="_VC 6.15.06 update on 06GRC power costs.xls Chart 2_Book2_Final Order Electric EXHIBIT A-1 3" xfId="22434"/>
    <cellStyle name="_VC 6.15.06 update on 06GRC power costs.xls Chart 2_Book2_Final Order Electric EXHIBIT A-1 3 2" xfId="22435"/>
    <cellStyle name="_VC 6.15.06 update on 06GRC power costs.xls Chart 2_Book2_Final Order Electric EXHIBIT A-1 3 2 2" xfId="22436"/>
    <cellStyle name="_VC 6.15.06 update on 06GRC power costs.xls Chart 2_Book2_Final Order Electric EXHIBIT A-1 3 3" xfId="22437"/>
    <cellStyle name="_VC 6.15.06 update on 06GRC power costs.xls Chart 2_Book2_Final Order Electric EXHIBIT A-1 4" xfId="22438"/>
    <cellStyle name="_VC 6.15.06 update on 06GRC power costs.xls Chart 2_Book2_Final Order Electric EXHIBIT A-1 4 2" xfId="22439"/>
    <cellStyle name="_VC 6.15.06 update on 06GRC power costs.xls Chart 2_Book2_Final Order Electric EXHIBIT A-1 5" xfId="22440"/>
    <cellStyle name="_VC 6.15.06 update on 06GRC power costs.xls Chart 2_Book2_Final Order Electric EXHIBIT A-1 6" xfId="22441"/>
    <cellStyle name="_VC 6.15.06 update on 06GRC power costs.xls Chart 2_Book4" xfId="22442"/>
    <cellStyle name="_VC 6.15.06 update on 06GRC power costs.xls Chart 2_Book4 2" xfId="22443"/>
    <cellStyle name="_VC 6.15.06 update on 06GRC power costs.xls Chart 2_Book4 2 2" xfId="22444"/>
    <cellStyle name="_VC 6.15.06 update on 06GRC power costs.xls Chart 2_Book4 2 2 2" xfId="22445"/>
    <cellStyle name="_VC 6.15.06 update on 06GRC power costs.xls Chart 2_Book4 2 2 2 2" xfId="22446"/>
    <cellStyle name="_VC 6.15.06 update on 06GRC power costs.xls Chart 2_Book4 2 3" xfId="22447"/>
    <cellStyle name="_VC 6.15.06 update on 06GRC power costs.xls Chart 2_Book4 2 3 2" xfId="22448"/>
    <cellStyle name="_VC 6.15.06 update on 06GRC power costs.xls Chart 2_Book4 2 4" xfId="22449"/>
    <cellStyle name="_VC 6.15.06 update on 06GRC power costs.xls Chart 2_Book4 2 4 2" xfId="22450"/>
    <cellStyle name="_VC 6.15.06 update on 06GRC power costs.xls Chart 2_Book4 3" xfId="22451"/>
    <cellStyle name="_VC 6.15.06 update on 06GRC power costs.xls Chart 2_Book4 3 2" xfId="22452"/>
    <cellStyle name="_VC 6.15.06 update on 06GRC power costs.xls Chart 2_Book4 3 2 2" xfId="22453"/>
    <cellStyle name="_VC 6.15.06 update on 06GRC power costs.xls Chart 2_Book4 3 3" xfId="22454"/>
    <cellStyle name="_VC 6.15.06 update on 06GRC power costs.xls Chart 2_Book4 4" xfId="22455"/>
    <cellStyle name="_VC 6.15.06 update on 06GRC power costs.xls Chart 2_Book4 4 2" xfId="22456"/>
    <cellStyle name="_VC 6.15.06 update on 06GRC power costs.xls Chart 2_Book4 4 2 2" xfId="22457"/>
    <cellStyle name="_VC 6.15.06 update on 06GRC power costs.xls Chart 2_Book4 4 3" xfId="22458"/>
    <cellStyle name="_VC 6.15.06 update on 06GRC power costs.xls Chart 2_Book4 5" xfId="22459"/>
    <cellStyle name="_VC 6.15.06 update on 06GRC power costs.xls Chart 2_Book4 5 2" xfId="22460"/>
    <cellStyle name="_VC 6.15.06 update on 06GRC power costs.xls Chart 2_Book4 6" xfId="22461"/>
    <cellStyle name="_VC 6.15.06 update on 06GRC power costs.xls Chart 2_Book4 6 2" xfId="22462"/>
    <cellStyle name="_VC 6.15.06 update on 06GRC power costs.xls Chart 2_Book4_DEM-WP(C) ENERG10C--ctn Mid-C_042010 2010GRC" xfId="22463"/>
    <cellStyle name="_VC 6.15.06 update on 06GRC power costs.xls Chart 2_Book4_DEM-WP(C) ENERG10C--ctn Mid-C_042010 2010GRC 2" xfId="22464"/>
    <cellStyle name="_VC 6.15.06 update on 06GRC power costs.xls Chart 2_Book9" xfId="22465"/>
    <cellStyle name="_VC 6.15.06 update on 06GRC power costs.xls Chart 2_Book9 2" xfId="22466"/>
    <cellStyle name="_VC 6.15.06 update on 06GRC power costs.xls Chart 2_Book9 2 2" xfId="22467"/>
    <cellStyle name="_VC 6.15.06 update on 06GRC power costs.xls Chart 2_Book9 2 2 2" xfId="22468"/>
    <cellStyle name="_VC 6.15.06 update on 06GRC power costs.xls Chart 2_Book9 2 2 2 2" xfId="22469"/>
    <cellStyle name="_VC 6.15.06 update on 06GRC power costs.xls Chart 2_Book9 2 3" xfId="22470"/>
    <cellStyle name="_VC 6.15.06 update on 06GRC power costs.xls Chart 2_Book9 2 3 2" xfId="22471"/>
    <cellStyle name="_VC 6.15.06 update on 06GRC power costs.xls Chart 2_Book9 2 4" xfId="22472"/>
    <cellStyle name="_VC 6.15.06 update on 06GRC power costs.xls Chart 2_Book9 2 4 2" xfId="22473"/>
    <cellStyle name="_VC 6.15.06 update on 06GRC power costs.xls Chart 2_Book9 3" xfId="22474"/>
    <cellStyle name="_VC 6.15.06 update on 06GRC power costs.xls Chart 2_Book9 3 2" xfId="22475"/>
    <cellStyle name="_VC 6.15.06 update on 06GRC power costs.xls Chart 2_Book9 3 2 2" xfId="22476"/>
    <cellStyle name="_VC 6.15.06 update on 06GRC power costs.xls Chart 2_Book9 3 3" xfId="22477"/>
    <cellStyle name="_VC 6.15.06 update on 06GRC power costs.xls Chart 2_Book9 4" xfId="22478"/>
    <cellStyle name="_VC 6.15.06 update on 06GRC power costs.xls Chart 2_Book9 4 2" xfId="22479"/>
    <cellStyle name="_VC 6.15.06 update on 06GRC power costs.xls Chart 2_Book9 4 2 2" xfId="22480"/>
    <cellStyle name="_VC 6.15.06 update on 06GRC power costs.xls Chart 2_Book9 4 3" xfId="22481"/>
    <cellStyle name="_VC 6.15.06 update on 06GRC power costs.xls Chart 2_Book9 5" xfId="22482"/>
    <cellStyle name="_VC 6.15.06 update on 06GRC power costs.xls Chart 2_Book9 5 2" xfId="22483"/>
    <cellStyle name="_VC 6.15.06 update on 06GRC power costs.xls Chart 2_Book9 6" xfId="22484"/>
    <cellStyle name="_VC 6.15.06 update on 06GRC power costs.xls Chart 2_Book9 6 2" xfId="22485"/>
    <cellStyle name="_VC 6.15.06 update on 06GRC power costs.xls Chart 2_Book9_DEM-WP(C) ENERG10C--ctn Mid-C_042010 2010GRC" xfId="22486"/>
    <cellStyle name="_VC 6.15.06 update on 06GRC power costs.xls Chart 2_Book9_DEM-WP(C) ENERG10C--ctn Mid-C_042010 2010GRC 2" xfId="22487"/>
    <cellStyle name="_VC 6.15.06 update on 06GRC power costs.xls Chart 2_Chelan PUD Power Costs (8-10)" xfId="22488"/>
    <cellStyle name="_VC 6.15.06 update on 06GRC power costs.xls Chart 2_Chelan PUD Power Costs (8-10) 2" xfId="22489"/>
    <cellStyle name="_VC 6.15.06 update on 06GRC power costs.xls Chart 2_DEM-WP(C) Chelan Power Costs" xfId="22490"/>
    <cellStyle name="_VC 6.15.06 update on 06GRC power costs.xls Chart 2_DEM-WP(C) Chelan Power Costs 2" xfId="22491"/>
    <cellStyle name="_VC 6.15.06 update on 06GRC power costs.xls Chart 2_DEM-WP(C) Chelan Power Costs 2 2" xfId="22492"/>
    <cellStyle name="_VC 6.15.06 update on 06GRC power costs.xls Chart 2_DEM-WP(C) Chelan Power Costs 2 2 2" xfId="22493"/>
    <cellStyle name="_VC 6.15.06 update on 06GRC power costs.xls Chart 2_DEM-WP(C) Chelan Power Costs 2 3" xfId="22494"/>
    <cellStyle name="_VC 6.15.06 update on 06GRC power costs.xls Chart 2_DEM-WP(C) Chelan Power Costs 3" xfId="22495"/>
    <cellStyle name="_VC 6.15.06 update on 06GRC power costs.xls Chart 2_DEM-WP(C) Chelan Power Costs 3 2" xfId="22496"/>
    <cellStyle name="_VC 6.15.06 update on 06GRC power costs.xls Chart 2_DEM-WP(C) Chelan Power Costs 3 2 2" xfId="22497"/>
    <cellStyle name="_VC 6.15.06 update on 06GRC power costs.xls Chart 2_DEM-WP(C) Chelan Power Costs 3 3" xfId="22498"/>
    <cellStyle name="_VC 6.15.06 update on 06GRC power costs.xls Chart 2_DEM-WP(C) Chelan Power Costs 4" xfId="22499"/>
    <cellStyle name="_VC 6.15.06 update on 06GRC power costs.xls Chart 2_DEM-WP(C) Chelan Power Costs 4 2" xfId="22500"/>
    <cellStyle name="_VC 6.15.06 update on 06GRC power costs.xls Chart 2_DEM-WP(C) Chelan Power Costs 5" xfId="22501"/>
    <cellStyle name="_VC 6.15.06 update on 06GRC power costs.xls Chart 2_DEM-WP(C) Chelan Power Costs 5 2" xfId="22502"/>
    <cellStyle name="_VC 6.15.06 update on 06GRC power costs.xls Chart 2_DEM-WP(C) ENERG10C--ctn Mid-C_042010 2010GRC" xfId="22503"/>
    <cellStyle name="_VC 6.15.06 update on 06GRC power costs.xls Chart 2_DEM-WP(C) ENERG10C--ctn Mid-C_042010 2010GRC 2" xfId="22504"/>
    <cellStyle name="_VC 6.15.06 update on 06GRC power costs.xls Chart 2_DEM-WP(C) Gas Transport 2010GRC" xfId="22505"/>
    <cellStyle name="_VC 6.15.06 update on 06GRC power costs.xls Chart 2_DEM-WP(C) Gas Transport 2010GRC 2" xfId="22506"/>
    <cellStyle name="_VC 6.15.06 update on 06GRC power costs.xls Chart 2_DEM-WP(C) Gas Transport 2010GRC 2 2" xfId="22507"/>
    <cellStyle name="_VC 6.15.06 update on 06GRC power costs.xls Chart 2_DEM-WP(C) Gas Transport 2010GRC 2 2 2" xfId="22508"/>
    <cellStyle name="_VC 6.15.06 update on 06GRC power costs.xls Chart 2_DEM-WP(C) Gas Transport 2010GRC 2 3" xfId="22509"/>
    <cellStyle name="_VC 6.15.06 update on 06GRC power costs.xls Chart 2_DEM-WP(C) Gas Transport 2010GRC 3" xfId="22510"/>
    <cellStyle name="_VC 6.15.06 update on 06GRC power costs.xls Chart 2_DEM-WP(C) Gas Transport 2010GRC 3 2" xfId="22511"/>
    <cellStyle name="_VC 6.15.06 update on 06GRC power costs.xls Chart 2_DEM-WP(C) Gas Transport 2010GRC 3 2 2" xfId="22512"/>
    <cellStyle name="_VC 6.15.06 update on 06GRC power costs.xls Chart 2_DEM-WP(C) Gas Transport 2010GRC 3 3" xfId="22513"/>
    <cellStyle name="_VC 6.15.06 update on 06GRC power costs.xls Chart 2_DEM-WP(C) Gas Transport 2010GRC 4" xfId="22514"/>
    <cellStyle name="_VC 6.15.06 update on 06GRC power costs.xls Chart 2_DEM-WP(C) Gas Transport 2010GRC 4 2" xfId="22515"/>
    <cellStyle name="_VC 6.15.06 update on 06GRC power costs.xls Chart 2_DEM-WP(C) Gas Transport 2010GRC 5" xfId="22516"/>
    <cellStyle name="_VC 6.15.06 update on 06GRC power costs.xls Chart 2_DEM-WP(C) Gas Transport 2010GRC 5 2" xfId="22517"/>
    <cellStyle name="_VC 6.15.06 update on 06GRC power costs.xls Chart 2_DWH-08 (Rate Spread &amp; Design Workpapers)" xfId="22518"/>
    <cellStyle name="_VC 6.15.06 update on 06GRC power costs.xls Chart 2_Exh A-1 resulting from UE-112050 effective Jan 1 2012" xfId="22519"/>
    <cellStyle name="_VC 6.15.06 update on 06GRC power costs.xls Chart 2_Exh A-1 resulting from UE-112050 effective Jan 1 2012 2" xfId="22520"/>
    <cellStyle name="_VC 6.15.06 update on 06GRC power costs.xls Chart 2_Exhibit A-1 effective 4-1-11 fr S Free 12-11" xfId="22521"/>
    <cellStyle name="_VC 6.15.06 update on 06GRC power costs.xls Chart 2_Exhibit A-1 effective 4-1-11 fr S Free 12-11 2" xfId="22522"/>
    <cellStyle name="_VC 6.15.06 update on 06GRC power costs.xls Chart 2_Final 2008 PTC Rate Design Workpapers 10.27.08" xfId="22523"/>
    <cellStyle name="_VC 6.15.06 update on 06GRC power costs.xls Chart 2_Gas Rev Req Model (2010 GRC)" xfId="22524"/>
    <cellStyle name="_VC 6.15.06 update on 06GRC power costs.xls Chart 2_INPUTS" xfId="22525"/>
    <cellStyle name="_VC 6.15.06 update on 06GRC power costs.xls Chart 2_INPUTS 2" xfId="22526"/>
    <cellStyle name="_VC 6.15.06 update on 06GRC power costs.xls Chart 2_INPUTS 2 2" xfId="22527"/>
    <cellStyle name="_VC 6.15.06 update on 06GRC power costs.xls Chart 2_INPUTS 2 2 2" xfId="22528"/>
    <cellStyle name="_VC 6.15.06 update on 06GRC power costs.xls Chart 2_INPUTS 2 3" xfId="22529"/>
    <cellStyle name="_VC 6.15.06 update on 06GRC power costs.xls Chart 2_INPUTS 3" xfId="22530"/>
    <cellStyle name="_VC 6.15.06 update on 06GRC power costs.xls Chart 2_INPUTS 3 2" xfId="22531"/>
    <cellStyle name="_VC 6.15.06 update on 06GRC power costs.xls Chart 2_INPUTS 4" xfId="22532"/>
    <cellStyle name="_VC 6.15.06 update on 06GRC power costs.xls Chart 2_Low Income 2010 RevRequirement" xfId="22533"/>
    <cellStyle name="_VC 6.15.06 update on 06GRC power costs.xls Chart 2_Low Income 2010 RevRequirement (2)" xfId="22534"/>
    <cellStyle name="_VC 6.15.06 update on 06GRC power costs.xls Chart 2_Mint Farm Generation BPA" xfId="22535"/>
    <cellStyle name="_VC 6.15.06 update on 06GRC power costs.xls Chart 2_NIM Summary" xfId="22536"/>
    <cellStyle name="_VC 6.15.06 update on 06GRC power costs.xls Chart 2_NIM Summary 09GRC" xfId="22537"/>
    <cellStyle name="_VC 6.15.06 update on 06GRC power costs.xls Chart 2_NIM Summary 09GRC 2" xfId="22538"/>
    <cellStyle name="_VC 6.15.06 update on 06GRC power costs.xls Chart 2_NIM Summary 09GRC 2 2" xfId="22539"/>
    <cellStyle name="_VC 6.15.06 update on 06GRC power costs.xls Chart 2_NIM Summary 09GRC 2 2 2" xfId="22540"/>
    <cellStyle name="_VC 6.15.06 update on 06GRC power costs.xls Chart 2_NIM Summary 09GRC 2 2 2 2" xfId="22541"/>
    <cellStyle name="_VC 6.15.06 update on 06GRC power costs.xls Chart 2_NIM Summary 09GRC 2 3" xfId="22542"/>
    <cellStyle name="_VC 6.15.06 update on 06GRC power costs.xls Chart 2_NIM Summary 09GRC 2 3 2" xfId="22543"/>
    <cellStyle name="_VC 6.15.06 update on 06GRC power costs.xls Chart 2_NIM Summary 09GRC 2 4" xfId="22544"/>
    <cellStyle name="_VC 6.15.06 update on 06GRC power costs.xls Chart 2_NIM Summary 09GRC 2 4 2" xfId="22545"/>
    <cellStyle name="_VC 6.15.06 update on 06GRC power costs.xls Chart 2_NIM Summary 09GRC 3" xfId="22546"/>
    <cellStyle name="_VC 6.15.06 update on 06GRC power costs.xls Chart 2_NIM Summary 09GRC 3 2" xfId="22547"/>
    <cellStyle name="_VC 6.15.06 update on 06GRC power costs.xls Chart 2_NIM Summary 09GRC 3 2 2" xfId="22548"/>
    <cellStyle name="_VC 6.15.06 update on 06GRC power costs.xls Chart 2_NIM Summary 09GRC 3 3" xfId="22549"/>
    <cellStyle name="_VC 6.15.06 update on 06GRC power costs.xls Chart 2_NIM Summary 09GRC 4" xfId="22550"/>
    <cellStyle name="_VC 6.15.06 update on 06GRC power costs.xls Chart 2_NIM Summary 09GRC 4 2" xfId="22551"/>
    <cellStyle name="_VC 6.15.06 update on 06GRC power costs.xls Chart 2_NIM Summary 09GRC 4 2 2" xfId="22552"/>
    <cellStyle name="_VC 6.15.06 update on 06GRC power costs.xls Chart 2_NIM Summary 09GRC 4 3" xfId="22553"/>
    <cellStyle name="_VC 6.15.06 update on 06GRC power costs.xls Chart 2_NIM Summary 09GRC 5" xfId="22554"/>
    <cellStyle name="_VC 6.15.06 update on 06GRC power costs.xls Chart 2_NIM Summary 09GRC 5 2" xfId="22555"/>
    <cellStyle name="_VC 6.15.06 update on 06GRC power costs.xls Chart 2_NIM Summary 09GRC 6" xfId="22556"/>
    <cellStyle name="_VC 6.15.06 update on 06GRC power costs.xls Chart 2_NIM Summary 09GRC 6 2" xfId="22557"/>
    <cellStyle name="_VC 6.15.06 update on 06GRC power costs.xls Chart 2_NIM Summary 09GRC_DEM-WP(C) ENERG10C--ctn Mid-C_042010 2010GRC" xfId="22558"/>
    <cellStyle name="_VC 6.15.06 update on 06GRC power costs.xls Chart 2_NIM Summary 09GRC_DEM-WP(C) ENERG10C--ctn Mid-C_042010 2010GRC 2" xfId="22559"/>
    <cellStyle name="_VC 6.15.06 update on 06GRC power costs.xls Chart 2_NIM Summary 10" xfId="22560"/>
    <cellStyle name="_VC 6.15.06 update on 06GRC power costs.xls Chart 2_NIM Summary 10 2" xfId="22561"/>
    <cellStyle name="_VC 6.15.06 update on 06GRC power costs.xls Chart 2_NIM Summary 10 2 2" xfId="22562"/>
    <cellStyle name="_VC 6.15.06 update on 06GRC power costs.xls Chart 2_NIM Summary 10 3" xfId="22563"/>
    <cellStyle name="_VC 6.15.06 update on 06GRC power costs.xls Chart 2_NIM Summary 10 4" xfId="22564"/>
    <cellStyle name="_VC 6.15.06 update on 06GRC power costs.xls Chart 2_NIM Summary 11" xfId="22565"/>
    <cellStyle name="_VC 6.15.06 update on 06GRC power costs.xls Chart 2_NIM Summary 11 2" xfId="22566"/>
    <cellStyle name="_VC 6.15.06 update on 06GRC power costs.xls Chart 2_NIM Summary 11 2 2" xfId="22567"/>
    <cellStyle name="_VC 6.15.06 update on 06GRC power costs.xls Chart 2_NIM Summary 11 3" xfId="22568"/>
    <cellStyle name="_VC 6.15.06 update on 06GRC power costs.xls Chart 2_NIM Summary 11 4" xfId="22569"/>
    <cellStyle name="_VC 6.15.06 update on 06GRC power costs.xls Chart 2_NIM Summary 12" xfId="22570"/>
    <cellStyle name="_VC 6.15.06 update on 06GRC power costs.xls Chart 2_NIM Summary 12 2" xfId="22571"/>
    <cellStyle name="_VC 6.15.06 update on 06GRC power costs.xls Chart 2_NIM Summary 12 2 2" xfId="22572"/>
    <cellStyle name="_VC 6.15.06 update on 06GRC power costs.xls Chart 2_NIM Summary 12 3" xfId="22573"/>
    <cellStyle name="_VC 6.15.06 update on 06GRC power costs.xls Chart 2_NIM Summary 12 4" xfId="22574"/>
    <cellStyle name="_VC 6.15.06 update on 06GRC power costs.xls Chart 2_NIM Summary 13" xfId="22575"/>
    <cellStyle name="_VC 6.15.06 update on 06GRC power costs.xls Chart 2_NIM Summary 13 2" xfId="22576"/>
    <cellStyle name="_VC 6.15.06 update on 06GRC power costs.xls Chart 2_NIM Summary 13 2 2" xfId="22577"/>
    <cellStyle name="_VC 6.15.06 update on 06GRC power costs.xls Chart 2_NIM Summary 13 3" xfId="22578"/>
    <cellStyle name="_VC 6.15.06 update on 06GRC power costs.xls Chart 2_NIM Summary 13 4" xfId="22579"/>
    <cellStyle name="_VC 6.15.06 update on 06GRC power costs.xls Chart 2_NIM Summary 14" xfId="22580"/>
    <cellStyle name="_VC 6.15.06 update on 06GRC power costs.xls Chart 2_NIM Summary 14 2" xfId="22581"/>
    <cellStyle name="_VC 6.15.06 update on 06GRC power costs.xls Chart 2_NIM Summary 14 2 2" xfId="22582"/>
    <cellStyle name="_VC 6.15.06 update on 06GRC power costs.xls Chart 2_NIM Summary 14 3" xfId="22583"/>
    <cellStyle name="_VC 6.15.06 update on 06GRC power costs.xls Chart 2_NIM Summary 14 4" xfId="22584"/>
    <cellStyle name="_VC 6.15.06 update on 06GRC power costs.xls Chart 2_NIM Summary 15" xfId="22585"/>
    <cellStyle name="_VC 6.15.06 update on 06GRC power costs.xls Chart 2_NIM Summary 15 2" xfId="22586"/>
    <cellStyle name="_VC 6.15.06 update on 06GRC power costs.xls Chart 2_NIM Summary 15 2 2" xfId="22587"/>
    <cellStyle name="_VC 6.15.06 update on 06GRC power costs.xls Chart 2_NIM Summary 15 3" xfId="22588"/>
    <cellStyle name="_VC 6.15.06 update on 06GRC power costs.xls Chart 2_NIM Summary 15 4" xfId="22589"/>
    <cellStyle name="_VC 6.15.06 update on 06GRC power costs.xls Chart 2_NIM Summary 16" xfId="22590"/>
    <cellStyle name="_VC 6.15.06 update on 06GRC power costs.xls Chart 2_NIM Summary 16 2" xfId="22591"/>
    <cellStyle name="_VC 6.15.06 update on 06GRC power costs.xls Chart 2_NIM Summary 16 2 2" xfId="22592"/>
    <cellStyle name="_VC 6.15.06 update on 06GRC power costs.xls Chart 2_NIM Summary 16 3" xfId="22593"/>
    <cellStyle name="_VC 6.15.06 update on 06GRC power costs.xls Chart 2_NIM Summary 16 4" xfId="22594"/>
    <cellStyle name="_VC 6.15.06 update on 06GRC power costs.xls Chart 2_NIM Summary 17" xfId="22595"/>
    <cellStyle name="_VC 6.15.06 update on 06GRC power costs.xls Chart 2_NIM Summary 17 2" xfId="22596"/>
    <cellStyle name="_VC 6.15.06 update on 06GRC power costs.xls Chart 2_NIM Summary 17 2 2" xfId="22597"/>
    <cellStyle name="_VC 6.15.06 update on 06GRC power costs.xls Chart 2_NIM Summary 17 3" xfId="22598"/>
    <cellStyle name="_VC 6.15.06 update on 06GRC power costs.xls Chart 2_NIM Summary 17 4" xfId="22599"/>
    <cellStyle name="_VC 6.15.06 update on 06GRC power costs.xls Chart 2_NIM Summary 18" xfId="22600"/>
    <cellStyle name="_VC 6.15.06 update on 06GRC power costs.xls Chart 2_NIM Summary 18 2" xfId="22601"/>
    <cellStyle name="_VC 6.15.06 update on 06GRC power costs.xls Chart 2_NIM Summary 18 3" xfId="22602"/>
    <cellStyle name="_VC 6.15.06 update on 06GRC power costs.xls Chart 2_NIM Summary 19" xfId="22603"/>
    <cellStyle name="_VC 6.15.06 update on 06GRC power costs.xls Chart 2_NIM Summary 19 2" xfId="22604"/>
    <cellStyle name="_VC 6.15.06 update on 06GRC power costs.xls Chart 2_NIM Summary 19 3" xfId="22605"/>
    <cellStyle name="_VC 6.15.06 update on 06GRC power costs.xls Chart 2_NIM Summary 2" xfId="22606"/>
    <cellStyle name="_VC 6.15.06 update on 06GRC power costs.xls Chart 2_NIM Summary 2 2" xfId="22607"/>
    <cellStyle name="_VC 6.15.06 update on 06GRC power costs.xls Chart 2_NIM Summary 2 2 2" xfId="22608"/>
    <cellStyle name="_VC 6.15.06 update on 06GRC power costs.xls Chart 2_NIM Summary 2 2 2 2" xfId="22609"/>
    <cellStyle name="_VC 6.15.06 update on 06GRC power costs.xls Chart 2_NIM Summary 2 3" xfId="22610"/>
    <cellStyle name="_VC 6.15.06 update on 06GRC power costs.xls Chart 2_NIM Summary 2 3 2" xfId="22611"/>
    <cellStyle name="_VC 6.15.06 update on 06GRC power costs.xls Chart 2_NIM Summary 2 4" xfId="22612"/>
    <cellStyle name="_VC 6.15.06 update on 06GRC power costs.xls Chart 2_NIM Summary 2 4 2" xfId="22613"/>
    <cellStyle name="_VC 6.15.06 update on 06GRC power costs.xls Chart 2_NIM Summary 20" xfId="22614"/>
    <cellStyle name="_VC 6.15.06 update on 06GRC power costs.xls Chart 2_NIM Summary 20 2" xfId="22615"/>
    <cellStyle name="_VC 6.15.06 update on 06GRC power costs.xls Chart 2_NIM Summary 20 3" xfId="22616"/>
    <cellStyle name="_VC 6.15.06 update on 06GRC power costs.xls Chart 2_NIM Summary 21" xfId="22617"/>
    <cellStyle name="_VC 6.15.06 update on 06GRC power costs.xls Chart 2_NIM Summary 21 2" xfId="22618"/>
    <cellStyle name="_VC 6.15.06 update on 06GRC power costs.xls Chart 2_NIM Summary 21 3" xfId="22619"/>
    <cellStyle name="_VC 6.15.06 update on 06GRC power costs.xls Chart 2_NIM Summary 22" xfId="22620"/>
    <cellStyle name="_VC 6.15.06 update on 06GRC power costs.xls Chart 2_NIM Summary 22 2" xfId="22621"/>
    <cellStyle name="_VC 6.15.06 update on 06GRC power costs.xls Chart 2_NIM Summary 22 3" xfId="22622"/>
    <cellStyle name="_VC 6.15.06 update on 06GRC power costs.xls Chart 2_NIM Summary 23" xfId="22623"/>
    <cellStyle name="_VC 6.15.06 update on 06GRC power costs.xls Chart 2_NIM Summary 23 2" xfId="22624"/>
    <cellStyle name="_VC 6.15.06 update on 06GRC power costs.xls Chart 2_NIM Summary 23 3" xfId="22625"/>
    <cellStyle name="_VC 6.15.06 update on 06GRC power costs.xls Chart 2_NIM Summary 24" xfId="22626"/>
    <cellStyle name="_VC 6.15.06 update on 06GRC power costs.xls Chart 2_NIM Summary 24 2" xfId="22627"/>
    <cellStyle name="_VC 6.15.06 update on 06GRC power costs.xls Chart 2_NIM Summary 24 3" xfId="22628"/>
    <cellStyle name="_VC 6.15.06 update on 06GRC power costs.xls Chart 2_NIM Summary 25" xfId="22629"/>
    <cellStyle name="_VC 6.15.06 update on 06GRC power costs.xls Chart 2_NIM Summary 25 2" xfId="22630"/>
    <cellStyle name="_VC 6.15.06 update on 06GRC power costs.xls Chart 2_NIM Summary 25 3" xfId="22631"/>
    <cellStyle name="_VC 6.15.06 update on 06GRC power costs.xls Chart 2_NIM Summary 26" xfId="22632"/>
    <cellStyle name="_VC 6.15.06 update on 06GRC power costs.xls Chart 2_NIM Summary 26 2" xfId="22633"/>
    <cellStyle name="_VC 6.15.06 update on 06GRC power costs.xls Chart 2_NIM Summary 26 3" xfId="22634"/>
    <cellStyle name="_VC 6.15.06 update on 06GRC power costs.xls Chart 2_NIM Summary 27" xfId="22635"/>
    <cellStyle name="_VC 6.15.06 update on 06GRC power costs.xls Chart 2_NIM Summary 27 2" xfId="22636"/>
    <cellStyle name="_VC 6.15.06 update on 06GRC power costs.xls Chart 2_NIM Summary 27 3" xfId="22637"/>
    <cellStyle name="_VC 6.15.06 update on 06GRC power costs.xls Chart 2_NIM Summary 28" xfId="22638"/>
    <cellStyle name="_VC 6.15.06 update on 06GRC power costs.xls Chart 2_NIM Summary 28 2" xfId="22639"/>
    <cellStyle name="_VC 6.15.06 update on 06GRC power costs.xls Chart 2_NIM Summary 28 3" xfId="22640"/>
    <cellStyle name="_VC 6.15.06 update on 06GRC power costs.xls Chart 2_NIM Summary 29" xfId="22641"/>
    <cellStyle name="_VC 6.15.06 update on 06GRC power costs.xls Chart 2_NIM Summary 29 2" xfId="22642"/>
    <cellStyle name="_VC 6.15.06 update on 06GRC power costs.xls Chart 2_NIM Summary 29 3" xfId="22643"/>
    <cellStyle name="_VC 6.15.06 update on 06GRC power costs.xls Chart 2_NIM Summary 3" xfId="22644"/>
    <cellStyle name="_VC 6.15.06 update on 06GRC power costs.xls Chart 2_NIM Summary 3 2" xfId="22645"/>
    <cellStyle name="_VC 6.15.06 update on 06GRC power costs.xls Chart 2_NIM Summary 3 2 2" xfId="22646"/>
    <cellStyle name="_VC 6.15.06 update on 06GRC power costs.xls Chart 2_NIM Summary 3 3" xfId="22647"/>
    <cellStyle name="_VC 6.15.06 update on 06GRC power costs.xls Chart 2_NIM Summary 30" xfId="22648"/>
    <cellStyle name="_VC 6.15.06 update on 06GRC power costs.xls Chart 2_NIM Summary 30 2" xfId="22649"/>
    <cellStyle name="_VC 6.15.06 update on 06GRC power costs.xls Chart 2_NIM Summary 30 3" xfId="22650"/>
    <cellStyle name="_VC 6.15.06 update on 06GRC power costs.xls Chart 2_NIM Summary 31" xfId="22651"/>
    <cellStyle name="_VC 6.15.06 update on 06GRC power costs.xls Chart 2_NIM Summary 31 2" xfId="22652"/>
    <cellStyle name="_VC 6.15.06 update on 06GRC power costs.xls Chart 2_NIM Summary 31 3" xfId="22653"/>
    <cellStyle name="_VC 6.15.06 update on 06GRC power costs.xls Chart 2_NIM Summary 32" xfId="22654"/>
    <cellStyle name="_VC 6.15.06 update on 06GRC power costs.xls Chart 2_NIM Summary 32 2" xfId="22655"/>
    <cellStyle name="_VC 6.15.06 update on 06GRC power costs.xls Chart 2_NIM Summary 33" xfId="22656"/>
    <cellStyle name="_VC 6.15.06 update on 06GRC power costs.xls Chart 2_NIM Summary 33 2" xfId="22657"/>
    <cellStyle name="_VC 6.15.06 update on 06GRC power costs.xls Chart 2_NIM Summary 34" xfId="22658"/>
    <cellStyle name="_VC 6.15.06 update on 06GRC power costs.xls Chart 2_NIM Summary 34 2" xfId="22659"/>
    <cellStyle name="_VC 6.15.06 update on 06GRC power costs.xls Chart 2_NIM Summary 35" xfId="22660"/>
    <cellStyle name="_VC 6.15.06 update on 06GRC power costs.xls Chart 2_NIM Summary 35 2" xfId="22661"/>
    <cellStyle name="_VC 6.15.06 update on 06GRC power costs.xls Chart 2_NIM Summary 36" xfId="22662"/>
    <cellStyle name="_VC 6.15.06 update on 06GRC power costs.xls Chart 2_NIM Summary 36 2" xfId="22663"/>
    <cellStyle name="_VC 6.15.06 update on 06GRC power costs.xls Chart 2_NIM Summary 37" xfId="22664"/>
    <cellStyle name="_VC 6.15.06 update on 06GRC power costs.xls Chart 2_NIM Summary 37 2" xfId="22665"/>
    <cellStyle name="_VC 6.15.06 update on 06GRC power costs.xls Chart 2_NIM Summary 38" xfId="22666"/>
    <cellStyle name="_VC 6.15.06 update on 06GRC power costs.xls Chart 2_NIM Summary 38 2" xfId="22667"/>
    <cellStyle name="_VC 6.15.06 update on 06GRC power costs.xls Chart 2_NIM Summary 39" xfId="22668"/>
    <cellStyle name="_VC 6.15.06 update on 06GRC power costs.xls Chart 2_NIM Summary 39 2" xfId="22669"/>
    <cellStyle name="_VC 6.15.06 update on 06GRC power costs.xls Chart 2_NIM Summary 4" xfId="22670"/>
    <cellStyle name="_VC 6.15.06 update on 06GRC power costs.xls Chart 2_NIM Summary 4 2" xfId="22671"/>
    <cellStyle name="_VC 6.15.06 update on 06GRC power costs.xls Chart 2_NIM Summary 4 2 2" xfId="22672"/>
    <cellStyle name="_VC 6.15.06 update on 06GRC power costs.xls Chart 2_NIM Summary 4 3" xfId="22673"/>
    <cellStyle name="_VC 6.15.06 update on 06GRC power costs.xls Chart 2_NIM Summary 40" xfId="22674"/>
    <cellStyle name="_VC 6.15.06 update on 06GRC power costs.xls Chart 2_NIM Summary 40 2" xfId="22675"/>
    <cellStyle name="_VC 6.15.06 update on 06GRC power costs.xls Chart 2_NIM Summary 41" xfId="22676"/>
    <cellStyle name="_VC 6.15.06 update on 06GRC power costs.xls Chart 2_NIM Summary 41 2" xfId="22677"/>
    <cellStyle name="_VC 6.15.06 update on 06GRC power costs.xls Chart 2_NIM Summary 42" xfId="22678"/>
    <cellStyle name="_VC 6.15.06 update on 06GRC power costs.xls Chart 2_NIM Summary 42 2" xfId="22679"/>
    <cellStyle name="_VC 6.15.06 update on 06GRC power costs.xls Chart 2_NIM Summary 43" xfId="22680"/>
    <cellStyle name="_VC 6.15.06 update on 06GRC power costs.xls Chart 2_NIM Summary 43 2" xfId="22681"/>
    <cellStyle name="_VC 6.15.06 update on 06GRC power costs.xls Chart 2_NIM Summary 44" xfId="22682"/>
    <cellStyle name="_VC 6.15.06 update on 06GRC power costs.xls Chart 2_NIM Summary 44 2" xfId="22683"/>
    <cellStyle name="_VC 6.15.06 update on 06GRC power costs.xls Chart 2_NIM Summary 45" xfId="22684"/>
    <cellStyle name="_VC 6.15.06 update on 06GRC power costs.xls Chart 2_NIM Summary 45 2" xfId="22685"/>
    <cellStyle name="_VC 6.15.06 update on 06GRC power costs.xls Chart 2_NIM Summary 46" xfId="22686"/>
    <cellStyle name="_VC 6.15.06 update on 06GRC power costs.xls Chart 2_NIM Summary 46 2" xfId="22687"/>
    <cellStyle name="_VC 6.15.06 update on 06GRC power costs.xls Chart 2_NIM Summary 47" xfId="22688"/>
    <cellStyle name="_VC 6.15.06 update on 06GRC power costs.xls Chart 2_NIM Summary 47 2" xfId="22689"/>
    <cellStyle name="_VC 6.15.06 update on 06GRC power costs.xls Chart 2_NIM Summary 48" xfId="22690"/>
    <cellStyle name="_VC 6.15.06 update on 06GRC power costs.xls Chart 2_NIM Summary 49" xfId="22691"/>
    <cellStyle name="_VC 6.15.06 update on 06GRC power costs.xls Chart 2_NIM Summary 5" xfId="22692"/>
    <cellStyle name="_VC 6.15.06 update on 06GRC power costs.xls Chart 2_NIM Summary 5 2" xfId="22693"/>
    <cellStyle name="_VC 6.15.06 update on 06GRC power costs.xls Chart 2_NIM Summary 5 2 2" xfId="22694"/>
    <cellStyle name="_VC 6.15.06 update on 06GRC power costs.xls Chart 2_NIM Summary 5 3" xfId="22695"/>
    <cellStyle name="_VC 6.15.06 update on 06GRC power costs.xls Chart 2_NIM Summary 50" xfId="22696"/>
    <cellStyle name="_VC 6.15.06 update on 06GRC power costs.xls Chart 2_NIM Summary 51" xfId="22697"/>
    <cellStyle name="_VC 6.15.06 update on 06GRC power costs.xls Chart 2_NIM Summary 6" xfId="22698"/>
    <cellStyle name="_VC 6.15.06 update on 06GRC power costs.xls Chart 2_NIM Summary 6 2" xfId="22699"/>
    <cellStyle name="_VC 6.15.06 update on 06GRC power costs.xls Chart 2_NIM Summary 6 2 2" xfId="22700"/>
    <cellStyle name="_VC 6.15.06 update on 06GRC power costs.xls Chart 2_NIM Summary 6 3" xfId="22701"/>
    <cellStyle name="_VC 6.15.06 update on 06GRC power costs.xls Chart 2_NIM Summary 7" xfId="22702"/>
    <cellStyle name="_VC 6.15.06 update on 06GRC power costs.xls Chart 2_NIM Summary 7 2" xfId="22703"/>
    <cellStyle name="_VC 6.15.06 update on 06GRC power costs.xls Chart 2_NIM Summary 7 2 2" xfId="22704"/>
    <cellStyle name="_VC 6.15.06 update on 06GRC power costs.xls Chart 2_NIM Summary 7 3" xfId="22705"/>
    <cellStyle name="_VC 6.15.06 update on 06GRC power costs.xls Chart 2_NIM Summary 7 4" xfId="22706"/>
    <cellStyle name="_VC 6.15.06 update on 06GRC power costs.xls Chart 2_NIM Summary 8" xfId="22707"/>
    <cellStyle name="_VC 6.15.06 update on 06GRC power costs.xls Chart 2_NIM Summary 8 2" xfId="22708"/>
    <cellStyle name="_VC 6.15.06 update on 06GRC power costs.xls Chart 2_NIM Summary 8 2 2" xfId="22709"/>
    <cellStyle name="_VC 6.15.06 update on 06GRC power costs.xls Chart 2_NIM Summary 8 3" xfId="22710"/>
    <cellStyle name="_VC 6.15.06 update on 06GRC power costs.xls Chart 2_NIM Summary 8 4" xfId="22711"/>
    <cellStyle name="_VC 6.15.06 update on 06GRC power costs.xls Chart 2_NIM Summary 9" xfId="22712"/>
    <cellStyle name="_VC 6.15.06 update on 06GRC power costs.xls Chart 2_NIM Summary 9 2" xfId="22713"/>
    <cellStyle name="_VC 6.15.06 update on 06GRC power costs.xls Chart 2_NIM Summary 9 2 2" xfId="22714"/>
    <cellStyle name="_VC 6.15.06 update on 06GRC power costs.xls Chart 2_NIM Summary 9 3" xfId="22715"/>
    <cellStyle name="_VC 6.15.06 update on 06GRC power costs.xls Chart 2_NIM Summary 9 4" xfId="22716"/>
    <cellStyle name="_VC 6.15.06 update on 06GRC power costs.xls Chart 2_NIM Summary_DEM-WP(C) ENERG10C--ctn Mid-C_042010 2010GRC" xfId="22717"/>
    <cellStyle name="_VC 6.15.06 update on 06GRC power costs.xls Chart 2_NIM Summary_DEM-WP(C) ENERG10C--ctn Mid-C_042010 2010GRC 2" xfId="22718"/>
    <cellStyle name="_VC 6.15.06 update on 06GRC power costs.xls Chart 2_Oct2010toSep2011LwIncLead" xfId="22719"/>
    <cellStyle name="_VC 6.15.06 update on 06GRC power costs.xls Chart 2_PCA 10 -  Exhibit D Dec 2011" xfId="22720"/>
    <cellStyle name="_VC 6.15.06 update on 06GRC power costs.xls Chart 2_PCA 10 -  Exhibit D Dec 2011 2" xfId="22721"/>
    <cellStyle name="_VC 6.15.06 update on 06GRC power costs.xls Chart 2_PCA 10 -  Exhibit D from A Kellogg Jan 2011" xfId="22722"/>
    <cellStyle name="_VC 6.15.06 update on 06GRC power costs.xls Chart 2_PCA 10 -  Exhibit D from A Kellogg Jan 2011 2" xfId="22723"/>
    <cellStyle name="_VC 6.15.06 update on 06GRC power costs.xls Chart 2_PCA 10 -  Exhibit D from A Kellogg July 2011" xfId="22724"/>
    <cellStyle name="_VC 6.15.06 update on 06GRC power costs.xls Chart 2_PCA 10 -  Exhibit D from A Kellogg July 2011 2" xfId="22725"/>
    <cellStyle name="_VC 6.15.06 update on 06GRC power costs.xls Chart 2_PCA 10 -  Exhibit D from S Free Rcv'd 12-11" xfId="22726"/>
    <cellStyle name="_VC 6.15.06 update on 06GRC power costs.xls Chart 2_PCA 10 -  Exhibit D from S Free Rcv'd 12-11 2" xfId="22727"/>
    <cellStyle name="_VC 6.15.06 update on 06GRC power costs.xls Chart 2_PCA 11 -  Exhibit D Jan 2012 fr A Kellogg" xfId="22728"/>
    <cellStyle name="_VC 6.15.06 update on 06GRC power costs.xls Chart 2_PCA 11 -  Exhibit D Jan 2012 fr A Kellogg 2" xfId="22729"/>
    <cellStyle name="_VC 6.15.06 update on 06GRC power costs.xls Chart 2_PCA 11 -  Exhibit D Jan 2012 WF" xfId="22730"/>
    <cellStyle name="_VC 6.15.06 update on 06GRC power costs.xls Chart 2_PCA 11 -  Exhibit D Jan 2012 WF 2" xfId="22731"/>
    <cellStyle name="_VC 6.15.06 update on 06GRC power costs.xls Chart 2_PCA 9 -  Exhibit D April 2010" xfId="22732"/>
    <cellStyle name="_VC 6.15.06 update on 06GRC power costs.xls Chart 2_PCA 9 -  Exhibit D April 2010 (3)" xfId="22733"/>
    <cellStyle name="_VC 6.15.06 update on 06GRC power costs.xls Chart 2_PCA 9 -  Exhibit D April 2010 (3) 2" xfId="22734"/>
    <cellStyle name="_VC 6.15.06 update on 06GRC power costs.xls Chart 2_PCA 9 -  Exhibit D April 2010 (3) 2 2" xfId="22735"/>
    <cellStyle name="_VC 6.15.06 update on 06GRC power costs.xls Chart 2_PCA 9 -  Exhibit D April 2010 (3) 2 2 2" xfId="22736"/>
    <cellStyle name="_VC 6.15.06 update on 06GRC power costs.xls Chart 2_PCA 9 -  Exhibit D April 2010 (3) 2 2 2 2" xfId="22737"/>
    <cellStyle name="_VC 6.15.06 update on 06GRC power costs.xls Chart 2_PCA 9 -  Exhibit D April 2010 (3) 2 3" xfId="22738"/>
    <cellStyle name="_VC 6.15.06 update on 06GRC power costs.xls Chart 2_PCA 9 -  Exhibit D April 2010 (3) 2 3 2" xfId="22739"/>
    <cellStyle name="_VC 6.15.06 update on 06GRC power costs.xls Chart 2_PCA 9 -  Exhibit D April 2010 (3) 2 4" xfId="22740"/>
    <cellStyle name="_VC 6.15.06 update on 06GRC power costs.xls Chart 2_PCA 9 -  Exhibit D April 2010 (3) 2 4 2" xfId="22741"/>
    <cellStyle name="_VC 6.15.06 update on 06GRC power costs.xls Chart 2_PCA 9 -  Exhibit D April 2010 (3) 3" xfId="22742"/>
    <cellStyle name="_VC 6.15.06 update on 06GRC power costs.xls Chart 2_PCA 9 -  Exhibit D April 2010 (3) 3 2" xfId="22743"/>
    <cellStyle name="_VC 6.15.06 update on 06GRC power costs.xls Chart 2_PCA 9 -  Exhibit D April 2010 (3) 3 2 2" xfId="22744"/>
    <cellStyle name="_VC 6.15.06 update on 06GRC power costs.xls Chart 2_PCA 9 -  Exhibit D April 2010 (3) 3 3" xfId="22745"/>
    <cellStyle name="_VC 6.15.06 update on 06GRC power costs.xls Chart 2_PCA 9 -  Exhibit D April 2010 (3) 4" xfId="22746"/>
    <cellStyle name="_VC 6.15.06 update on 06GRC power costs.xls Chart 2_PCA 9 -  Exhibit D April 2010 (3) 4 2" xfId="22747"/>
    <cellStyle name="_VC 6.15.06 update on 06GRC power costs.xls Chart 2_PCA 9 -  Exhibit D April 2010 (3) 4 2 2" xfId="22748"/>
    <cellStyle name="_VC 6.15.06 update on 06GRC power costs.xls Chart 2_PCA 9 -  Exhibit D April 2010 (3) 4 3" xfId="22749"/>
    <cellStyle name="_VC 6.15.06 update on 06GRC power costs.xls Chart 2_PCA 9 -  Exhibit D April 2010 (3) 5" xfId="22750"/>
    <cellStyle name="_VC 6.15.06 update on 06GRC power costs.xls Chart 2_PCA 9 -  Exhibit D April 2010 (3) 5 2" xfId="22751"/>
    <cellStyle name="_VC 6.15.06 update on 06GRC power costs.xls Chart 2_PCA 9 -  Exhibit D April 2010 (3) 6" xfId="22752"/>
    <cellStyle name="_VC 6.15.06 update on 06GRC power costs.xls Chart 2_PCA 9 -  Exhibit D April 2010 (3) 6 2" xfId="22753"/>
    <cellStyle name="_VC 6.15.06 update on 06GRC power costs.xls Chart 2_PCA 9 -  Exhibit D April 2010 (3)_DEM-WP(C) ENERG10C--ctn Mid-C_042010 2010GRC" xfId="22754"/>
    <cellStyle name="_VC 6.15.06 update on 06GRC power costs.xls Chart 2_PCA 9 -  Exhibit D April 2010 (3)_DEM-WP(C) ENERG10C--ctn Mid-C_042010 2010GRC 2" xfId="22755"/>
    <cellStyle name="_VC 6.15.06 update on 06GRC power costs.xls Chart 2_PCA 9 -  Exhibit D April 2010 2" xfId="22756"/>
    <cellStyle name="_VC 6.15.06 update on 06GRC power costs.xls Chart 2_PCA 9 -  Exhibit D April 2010 2 2" xfId="22757"/>
    <cellStyle name="_VC 6.15.06 update on 06GRC power costs.xls Chart 2_PCA 9 -  Exhibit D April 2010 3" xfId="22758"/>
    <cellStyle name="_VC 6.15.06 update on 06GRC power costs.xls Chart 2_PCA 9 -  Exhibit D April 2010 3 2" xfId="22759"/>
    <cellStyle name="_VC 6.15.06 update on 06GRC power costs.xls Chart 2_PCA 9 -  Exhibit D April 2010 4" xfId="22760"/>
    <cellStyle name="_VC 6.15.06 update on 06GRC power costs.xls Chart 2_PCA 9 -  Exhibit D April 2010 4 2" xfId="22761"/>
    <cellStyle name="_VC 6.15.06 update on 06GRC power costs.xls Chart 2_PCA 9 -  Exhibit D April 2010 5" xfId="22762"/>
    <cellStyle name="_VC 6.15.06 update on 06GRC power costs.xls Chart 2_PCA 9 -  Exhibit D April 2010 5 2" xfId="22763"/>
    <cellStyle name="_VC 6.15.06 update on 06GRC power costs.xls Chart 2_PCA 9 -  Exhibit D April 2010 6" xfId="22764"/>
    <cellStyle name="_VC 6.15.06 update on 06GRC power costs.xls Chart 2_PCA 9 -  Exhibit D April 2010 6 2" xfId="22765"/>
    <cellStyle name="_VC 6.15.06 update on 06GRC power costs.xls Chart 2_PCA 9 -  Exhibit D April 2010 7" xfId="22766"/>
    <cellStyle name="_VC 6.15.06 update on 06GRC power costs.xls Chart 2_PCA 9 -  Exhibit D Nov 2010" xfId="22767"/>
    <cellStyle name="_VC 6.15.06 update on 06GRC power costs.xls Chart 2_PCA 9 -  Exhibit D Nov 2010 2" xfId="22768"/>
    <cellStyle name="_VC 6.15.06 update on 06GRC power costs.xls Chart 2_PCA 9 -  Exhibit D Nov 2010 2 2" xfId="22769"/>
    <cellStyle name="_VC 6.15.06 update on 06GRC power costs.xls Chart 2_PCA 9 -  Exhibit D Nov 2010 3" xfId="22770"/>
    <cellStyle name="_VC 6.15.06 update on 06GRC power costs.xls Chart 2_PCA 9 - Exhibit D at August 2010" xfId="22771"/>
    <cellStyle name="_VC 6.15.06 update on 06GRC power costs.xls Chart 2_PCA 9 - Exhibit D at August 2010 2" xfId="22772"/>
    <cellStyle name="_VC 6.15.06 update on 06GRC power costs.xls Chart 2_PCA 9 - Exhibit D at August 2010 2 2" xfId="22773"/>
    <cellStyle name="_VC 6.15.06 update on 06GRC power costs.xls Chart 2_PCA 9 - Exhibit D at August 2010 3" xfId="22774"/>
    <cellStyle name="_VC 6.15.06 update on 06GRC power costs.xls Chart 2_PCA 9 - Exhibit D June 2010 GRC" xfId="22775"/>
    <cellStyle name="_VC 6.15.06 update on 06GRC power costs.xls Chart 2_PCA 9 - Exhibit D June 2010 GRC 2" xfId="22776"/>
    <cellStyle name="_VC 6.15.06 update on 06GRC power costs.xls Chart 2_PCA 9 - Exhibit D June 2010 GRC 2 2" xfId="22777"/>
    <cellStyle name="_VC 6.15.06 update on 06GRC power costs.xls Chart 2_PCA 9 - Exhibit D June 2010 GRC 3" xfId="22778"/>
    <cellStyle name="_VC 6.15.06 update on 06GRC power costs.xls Chart 2_Power Costs - Comparison bx Rbtl-Staff-Jt-PC" xfId="22779"/>
    <cellStyle name="_VC 6.15.06 update on 06GRC power costs.xls Chart 2_Power Costs - Comparison bx Rbtl-Staff-Jt-PC 2" xfId="22780"/>
    <cellStyle name="_VC 6.15.06 update on 06GRC power costs.xls Chart 2_Power Costs - Comparison bx Rbtl-Staff-Jt-PC 2 2" xfId="22781"/>
    <cellStyle name="_VC 6.15.06 update on 06GRC power costs.xls Chart 2_Power Costs - Comparison bx Rbtl-Staff-Jt-PC 2 2 2" xfId="22782"/>
    <cellStyle name="_VC 6.15.06 update on 06GRC power costs.xls Chart 2_Power Costs - Comparison bx Rbtl-Staff-Jt-PC 2 2 2 2" xfId="22783"/>
    <cellStyle name="_VC 6.15.06 update on 06GRC power costs.xls Chart 2_Power Costs - Comparison bx Rbtl-Staff-Jt-PC 2 3" xfId="22784"/>
    <cellStyle name="_VC 6.15.06 update on 06GRC power costs.xls Chart 2_Power Costs - Comparison bx Rbtl-Staff-Jt-PC 2 3 2" xfId="22785"/>
    <cellStyle name="_VC 6.15.06 update on 06GRC power costs.xls Chart 2_Power Costs - Comparison bx Rbtl-Staff-Jt-PC 2 4" xfId="22786"/>
    <cellStyle name="_VC 6.15.06 update on 06GRC power costs.xls Chart 2_Power Costs - Comparison bx Rbtl-Staff-Jt-PC 2 4 2" xfId="22787"/>
    <cellStyle name="_VC 6.15.06 update on 06GRC power costs.xls Chart 2_Power Costs - Comparison bx Rbtl-Staff-Jt-PC 3" xfId="22788"/>
    <cellStyle name="_VC 6.15.06 update on 06GRC power costs.xls Chart 2_Power Costs - Comparison bx Rbtl-Staff-Jt-PC 3 2" xfId="22789"/>
    <cellStyle name="_VC 6.15.06 update on 06GRC power costs.xls Chart 2_Power Costs - Comparison bx Rbtl-Staff-Jt-PC 3 2 2" xfId="22790"/>
    <cellStyle name="_VC 6.15.06 update on 06GRC power costs.xls Chart 2_Power Costs - Comparison bx Rbtl-Staff-Jt-PC 3 3" xfId="22791"/>
    <cellStyle name="_VC 6.15.06 update on 06GRC power costs.xls Chart 2_Power Costs - Comparison bx Rbtl-Staff-Jt-PC 4" xfId="22792"/>
    <cellStyle name="_VC 6.15.06 update on 06GRC power costs.xls Chart 2_Power Costs - Comparison bx Rbtl-Staff-Jt-PC 4 2" xfId="22793"/>
    <cellStyle name="_VC 6.15.06 update on 06GRC power costs.xls Chart 2_Power Costs - Comparison bx Rbtl-Staff-Jt-PC 4 2 2" xfId="22794"/>
    <cellStyle name="_VC 6.15.06 update on 06GRC power costs.xls Chart 2_Power Costs - Comparison bx Rbtl-Staff-Jt-PC 4 3" xfId="22795"/>
    <cellStyle name="_VC 6.15.06 update on 06GRC power costs.xls Chart 2_Power Costs - Comparison bx Rbtl-Staff-Jt-PC 5" xfId="22796"/>
    <cellStyle name="_VC 6.15.06 update on 06GRC power costs.xls Chart 2_Power Costs - Comparison bx Rbtl-Staff-Jt-PC 5 2" xfId="22797"/>
    <cellStyle name="_VC 6.15.06 update on 06GRC power costs.xls Chart 2_Power Costs - Comparison bx Rbtl-Staff-Jt-PC 6" xfId="22798"/>
    <cellStyle name="_VC 6.15.06 update on 06GRC power costs.xls Chart 2_Power Costs - Comparison bx Rbtl-Staff-Jt-PC 6 2" xfId="22799"/>
    <cellStyle name="_VC 6.15.06 update on 06GRC power costs.xls Chart 2_Power Costs - Comparison bx Rbtl-Staff-Jt-PC_Adj Bench DR 3 for Initial Briefs (Electric)" xfId="22800"/>
    <cellStyle name="_VC 6.15.06 update on 06GRC power costs.xls Chart 2_Power Costs - Comparison bx Rbtl-Staff-Jt-PC_Adj Bench DR 3 for Initial Briefs (Electric) 2" xfId="22801"/>
    <cellStyle name="_VC 6.15.06 update on 06GRC power costs.xls Chart 2_Power Costs - Comparison bx Rbtl-Staff-Jt-PC_Adj Bench DR 3 for Initial Briefs (Electric) 2 2" xfId="22802"/>
    <cellStyle name="_VC 6.15.06 update on 06GRC power costs.xls Chart 2_Power Costs - Comparison bx Rbtl-Staff-Jt-PC_Adj Bench DR 3 for Initial Briefs (Electric) 2 2 2" xfId="22803"/>
    <cellStyle name="_VC 6.15.06 update on 06GRC power costs.xls Chart 2_Power Costs - Comparison bx Rbtl-Staff-Jt-PC_Adj Bench DR 3 for Initial Briefs (Electric) 2 2 2 2" xfId="22804"/>
    <cellStyle name="_VC 6.15.06 update on 06GRC power costs.xls Chart 2_Power Costs - Comparison bx Rbtl-Staff-Jt-PC_Adj Bench DR 3 for Initial Briefs (Electric) 2 3" xfId="22805"/>
    <cellStyle name="_VC 6.15.06 update on 06GRC power costs.xls Chart 2_Power Costs - Comparison bx Rbtl-Staff-Jt-PC_Adj Bench DR 3 for Initial Briefs (Electric) 2 3 2" xfId="22806"/>
    <cellStyle name="_VC 6.15.06 update on 06GRC power costs.xls Chart 2_Power Costs - Comparison bx Rbtl-Staff-Jt-PC_Adj Bench DR 3 for Initial Briefs (Electric) 2 4" xfId="22807"/>
    <cellStyle name="_VC 6.15.06 update on 06GRC power costs.xls Chart 2_Power Costs - Comparison bx Rbtl-Staff-Jt-PC_Adj Bench DR 3 for Initial Briefs (Electric) 2 4 2" xfId="22808"/>
    <cellStyle name="_VC 6.15.06 update on 06GRC power costs.xls Chart 2_Power Costs - Comparison bx Rbtl-Staff-Jt-PC_Adj Bench DR 3 for Initial Briefs (Electric) 3" xfId="22809"/>
    <cellStyle name="_VC 6.15.06 update on 06GRC power costs.xls Chart 2_Power Costs - Comparison bx Rbtl-Staff-Jt-PC_Adj Bench DR 3 for Initial Briefs (Electric) 3 2" xfId="22810"/>
    <cellStyle name="_VC 6.15.06 update on 06GRC power costs.xls Chart 2_Power Costs - Comparison bx Rbtl-Staff-Jt-PC_Adj Bench DR 3 for Initial Briefs (Electric) 3 2 2" xfId="22811"/>
    <cellStyle name="_VC 6.15.06 update on 06GRC power costs.xls Chart 2_Power Costs - Comparison bx Rbtl-Staff-Jt-PC_Adj Bench DR 3 for Initial Briefs (Electric) 3 3" xfId="22812"/>
    <cellStyle name="_VC 6.15.06 update on 06GRC power costs.xls Chart 2_Power Costs - Comparison bx Rbtl-Staff-Jt-PC_Adj Bench DR 3 for Initial Briefs (Electric) 4" xfId="22813"/>
    <cellStyle name="_VC 6.15.06 update on 06GRC power costs.xls Chart 2_Power Costs - Comparison bx Rbtl-Staff-Jt-PC_Adj Bench DR 3 for Initial Briefs (Electric) 4 2" xfId="22814"/>
    <cellStyle name="_VC 6.15.06 update on 06GRC power costs.xls Chart 2_Power Costs - Comparison bx Rbtl-Staff-Jt-PC_Adj Bench DR 3 for Initial Briefs (Electric) 4 2 2" xfId="22815"/>
    <cellStyle name="_VC 6.15.06 update on 06GRC power costs.xls Chart 2_Power Costs - Comparison bx Rbtl-Staff-Jt-PC_Adj Bench DR 3 for Initial Briefs (Electric) 4 3" xfId="22816"/>
    <cellStyle name="_VC 6.15.06 update on 06GRC power costs.xls Chart 2_Power Costs - Comparison bx Rbtl-Staff-Jt-PC_Adj Bench DR 3 for Initial Briefs (Electric) 5" xfId="22817"/>
    <cellStyle name="_VC 6.15.06 update on 06GRC power costs.xls Chart 2_Power Costs - Comparison bx Rbtl-Staff-Jt-PC_Adj Bench DR 3 for Initial Briefs (Electric) 5 2" xfId="22818"/>
    <cellStyle name="_VC 6.15.06 update on 06GRC power costs.xls Chart 2_Power Costs - Comparison bx Rbtl-Staff-Jt-PC_Adj Bench DR 3 for Initial Briefs (Electric) 6" xfId="22819"/>
    <cellStyle name="_VC 6.15.06 update on 06GRC power costs.xls Chart 2_Power Costs - Comparison bx Rbtl-Staff-Jt-PC_Adj Bench DR 3 for Initial Briefs (Electric) 6 2" xfId="22820"/>
    <cellStyle name="_VC 6.15.06 update on 06GRC power costs.xls Chart 2_Power Costs - Comparison bx Rbtl-Staff-Jt-PC_Adj Bench DR 3 for Initial Briefs (Electric)_DEM-WP(C) ENERG10C--ctn Mid-C_042010 2010GRC" xfId="22821"/>
    <cellStyle name="_VC 6.15.06 update on 06GRC power costs.xls Chart 2_Power Costs - Comparison bx Rbtl-Staff-Jt-PC_Adj Bench DR 3 for Initial Briefs (Electric)_DEM-WP(C) ENERG10C--ctn Mid-C_042010 2010GRC 2" xfId="22822"/>
    <cellStyle name="_VC 6.15.06 update on 06GRC power costs.xls Chart 2_Power Costs - Comparison bx Rbtl-Staff-Jt-PC_DEM-WP(C) ENERG10C--ctn Mid-C_042010 2010GRC" xfId="22823"/>
    <cellStyle name="_VC 6.15.06 update on 06GRC power costs.xls Chart 2_Power Costs - Comparison bx Rbtl-Staff-Jt-PC_DEM-WP(C) ENERG10C--ctn Mid-C_042010 2010GRC 2" xfId="22824"/>
    <cellStyle name="_VC 6.15.06 update on 06GRC power costs.xls Chart 2_Power Costs - Comparison bx Rbtl-Staff-Jt-PC_Electric Rev Req Model (2009 GRC) Rebuttal" xfId="22825"/>
    <cellStyle name="_VC 6.15.06 update on 06GRC power costs.xls Chart 2_Power Costs - Comparison bx Rbtl-Staff-Jt-PC_Electric Rev Req Model (2009 GRC) Rebuttal 2" xfId="22826"/>
    <cellStyle name="_VC 6.15.06 update on 06GRC power costs.xls Chart 2_Power Costs - Comparison bx Rbtl-Staff-Jt-PC_Electric Rev Req Model (2009 GRC) Rebuttal 2 2" xfId="22827"/>
    <cellStyle name="_VC 6.15.06 update on 06GRC power costs.xls Chart 2_Power Costs - Comparison bx Rbtl-Staff-Jt-PC_Electric Rev Req Model (2009 GRC) Rebuttal 2 2 2" xfId="22828"/>
    <cellStyle name="_VC 6.15.06 update on 06GRC power costs.xls Chart 2_Power Costs - Comparison bx Rbtl-Staff-Jt-PC_Electric Rev Req Model (2009 GRC) Rebuttal 2 3" xfId="22829"/>
    <cellStyle name="_VC 6.15.06 update on 06GRC power costs.xls Chart 2_Power Costs - Comparison bx Rbtl-Staff-Jt-PC_Electric Rev Req Model (2009 GRC) Rebuttal 3" xfId="22830"/>
    <cellStyle name="_VC 6.15.06 update on 06GRC power costs.xls Chart 2_Power Costs - Comparison bx Rbtl-Staff-Jt-PC_Electric Rev Req Model (2009 GRC) Rebuttal 3 2" xfId="22831"/>
    <cellStyle name="_VC 6.15.06 update on 06GRC power costs.xls Chart 2_Power Costs - Comparison bx Rbtl-Staff-Jt-PC_Electric Rev Req Model (2009 GRC) Rebuttal 4" xfId="22832"/>
    <cellStyle name="_VC 6.15.06 update on 06GRC power costs.xls Chart 2_Power Costs - Comparison bx Rbtl-Staff-Jt-PC_Electric Rev Req Model (2009 GRC) Rebuttal REmoval of New  WH Solar AdjustMI" xfId="22833"/>
    <cellStyle name="_VC 6.15.06 update on 06GRC power costs.xls Chart 2_Power Costs - Comparison bx Rbtl-Staff-Jt-PC_Electric Rev Req Model (2009 GRC) Rebuttal REmoval of New  WH Solar AdjustMI 2" xfId="22834"/>
    <cellStyle name="_VC 6.15.06 update on 06GRC power costs.xls Chart 2_Power Costs - Comparison bx Rbtl-Staff-Jt-PC_Electric Rev Req Model (2009 GRC) Rebuttal REmoval of New  WH Solar AdjustMI 2 2" xfId="22835"/>
    <cellStyle name="_VC 6.15.06 update on 06GRC power costs.xls Chart 2_Power Costs - Comparison bx Rbtl-Staff-Jt-PC_Electric Rev Req Model (2009 GRC) Rebuttal REmoval of New  WH Solar AdjustMI 2 2 2" xfId="22836"/>
    <cellStyle name="_VC 6.15.06 update on 06GRC power costs.xls Chart 2_Power Costs - Comparison bx Rbtl-Staff-Jt-PC_Electric Rev Req Model (2009 GRC) Rebuttal REmoval of New  WH Solar AdjustMI 2 2 2 2" xfId="22837"/>
    <cellStyle name="_VC 6.15.06 update on 06GRC power costs.xls Chart 2_Power Costs - Comparison bx Rbtl-Staff-Jt-PC_Electric Rev Req Model (2009 GRC) Rebuttal REmoval of New  WH Solar AdjustMI 2 3" xfId="22838"/>
    <cellStyle name="_VC 6.15.06 update on 06GRC power costs.xls Chart 2_Power Costs - Comparison bx Rbtl-Staff-Jt-PC_Electric Rev Req Model (2009 GRC) Rebuttal REmoval of New  WH Solar AdjustMI 2 3 2" xfId="22839"/>
    <cellStyle name="_VC 6.15.06 update on 06GRC power costs.xls Chart 2_Power Costs - Comparison bx Rbtl-Staff-Jt-PC_Electric Rev Req Model (2009 GRC) Rebuttal REmoval of New  WH Solar AdjustMI 2 4" xfId="22840"/>
    <cellStyle name="_VC 6.15.06 update on 06GRC power costs.xls Chart 2_Power Costs - Comparison bx Rbtl-Staff-Jt-PC_Electric Rev Req Model (2009 GRC) Rebuttal REmoval of New  WH Solar AdjustMI 2 4 2" xfId="22841"/>
    <cellStyle name="_VC 6.15.06 update on 06GRC power costs.xls Chart 2_Power Costs - Comparison bx Rbtl-Staff-Jt-PC_Electric Rev Req Model (2009 GRC) Rebuttal REmoval of New  WH Solar AdjustMI 3" xfId="22842"/>
    <cellStyle name="_VC 6.15.06 update on 06GRC power costs.xls Chart 2_Power Costs - Comparison bx Rbtl-Staff-Jt-PC_Electric Rev Req Model (2009 GRC) Rebuttal REmoval of New  WH Solar AdjustMI 3 2" xfId="22843"/>
    <cellStyle name="_VC 6.15.06 update on 06GRC power costs.xls Chart 2_Power Costs - Comparison bx Rbtl-Staff-Jt-PC_Electric Rev Req Model (2009 GRC) Rebuttal REmoval of New  WH Solar AdjustMI 3 2 2" xfId="22844"/>
    <cellStyle name="_VC 6.15.06 update on 06GRC power costs.xls Chart 2_Power Costs - Comparison bx Rbtl-Staff-Jt-PC_Electric Rev Req Model (2009 GRC) Rebuttal REmoval of New  WH Solar AdjustMI 3 3" xfId="22845"/>
    <cellStyle name="_VC 6.15.06 update on 06GRC power costs.xls Chart 2_Power Costs - Comparison bx Rbtl-Staff-Jt-PC_Electric Rev Req Model (2009 GRC) Rebuttal REmoval of New  WH Solar AdjustMI 4" xfId="22846"/>
    <cellStyle name="_VC 6.15.06 update on 06GRC power costs.xls Chart 2_Power Costs - Comparison bx Rbtl-Staff-Jt-PC_Electric Rev Req Model (2009 GRC) Rebuttal REmoval of New  WH Solar AdjustMI 4 2" xfId="22847"/>
    <cellStyle name="_VC 6.15.06 update on 06GRC power costs.xls Chart 2_Power Costs - Comparison bx Rbtl-Staff-Jt-PC_Electric Rev Req Model (2009 GRC) Rebuttal REmoval of New  WH Solar AdjustMI 4 2 2" xfId="22848"/>
    <cellStyle name="_VC 6.15.06 update on 06GRC power costs.xls Chart 2_Power Costs - Comparison bx Rbtl-Staff-Jt-PC_Electric Rev Req Model (2009 GRC) Rebuttal REmoval of New  WH Solar AdjustMI 4 3" xfId="22849"/>
    <cellStyle name="_VC 6.15.06 update on 06GRC power costs.xls Chart 2_Power Costs - Comparison bx Rbtl-Staff-Jt-PC_Electric Rev Req Model (2009 GRC) Rebuttal REmoval of New  WH Solar AdjustMI 5" xfId="22850"/>
    <cellStyle name="_VC 6.15.06 update on 06GRC power costs.xls Chart 2_Power Costs - Comparison bx Rbtl-Staff-Jt-PC_Electric Rev Req Model (2009 GRC) Rebuttal REmoval of New  WH Solar AdjustMI 5 2" xfId="22851"/>
    <cellStyle name="_VC 6.15.06 update on 06GRC power costs.xls Chart 2_Power Costs - Comparison bx Rbtl-Staff-Jt-PC_Electric Rev Req Model (2009 GRC) Rebuttal REmoval of New  WH Solar AdjustMI 6" xfId="22852"/>
    <cellStyle name="_VC 6.15.06 update on 06GRC power costs.xls Chart 2_Power Costs - Comparison bx Rbtl-Staff-Jt-PC_Electric Rev Req Model (2009 GRC) Rebuttal REmoval of New  WH Solar AdjustMI 6 2" xfId="22853"/>
    <cellStyle name="_VC 6.15.06 update on 06GRC power costs.xls Chart 2_Power Costs - Comparison bx Rbtl-Staff-Jt-PC_Electric Rev Req Model (2009 GRC) Rebuttal REmoval of New  WH Solar AdjustMI_DEM-WP(C) ENERG10C--ctn Mid-C_042010 2010GRC" xfId="22854"/>
    <cellStyle name="_VC 6.15.06 update on 06GRC power costs.xls Chart 2_Power Costs - Comparison bx Rbtl-Staff-Jt-PC_Electric Rev Req Model (2009 GRC) Rebuttal REmoval of New  WH Solar AdjustMI_DEM-WP(C) ENERG10C--ctn Mid-C_042010 2010GRC 2" xfId="22855"/>
    <cellStyle name="_VC 6.15.06 update on 06GRC power costs.xls Chart 2_Power Costs - Comparison bx Rbtl-Staff-Jt-PC_Electric Rev Req Model (2009 GRC) Revised 01-18-2010" xfId="22856"/>
    <cellStyle name="_VC 6.15.06 update on 06GRC power costs.xls Chart 2_Power Costs - Comparison bx Rbtl-Staff-Jt-PC_Electric Rev Req Model (2009 GRC) Revised 01-18-2010 2" xfId="22857"/>
    <cellStyle name="_VC 6.15.06 update on 06GRC power costs.xls Chart 2_Power Costs - Comparison bx Rbtl-Staff-Jt-PC_Electric Rev Req Model (2009 GRC) Revised 01-18-2010 2 2" xfId="22858"/>
    <cellStyle name="_VC 6.15.06 update on 06GRC power costs.xls Chart 2_Power Costs - Comparison bx Rbtl-Staff-Jt-PC_Electric Rev Req Model (2009 GRC) Revised 01-18-2010 2 2 2" xfId="22859"/>
    <cellStyle name="_VC 6.15.06 update on 06GRC power costs.xls Chart 2_Power Costs - Comparison bx Rbtl-Staff-Jt-PC_Electric Rev Req Model (2009 GRC) Revised 01-18-2010 2 2 2 2" xfId="22860"/>
    <cellStyle name="_VC 6.15.06 update on 06GRC power costs.xls Chart 2_Power Costs - Comparison bx Rbtl-Staff-Jt-PC_Electric Rev Req Model (2009 GRC) Revised 01-18-2010 2 3" xfId="22861"/>
    <cellStyle name="_VC 6.15.06 update on 06GRC power costs.xls Chart 2_Power Costs - Comparison bx Rbtl-Staff-Jt-PC_Electric Rev Req Model (2009 GRC) Revised 01-18-2010 2 3 2" xfId="22862"/>
    <cellStyle name="_VC 6.15.06 update on 06GRC power costs.xls Chart 2_Power Costs - Comparison bx Rbtl-Staff-Jt-PC_Electric Rev Req Model (2009 GRC) Revised 01-18-2010 2 4" xfId="22863"/>
    <cellStyle name="_VC 6.15.06 update on 06GRC power costs.xls Chart 2_Power Costs - Comparison bx Rbtl-Staff-Jt-PC_Electric Rev Req Model (2009 GRC) Revised 01-18-2010 2 4 2" xfId="22864"/>
    <cellStyle name="_VC 6.15.06 update on 06GRC power costs.xls Chart 2_Power Costs - Comparison bx Rbtl-Staff-Jt-PC_Electric Rev Req Model (2009 GRC) Revised 01-18-2010 3" xfId="22865"/>
    <cellStyle name="_VC 6.15.06 update on 06GRC power costs.xls Chart 2_Power Costs - Comparison bx Rbtl-Staff-Jt-PC_Electric Rev Req Model (2009 GRC) Revised 01-18-2010 3 2" xfId="22866"/>
    <cellStyle name="_VC 6.15.06 update on 06GRC power costs.xls Chart 2_Power Costs - Comparison bx Rbtl-Staff-Jt-PC_Electric Rev Req Model (2009 GRC) Revised 01-18-2010 3 2 2" xfId="22867"/>
    <cellStyle name="_VC 6.15.06 update on 06GRC power costs.xls Chart 2_Power Costs - Comparison bx Rbtl-Staff-Jt-PC_Electric Rev Req Model (2009 GRC) Revised 01-18-2010 3 3" xfId="22868"/>
    <cellStyle name="_VC 6.15.06 update on 06GRC power costs.xls Chart 2_Power Costs - Comparison bx Rbtl-Staff-Jt-PC_Electric Rev Req Model (2009 GRC) Revised 01-18-2010 4" xfId="22869"/>
    <cellStyle name="_VC 6.15.06 update on 06GRC power costs.xls Chart 2_Power Costs - Comparison bx Rbtl-Staff-Jt-PC_Electric Rev Req Model (2009 GRC) Revised 01-18-2010 4 2" xfId="22870"/>
    <cellStyle name="_VC 6.15.06 update on 06GRC power costs.xls Chart 2_Power Costs - Comparison bx Rbtl-Staff-Jt-PC_Electric Rev Req Model (2009 GRC) Revised 01-18-2010 4 2 2" xfId="22871"/>
    <cellStyle name="_VC 6.15.06 update on 06GRC power costs.xls Chart 2_Power Costs - Comparison bx Rbtl-Staff-Jt-PC_Electric Rev Req Model (2009 GRC) Revised 01-18-2010 4 3" xfId="22872"/>
    <cellStyle name="_VC 6.15.06 update on 06GRC power costs.xls Chart 2_Power Costs - Comparison bx Rbtl-Staff-Jt-PC_Electric Rev Req Model (2009 GRC) Revised 01-18-2010 5" xfId="22873"/>
    <cellStyle name="_VC 6.15.06 update on 06GRC power costs.xls Chart 2_Power Costs - Comparison bx Rbtl-Staff-Jt-PC_Electric Rev Req Model (2009 GRC) Revised 01-18-2010 5 2" xfId="22874"/>
    <cellStyle name="_VC 6.15.06 update on 06GRC power costs.xls Chart 2_Power Costs - Comparison bx Rbtl-Staff-Jt-PC_Electric Rev Req Model (2009 GRC) Revised 01-18-2010 6" xfId="22875"/>
    <cellStyle name="_VC 6.15.06 update on 06GRC power costs.xls Chart 2_Power Costs - Comparison bx Rbtl-Staff-Jt-PC_Electric Rev Req Model (2009 GRC) Revised 01-18-2010 6 2" xfId="22876"/>
    <cellStyle name="_VC 6.15.06 update on 06GRC power costs.xls Chart 2_Power Costs - Comparison bx Rbtl-Staff-Jt-PC_Electric Rev Req Model (2009 GRC) Revised 01-18-2010_DEM-WP(C) ENERG10C--ctn Mid-C_042010 2010GRC" xfId="22877"/>
    <cellStyle name="_VC 6.15.06 update on 06GRC power costs.xls Chart 2_Power Costs - Comparison bx Rbtl-Staff-Jt-PC_Electric Rev Req Model (2009 GRC) Revised 01-18-2010_DEM-WP(C) ENERG10C--ctn Mid-C_042010 2010GRC 2" xfId="22878"/>
    <cellStyle name="_VC 6.15.06 update on 06GRC power costs.xls Chart 2_Power Costs - Comparison bx Rbtl-Staff-Jt-PC_Final Order Electric EXHIBIT A-1" xfId="22879"/>
    <cellStyle name="_VC 6.15.06 update on 06GRC power costs.xls Chart 2_Power Costs - Comparison bx Rbtl-Staff-Jt-PC_Final Order Electric EXHIBIT A-1 2" xfId="22880"/>
    <cellStyle name="_VC 6.15.06 update on 06GRC power costs.xls Chart 2_Power Costs - Comparison bx Rbtl-Staff-Jt-PC_Final Order Electric EXHIBIT A-1 2 2" xfId="22881"/>
    <cellStyle name="_VC 6.15.06 update on 06GRC power costs.xls Chart 2_Power Costs - Comparison bx Rbtl-Staff-Jt-PC_Final Order Electric EXHIBIT A-1 2 2 2" xfId="22882"/>
    <cellStyle name="_VC 6.15.06 update on 06GRC power costs.xls Chart 2_Power Costs - Comparison bx Rbtl-Staff-Jt-PC_Final Order Electric EXHIBIT A-1 2 3" xfId="22883"/>
    <cellStyle name="_VC 6.15.06 update on 06GRC power costs.xls Chart 2_Power Costs - Comparison bx Rbtl-Staff-Jt-PC_Final Order Electric EXHIBIT A-1 3" xfId="22884"/>
    <cellStyle name="_VC 6.15.06 update on 06GRC power costs.xls Chart 2_Power Costs - Comparison bx Rbtl-Staff-Jt-PC_Final Order Electric EXHIBIT A-1 3 2" xfId="22885"/>
    <cellStyle name="_VC 6.15.06 update on 06GRC power costs.xls Chart 2_Power Costs - Comparison bx Rbtl-Staff-Jt-PC_Final Order Electric EXHIBIT A-1 3 2 2" xfId="22886"/>
    <cellStyle name="_VC 6.15.06 update on 06GRC power costs.xls Chart 2_Power Costs - Comparison bx Rbtl-Staff-Jt-PC_Final Order Electric EXHIBIT A-1 3 3" xfId="22887"/>
    <cellStyle name="_VC 6.15.06 update on 06GRC power costs.xls Chart 2_Power Costs - Comparison bx Rbtl-Staff-Jt-PC_Final Order Electric EXHIBIT A-1 4" xfId="22888"/>
    <cellStyle name="_VC 6.15.06 update on 06GRC power costs.xls Chart 2_Power Costs - Comparison bx Rbtl-Staff-Jt-PC_Final Order Electric EXHIBIT A-1 4 2" xfId="22889"/>
    <cellStyle name="_VC 6.15.06 update on 06GRC power costs.xls Chart 2_Power Costs - Comparison bx Rbtl-Staff-Jt-PC_Final Order Electric EXHIBIT A-1 5" xfId="22890"/>
    <cellStyle name="_VC 6.15.06 update on 06GRC power costs.xls Chart 2_Power Costs - Comparison bx Rbtl-Staff-Jt-PC_Final Order Electric EXHIBIT A-1 6" xfId="22891"/>
    <cellStyle name="_VC 6.15.06 update on 06GRC power costs.xls Chart 2_Production Adj 4.37" xfId="22892"/>
    <cellStyle name="_VC 6.15.06 update on 06GRC power costs.xls Chart 2_Production Adj 4.37 2" xfId="22893"/>
    <cellStyle name="_VC 6.15.06 update on 06GRC power costs.xls Chart 2_Production Adj 4.37 2 2" xfId="22894"/>
    <cellStyle name="_VC 6.15.06 update on 06GRC power costs.xls Chart 2_Production Adj 4.37 2 2 2" xfId="22895"/>
    <cellStyle name="_VC 6.15.06 update on 06GRC power costs.xls Chart 2_Production Adj 4.37 2 3" xfId="22896"/>
    <cellStyle name="_VC 6.15.06 update on 06GRC power costs.xls Chart 2_Production Adj 4.37 3" xfId="22897"/>
    <cellStyle name="_VC 6.15.06 update on 06GRC power costs.xls Chart 2_Production Adj 4.37 3 2" xfId="22898"/>
    <cellStyle name="_VC 6.15.06 update on 06GRC power costs.xls Chart 2_Production Adj 4.37 4" xfId="22899"/>
    <cellStyle name="_VC 6.15.06 update on 06GRC power costs.xls Chart 2_Purchased Power Adj 4.03" xfId="22900"/>
    <cellStyle name="_VC 6.15.06 update on 06GRC power costs.xls Chart 2_Purchased Power Adj 4.03 2" xfId="22901"/>
    <cellStyle name="_VC 6.15.06 update on 06GRC power costs.xls Chart 2_Purchased Power Adj 4.03 2 2" xfId="22902"/>
    <cellStyle name="_VC 6.15.06 update on 06GRC power costs.xls Chart 2_Purchased Power Adj 4.03 2 2 2" xfId="22903"/>
    <cellStyle name="_VC 6.15.06 update on 06GRC power costs.xls Chart 2_Purchased Power Adj 4.03 2 3" xfId="22904"/>
    <cellStyle name="_VC 6.15.06 update on 06GRC power costs.xls Chart 2_Purchased Power Adj 4.03 3" xfId="22905"/>
    <cellStyle name="_VC 6.15.06 update on 06GRC power costs.xls Chart 2_Purchased Power Adj 4.03 3 2" xfId="22906"/>
    <cellStyle name="_VC 6.15.06 update on 06GRC power costs.xls Chart 2_Purchased Power Adj 4.03 4" xfId="22907"/>
    <cellStyle name="_VC 6.15.06 update on 06GRC power costs.xls Chart 2_Rebuttal Power Costs" xfId="22908"/>
    <cellStyle name="_VC 6.15.06 update on 06GRC power costs.xls Chart 2_Rebuttal Power Costs 2" xfId="22909"/>
    <cellStyle name="_VC 6.15.06 update on 06GRC power costs.xls Chart 2_Rebuttal Power Costs 2 2" xfId="22910"/>
    <cellStyle name="_VC 6.15.06 update on 06GRC power costs.xls Chart 2_Rebuttal Power Costs 2 2 2" xfId="22911"/>
    <cellStyle name="_VC 6.15.06 update on 06GRC power costs.xls Chart 2_Rebuttal Power Costs 2 2 2 2" xfId="22912"/>
    <cellStyle name="_VC 6.15.06 update on 06GRC power costs.xls Chart 2_Rebuttal Power Costs 2 3" xfId="22913"/>
    <cellStyle name="_VC 6.15.06 update on 06GRC power costs.xls Chart 2_Rebuttal Power Costs 2 3 2" xfId="22914"/>
    <cellStyle name="_VC 6.15.06 update on 06GRC power costs.xls Chart 2_Rebuttal Power Costs 2 4" xfId="22915"/>
    <cellStyle name="_VC 6.15.06 update on 06GRC power costs.xls Chart 2_Rebuttal Power Costs 2 4 2" xfId="22916"/>
    <cellStyle name="_VC 6.15.06 update on 06GRC power costs.xls Chart 2_Rebuttal Power Costs 3" xfId="22917"/>
    <cellStyle name="_VC 6.15.06 update on 06GRC power costs.xls Chart 2_Rebuttal Power Costs 3 2" xfId="22918"/>
    <cellStyle name="_VC 6.15.06 update on 06GRC power costs.xls Chart 2_Rebuttal Power Costs 3 2 2" xfId="22919"/>
    <cellStyle name="_VC 6.15.06 update on 06GRC power costs.xls Chart 2_Rebuttal Power Costs 3 3" xfId="22920"/>
    <cellStyle name="_VC 6.15.06 update on 06GRC power costs.xls Chart 2_Rebuttal Power Costs 4" xfId="22921"/>
    <cellStyle name="_VC 6.15.06 update on 06GRC power costs.xls Chart 2_Rebuttal Power Costs 4 2" xfId="22922"/>
    <cellStyle name="_VC 6.15.06 update on 06GRC power costs.xls Chart 2_Rebuttal Power Costs 4 2 2" xfId="22923"/>
    <cellStyle name="_VC 6.15.06 update on 06GRC power costs.xls Chart 2_Rebuttal Power Costs 4 3" xfId="22924"/>
    <cellStyle name="_VC 6.15.06 update on 06GRC power costs.xls Chart 2_Rebuttal Power Costs 5" xfId="22925"/>
    <cellStyle name="_VC 6.15.06 update on 06GRC power costs.xls Chart 2_Rebuttal Power Costs 5 2" xfId="22926"/>
    <cellStyle name="_VC 6.15.06 update on 06GRC power costs.xls Chart 2_Rebuttal Power Costs 6" xfId="22927"/>
    <cellStyle name="_VC 6.15.06 update on 06GRC power costs.xls Chart 2_Rebuttal Power Costs 6 2" xfId="22928"/>
    <cellStyle name="_VC 6.15.06 update on 06GRC power costs.xls Chart 2_Rebuttal Power Costs_Adj Bench DR 3 for Initial Briefs (Electric)" xfId="22929"/>
    <cellStyle name="_VC 6.15.06 update on 06GRC power costs.xls Chart 2_Rebuttal Power Costs_Adj Bench DR 3 for Initial Briefs (Electric) 2" xfId="22930"/>
    <cellStyle name="_VC 6.15.06 update on 06GRC power costs.xls Chart 2_Rebuttal Power Costs_Adj Bench DR 3 for Initial Briefs (Electric) 2 2" xfId="22931"/>
    <cellStyle name="_VC 6.15.06 update on 06GRC power costs.xls Chart 2_Rebuttal Power Costs_Adj Bench DR 3 for Initial Briefs (Electric) 2 2 2" xfId="22932"/>
    <cellStyle name="_VC 6.15.06 update on 06GRC power costs.xls Chart 2_Rebuttal Power Costs_Adj Bench DR 3 for Initial Briefs (Electric) 2 2 2 2" xfId="22933"/>
    <cellStyle name="_VC 6.15.06 update on 06GRC power costs.xls Chart 2_Rebuttal Power Costs_Adj Bench DR 3 for Initial Briefs (Electric) 2 3" xfId="22934"/>
    <cellStyle name="_VC 6.15.06 update on 06GRC power costs.xls Chart 2_Rebuttal Power Costs_Adj Bench DR 3 for Initial Briefs (Electric) 2 3 2" xfId="22935"/>
    <cellStyle name="_VC 6.15.06 update on 06GRC power costs.xls Chart 2_Rebuttal Power Costs_Adj Bench DR 3 for Initial Briefs (Electric) 2 4" xfId="22936"/>
    <cellStyle name="_VC 6.15.06 update on 06GRC power costs.xls Chart 2_Rebuttal Power Costs_Adj Bench DR 3 for Initial Briefs (Electric) 2 4 2" xfId="22937"/>
    <cellStyle name="_VC 6.15.06 update on 06GRC power costs.xls Chart 2_Rebuttal Power Costs_Adj Bench DR 3 for Initial Briefs (Electric) 3" xfId="22938"/>
    <cellStyle name="_VC 6.15.06 update on 06GRC power costs.xls Chart 2_Rebuttal Power Costs_Adj Bench DR 3 for Initial Briefs (Electric) 3 2" xfId="22939"/>
    <cellStyle name="_VC 6.15.06 update on 06GRC power costs.xls Chart 2_Rebuttal Power Costs_Adj Bench DR 3 for Initial Briefs (Electric) 3 2 2" xfId="22940"/>
    <cellStyle name="_VC 6.15.06 update on 06GRC power costs.xls Chart 2_Rebuttal Power Costs_Adj Bench DR 3 for Initial Briefs (Electric) 3 3" xfId="22941"/>
    <cellStyle name="_VC 6.15.06 update on 06GRC power costs.xls Chart 2_Rebuttal Power Costs_Adj Bench DR 3 for Initial Briefs (Electric) 4" xfId="22942"/>
    <cellStyle name="_VC 6.15.06 update on 06GRC power costs.xls Chart 2_Rebuttal Power Costs_Adj Bench DR 3 for Initial Briefs (Electric) 4 2" xfId="22943"/>
    <cellStyle name="_VC 6.15.06 update on 06GRC power costs.xls Chart 2_Rebuttal Power Costs_Adj Bench DR 3 for Initial Briefs (Electric) 4 2 2" xfId="22944"/>
    <cellStyle name="_VC 6.15.06 update on 06GRC power costs.xls Chart 2_Rebuttal Power Costs_Adj Bench DR 3 for Initial Briefs (Electric) 4 3" xfId="22945"/>
    <cellStyle name="_VC 6.15.06 update on 06GRC power costs.xls Chart 2_Rebuttal Power Costs_Adj Bench DR 3 for Initial Briefs (Electric) 5" xfId="22946"/>
    <cellStyle name="_VC 6.15.06 update on 06GRC power costs.xls Chart 2_Rebuttal Power Costs_Adj Bench DR 3 for Initial Briefs (Electric) 5 2" xfId="22947"/>
    <cellStyle name="_VC 6.15.06 update on 06GRC power costs.xls Chart 2_Rebuttal Power Costs_Adj Bench DR 3 for Initial Briefs (Electric) 6" xfId="22948"/>
    <cellStyle name="_VC 6.15.06 update on 06GRC power costs.xls Chart 2_Rebuttal Power Costs_Adj Bench DR 3 for Initial Briefs (Electric) 6 2" xfId="22949"/>
    <cellStyle name="_VC 6.15.06 update on 06GRC power costs.xls Chart 2_Rebuttal Power Costs_Adj Bench DR 3 for Initial Briefs (Electric)_DEM-WP(C) ENERG10C--ctn Mid-C_042010 2010GRC" xfId="22950"/>
    <cellStyle name="_VC 6.15.06 update on 06GRC power costs.xls Chart 2_Rebuttal Power Costs_Adj Bench DR 3 for Initial Briefs (Electric)_DEM-WP(C) ENERG10C--ctn Mid-C_042010 2010GRC 2" xfId="22951"/>
    <cellStyle name="_VC 6.15.06 update on 06GRC power costs.xls Chart 2_Rebuttal Power Costs_DEM-WP(C) ENERG10C--ctn Mid-C_042010 2010GRC" xfId="22952"/>
    <cellStyle name="_VC 6.15.06 update on 06GRC power costs.xls Chart 2_Rebuttal Power Costs_DEM-WP(C) ENERG10C--ctn Mid-C_042010 2010GRC 2" xfId="22953"/>
    <cellStyle name="_VC 6.15.06 update on 06GRC power costs.xls Chart 2_Rebuttal Power Costs_Electric Rev Req Model (2009 GRC) Rebuttal" xfId="22954"/>
    <cellStyle name="_VC 6.15.06 update on 06GRC power costs.xls Chart 2_Rebuttal Power Costs_Electric Rev Req Model (2009 GRC) Rebuttal 2" xfId="22955"/>
    <cellStyle name="_VC 6.15.06 update on 06GRC power costs.xls Chart 2_Rebuttal Power Costs_Electric Rev Req Model (2009 GRC) Rebuttal 2 2" xfId="22956"/>
    <cellStyle name="_VC 6.15.06 update on 06GRC power costs.xls Chart 2_Rebuttal Power Costs_Electric Rev Req Model (2009 GRC) Rebuttal 2 2 2" xfId="22957"/>
    <cellStyle name="_VC 6.15.06 update on 06GRC power costs.xls Chart 2_Rebuttal Power Costs_Electric Rev Req Model (2009 GRC) Rebuttal 2 3" xfId="22958"/>
    <cellStyle name="_VC 6.15.06 update on 06GRC power costs.xls Chart 2_Rebuttal Power Costs_Electric Rev Req Model (2009 GRC) Rebuttal 3" xfId="22959"/>
    <cellStyle name="_VC 6.15.06 update on 06GRC power costs.xls Chart 2_Rebuttal Power Costs_Electric Rev Req Model (2009 GRC) Rebuttal 3 2" xfId="22960"/>
    <cellStyle name="_VC 6.15.06 update on 06GRC power costs.xls Chart 2_Rebuttal Power Costs_Electric Rev Req Model (2009 GRC) Rebuttal 4" xfId="22961"/>
    <cellStyle name="_VC 6.15.06 update on 06GRC power costs.xls Chart 2_Rebuttal Power Costs_Electric Rev Req Model (2009 GRC) Rebuttal REmoval of New  WH Solar AdjustMI" xfId="22962"/>
    <cellStyle name="_VC 6.15.06 update on 06GRC power costs.xls Chart 2_Rebuttal Power Costs_Electric Rev Req Model (2009 GRC) Rebuttal REmoval of New  WH Solar AdjustMI 2" xfId="22963"/>
    <cellStyle name="_VC 6.15.06 update on 06GRC power costs.xls Chart 2_Rebuttal Power Costs_Electric Rev Req Model (2009 GRC) Rebuttal REmoval of New  WH Solar AdjustMI 2 2" xfId="22964"/>
    <cellStyle name="_VC 6.15.06 update on 06GRC power costs.xls Chart 2_Rebuttal Power Costs_Electric Rev Req Model (2009 GRC) Rebuttal REmoval of New  WH Solar AdjustMI 2 2 2" xfId="22965"/>
    <cellStyle name="_VC 6.15.06 update on 06GRC power costs.xls Chart 2_Rebuttal Power Costs_Electric Rev Req Model (2009 GRC) Rebuttal REmoval of New  WH Solar AdjustMI 2 2 2 2" xfId="22966"/>
    <cellStyle name="_VC 6.15.06 update on 06GRC power costs.xls Chart 2_Rebuttal Power Costs_Electric Rev Req Model (2009 GRC) Rebuttal REmoval of New  WH Solar AdjustMI 2 3" xfId="22967"/>
    <cellStyle name="_VC 6.15.06 update on 06GRC power costs.xls Chart 2_Rebuttal Power Costs_Electric Rev Req Model (2009 GRC) Rebuttal REmoval of New  WH Solar AdjustMI 2 3 2" xfId="22968"/>
    <cellStyle name="_VC 6.15.06 update on 06GRC power costs.xls Chart 2_Rebuttal Power Costs_Electric Rev Req Model (2009 GRC) Rebuttal REmoval of New  WH Solar AdjustMI 2 4" xfId="22969"/>
    <cellStyle name="_VC 6.15.06 update on 06GRC power costs.xls Chart 2_Rebuttal Power Costs_Electric Rev Req Model (2009 GRC) Rebuttal REmoval of New  WH Solar AdjustMI 2 4 2" xfId="22970"/>
    <cellStyle name="_VC 6.15.06 update on 06GRC power costs.xls Chart 2_Rebuttal Power Costs_Electric Rev Req Model (2009 GRC) Rebuttal REmoval of New  WH Solar AdjustMI 3" xfId="22971"/>
    <cellStyle name="_VC 6.15.06 update on 06GRC power costs.xls Chart 2_Rebuttal Power Costs_Electric Rev Req Model (2009 GRC) Rebuttal REmoval of New  WH Solar AdjustMI 3 2" xfId="22972"/>
    <cellStyle name="_VC 6.15.06 update on 06GRC power costs.xls Chart 2_Rebuttal Power Costs_Electric Rev Req Model (2009 GRC) Rebuttal REmoval of New  WH Solar AdjustMI 3 2 2" xfId="22973"/>
    <cellStyle name="_VC 6.15.06 update on 06GRC power costs.xls Chart 2_Rebuttal Power Costs_Electric Rev Req Model (2009 GRC) Rebuttal REmoval of New  WH Solar AdjustMI 3 3" xfId="22974"/>
    <cellStyle name="_VC 6.15.06 update on 06GRC power costs.xls Chart 2_Rebuttal Power Costs_Electric Rev Req Model (2009 GRC) Rebuttal REmoval of New  WH Solar AdjustMI 4" xfId="22975"/>
    <cellStyle name="_VC 6.15.06 update on 06GRC power costs.xls Chart 2_Rebuttal Power Costs_Electric Rev Req Model (2009 GRC) Rebuttal REmoval of New  WH Solar AdjustMI 4 2" xfId="22976"/>
    <cellStyle name="_VC 6.15.06 update on 06GRC power costs.xls Chart 2_Rebuttal Power Costs_Electric Rev Req Model (2009 GRC) Rebuttal REmoval of New  WH Solar AdjustMI 4 2 2" xfId="22977"/>
    <cellStyle name="_VC 6.15.06 update on 06GRC power costs.xls Chart 2_Rebuttal Power Costs_Electric Rev Req Model (2009 GRC) Rebuttal REmoval of New  WH Solar AdjustMI 4 3" xfId="22978"/>
    <cellStyle name="_VC 6.15.06 update on 06GRC power costs.xls Chart 2_Rebuttal Power Costs_Electric Rev Req Model (2009 GRC) Rebuttal REmoval of New  WH Solar AdjustMI 5" xfId="22979"/>
    <cellStyle name="_VC 6.15.06 update on 06GRC power costs.xls Chart 2_Rebuttal Power Costs_Electric Rev Req Model (2009 GRC) Rebuttal REmoval of New  WH Solar AdjustMI 5 2" xfId="22980"/>
    <cellStyle name="_VC 6.15.06 update on 06GRC power costs.xls Chart 2_Rebuttal Power Costs_Electric Rev Req Model (2009 GRC) Rebuttal REmoval of New  WH Solar AdjustMI 6" xfId="22981"/>
    <cellStyle name="_VC 6.15.06 update on 06GRC power costs.xls Chart 2_Rebuttal Power Costs_Electric Rev Req Model (2009 GRC) Rebuttal REmoval of New  WH Solar AdjustMI 6 2" xfId="22982"/>
    <cellStyle name="_VC 6.15.06 update on 06GRC power costs.xls Chart 2_Rebuttal Power Costs_Electric Rev Req Model (2009 GRC) Rebuttal REmoval of New  WH Solar AdjustMI_DEM-WP(C) ENERG10C--ctn Mid-C_042010 2010GRC" xfId="22983"/>
    <cellStyle name="_VC 6.15.06 update on 06GRC power costs.xls Chart 2_Rebuttal Power Costs_Electric Rev Req Model (2009 GRC) Rebuttal REmoval of New  WH Solar AdjustMI_DEM-WP(C) ENERG10C--ctn Mid-C_042010 2010GRC 2" xfId="22984"/>
    <cellStyle name="_VC 6.15.06 update on 06GRC power costs.xls Chart 2_Rebuttal Power Costs_Electric Rev Req Model (2009 GRC) Revised 01-18-2010" xfId="22985"/>
    <cellStyle name="_VC 6.15.06 update on 06GRC power costs.xls Chart 2_Rebuttal Power Costs_Electric Rev Req Model (2009 GRC) Revised 01-18-2010 2" xfId="22986"/>
    <cellStyle name="_VC 6.15.06 update on 06GRC power costs.xls Chart 2_Rebuttal Power Costs_Electric Rev Req Model (2009 GRC) Revised 01-18-2010 2 2" xfId="22987"/>
    <cellStyle name="_VC 6.15.06 update on 06GRC power costs.xls Chart 2_Rebuttal Power Costs_Electric Rev Req Model (2009 GRC) Revised 01-18-2010 2 2 2" xfId="22988"/>
    <cellStyle name="_VC 6.15.06 update on 06GRC power costs.xls Chart 2_Rebuttal Power Costs_Electric Rev Req Model (2009 GRC) Revised 01-18-2010 2 2 2 2" xfId="22989"/>
    <cellStyle name="_VC 6.15.06 update on 06GRC power costs.xls Chart 2_Rebuttal Power Costs_Electric Rev Req Model (2009 GRC) Revised 01-18-2010 2 3" xfId="22990"/>
    <cellStyle name="_VC 6.15.06 update on 06GRC power costs.xls Chart 2_Rebuttal Power Costs_Electric Rev Req Model (2009 GRC) Revised 01-18-2010 2 3 2" xfId="22991"/>
    <cellStyle name="_VC 6.15.06 update on 06GRC power costs.xls Chart 2_Rebuttal Power Costs_Electric Rev Req Model (2009 GRC) Revised 01-18-2010 2 4" xfId="22992"/>
    <cellStyle name="_VC 6.15.06 update on 06GRC power costs.xls Chart 2_Rebuttal Power Costs_Electric Rev Req Model (2009 GRC) Revised 01-18-2010 2 4 2" xfId="22993"/>
    <cellStyle name="_VC 6.15.06 update on 06GRC power costs.xls Chart 2_Rebuttal Power Costs_Electric Rev Req Model (2009 GRC) Revised 01-18-2010 3" xfId="22994"/>
    <cellStyle name="_VC 6.15.06 update on 06GRC power costs.xls Chart 2_Rebuttal Power Costs_Electric Rev Req Model (2009 GRC) Revised 01-18-2010 3 2" xfId="22995"/>
    <cellStyle name="_VC 6.15.06 update on 06GRC power costs.xls Chart 2_Rebuttal Power Costs_Electric Rev Req Model (2009 GRC) Revised 01-18-2010 3 2 2" xfId="22996"/>
    <cellStyle name="_VC 6.15.06 update on 06GRC power costs.xls Chart 2_Rebuttal Power Costs_Electric Rev Req Model (2009 GRC) Revised 01-18-2010 3 3" xfId="22997"/>
    <cellStyle name="_VC 6.15.06 update on 06GRC power costs.xls Chart 2_Rebuttal Power Costs_Electric Rev Req Model (2009 GRC) Revised 01-18-2010 4" xfId="22998"/>
    <cellStyle name="_VC 6.15.06 update on 06GRC power costs.xls Chart 2_Rebuttal Power Costs_Electric Rev Req Model (2009 GRC) Revised 01-18-2010 4 2" xfId="22999"/>
    <cellStyle name="_VC 6.15.06 update on 06GRC power costs.xls Chart 2_Rebuttal Power Costs_Electric Rev Req Model (2009 GRC) Revised 01-18-2010 4 2 2" xfId="23000"/>
    <cellStyle name="_VC 6.15.06 update on 06GRC power costs.xls Chart 2_Rebuttal Power Costs_Electric Rev Req Model (2009 GRC) Revised 01-18-2010 4 3" xfId="23001"/>
    <cellStyle name="_VC 6.15.06 update on 06GRC power costs.xls Chart 2_Rebuttal Power Costs_Electric Rev Req Model (2009 GRC) Revised 01-18-2010 5" xfId="23002"/>
    <cellStyle name="_VC 6.15.06 update on 06GRC power costs.xls Chart 2_Rebuttal Power Costs_Electric Rev Req Model (2009 GRC) Revised 01-18-2010 5 2" xfId="23003"/>
    <cellStyle name="_VC 6.15.06 update on 06GRC power costs.xls Chart 2_Rebuttal Power Costs_Electric Rev Req Model (2009 GRC) Revised 01-18-2010 6" xfId="23004"/>
    <cellStyle name="_VC 6.15.06 update on 06GRC power costs.xls Chart 2_Rebuttal Power Costs_Electric Rev Req Model (2009 GRC) Revised 01-18-2010 6 2" xfId="23005"/>
    <cellStyle name="_VC 6.15.06 update on 06GRC power costs.xls Chart 2_Rebuttal Power Costs_Electric Rev Req Model (2009 GRC) Revised 01-18-2010_DEM-WP(C) ENERG10C--ctn Mid-C_042010 2010GRC" xfId="23006"/>
    <cellStyle name="_VC 6.15.06 update on 06GRC power costs.xls Chart 2_Rebuttal Power Costs_Electric Rev Req Model (2009 GRC) Revised 01-18-2010_DEM-WP(C) ENERG10C--ctn Mid-C_042010 2010GRC 2" xfId="23007"/>
    <cellStyle name="_VC 6.15.06 update on 06GRC power costs.xls Chart 2_Rebuttal Power Costs_Final Order Electric EXHIBIT A-1" xfId="23008"/>
    <cellStyle name="_VC 6.15.06 update on 06GRC power costs.xls Chart 2_Rebuttal Power Costs_Final Order Electric EXHIBIT A-1 2" xfId="23009"/>
    <cellStyle name="_VC 6.15.06 update on 06GRC power costs.xls Chart 2_Rebuttal Power Costs_Final Order Electric EXHIBIT A-1 2 2" xfId="23010"/>
    <cellStyle name="_VC 6.15.06 update on 06GRC power costs.xls Chart 2_Rebuttal Power Costs_Final Order Electric EXHIBIT A-1 2 2 2" xfId="23011"/>
    <cellStyle name="_VC 6.15.06 update on 06GRC power costs.xls Chart 2_Rebuttal Power Costs_Final Order Electric EXHIBIT A-1 2 3" xfId="23012"/>
    <cellStyle name="_VC 6.15.06 update on 06GRC power costs.xls Chart 2_Rebuttal Power Costs_Final Order Electric EXHIBIT A-1 3" xfId="23013"/>
    <cellStyle name="_VC 6.15.06 update on 06GRC power costs.xls Chart 2_Rebuttal Power Costs_Final Order Electric EXHIBIT A-1 3 2" xfId="23014"/>
    <cellStyle name="_VC 6.15.06 update on 06GRC power costs.xls Chart 2_Rebuttal Power Costs_Final Order Electric EXHIBIT A-1 3 2 2" xfId="23015"/>
    <cellStyle name="_VC 6.15.06 update on 06GRC power costs.xls Chart 2_Rebuttal Power Costs_Final Order Electric EXHIBIT A-1 3 3" xfId="23016"/>
    <cellStyle name="_VC 6.15.06 update on 06GRC power costs.xls Chart 2_Rebuttal Power Costs_Final Order Electric EXHIBIT A-1 4" xfId="23017"/>
    <cellStyle name="_VC 6.15.06 update on 06GRC power costs.xls Chart 2_Rebuttal Power Costs_Final Order Electric EXHIBIT A-1 4 2" xfId="23018"/>
    <cellStyle name="_VC 6.15.06 update on 06GRC power costs.xls Chart 2_Rebuttal Power Costs_Final Order Electric EXHIBIT A-1 5" xfId="23019"/>
    <cellStyle name="_VC 6.15.06 update on 06GRC power costs.xls Chart 2_Rebuttal Power Costs_Final Order Electric EXHIBIT A-1 6" xfId="23020"/>
    <cellStyle name="_VC 6.15.06 update on 06GRC power costs.xls Chart 2_RECS vs PTC's w Interest 6-28-10" xfId="23021"/>
    <cellStyle name="_VC 6.15.06 update on 06GRC power costs.xls Chart 2_ROR &amp; CONV FACTOR" xfId="23022"/>
    <cellStyle name="_VC 6.15.06 update on 06GRC power costs.xls Chart 2_ROR &amp; CONV FACTOR 2" xfId="23023"/>
    <cellStyle name="_VC 6.15.06 update on 06GRC power costs.xls Chart 2_ROR &amp; CONV FACTOR 2 2" xfId="23024"/>
    <cellStyle name="_VC 6.15.06 update on 06GRC power costs.xls Chart 2_ROR &amp; CONV FACTOR 2 2 2" xfId="23025"/>
    <cellStyle name="_VC 6.15.06 update on 06GRC power costs.xls Chart 2_ROR &amp; CONV FACTOR 2 3" xfId="23026"/>
    <cellStyle name="_VC 6.15.06 update on 06GRC power costs.xls Chart 2_ROR &amp; CONV FACTOR 3" xfId="23027"/>
    <cellStyle name="_VC 6.15.06 update on 06GRC power costs.xls Chart 2_ROR &amp; CONV FACTOR 3 2" xfId="23028"/>
    <cellStyle name="_VC 6.15.06 update on 06GRC power costs.xls Chart 2_ROR &amp; CONV FACTOR 4" xfId="23029"/>
    <cellStyle name="_VC 6.15.06 update on 06GRC power costs.xls Chart 2_ROR 5.02" xfId="23030"/>
    <cellStyle name="_VC 6.15.06 update on 06GRC power costs.xls Chart 2_ROR 5.02 2" xfId="23031"/>
    <cellStyle name="_VC 6.15.06 update on 06GRC power costs.xls Chart 2_ROR 5.02 2 2" xfId="23032"/>
    <cellStyle name="_VC 6.15.06 update on 06GRC power costs.xls Chart 2_ROR 5.02 2 2 2" xfId="23033"/>
    <cellStyle name="_VC 6.15.06 update on 06GRC power costs.xls Chart 2_ROR 5.02 2 3" xfId="23034"/>
    <cellStyle name="_VC 6.15.06 update on 06GRC power costs.xls Chart 2_ROR 5.02 3" xfId="23035"/>
    <cellStyle name="_VC 6.15.06 update on 06GRC power costs.xls Chart 2_ROR 5.02 3 2" xfId="23036"/>
    <cellStyle name="_VC 6.15.06 update on 06GRC power costs.xls Chart 2_ROR 5.02 4" xfId="23037"/>
    <cellStyle name="_VC 6.15.06 update on 06GRC power costs.xls Chart 2_Wind Integration 10GRC" xfId="23038"/>
    <cellStyle name="_VC 6.15.06 update on 06GRC power costs.xls Chart 2_Wind Integration 10GRC 2" xfId="23039"/>
    <cellStyle name="_VC 6.15.06 update on 06GRC power costs.xls Chart 2_Wind Integration 10GRC 2 2" xfId="23040"/>
    <cellStyle name="_VC 6.15.06 update on 06GRC power costs.xls Chart 2_Wind Integration 10GRC 2 2 2" xfId="23041"/>
    <cellStyle name="_VC 6.15.06 update on 06GRC power costs.xls Chart 2_Wind Integration 10GRC 2 2 2 2" xfId="23042"/>
    <cellStyle name="_VC 6.15.06 update on 06GRC power costs.xls Chart 2_Wind Integration 10GRC 2 3" xfId="23043"/>
    <cellStyle name="_VC 6.15.06 update on 06GRC power costs.xls Chart 2_Wind Integration 10GRC 2 3 2" xfId="23044"/>
    <cellStyle name="_VC 6.15.06 update on 06GRC power costs.xls Chart 2_Wind Integration 10GRC 2 4" xfId="23045"/>
    <cellStyle name="_VC 6.15.06 update on 06GRC power costs.xls Chart 2_Wind Integration 10GRC 2 4 2" xfId="23046"/>
    <cellStyle name="_VC 6.15.06 update on 06GRC power costs.xls Chart 2_Wind Integration 10GRC 3" xfId="23047"/>
    <cellStyle name="_VC 6.15.06 update on 06GRC power costs.xls Chart 2_Wind Integration 10GRC 3 2" xfId="23048"/>
    <cellStyle name="_VC 6.15.06 update on 06GRC power costs.xls Chart 2_Wind Integration 10GRC 3 2 2" xfId="23049"/>
    <cellStyle name="_VC 6.15.06 update on 06GRC power costs.xls Chart 2_Wind Integration 10GRC 3 3" xfId="23050"/>
    <cellStyle name="_VC 6.15.06 update on 06GRC power costs.xls Chart 2_Wind Integration 10GRC 4" xfId="23051"/>
    <cellStyle name="_VC 6.15.06 update on 06GRC power costs.xls Chart 2_Wind Integration 10GRC 4 2" xfId="23052"/>
    <cellStyle name="_VC 6.15.06 update on 06GRC power costs.xls Chart 2_Wind Integration 10GRC 4 2 2" xfId="23053"/>
    <cellStyle name="_VC 6.15.06 update on 06GRC power costs.xls Chart 2_Wind Integration 10GRC 4 3" xfId="23054"/>
    <cellStyle name="_VC 6.15.06 update on 06GRC power costs.xls Chart 2_Wind Integration 10GRC 5" xfId="23055"/>
    <cellStyle name="_VC 6.15.06 update on 06GRC power costs.xls Chart 2_Wind Integration 10GRC 5 2" xfId="23056"/>
    <cellStyle name="_VC 6.15.06 update on 06GRC power costs.xls Chart 2_Wind Integration 10GRC 6" xfId="23057"/>
    <cellStyle name="_VC 6.15.06 update on 06GRC power costs.xls Chart 2_Wind Integration 10GRC 6 2" xfId="23058"/>
    <cellStyle name="_VC 6.15.06 update on 06GRC power costs.xls Chart 2_Wind Integration 10GRC_DEM-WP(C) ENERG10C--ctn Mid-C_042010 2010GRC" xfId="23059"/>
    <cellStyle name="_VC 6.15.06 update on 06GRC power costs.xls Chart 2_Wind Integration 10GRC_DEM-WP(C) ENERG10C--ctn Mid-C_042010 2010GRC 2" xfId="23060"/>
    <cellStyle name="_VC 6.15.06 update on 06GRC power costs.xls Chart 3" xfId="23061"/>
    <cellStyle name="_VC 6.15.06 update on 06GRC power costs.xls Chart 3 10" xfId="23062"/>
    <cellStyle name="_VC 6.15.06 update on 06GRC power costs.xls Chart 3 10 2" xfId="23063"/>
    <cellStyle name="_VC 6.15.06 update on 06GRC power costs.xls Chart 3 11" xfId="23064"/>
    <cellStyle name="_VC 6.15.06 update on 06GRC power costs.xls Chart 3 11 2" xfId="23065"/>
    <cellStyle name="_VC 6.15.06 update on 06GRC power costs.xls Chart 3 11 3" xfId="23066"/>
    <cellStyle name="_VC 6.15.06 update on 06GRC power costs.xls Chart 3 2" xfId="23067"/>
    <cellStyle name="_VC 6.15.06 update on 06GRC power costs.xls Chart 3 2 2" xfId="23068"/>
    <cellStyle name="_VC 6.15.06 update on 06GRC power costs.xls Chart 3 2 2 2" xfId="23069"/>
    <cellStyle name="_VC 6.15.06 update on 06GRC power costs.xls Chart 3 2 2 2 2" xfId="23070"/>
    <cellStyle name="_VC 6.15.06 update on 06GRC power costs.xls Chart 3 2 2 2 2 2" xfId="23071"/>
    <cellStyle name="_VC 6.15.06 update on 06GRC power costs.xls Chart 3 2 2 3" xfId="23072"/>
    <cellStyle name="_VC 6.15.06 update on 06GRC power costs.xls Chart 3 2 2 3 2" xfId="23073"/>
    <cellStyle name="_VC 6.15.06 update on 06GRC power costs.xls Chart 3 2 2 4" xfId="23074"/>
    <cellStyle name="_VC 6.15.06 update on 06GRC power costs.xls Chart 3 2 2 4 2" xfId="23075"/>
    <cellStyle name="_VC 6.15.06 update on 06GRC power costs.xls Chart 3 2 3" xfId="23076"/>
    <cellStyle name="_VC 6.15.06 update on 06GRC power costs.xls Chart 3 2 3 2" xfId="23077"/>
    <cellStyle name="_VC 6.15.06 update on 06GRC power costs.xls Chart 3 2 3 2 2" xfId="23078"/>
    <cellStyle name="_VC 6.15.06 update on 06GRC power costs.xls Chart 3 2 3 3" xfId="23079"/>
    <cellStyle name="_VC 6.15.06 update on 06GRC power costs.xls Chart 3 2 4" xfId="23080"/>
    <cellStyle name="_VC 6.15.06 update on 06GRC power costs.xls Chart 3 2 4 2" xfId="23081"/>
    <cellStyle name="_VC 6.15.06 update on 06GRC power costs.xls Chart 3 2 4 2 2" xfId="23082"/>
    <cellStyle name="_VC 6.15.06 update on 06GRC power costs.xls Chart 3 2 4 3" xfId="23083"/>
    <cellStyle name="_VC 6.15.06 update on 06GRC power costs.xls Chart 3 2 5" xfId="23084"/>
    <cellStyle name="_VC 6.15.06 update on 06GRC power costs.xls Chart 3 2 5 2" xfId="23085"/>
    <cellStyle name="_VC 6.15.06 update on 06GRC power costs.xls Chart 3 2 6" xfId="23086"/>
    <cellStyle name="_VC 6.15.06 update on 06GRC power costs.xls Chart 3 2 6 2" xfId="23087"/>
    <cellStyle name="_VC 6.15.06 update on 06GRC power costs.xls Chart 3 3" xfId="23088"/>
    <cellStyle name="_VC 6.15.06 update on 06GRC power costs.xls Chart 3 3 2" xfId="23089"/>
    <cellStyle name="_VC 6.15.06 update on 06GRC power costs.xls Chart 3 3 2 2" xfId="23090"/>
    <cellStyle name="_VC 6.15.06 update on 06GRC power costs.xls Chart 3 3 2 2 2" xfId="23091"/>
    <cellStyle name="_VC 6.15.06 update on 06GRC power costs.xls Chart 3 3 2 3" xfId="23092"/>
    <cellStyle name="_VC 6.15.06 update on 06GRC power costs.xls Chart 3 3 3" xfId="23093"/>
    <cellStyle name="_VC 6.15.06 update on 06GRC power costs.xls Chart 3 3 3 2" xfId="23094"/>
    <cellStyle name="_VC 6.15.06 update on 06GRC power costs.xls Chart 3 3 3 2 2" xfId="23095"/>
    <cellStyle name="_VC 6.15.06 update on 06GRC power costs.xls Chart 3 3 3 3" xfId="23096"/>
    <cellStyle name="_VC 6.15.06 update on 06GRC power costs.xls Chart 3 3 4" xfId="23097"/>
    <cellStyle name="_VC 6.15.06 update on 06GRC power costs.xls Chart 3 3 4 2" xfId="23098"/>
    <cellStyle name="_VC 6.15.06 update on 06GRC power costs.xls Chart 3 3 4 2 2" xfId="23099"/>
    <cellStyle name="_VC 6.15.06 update on 06GRC power costs.xls Chart 3 3 4 3" xfId="23100"/>
    <cellStyle name="_VC 6.15.06 update on 06GRC power costs.xls Chart 3 3 5" xfId="23101"/>
    <cellStyle name="_VC 6.15.06 update on 06GRC power costs.xls Chart 3 3 5 2" xfId="23102"/>
    <cellStyle name="_VC 6.15.06 update on 06GRC power costs.xls Chart 3 4" xfId="23103"/>
    <cellStyle name="_VC 6.15.06 update on 06GRC power costs.xls Chart 3 4 2" xfId="23104"/>
    <cellStyle name="_VC 6.15.06 update on 06GRC power costs.xls Chart 3 4 2 2" xfId="23105"/>
    <cellStyle name="_VC 6.15.06 update on 06GRC power costs.xls Chart 3 4 2 2 2" xfId="23106"/>
    <cellStyle name="_VC 6.15.06 update on 06GRC power costs.xls Chart 3 4 2 2 2 2" xfId="23107"/>
    <cellStyle name="_VC 6.15.06 update on 06GRC power costs.xls Chart 3 4 2 3" xfId="23108"/>
    <cellStyle name="_VC 6.15.06 update on 06GRC power costs.xls Chart 3 4 2 3 2" xfId="23109"/>
    <cellStyle name="_VC 6.15.06 update on 06GRC power costs.xls Chart 3 4 2 4" xfId="23110"/>
    <cellStyle name="_VC 6.15.06 update on 06GRC power costs.xls Chart 3 4 2 4 2" xfId="23111"/>
    <cellStyle name="_VC 6.15.06 update on 06GRC power costs.xls Chart 3 4 3" xfId="23112"/>
    <cellStyle name="_VC 6.15.06 update on 06GRC power costs.xls Chart 3 4 3 2" xfId="23113"/>
    <cellStyle name="_VC 6.15.06 update on 06GRC power costs.xls Chart 3 4 3 2 2" xfId="23114"/>
    <cellStyle name="_VC 6.15.06 update on 06GRC power costs.xls Chart 3 4 3 3" xfId="23115"/>
    <cellStyle name="_VC 6.15.06 update on 06GRC power costs.xls Chart 3 4 4" xfId="23116"/>
    <cellStyle name="_VC 6.15.06 update on 06GRC power costs.xls Chart 3 4 4 2" xfId="23117"/>
    <cellStyle name="_VC 6.15.06 update on 06GRC power costs.xls Chart 3 4 4 2 2" xfId="23118"/>
    <cellStyle name="_VC 6.15.06 update on 06GRC power costs.xls Chart 3 4 4 3" xfId="23119"/>
    <cellStyle name="_VC 6.15.06 update on 06GRC power costs.xls Chart 3 4 5" xfId="23120"/>
    <cellStyle name="_VC 6.15.06 update on 06GRC power costs.xls Chart 3 4 5 2" xfId="23121"/>
    <cellStyle name="_VC 6.15.06 update on 06GRC power costs.xls Chart 3 4 6" xfId="23122"/>
    <cellStyle name="_VC 6.15.06 update on 06GRC power costs.xls Chart 3 4 6 2" xfId="23123"/>
    <cellStyle name="_VC 6.15.06 update on 06GRC power costs.xls Chart 3 5" xfId="23124"/>
    <cellStyle name="_VC 6.15.06 update on 06GRC power costs.xls Chart 3 5 2" xfId="23125"/>
    <cellStyle name="_VC 6.15.06 update on 06GRC power costs.xls Chart 3 5 2 2" xfId="23126"/>
    <cellStyle name="_VC 6.15.06 update on 06GRC power costs.xls Chart 3 5 2 2 2" xfId="23127"/>
    <cellStyle name="_VC 6.15.06 update on 06GRC power costs.xls Chart 3 5 2 2 2 2" xfId="23128"/>
    <cellStyle name="_VC 6.15.06 update on 06GRC power costs.xls Chart 3 5 2 3" xfId="23129"/>
    <cellStyle name="_VC 6.15.06 update on 06GRC power costs.xls Chart 3 5 2 3 2" xfId="23130"/>
    <cellStyle name="_VC 6.15.06 update on 06GRC power costs.xls Chart 3 5 2 4" xfId="23131"/>
    <cellStyle name="_VC 6.15.06 update on 06GRC power costs.xls Chart 3 5 2 4 2" xfId="23132"/>
    <cellStyle name="_VC 6.15.06 update on 06GRC power costs.xls Chart 3 5 2 5" xfId="23133"/>
    <cellStyle name="_VC 6.15.06 update on 06GRC power costs.xls Chart 3 5 3" xfId="23134"/>
    <cellStyle name="_VC 6.15.06 update on 06GRC power costs.xls Chart 3 5 3 2" xfId="23135"/>
    <cellStyle name="_VC 6.15.06 update on 06GRC power costs.xls Chart 3 5 3 2 2" xfId="23136"/>
    <cellStyle name="_VC 6.15.06 update on 06GRC power costs.xls Chart 3 5 4" xfId="23137"/>
    <cellStyle name="_VC 6.15.06 update on 06GRC power costs.xls Chart 3 5 4 2" xfId="23138"/>
    <cellStyle name="_VC 6.15.06 update on 06GRC power costs.xls Chart 3 5 5" xfId="23139"/>
    <cellStyle name="_VC 6.15.06 update on 06GRC power costs.xls Chart 3 5 5 2" xfId="23140"/>
    <cellStyle name="_VC 6.15.06 update on 06GRC power costs.xls Chart 3 6" xfId="23141"/>
    <cellStyle name="_VC 6.15.06 update on 06GRC power costs.xls Chart 3 6 2" xfId="23142"/>
    <cellStyle name="_VC 6.15.06 update on 06GRC power costs.xls Chart 3 6 2 2" xfId="23143"/>
    <cellStyle name="_VC 6.15.06 update on 06GRC power costs.xls Chart 3 6 2 2 2" xfId="23144"/>
    <cellStyle name="_VC 6.15.06 update on 06GRC power costs.xls Chart 3 6 3" xfId="23145"/>
    <cellStyle name="_VC 6.15.06 update on 06GRC power costs.xls Chart 3 6 3 2" xfId="23146"/>
    <cellStyle name="_VC 6.15.06 update on 06GRC power costs.xls Chart 3 6 4" xfId="23147"/>
    <cellStyle name="_VC 6.15.06 update on 06GRC power costs.xls Chart 3 6 4 2" xfId="23148"/>
    <cellStyle name="_VC 6.15.06 update on 06GRC power costs.xls Chart 3 7" xfId="23149"/>
    <cellStyle name="_VC 6.15.06 update on 06GRC power costs.xls Chart 3 7 2" xfId="23150"/>
    <cellStyle name="_VC 6.15.06 update on 06GRC power costs.xls Chart 3 7 2 2" xfId="23151"/>
    <cellStyle name="_VC 6.15.06 update on 06GRC power costs.xls Chart 3 7 3" xfId="23152"/>
    <cellStyle name="_VC 6.15.06 update on 06GRC power costs.xls Chart 3 8" xfId="23153"/>
    <cellStyle name="_VC 6.15.06 update on 06GRC power costs.xls Chart 3 8 2" xfId="23154"/>
    <cellStyle name="_VC 6.15.06 update on 06GRC power costs.xls Chart 3 8 2 2" xfId="23155"/>
    <cellStyle name="_VC 6.15.06 update on 06GRC power costs.xls Chart 3 8 3" xfId="23156"/>
    <cellStyle name="_VC 6.15.06 update on 06GRC power costs.xls Chart 3 9" xfId="23157"/>
    <cellStyle name="_VC 6.15.06 update on 06GRC power costs.xls Chart 3 9 2" xfId="23158"/>
    <cellStyle name="_VC 6.15.06 update on 06GRC power costs.xls Chart 3 9 2 2" xfId="23159"/>
    <cellStyle name="_VC 6.15.06 update on 06GRC power costs.xls Chart 3 9 2 2 2" xfId="23160"/>
    <cellStyle name="_VC 6.15.06 update on 06GRC power costs.xls Chart 3 9 2 3" xfId="23161"/>
    <cellStyle name="_VC 6.15.06 update on 06GRC power costs.xls Chart 3 9 3" xfId="23162"/>
    <cellStyle name="_VC 6.15.06 update on 06GRC power costs.xls Chart 3 9 3 2" xfId="23163"/>
    <cellStyle name="_VC 6.15.06 update on 06GRC power costs.xls Chart 3 9 4" xfId="23164"/>
    <cellStyle name="_VC 6.15.06 update on 06GRC power costs.xls Chart 3_04 07E Wild Horse Wind Expansion (C) (2)" xfId="23165"/>
    <cellStyle name="_VC 6.15.06 update on 06GRC power costs.xls Chart 3_04 07E Wild Horse Wind Expansion (C) (2) 2" xfId="23166"/>
    <cellStyle name="_VC 6.15.06 update on 06GRC power costs.xls Chart 3_04 07E Wild Horse Wind Expansion (C) (2) 2 2" xfId="23167"/>
    <cellStyle name="_VC 6.15.06 update on 06GRC power costs.xls Chart 3_04 07E Wild Horse Wind Expansion (C) (2) 2 2 2" xfId="23168"/>
    <cellStyle name="_VC 6.15.06 update on 06GRC power costs.xls Chart 3_04 07E Wild Horse Wind Expansion (C) (2) 2 2 2 2" xfId="23169"/>
    <cellStyle name="_VC 6.15.06 update on 06GRC power costs.xls Chart 3_04 07E Wild Horse Wind Expansion (C) (2) 2 3" xfId="23170"/>
    <cellStyle name="_VC 6.15.06 update on 06GRC power costs.xls Chart 3_04 07E Wild Horse Wind Expansion (C) (2) 2 3 2" xfId="23171"/>
    <cellStyle name="_VC 6.15.06 update on 06GRC power costs.xls Chart 3_04 07E Wild Horse Wind Expansion (C) (2) 2 4" xfId="23172"/>
    <cellStyle name="_VC 6.15.06 update on 06GRC power costs.xls Chart 3_04 07E Wild Horse Wind Expansion (C) (2) 2 4 2" xfId="23173"/>
    <cellStyle name="_VC 6.15.06 update on 06GRC power costs.xls Chart 3_04 07E Wild Horse Wind Expansion (C) (2) 3" xfId="23174"/>
    <cellStyle name="_VC 6.15.06 update on 06GRC power costs.xls Chart 3_04 07E Wild Horse Wind Expansion (C) (2) 3 2" xfId="23175"/>
    <cellStyle name="_VC 6.15.06 update on 06GRC power costs.xls Chart 3_04 07E Wild Horse Wind Expansion (C) (2) 3 2 2" xfId="23176"/>
    <cellStyle name="_VC 6.15.06 update on 06GRC power costs.xls Chart 3_04 07E Wild Horse Wind Expansion (C) (2) 3 3" xfId="23177"/>
    <cellStyle name="_VC 6.15.06 update on 06GRC power costs.xls Chart 3_04 07E Wild Horse Wind Expansion (C) (2) 4" xfId="23178"/>
    <cellStyle name="_VC 6.15.06 update on 06GRC power costs.xls Chart 3_04 07E Wild Horse Wind Expansion (C) (2) 4 2" xfId="23179"/>
    <cellStyle name="_VC 6.15.06 update on 06GRC power costs.xls Chart 3_04 07E Wild Horse Wind Expansion (C) (2) 4 2 2" xfId="23180"/>
    <cellStyle name="_VC 6.15.06 update on 06GRC power costs.xls Chart 3_04 07E Wild Horse Wind Expansion (C) (2) 4 3" xfId="23181"/>
    <cellStyle name="_VC 6.15.06 update on 06GRC power costs.xls Chart 3_04 07E Wild Horse Wind Expansion (C) (2) 5" xfId="23182"/>
    <cellStyle name="_VC 6.15.06 update on 06GRC power costs.xls Chart 3_04 07E Wild Horse Wind Expansion (C) (2) 5 2" xfId="23183"/>
    <cellStyle name="_VC 6.15.06 update on 06GRC power costs.xls Chart 3_04 07E Wild Horse Wind Expansion (C) (2) 6" xfId="23184"/>
    <cellStyle name="_VC 6.15.06 update on 06GRC power costs.xls Chart 3_04 07E Wild Horse Wind Expansion (C) (2) 6 2" xfId="23185"/>
    <cellStyle name="_VC 6.15.06 update on 06GRC power costs.xls Chart 3_04 07E Wild Horse Wind Expansion (C) (2)_Adj Bench DR 3 for Initial Briefs (Electric)" xfId="23186"/>
    <cellStyle name="_VC 6.15.06 update on 06GRC power costs.xls Chart 3_04 07E Wild Horse Wind Expansion (C) (2)_Adj Bench DR 3 for Initial Briefs (Electric) 2" xfId="23187"/>
    <cellStyle name="_VC 6.15.06 update on 06GRC power costs.xls Chart 3_04 07E Wild Horse Wind Expansion (C) (2)_Adj Bench DR 3 for Initial Briefs (Electric) 2 2" xfId="23188"/>
    <cellStyle name="_VC 6.15.06 update on 06GRC power costs.xls Chart 3_04 07E Wild Horse Wind Expansion (C) (2)_Adj Bench DR 3 for Initial Briefs (Electric) 2 2 2" xfId="23189"/>
    <cellStyle name="_VC 6.15.06 update on 06GRC power costs.xls Chart 3_04 07E Wild Horse Wind Expansion (C) (2)_Adj Bench DR 3 for Initial Briefs (Electric) 2 2 2 2" xfId="23190"/>
    <cellStyle name="_VC 6.15.06 update on 06GRC power costs.xls Chart 3_04 07E Wild Horse Wind Expansion (C) (2)_Adj Bench DR 3 for Initial Briefs (Electric) 2 3" xfId="23191"/>
    <cellStyle name="_VC 6.15.06 update on 06GRC power costs.xls Chart 3_04 07E Wild Horse Wind Expansion (C) (2)_Adj Bench DR 3 for Initial Briefs (Electric) 2 3 2" xfId="23192"/>
    <cellStyle name="_VC 6.15.06 update on 06GRC power costs.xls Chart 3_04 07E Wild Horse Wind Expansion (C) (2)_Adj Bench DR 3 for Initial Briefs (Electric) 2 4" xfId="23193"/>
    <cellStyle name="_VC 6.15.06 update on 06GRC power costs.xls Chart 3_04 07E Wild Horse Wind Expansion (C) (2)_Adj Bench DR 3 for Initial Briefs (Electric) 2 4 2" xfId="23194"/>
    <cellStyle name="_VC 6.15.06 update on 06GRC power costs.xls Chart 3_04 07E Wild Horse Wind Expansion (C) (2)_Adj Bench DR 3 for Initial Briefs (Electric) 3" xfId="23195"/>
    <cellStyle name="_VC 6.15.06 update on 06GRC power costs.xls Chart 3_04 07E Wild Horse Wind Expansion (C) (2)_Adj Bench DR 3 for Initial Briefs (Electric) 3 2" xfId="23196"/>
    <cellStyle name="_VC 6.15.06 update on 06GRC power costs.xls Chart 3_04 07E Wild Horse Wind Expansion (C) (2)_Adj Bench DR 3 for Initial Briefs (Electric) 3 2 2" xfId="23197"/>
    <cellStyle name="_VC 6.15.06 update on 06GRC power costs.xls Chart 3_04 07E Wild Horse Wind Expansion (C) (2)_Adj Bench DR 3 for Initial Briefs (Electric) 3 3" xfId="23198"/>
    <cellStyle name="_VC 6.15.06 update on 06GRC power costs.xls Chart 3_04 07E Wild Horse Wind Expansion (C) (2)_Adj Bench DR 3 for Initial Briefs (Electric) 4" xfId="23199"/>
    <cellStyle name="_VC 6.15.06 update on 06GRC power costs.xls Chart 3_04 07E Wild Horse Wind Expansion (C) (2)_Adj Bench DR 3 for Initial Briefs (Electric) 4 2" xfId="23200"/>
    <cellStyle name="_VC 6.15.06 update on 06GRC power costs.xls Chart 3_04 07E Wild Horse Wind Expansion (C) (2)_Adj Bench DR 3 for Initial Briefs (Electric) 4 2 2" xfId="23201"/>
    <cellStyle name="_VC 6.15.06 update on 06GRC power costs.xls Chart 3_04 07E Wild Horse Wind Expansion (C) (2)_Adj Bench DR 3 for Initial Briefs (Electric) 4 3" xfId="23202"/>
    <cellStyle name="_VC 6.15.06 update on 06GRC power costs.xls Chart 3_04 07E Wild Horse Wind Expansion (C) (2)_Adj Bench DR 3 for Initial Briefs (Electric) 5" xfId="23203"/>
    <cellStyle name="_VC 6.15.06 update on 06GRC power costs.xls Chart 3_04 07E Wild Horse Wind Expansion (C) (2)_Adj Bench DR 3 for Initial Briefs (Electric) 5 2" xfId="23204"/>
    <cellStyle name="_VC 6.15.06 update on 06GRC power costs.xls Chart 3_04 07E Wild Horse Wind Expansion (C) (2)_Adj Bench DR 3 for Initial Briefs (Electric) 6" xfId="23205"/>
    <cellStyle name="_VC 6.15.06 update on 06GRC power costs.xls Chart 3_04 07E Wild Horse Wind Expansion (C) (2)_Adj Bench DR 3 for Initial Briefs (Electric) 6 2" xfId="23206"/>
    <cellStyle name="_VC 6.15.06 update on 06GRC power costs.xls Chart 3_04 07E Wild Horse Wind Expansion (C) (2)_Adj Bench DR 3 for Initial Briefs (Electric)_DEM-WP(C) ENERG10C--ctn Mid-C_042010 2010GRC" xfId="23207"/>
    <cellStyle name="_VC 6.15.06 update on 06GRC power costs.xls Chart 3_04 07E Wild Horse Wind Expansion (C) (2)_Adj Bench DR 3 for Initial Briefs (Electric)_DEM-WP(C) ENERG10C--ctn Mid-C_042010 2010GRC 2" xfId="23208"/>
    <cellStyle name="_VC 6.15.06 update on 06GRC power costs.xls Chart 3_04 07E Wild Horse Wind Expansion (C) (2)_Book1" xfId="23209"/>
    <cellStyle name="_VC 6.15.06 update on 06GRC power costs.xls Chart 3_04 07E Wild Horse Wind Expansion (C) (2)_Book1 2" xfId="23210"/>
    <cellStyle name="_VC 6.15.06 update on 06GRC power costs.xls Chart 3_04 07E Wild Horse Wind Expansion (C) (2)_DEM-WP(C) ENERG10C--ctn Mid-C_042010 2010GRC" xfId="23211"/>
    <cellStyle name="_VC 6.15.06 update on 06GRC power costs.xls Chart 3_04 07E Wild Horse Wind Expansion (C) (2)_DEM-WP(C) ENERG10C--ctn Mid-C_042010 2010GRC 2" xfId="23212"/>
    <cellStyle name="_VC 6.15.06 update on 06GRC power costs.xls Chart 3_04 07E Wild Horse Wind Expansion (C) (2)_Electric Rev Req Model (2009 GRC) " xfId="23213"/>
    <cellStyle name="_VC 6.15.06 update on 06GRC power costs.xls Chart 3_04 07E Wild Horse Wind Expansion (C) (2)_Electric Rev Req Model (2009 GRC)  2" xfId="23214"/>
    <cellStyle name="_VC 6.15.06 update on 06GRC power costs.xls Chart 3_04 07E Wild Horse Wind Expansion (C) (2)_Electric Rev Req Model (2009 GRC)  2 2" xfId="23215"/>
    <cellStyle name="_VC 6.15.06 update on 06GRC power costs.xls Chart 3_04 07E Wild Horse Wind Expansion (C) (2)_Electric Rev Req Model (2009 GRC)  2 2 2" xfId="23216"/>
    <cellStyle name="_VC 6.15.06 update on 06GRC power costs.xls Chart 3_04 07E Wild Horse Wind Expansion (C) (2)_Electric Rev Req Model (2009 GRC)  2 2 2 2" xfId="23217"/>
    <cellStyle name="_VC 6.15.06 update on 06GRC power costs.xls Chart 3_04 07E Wild Horse Wind Expansion (C) (2)_Electric Rev Req Model (2009 GRC)  2 3" xfId="23218"/>
    <cellStyle name="_VC 6.15.06 update on 06GRC power costs.xls Chart 3_04 07E Wild Horse Wind Expansion (C) (2)_Electric Rev Req Model (2009 GRC)  2 3 2" xfId="23219"/>
    <cellStyle name="_VC 6.15.06 update on 06GRC power costs.xls Chart 3_04 07E Wild Horse Wind Expansion (C) (2)_Electric Rev Req Model (2009 GRC)  2 4" xfId="23220"/>
    <cellStyle name="_VC 6.15.06 update on 06GRC power costs.xls Chart 3_04 07E Wild Horse Wind Expansion (C) (2)_Electric Rev Req Model (2009 GRC)  2 4 2" xfId="23221"/>
    <cellStyle name="_VC 6.15.06 update on 06GRC power costs.xls Chart 3_04 07E Wild Horse Wind Expansion (C) (2)_Electric Rev Req Model (2009 GRC)  3" xfId="23222"/>
    <cellStyle name="_VC 6.15.06 update on 06GRC power costs.xls Chart 3_04 07E Wild Horse Wind Expansion (C) (2)_Electric Rev Req Model (2009 GRC)  3 2" xfId="23223"/>
    <cellStyle name="_VC 6.15.06 update on 06GRC power costs.xls Chart 3_04 07E Wild Horse Wind Expansion (C) (2)_Electric Rev Req Model (2009 GRC)  3 2 2" xfId="23224"/>
    <cellStyle name="_VC 6.15.06 update on 06GRC power costs.xls Chart 3_04 07E Wild Horse Wind Expansion (C) (2)_Electric Rev Req Model (2009 GRC)  3 3" xfId="23225"/>
    <cellStyle name="_VC 6.15.06 update on 06GRC power costs.xls Chart 3_04 07E Wild Horse Wind Expansion (C) (2)_Electric Rev Req Model (2009 GRC)  4" xfId="23226"/>
    <cellStyle name="_VC 6.15.06 update on 06GRC power costs.xls Chart 3_04 07E Wild Horse Wind Expansion (C) (2)_Electric Rev Req Model (2009 GRC)  4 2" xfId="23227"/>
    <cellStyle name="_VC 6.15.06 update on 06GRC power costs.xls Chart 3_04 07E Wild Horse Wind Expansion (C) (2)_Electric Rev Req Model (2009 GRC)  4 2 2" xfId="23228"/>
    <cellStyle name="_VC 6.15.06 update on 06GRC power costs.xls Chart 3_04 07E Wild Horse Wind Expansion (C) (2)_Electric Rev Req Model (2009 GRC)  4 3" xfId="23229"/>
    <cellStyle name="_VC 6.15.06 update on 06GRC power costs.xls Chart 3_04 07E Wild Horse Wind Expansion (C) (2)_Electric Rev Req Model (2009 GRC)  5" xfId="23230"/>
    <cellStyle name="_VC 6.15.06 update on 06GRC power costs.xls Chart 3_04 07E Wild Horse Wind Expansion (C) (2)_Electric Rev Req Model (2009 GRC)  5 2" xfId="23231"/>
    <cellStyle name="_VC 6.15.06 update on 06GRC power costs.xls Chart 3_04 07E Wild Horse Wind Expansion (C) (2)_Electric Rev Req Model (2009 GRC)  6" xfId="23232"/>
    <cellStyle name="_VC 6.15.06 update on 06GRC power costs.xls Chart 3_04 07E Wild Horse Wind Expansion (C) (2)_Electric Rev Req Model (2009 GRC)  6 2" xfId="23233"/>
    <cellStyle name="_VC 6.15.06 update on 06GRC power costs.xls Chart 3_04 07E Wild Horse Wind Expansion (C) (2)_Electric Rev Req Model (2009 GRC) _DEM-WP(C) ENERG10C--ctn Mid-C_042010 2010GRC" xfId="23234"/>
    <cellStyle name="_VC 6.15.06 update on 06GRC power costs.xls Chart 3_04 07E Wild Horse Wind Expansion (C) (2)_Electric Rev Req Model (2009 GRC) _DEM-WP(C) ENERG10C--ctn Mid-C_042010 2010GRC 2" xfId="23235"/>
    <cellStyle name="_VC 6.15.06 update on 06GRC power costs.xls Chart 3_04 07E Wild Horse Wind Expansion (C) (2)_Electric Rev Req Model (2009 GRC) Rebuttal" xfId="23236"/>
    <cellStyle name="_VC 6.15.06 update on 06GRC power costs.xls Chart 3_04 07E Wild Horse Wind Expansion (C) (2)_Electric Rev Req Model (2009 GRC) Rebuttal 2" xfId="23237"/>
    <cellStyle name="_VC 6.15.06 update on 06GRC power costs.xls Chart 3_04 07E Wild Horse Wind Expansion (C) (2)_Electric Rev Req Model (2009 GRC) Rebuttal 2 2" xfId="23238"/>
    <cellStyle name="_VC 6.15.06 update on 06GRC power costs.xls Chart 3_04 07E Wild Horse Wind Expansion (C) (2)_Electric Rev Req Model (2009 GRC) Rebuttal 2 2 2" xfId="23239"/>
    <cellStyle name="_VC 6.15.06 update on 06GRC power costs.xls Chart 3_04 07E Wild Horse Wind Expansion (C) (2)_Electric Rev Req Model (2009 GRC) Rebuttal 2 3" xfId="23240"/>
    <cellStyle name="_VC 6.15.06 update on 06GRC power costs.xls Chart 3_04 07E Wild Horse Wind Expansion (C) (2)_Electric Rev Req Model (2009 GRC) Rebuttal 3" xfId="23241"/>
    <cellStyle name="_VC 6.15.06 update on 06GRC power costs.xls Chart 3_04 07E Wild Horse Wind Expansion (C) (2)_Electric Rev Req Model (2009 GRC) Rebuttal 3 2" xfId="23242"/>
    <cellStyle name="_VC 6.15.06 update on 06GRC power costs.xls Chart 3_04 07E Wild Horse Wind Expansion (C) (2)_Electric Rev Req Model (2009 GRC) Rebuttal 4" xfId="23243"/>
    <cellStyle name="_VC 6.15.06 update on 06GRC power costs.xls Chart 3_04 07E Wild Horse Wind Expansion (C) (2)_Electric Rev Req Model (2009 GRC) Rebuttal REmoval of New  WH Solar AdjustMI" xfId="23244"/>
    <cellStyle name="_VC 6.15.06 update on 06GRC power costs.xls Chart 3_04 07E Wild Horse Wind Expansion (C) (2)_Electric Rev Req Model (2009 GRC) Rebuttal REmoval of New  WH Solar AdjustMI 2" xfId="23245"/>
    <cellStyle name="_VC 6.15.06 update on 06GRC power costs.xls Chart 3_04 07E Wild Horse Wind Expansion (C) (2)_Electric Rev Req Model (2009 GRC) Rebuttal REmoval of New  WH Solar AdjustMI 2 2" xfId="23246"/>
    <cellStyle name="_VC 6.15.06 update on 06GRC power costs.xls Chart 3_04 07E Wild Horse Wind Expansion (C) (2)_Electric Rev Req Model (2009 GRC) Rebuttal REmoval of New  WH Solar AdjustMI 2 2 2" xfId="23247"/>
    <cellStyle name="_VC 6.15.06 update on 06GRC power costs.xls Chart 3_04 07E Wild Horse Wind Expansion (C) (2)_Electric Rev Req Model (2009 GRC) Rebuttal REmoval of New  WH Solar AdjustMI 2 2 2 2" xfId="23248"/>
    <cellStyle name="_VC 6.15.06 update on 06GRC power costs.xls Chart 3_04 07E Wild Horse Wind Expansion (C) (2)_Electric Rev Req Model (2009 GRC) Rebuttal REmoval of New  WH Solar AdjustMI 2 3" xfId="23249"/>
    <cellStyle name="_VC 6.15.06 update on 06GRC power costs.xls Chart 3_04 07E Wild Horse Wind Expansion (C) (2)_Electric Rev Req Model (2009 GRC) Rebuttal REmoval of New  WH Solar AdjustMI 2 3 2" xfId="23250"/>
    <cellStyle name="_VC 6.15.06 update on 06GRC power costs.xls Chart 3_04 07E Wild Horse Wind Expansion (C) (2)_Electric Rev Req Model (2009 GRC) Rebuttal REmoval of New  WH Solar AdjustMI 2 4" xfId="23251"/>
    <cellStyle name="_VC 6.15.06 update on 06GRC power costs.xls Chart 3_04 07E Wild Horse Wind Expansion (C) (2)_Electric Rev Req Model (2009 GRC) Rebuttal REmoval of New  WH Solar AdjustMI 2 4 2" xfId="23252"/>
    <cellStyle name="_VC 6.15.06 update on 06GRC power costs.xls Chart 3_04 07E Wild Horse Wind Expansion (C) (2)_Electric Rev Req Model (2009 GRC) Rebuttal REmoval of New  WH Solar AdjustMI 3" xfId="23253"/>
    <cellStyle name="_VC 6.15.06 update on 06GRC power costs.xls Chart 3_04 07E Wild Horse Wind Expansion (C) (2)_Electric Rev Req Model (2009 GRC) Rebuttal REmoval of New  WH Solar AdjustMI 3 2" xfId="23254"/>
    <cellStyle name="_VC 6.15.06 update on 06GRC power costs.xls Chart 3_04 07E Wild Horse Wind Expansion (C) (2)_Electric Rev Req Model (2009 GRC) Rebuttal REmoval of New  WH Solar AdjustMI 3 2 2" xfId="23255"/>
    <cellStyle name="_VC 6.15.06 update on 06GRC power costs.xls Chart 3_04 07E Wild Horse Wind Expansion (C) (2)_Electric Rev Req Model (2009 GRC) Rebuttal REmoval of New  WH Solar AdjustMI 3 3" xfId="23256"/>
    <cellStyle name="_VC 6.15.06 update on 06GRC power costs.xls Chart 3_04 07E Wild Horse Wind Expansion (C) (2)_Electric Rev Req Model (2009 GRC) Rebuttal REmoval of New  WH Solar AdjustMI 4" xfId="23257"/>
    <cellStyle name="_VC 6.15.06 update on 06GRC power costs.xls Chart 3_04 07E Wild Horse Wind Expansion (C) (2)_Electric Rev Req Model (2009 GRC) Rebuttal REmoval of New  WH Solar AdjustMI 4 2" xfId="23258"/>
    <cellStyle name="_VC 6.15.06 update on 06GRC power costs.xls Chart 3_04 07E Wild Horse Wind Expansion (C) (2)_Electric Rev Req Model (2009 GRC) Rebuttal REmoval of New  WH Solar AdjustMI 4 2 2" xfId="23259"/>
    <cellStyle name="_VC 6.15.06 update on 06GRC power costs.xls Chart 3_04 07E Wild Horse Wind Expansion (C) (2)_Electric Rev Req Model (2009 GRC) Rebuttal REmoval of New  WH Solar AdjustMI 4 3" xfId="23260"/>
    <cellStyle name="_VC 6.15.06 update on 06GRC power costs.xls Chart 3_04 07E Wild Horse Wind Expansion (C) (2)_Electric Rev Req Model (2009 GRC) Rebuttal REmoval of New  WH Solar AdjustMI 5" xfId="23261"/>
    <cellStyle name="_VC 6.15.06 update on 06GRC power costs.xls Chart 3_04 07E Wild Horse Wind Expansion (C) (2)_Electric Rev Req Model (2009 GRC) Rebuttal REmoval of New  WH Solar AdjustMI 5 2" xfId="23262"/>
    <cellStyle name="_VC 6.15.06 update on 06GRC power costs.xls Chart 3_04 07E Wild Horse Wind Expansion (C) (2)_Electric Rev Req Model (2009 GRC) Rebuttal REmoval of New  WH Solar AdjustMI 6" xfId="23263"/>
    <cellStyle name="_VC 6.15.06 update on 06GRC power costs.xls Chart 3_04 07E Wild Horse Wind Expansion (C) (2)_Electric Rev Req Model (2009 GRC) Rebuttal REmoval of New  WH Solar AdjustMI 6 2" xfId="23264"/>
    <cellStyle name="_VC 6.15.06 update on 06GRC power costs.xls Chart 3_04 07E Wild Horse Wind Expansion (C) (2)_Electric Rev Req Model (2009 GRC) Rebuttal REmoval of New  WH Solar AdjustMI_DEM-WP(C) ENERG10C--ctn Mid-C_042010 2010GRC" xfId="23265"/>
    <cellStyle name="_VC 6.15.06 update on 06GRC power costs.xls Chart 3_04 07E Wild Horse Wind Expansion (C) (2)_Electric Rev Req Model (2009 GRC) Rebuttal REmoval of New  WH Solar AdjustMI_DEM-WP(C) ENERG10C--ctn Mid-C_042010 2010GRC 2" xfId="23266"/>
    <cellStyle name="_VC 6.15.06 update on 06GRC power costs.xls Chart 3_04 07E Wild Horse Wind Expansion (C) (2)_Electric Rev Req Model (2009 GRC) Revised 01-18-2010" xfId="23267"/>
    <cellStyle name="_VC 6.15.06 update on 06GRC power costs.xls Chart 3_04 07E Wild Horse Wind Expansion (C) (2)_Electric Rev Req Model (2009 GRC) Revised 01-18-2010 2" xfId="23268"/>
    <cellStyle name="_VC 6.15.06 update on 06GRC power costs.xls Chart 3_04 07E Wild Horse Wind Expansion (C) (2)_Electric Rev Req Model (2009 GRC) Revised 01-18-2010 2 2" xfId="23269"/>
    <cellStyle name="_VC 6.15.06 update on 06GRC power costs.xls Chart 3_04 07E Wild Horse Wind Expansion (C) (2)_Electric Rev Req Model (2009 GRC) Revised 01-18-2010 2 2 2" xfId="23270"/>
    <cellStyle name="_VC 6.15.06 update on 06GRC power costs.xls Chart 3_04 07E Wild Horse Wind Expansion (C) (2)_Electric Rev Req Model (2009 GRC) Revised 01-18-2010 2 2 2 2" xfId="23271"/>
    <cellStyle name="_VC 6.15.06 update on 06GRC power costs.xls Chart 3_04 07E Wild Horse Wind Expansion (C) (2)_Electric Rev Req Model (2009 GRC) Revised 01-18-2010 2 3" xfId="23272"/>
    <cellStyle name="_VC 6.15.06 update on 06GRC power costs.xls Chart 3_04 07E Wild Horse Wind Expansion (C) (2)_Electric Rev Req Model (2009 GRC) Revised 01-18-2010 2 3 2" xfId="23273"/>
    <cellStyle name="_VC 6.15.06 update on 06GRC power costs.xls Chart 3_04 07E Wild Horse Wind Expansion (C) (2)_Electric Rev Req Model (2009 GRC) Revised 01-18-2010 2 4" xfId="23274"/>
    <cellStyle name="_VC 6.15.06 update on 06GRC power costs.xls Chart 3_04 07E Wild Horse Wind Expansion (C) (2)_Electric Rev Req Model (2009 GRC) Revised 01-18-2010 2 4 2" xfId="23275"/>
    <cellStyle name="_VC 6.15.06 update on 06GRC power costs.xls Chart 3_04 07E Wild Horse Wind Expansion (C) (2)_Electric Rev Req Model (2009 GRC) Revised 01-18-2010 3" xfId="23276"/>
    <cellStyle name="_VC 6.15.06 update on 06GRC power costs.xls Chart 3_04 07E Wild Horse Wind Expansion (C) (2)_Electric Rev Req Model (2009 GRC) Revised 01-18-2010 3 2" xfId="23277"/>
    <cellStyle name="_VC 6.15.06 update on 06GRC power costs.xls Chart 3_04 07E Wild Horse Wind Expansion (C) (2)_Electric Rev Req Model (2009 GRC) Revised 01-18-2010 3 2 2" xfId="23278"/>
    <cellStyle name="_VC 6.15.06 update on 06GRC power costs.xls Chart 3_04 07E Wild Horse Wind Expansion (C) (2)_Electric Rev Req Model (2009 GRC) Revised 01-18-2010 3 3" xfId="23279"/>
    <cellStyle name="_VC 6.15.06 update on 06GRC power costs.xls Chart 3_04 07E Wild Horse Wind Expansion (C) (2)_Electric Rev Req Model (2009 GRC) Revised 01-18-2010 4" xfId="23280"/>
    <cellStyle name="_VC 6.15.06 update on 06GRC power costs.xls Chart 3_04 07E Wild Horse Wind Expansion (C) (2)_Electric Rev Req Model (2009 GRC) Revised 01-18-2010 4 2" xfId="23281"/>
    <cellStyle name="_VC 6.15.06 update on 06GRC power costs.xls Chart 3_04 07E Wild Horse Wind Expansion (C) (2)_Electric Rev Req Model (2009 GRC) Revised 01-18-2010 4 2 2" xfId="23282"/>
    <cellStyle name="_VC 6.15.06 update on 06GRC power costs.xls Chart 3_04 07E Wild Horse Wind Expansion (C) (2)_Electric Rev Req Model (2009 GRC) Revised 01-18-2010 4 3" xfId="23283"/>
    <cellStyle name="_VC 6.15.06 update on 06GRC power costs.xls Chart 3_04 07E Wild Horse Wind Expansion (C) (2)_Electric Rev Req Model (2009 GRC) Revised 01-18-2010 5" xfId="23284"/>
    <cellStyle name="_VC 6.15.06 update on 06GRC power costs.xls Chart 3_04 07E Wild Horse Wind Expansion (C) (2)_Electric Rev Req Model (2009 GRC) Revised 01-18-2010 5 2" xfId="23285"/>
    <cellStyle name="_VC 6.15.06 update on 06GRC power costs.xls Chart 3_04 07E Wild Horse Wind Expansion (C) (2)_Electric Rev Req Model (2009 GRC) Revised 01-18-2010 6" xfId="23286"/>
    <cellStyle name="_VC 6.15.06 update on 06GRC power costs.xls Chart 3_04 07E Wild Horse Wind Expansion (C) (2)_Electric Rev Req Model (2009 GRC) Revised 01-18-2010 6 2" xfId="23287"/>
    <cellStyle name="_VC 6.15.06 update on 06GRC power costs.xls Chart 3_04 07E Wild Horse Wind Expansion (C) (2)_Electric Rev Req Model (2009 GRC) Revised 01-18-2010_DEM-WP(C) ENERG10C--ctn Mid-C_042010 2010GRC" xfId="23288"/>
    <cellStyle name="_VC 6.15.06 update on 06GRC power costs.xls Chart 3_04 07E Wild Horse Wind Expansion (C) (2)_Electric Rev Req Model (2009 GRC) Revised 01-18-2010_DEM-WP(C) ENERG10C--ctn Mid-C_042010 2010GRC 2" xfId="23289"/>
    <cellStyle name="_VC 6.15.06 update on 06GRC power costs.xls Chart 3_04 07E Wild Horse Wind Expansion (C) (2)_Electric Rev Req Model (2010 GRC)" xfId="23290"/>
    <cellStyle name="_VC 6.15.06 update on 06GRC power costs.xls Chart 3_04 07E Wild Horse Wind Expansion (C) (2)_Electric Rev Req Model (2010 GRC) 2" xfId="23291"/>
    <cellStyle name="_VC 6.15.06 update on 06GRC power costs.xls Chart 3_04 07E Wild Horse Wind Expansion (C) (2)_Electric Rev Req Model (2010 GRC) SF" xfId="23292"/>
    <cellStyle name="_VC 6.15.06 update on 06GRC power costs.xls Chart 3_04 07E Wild Horse Wind Expansion (C) (2)_Electric Rev Req Model (2010 GRC) SF 2" xfId="23293"/>
    <cellStyle name="_VC 6.15.06 update on 06GRC power costs.xls Chart 3_04 07E Wild Horse Wind Expansion (C) (2)_Final Order Electric EXHIBIT A-1" xfId="23294"/>
    <cellStyle name="_VC 6.15.06 update on 06GRC power costs.xls Chart 3_04 07E Wild Horse Wind Expansion (C) (2)_Final Order Electric EXHIBIT A-1 2" xfId="23295"/>
    <cellStyle name="_VC 6.15.06 update on 06GRC power costs.xls Chart 3_04 07E Wild Horse Wind Expansion (C) (2)_Final Order Electric EXHIBIT A-1 2 2" xfId="23296"/>
    <cellStyle name="_VC 6.15.06 update on 06GRC power costs.xls Chart 3_04 07E Wild Horse Wind Expansion (C) (2)_Final Order Electric EXHIBIT A-1 2 2 2" xfId="23297"/>
    <cellStyle name="_VC 6.15.06 update on 06GRC power costs.xls Chart 3_04 07E Wild Horse Wind Expansion (C) (2)_Final Order Electric EXHIBIT A-1 2 3" xfId="23298"/>
    <cellStyle name="_VC 6.15.06 update on 06GRC power costs.xls Chart 3_04 07E Wild Horse Wind Expansion (C) (2)_Final Order Electric EXHIBIT A-1 3" xfId="23299"/>
    <cellStyle name="_VC 6.15.06 update on 06GRC power costs.xls Chart 3_04 07E Wild Horse Wind Expansion (C) (2)_Final Order Electric EXHIBIT A-1 3 2" xfId="23300"/>
    <cellStyle name="_VC 6.15.06 update on 06GRC power costs.xls Chart 3_04 07E Wild Horse Wind Expansion (C) (2)_Final Order Electric EXHIBIT A-1 3 2 2" xfId="23301"/>
    <cellStyle name="_VC 6.15.06 update on 06GRC power costs.xls Chart 3_04 07E Wild Horse Wind Expansion (C) (2)_Final Order Electric EXHIBIT A-1 3 3" xfId="23302"/>
    <cellStyle name="_VC 6.15.06 update on 06GRC power costs.xls Chart 3_04 07E Wild Horse Wind Expansion (C) (2)_Final Order Electric EXHIBIT A-1 4" xfId="23303"/>
    <cellStyle name="_VC 6.15.06 update on 06GRC power costs.xls Chart 3_04 07E Wild Horse Wind Expansion (C) (2)_Final Order Electric EXHIBIT A-1 4 2" xfId="23304"/>
    <cellStyle name="_VC 6.15.06 update on 06GRC power costs.xls Chart 3_04 07E Wild Horse Wind Expansion (C) (2)_Final Order Electric EXHIBIT A-1 5" xfId="23305"/>
    <cellStyle name="_VC 6.15.06 update on 06GRC power costs.xls Chart 3_04 07E Wild Horse Wind Expansion (C) (2)_Final Order Electric EXHIBIT A-1 6" xfId="23306"/>
    <cellStyle name="_VC 6.15.06 update on 06GRC power costs.xls Chart 3_04 07E Wild Horse Wind Expansion (C) (2)_TENASKA REGULATORY ASSET" xfId="23307"/>
    <cellStyle name="_VC 6.15.06 update on 06GRC power costs.xls Chart 3_04 07E Wild Horse Wind Expansion (C) (2)_TENASKA REGULATORY ASSET 2" xfId="23308"/>
    <cellStyle name="_VC 6.15.06 update on 06GRC power costs.xls Chart 3_04 07E Wild Horse Wind Expansion (C) (2)_TENASKA REGULATORY ASSET 2 2" xfId="23309"/>
    <cellStyle name="_VC 6.15.06 update on 06GRC power costs.xls Chart 3_04 07E Wild Horse Wind Expansion (C) (2)_TENASKA REGULATORY ASSET 2 2 2" xfId="23310"/>
    <cellStyle name="_VC 6.15.06 update on 06GRC power costs.xls Chart 3_04 07E Wild Horse Wind Expansion (C) (2)_TENASKA REGULATORY ASSET 2 3" xfId="23311"/>
    <cellStyle name="_VC 6.15.06 update on 06GRC power costs.xls Chart 3_04 07E Wild Horse Wind Expansion (C) (2)_TENASKA REGULATORY ASSET 3" xfId="23312"/>
    <cellStyle name="_VC 6.15.06 update on 06GRC power costs.xls Chart 3_04 07E Wild Horse Wind Expansion (C) (2)_TENASKA REGULATORY ASSET 3 2" xfId="23313"/>
    <cellStyle name="_VC 6.15.06 update on 06GRC power costs.xls Chart 3_04 07E Wild Horse Wind Expansion (C) (2)_TENASKA REGULATORY ASSET 3 2 2" xfId="23314"/>
    <cellStyle name="_VC 6.15.06 update on 06GRC power costs.xls Chart 3_04 07E Wild Horse Wind Expansion (C) (2)_TENASKA REGULATORY ASSET 3 3" xfId="23315"/>
    <cellStyle name="_VC 6.15.06 update on 06GRC power costs.xls Chart 3_04 07E Wild Horse Wind Expansion (C) (2)_TENASKA REGULATORY ASSET 4" xfId="23316"/>
    <cellStyle name="_VC 6.15.06 update on 06GRC power costs.xls Chart 3_04 07E Wild Horse Wind Expansion (C) (2)_TENASKA REGULATORY ASSET 4 2" xfId="23317"/>
    <cellStyle name="_VC 6.15.06 update on 06GRC power costs.xls Chart 3_04 07E Wild Horse Wind Expansion (C) (2)_TENASKA REGULATORY ASSET 5" xfId="23318"/>
    <cellStyle name="_VC 6.15.06 update on 06GRC power costs.xls Chart 3_04 07E Wild Horse Wind Expansion (C) (2)_TENASKA REGULATORY ASSET 6" xfId="23319"/>
    <cellStyle name="_VC 6.15.06 update on 06GRC power costs.xls Chart 3_16.37E Wild Horse Expansion DeferralRevwrkingfile SF" xfId="23320"/>
    <cellStyle name="_VC 6.15.06 update on 06GRC power costs.xls Chart 3_16.37E Wild Horse Expansion DeferralRevwrkingfile SF 2" xfId="23321"/>
    <cellStyle name="_VC 6.15.06 update on 06GRC power costs.xls Chart 3_16.37E Wild Horse Expansion DeferralRevwrkingfile SF 2 2" xfId="23322"/>
    <cellStyle name="_VC 6.15.06 update on 06GRC power costs.xls Chart 3_16.37E Wild Horse Expansion DeferralRevwrkingfile SF 2 2 2" xfId="23323"/>
    <cellStyle name="_VC 6.15.06 update on 06GRC power costs.xls Chart 3_16.37E Wild Horse Expansion DeferralRevwrkingfile SF 2 2 2 2" xfId="23324"/>
    <cellStyle name="_VC 6.15.06 update on 06GRC power costs.xls Chart 3_16.37E Wild Horse Expansion DeferralRevwrkingfile SF 2 3" xfId="23325"/>
    <cellStyle name="_VC 6.15.06 update on 06GRC power costs.xls Chart 3_16.37E Wild Horse Expansion DeferralRevwrkingfile SF 2 3 2" xfId="23326"/>
    <cellStyle name="_VC 6.15.06 update on 06GRC power costs.xls Chart 3_16.37E Wild Horse Expansion DeferralRevwrkingfile SF 2 4" xfId="23327"/>
    <cellStyle name="_VC 6.15.06 update on 06GRC power costs.xls Chart 3_16.37E Wild Horse Expansion DeferralRevwrkingfile SF 2 4 2" xfId="23328"/>
    <cellStyle name="_VC 6.15.06 update on 06GRC power costs.xls Chart 3_16.37E Wild Horse Expansion DeferralRevwrkingfile SF 3" xfId="23329"/>
    <cellStyle name="_VC 6.15.06 update on 06GRC power costs.xls Chart 3_16.37E Wild Horse Expansion DeferralRevwrkingfile SF 3 2" xfId="23330"/>
    <cellStyle name="_VC 6.15.06 update on 06GRC power costs.xls Chart 3_16.37E Wild Horse Expansion DeferralRevwrkingfile SF 3 2 2" xfId="23331"/>
    <cellStyle name="_VC 6.15.06 update on 06GRC power costs.xls Chart 3_16.37E Wild Horse Expansion DeferralRevwrkingfile SF 3 3" xfId="23332"/>
    <cellStyle name="_VC 6.15.06 update on 06GRC power costs.xls Chart 3_16.37E Wild Horse Expansion DeferralRevwrkingfile SF 4" xfId="23333"/>
    <cellStyle name="_VC 6.15.06 update on 06GRC power costs.xls Chart 3_16.37E Wild Horse Expansion DeferralRevwrkingfile SF 4 2" xfId="23334"/>
    <cellStyle name="_VC 6.15.06 update on 06GRC power costs.xls Chart 3_16.37E Wild Horse Expansion DeferralRevwrkingfile SF 4 2 2" xfId="23335"/>
    <cellStyle name="_VC 6.15.06 update on 06GRC power costs.xls Chart 3_16.37E Wild Horse Expansion DeferralRevwrkingfile SF 4 3" xfId="23336"/>
    <cellStyle name="_VC 6.15.06 update on 06GRC power costs.xls Chart 3_16.37E Wild Horse Expansion DeferralRevwrkingfile SF 5" xfId="23337"/>
    <cellStyle name="_VC 6.15.06 update on 06GRC power costs.xls Chart 3_16.37E Wild Horse Expansion DeferralRevwrkingfile SF 5 2" xfId="23338"/>
    <cellStyle name="_VC 6.15.06 update on 06GRC power costs.xls Chart 3_16.37E Wild Horse Expansion DeferralRevwrkingfile SF 6" xfId="23339"/>
    <cellStyle name="_VC 6.15.06 update on 06GRC power costs.xls Chart 3_16.37E Wild Horse Expansion DeferralRevwrkingfile SF 6 2" xfId="23340"/>
    <cellStyle name="_VC 6.15.06 update on 06GRC power costs.xls Chart 3_16.37E Wild Horse Expansion DeferralRevwrkingfile SF_DEM-WP(C) ENERG10C--ctn Mid-C_042010 2010GRC" xfId="23341"/>
    <cellStyle name="_VC 6.15.06 update on 06GRC power costs.xls Chart 3_16.37E Wild Horse Expansion DeferralRevwrkingfile SF_DEM-WP(C) ENERG10C--ctn Mid-C_042010 2010GRC 2" xfId="23342"/>
    <cellStyle name="_VC 6.15.06 update on 06GRC power costs.xls Chart 3_2009 Compliance Filing PCA Exhibits for GRC" xfId="23343"/>
    <cellStyle name="_VC 6.15.06 update on 06GRC power costs.xls Chart 3_2009 Compliance Filing PCA Exhibits for GRC 2" xfId="23344"/>
    <cellStyle name="_VC 6.15.06 update on 06GRC power costs.xls Chart 3_2009 Compliance Filing PCA Exhibits for GRC 2 2" xfId="23345"/>
    <cellStyle name="_VC 6.15.06 update on 06GRC power costs.xls Chart 3_2009 Compliance Filing PCA Exhibits for GRC 3" xfId="23346"/>
    <cellStyle name="_VC 6.15.06 update on 06GRC power costs.xls Chart 3_2009 GRC Compl Filing - Exhibit D" xfId="23347"/>
    <cellStyle name="_VC 6.15.06 update on 06GRC power costs.xls Chart 3_2009 GRC Compl Filing - Exhibit D 2" xfId="23348"/>
    <cellStyle name="_VC 6.15.06 update on 06GRC power costs.xls Chart 3_2009 GRC Compl Filing - Exhibit D 2 2" xfId="23349"/>
    <cellStyle name="_VC 6.15.06 update on 06GRC power costs.xls Chart 3_2009 GRC Compl Filing - Exhibit D 2 2 2" xfId="23350"/>
    <cellStyle name="_VC 6.15.06 update on 06GRC power costs.xls Chart 3_2009 GRC Compl Filing - Exhibit D 2 2 2 2" xfId="23351"/>
    <cellStyle name="_VC 6.15.06 update on 06GRC power costs.xls Chart 3_2009 GRC Compl Filing - Exhibit D 2 3" xfId="23352"/>
    <cellStyle name="_VC 6.15.06 update on 06GRC power costs.xls Chart 3_2009 GRC Compl Filing - Exhibit D 2 3 2" xfId="23353"/>
    <cellStyle name="_VC 6.15.06 update on 06GRC power costs.xls Chart 3_2009 GRC Compl Filing - Exhibit D 2 4" xfId="23354"/>
    <cellStyle name="_VC 6.15.06 update on 06GRC power costs.xls Chart 3_2009 GRC Compl Filing - Exhibit D 2 4 2" xfId="23355"/>
    <cellStyle name="_VC 6.15.06 update on 06GRC power costs.xls Chart 3_2009 GRC Compl Filing - Exhibit D 3" xfId="23356"/>
    <cellStyle name="_VC 6.15.06 update on 06GRC power costs.xls Chart 3_2009 GRC Compl Filing - Exhibit D 3 2" xfId="23357"/>
    <cellStyle name="_VC 6.15.06 update on 06GRC power costs.xls Chart 3_2009 GRC Compl Filing - Exhibit D 3 2 2" xfId="23358"/>
    <cellStyle name="_VC 6.15.06 update on 06GRC power costs.xls Chart 3_2009 GRC Compl Filing - Exhibit D 3 3" xfId="23359"/>
    <cellStyle name="_VC 6.15.06 update on 06GRC power costs.xls Chart 3_2009 GRC Compl Filing - Exhibit D 4" xfId="23360"/>
    <cellStyle name="_VC 6.15.06 update on 06GRC power costs.xls Chart 3_2009 GRC Compl Filing - Exhibit D 4 2" xfId="23361"/>
    <cellStyle name="_VC 6.15.06 update on 06GRC power costs.xls Chart 3_2009 GRC Compl Filing - Exhibit D 4 2 2" xfId="23362"/>
    <cellStyle name="_VC 6.15.06 update on 06GRC power costs.xls Chart 3_2009 GRC Compl Filing - Exhibit D 4 3" xfId="23363"/>
    <cellStyle name="_VC 6.15.06 update on 06GRC power costs.xls Chart 3_2009 GRC Compl Filing - Exhibit D 5" xfId="23364"/>
    <cellStyle name="_VC 6.15.06 update on 06GRC power costs.xls Chart 3_2009 GRC Compl Filing - Exhibit D 5 2" xfId="23365"/>
    <cellStyle name="_VC 6.15.06 update on 06GRC power costs.xls Chart 3_2009 GRC Compl Filing - Exhibit D 6" xfId="23366"/>
    <cellStyle name="_VC 6.15.06 update on 06GRC power costs.xls Chart 3_2009 GRC Compl Filing - Exhibit D 6 2" xfId="23367"/>
    <cellStyle name="_VC 6.15.06 update on 06GRC power costs.xls Chart 3_2009 GRC Compl Filing - Exhibit D_DEM-WP(C) ENERG10C--ctn Mid-C_042010 2010GRC" xfId="23368"/>
    <cellStyle name="_VC 6.15.06 update on 06GRC power costs.xls Chart 3_2009 GRC Compl Filing - Exhibit D_DEM-WP(C) ENERG10C--ctn Mid-C_042010 2010GRC 2" xfId="23369"/>
    <cellStyle name="_VC 6.15.06 update on 06GRC power costs.xls Chart 3_2010 PTC's July1_Dec31 2010 " xfId="23370"/>
    <cellStyle name="_VC 6.15.06 update on 06GRC power costs.xls Chart 3_2010 PTC's Sept10_Aug11 (Version 4)" xfId="23371"/>
    <cellStyle name="_VC 6.15.06 update on 06GRC power costs.xls Chart 3_3.01 Income Statement" xfId="23372"/>
    <cellStyle name="_VC 6.15.06 update on 06GRC power costs.xls Chart 3_4 31 Regulatory Assets and Liabilities  7 06- Exhibit D" xfId="23373"/>
    <cellStyle name="_VC 6.15.06 update on 06GRC power costs.xls Chart 3_4 31 Regulatory Assets and Liabilities  7 06- Exhibit D 2" xfId="23374"/>
    <cellStyle name="_VC 6.15.06 update on 06GRC power costs.xls Chart 3_4 31 Regulatory Assets and Liabilities  7 06- Exhibit D 2 2" xfId="23375"/>
    <cellStyle name="_VC 6.15.06 update on 06GRC power costs.xls Chart 3_4 31 Regulatory Assets and Liabilities  7 06- Exhibit D 2 2 2" xfId="23376"/>
    <cellStyle name="_VC 6.15.06 update on 06GRC power costs.xls Chart 3_4 31 Regulatory Assets and Liabilities  7 06- Exhibit D 2 2 2 2" xfId="23377"/>
    <cellStyle name="_VC 6.15.06 update on 06GRC power costs.xls Chart 3_4 31 Regulatory Assets and Liabilities  7 06- Exhibit D 2 3" xfId="23378"/>
    <cellStyle name="_VC 6.15.06 update on 06GRC power costs.xls Chart 3_4 31 Regulatory Assets and Liabilities  7 06- Exhibit D 2 3 2" xfId="23379"/>
    <cellStyle name="_VC 6.15.06 update on 06GRC power costs.xls Chart 3_4 31 Regulatory Assets and Liabilities  7 06- Exhibit D 2 4" xfId="23380"/>
    <cellStyle name="_VC 6.15.06 update on 06GRC power costs.xls Chart 3_4 31 Regulatory Assets and Liabilities  7 06- Exhibit D 2 4 2" xfId="23381"/>
    <cellStyle name="_VC 6.15.06 update on 06GRC power costs.xls Chart 3_4 31 Regulatory Assets and Liabilities  7 06- Exhibit D 3" xfId="23382"/>
    <cellStyle name="_VC 6.15.06 update on 06GRC power costs.xls Chart 3_4 31 Regulatory Assets and Liabilities  7 06- Exhibit D 3 2" xfId="23383"/>
    <cellStyle name="_VC 6.15.06 update on 06GRC power costs.xls Chart 3_4 31 Regulatory Assets and Liabilities  7 06- Exhibit D 3 2 2" xfId="23384"/>
    <cellStyle name="_VC 6.15.06 update on 06GRC power costs.xls Chart 3_4 31 Regulatory Assets and Liabilities  7 06- Exhibit D 3 3" xfId="23385"/>
    <cellStyle name="_VC 6.15.06 update on 06GRC power costs.xls Chart 3_4 31 Regulatory Assets and Liabilities  7 06- Exhibit D 4" xfId="23386"/>
    <cellStyle name="_VC 6.15.06 update on 06GRC power costs.xls Chart 3_4 31 Regulatory Assets and Liabilities  7 06- Exhibit D 4 2" xfId="23387"/>
    <cellStyle name="_VC 6.15.06 update on 06GRC power costs.xls Chart 3_4 31 Regulatory Assets and Liabilities  7 06- Exhibit D 4 2 2" xfId="23388"/>
    <cellStyle name="_VC 6.15.06 update on 06GRC power costs.xls Chart 3_4 31 Regulatory Assets and Liabilities  7 06- Exhibit D 4 3" xfId="23389"/>
    <cellStyle name="_VC 6.15.06 update on 06GRC power costs.xls Chart 3_4 31 Regulatory Assets and Liabilities  7 06- Exhibit D 5" xfId="23390"/>
    <cellStyle name="_VC 6.15.06 update on 06GRC power costs.xls Chart 3_4 31 Regulatory Assets and Liabilities  7 06- Exhibit D 5 2" xfId="23391"/>
    <cellStyle name="_VC 6.15.06 update on 06GRC power costs.xls Chart 3_4 31 Regulatory Assets and Liabilities  7 06- Exhibit D 6" xfId="23392"/>
    <cellStyle name="_VC 6.15.06 update on 06GRC power costs.xls Chart 3_4 31 Regulatory Assets and Liabilities  7 06- Exhibit D 6 2" xfId="23393"/>
    <cellStyle name="_VC 6.15.06 update on 06GRC power costs.xls Chart 3_4 31 Regulatory Assets and Liabilities  7 06- Exhibit D_DEM-WP(C) ENERG10C--ctn Mid-C_042010 2010GRC" xfId="23394"/>
    <cellStyle name="_VC 6.15.06 update on 06GRC power costs.xls Chart 3_4 31 Regulatory Assets and Liabilities  7 06- Exhibit D_DEM-WP(C) ENERG10C--ctn Mid-C_042010 2010GRC 2" xfId="23395"/>
    <cellStyle name="_VC 6.15.06 update on 06GRC power costs.xls Chart 3_4 31 Regulatory Assets and Liabilities  7 06- Exhibit D_NIM Summary" xfId="23396"/>
    <cellStyle name="_VC 6.15.06 update on 06GRC power costs.xls Chart 3_4 31 Regulatory Assets and Liabilities  7 06- Exhibit D_NIM Summary 2" xfId="23397"/>
    <cellStyle name="_VC 6.15.06 update on 06GRC power costs.xls Chart 3_4 31 Regulatory Assets and Liabilities  7 06- Exhibit D_NIM Summary 2 2" xfId="23398"/>
    <cellStyle name="_VC 6.15.06 update on 06GRC power costs.xls Chart 3_4 31 Regulatory Assets and Liabilities  7 06- Exhibit D_NIM Summary 2 2 2" xfId="23399"/>
    <cellStyle name="_VC 6.15.06 update on 06GRC power costs.xls Chart 3_4 31 Regulatory Assets and Liabilities  7 06- Exhibit D_NIM Summary 2 2 2 2" xfId="23400"/>
    <cellStyle name="_VC 6.15.06 update on 06GRC power costs.xls Chart 3_4 31 Regulatory Assets and Liabilities  7 06- Exhibit D_NIM Summary 2 3" xfId="23401"/>
    <cellStyle name="_VC 6.15.06 update on 06GRC power costs.xls Chart 3_4 31 Regulatory Assets and Liabilities  7 06- Exhibit D_NIM Summary 2 3 2" xfId="23402"/>
    <cellStyle name="_VC 6.15.06 update on 06GRC power costs.xls Chart 3_4 31 Regulatory Assets and Liabilities  7 06- Exhibit D_NIM Summary 2 4" xfId="23403"/>
    <cellStyle name="_VC 6.15.06 update on 06GRC power costs.xls Chart 3_4 31 Regulatory Assets and Liabilities  7 06- Exhibit D_NIM Summary 2 4 2" xfId="23404"/>
    <cellStyle name="_VC 6.15.06 update on 06GRC power costs.xls Chart 3_4 31 Regulatory Assets and Liabilities  7 06- Exhibit D_NIM Summary 3" xfId="23405"/>
    <cellStyle name="_VC 6.15.06 update on 06GRC power costs.xls Chart 3_4 31 Regulatory Assets and Liabilities  7 06- Exhibit D_NIM Summary 3 2" xfId="23406"/>
    <cellStyle name="_VC 6.15.06 update on 06GRC power costs.xls Chart 3_4 31 Regulatory Assets and Liabilities  7 06- Exhibit D_NIM Summary 3 2 2" xfId="23407"/>
    <cellStyle name="_VC 6.15.06 update on 06GRC power costs.xls Chart 3_4 31 Regulatory Assets and Liabilities  7 06- Exhibit D_NIM Summary 3 3" xfId="23408"/>
    <cellStyle name="_VC 6.15.06 update on 06GRC power costs.xls Chart 3_4 31 Regulatory Assets and Liabilities  7 06- Exhibit D_NIM Summary 4" xfId="23409"/>
    <cellStyle name="_VC 6.15.06 update on 06GRC power costs.xls Chart 3_4 31 Regulatory Assets and Liabilities  7 06- Exhibit D_NIM Summary 4 2" xfId="23410"/>
    <cellStyle name="_VC 6.15.06 update on 06GRC power costs.xls Chart 3_4 31 Regulatory Assets and Liabilities  7 06- Exhibit D_NIM Summary 4 2 2" xfId="23411"/>
    <cellStyle name="_VC 6.15.06 update on 06GRC power costs.xls Chart 3_4 31 Regulatory Assets and Liabilities  7 06- Exhibit D_NIM Summary 4 3" xfId="23412"/>
    <cellStyle name="_VC 6.15.06 update on 06GRC power costs.xls Chart 3_4 31 Regulatory Assets and Liabilities  7 06- Exhibit D_NIM Summary 5" xfId="23413"/>
    <cellStyle name="_VC 6.15.06 update on 06GRC power costs.xls Chart 3_4 31 Regulatory Assets and Liabilities  7 06- Exhibit D_NIM Summary 5 2" xfId="23414"/>
    <cellStyle name="_VC 6.15.06 update on 06GRC power costs.xls Chart 3_4 31 Regulatory Assets and Liabilities  7 06- Exhibit D_NIM Summary 6" xfId="23415"/>
    <cellStyle name="_VC 6.15.06 update on 06GRC power costs.xls Chart 3_4 31 Regulatory Assets and Liabilities  7 06- Exhibit D_NIM Summary 6 2" xfId="23416"/>
    <cellStyle name="_VC 6.15.06 update on 06GRC power costs.xls Chart 3_4 31 Regulatory Assets and Liabilities  7 06- Exhibit D_NIM Summary_DEM-WP(C) ENERG10C--ctn Mid-C_042010 2010GRC" xfId="23417"/>
    <cellStyle name="_VC 6.15.06 update on 06GRC power costs.xls Chart 3_4 31 Regulatory Assets and Liabilities  7 06- Exhibit D_NIM Summary_DEM-WP(C) ENERG10C--ctn Mid-C_042010 2010GRC 2" xfId="23418"/>
    <cellStyle name="_VC 6.15.06 update on 06GRC power costs.xls Chart 3_4 31E Reg Asset  Liab and EXH D" xfId="23419"/>
    <cellStyle name="_VC 6.15.06 update on 06GRC power costs.xls Chart 3_4 31E Reg Asset  Liab and EXH D _ Aug 10 Filing (2)" xfId="23420"/>
    <cellStyle name="_VC 6.15.06 update on 06GRC power costs.xls Chart 3_4 31E Reg Asset  Liab and EXH D _ Aug 10 Filing (2) 2" xfId="23421"/>
    <cellStyle name="_VC 6.15.06 update on 06GRC power costs.xls Chart 3_4 31E Reg Asset  Liab and EXH D _ Aug 10 Filing (2) 2 2" xfId="23422"/>
    <cellStyle name="_VC 6.15.06 update on 06GRC power costs.xls Chart 3_4 31E Reg Asset  Liab and EXH D _ Aug 10 Filing (2) 2 2 2" xfId="23423"/>
    <cellStyle name="_VC 6.15.06 update on 06GRC power costs.xls Chart 3_4 31E Reg Asset  Liab and EXH D _ Aug 10 Filing (2) 2 3" xfId="23424"/>
    <cellStyle name="_VC 6.15.06 update on 06GRC power costs.xls Chart 3_4 31E Reg Asset  Liab and EXH D _ Aug 10 Filing (2) 3" xfId="23425"/>
    <cellStyle name="_VC 6.15.06 update on 06GRC power costs.xls Chart 3_4 31E Reg Asset  Liab and EXH D _ Aug 10 Filing (2) 3 2" xfId="23426"/>
    <cellStyle name="_VC 6.15.06 update on 06GRC power costs.xls Chart 3_4 31E Reg Asset  Liab and EXH D _ Aug 10 Filing (2) 3 2 2" xfId="23427"/>
    <cellStyle name="_VC 6.15.06 update on 06GRC power costs.xls Chart 3_4 31E Reg Asset  Liab and EXH D _ Aug 10 Filing (2) 3 3" xfId="23428"/>
    <cellStyle name="_VC 6.15.06 update on 06GRC power costs.xls Chart 3_4 31E Reg Asset  Liab and EXH D _ Aug 10 Filing (2) 4" xfId="23429"/>
    <cellStyle name="_VC 6.15.06 update on 06GRC power costs.xls Chart 3_4 31E Reg Asset  Liab and EXH D _ Aug 10 Filing (2) 4 2" xfId="23430"/>
    <cellStyle name="_VC 6.15.06 update on 06GRC power costs.xls Chart 3_4 31E Reg Asset  Liab and EXH D _ Aug 10 Filing (2) 5" xfId="23431"/>
    <cellStyle name="_VC 6.15.06 update on 06GRC power costs.xls Chart 3_4 31E Reg Asset  Liab and EXH D _ Aug 10 Filing (2) 5 2" xfId="23432"/>
    <cellStyle name="_VC 6.15.06 update on 06GRC power costs.xls Chart 3_4 31E Reg Asset  Liab and EXH D 10" xfId="23433"/>
    <cellStyle name="_VC 6.15.06 update on 06GRC power costs.xls Chart 3_4 31E Reg Asset  Liab and EXH D 10 2" xfId="23434"/>
    <cellStyle name="_VC 6.15.06 update on 06GRC power costs.xls Chart 3_4 31E Reg Asset  Liab and EXH D 10 2 2" xfId="23435"/>
    <cellStyle name="_VC 6.15.06 update on 06GRC power costs.xls Chart 3_4 31E Reg Asset  Liab and EXH D 10 3" xfId="23436"/>
    <cellStyle name="_VC 6.15.06 update on 06GRC power costs.xls Chart 3_4 31E Reg Asset  Liab and EXH D 11" xfId="23437"/>
    <cellStyle name="_VC 6.15.06 update on 06GRC power costs.xls Chart 3_4 31E Reg Asset  Liab and EXH D 11 2" xfId="23438"/>
    <cellStyle name="_VC 6.15.06 update on 06GRC power costs.xls Chart 3_4 31E Reg Asset  Liab and EXH D 11 2 2" xfId="23439"/>
    <cellStyle name="_VC 6.15.06 update on 06GRC power costs.xls Chart 3_4 31E Reg Asset  Liab and EXH D 11 3" xfId="23440"/>
    <cellStyle name="_VC 6.15.06 update on 06GRC power costs.xls Chart 3_4 31E Reg Asset  Liab and EXH D 12" xfId="23441"/>
    <cellStyle name="_VC 6.15.06 update on 06GRC power costs.xls Chart 3_4 31E Reg Asset  Liab and EXH D 12 2" xfId="23442"/>
    <cellStyle name="_VC 6.15.06 update on 06GRC power costs.xls Chart 3_4 31E Reg Asset  Liab and EXH D 12 2 2" xfId="23443"/>
    <cellStyle name="_VC 6.15.06 update on 06GRC power costs.xls Chart 3_4 31E Reg Asset  Liab and EXH D 12 3" xfId="23444"/>
    <cellStyle name="_VC 6.15.06 update on 06GRC power costs.xls Chart 3_4 31E Reg Asset  Liab and EXH D 13" xfId="23445"/>
    <cellStyle name="_VC 6.15.06 update on 06GRC power costs.xls Chart 3_4 31E Reg Asset  Liab and EXH D 13 2" xfId="23446"/>
    <cellStyle name="_VC 6.15.06 update on 06GRC power costs.xls Chart 3_4 31E Reg Asset  Liab and EXH D 13 2 2" xfId="23447"/>
    <cellStyle name="_VC 6.15.06 update on 06GRC power costs.xls Chart 3_4 31E Reg Asset  Liab and EXH D 13 3" xfId="23448"/>
    <cellStyle name="_VC 6.15.06 update on 06GRC power costs.xls Chart 3_4 31E Reg Asset  Liab and EXH D 14" xfId="23449"/>
    <cellStyle name="_VC 6.15.06 update on 06GRC power costs.xls Chart 3_4 31E Reg Asset  Liab and EXH D 14 2" xfId="23450"/>
    <cellStyle name="_VC 6.15.06 update on 06GRC power costs.xls Chart 3_4 31E Reg Asset  Liab and EXH D 14 2 2" xfId="23451"/>
    <cellStyle name="_VC 6.15.06 update on 06GRC power costs.xls Chart 3_4 31E Reg Asset  Liab and EXH D 14 3" xfId="23452"/>
    <cellStyle name="_VC 6.15.06 update on 06GRC power costs.xls Chart 3_4 31E Reg Asset  Liab and EXH D 15" xfId="23453"/>
    <cellStyle name="_VC 6.15.06 update on 06GRC power costs.xls Chart 3_4 31E Reg Asset  Liab and EXH D 15 2" xfId="23454"/>
    <cellStyle name="_VC 6.15.06 update on 06GRC power costs.xls Chart 3_4 31E Reg Asset  Liab and EXH D 15 2 2" xfId="23455"/>
    <cellStyle name="_VC 6.15.06 update on 06GRC power costs.xls Chart 3_4 31E Reg Asset  Liab and EXH D 15 3" xfId="23456"/>
    <cellStyle name="_VC 6.15.06 update on 06GRC power costs.xls Chart 3_4 31E Reg Asset  Liab and EXH D 16" xfId="23457"/>
    <cellStyle name="_VC 6.15.06 update on 06GRC power costs.xls Chart 3_4 31E Reg Asset  Liab and EXH D 16 2" xfId="23458"/>
    <cellStyle name="_VC 6.15.06 update on 06GRC power costs.xls Chart 3_4 31E Reg Asset  Liab and EXH D 16 2 2" xfId="23459"/>
    <cellStyle name="_VC 6.15.06 update on 06GRC power costs.xls Chart 3_4 31E Reg Asset  Liab and EXH D 16 3" xfId="23460"/>
    <cellStyle name="_VC 6.15.06 update on 06GRC power costs.xls Chart 3_4 31E Reg Asset  Liab and EXH D 17" xfId="23461"/>
    <cellStyle name="_VC 6.15.06 update on 06GRC power costs.xls Chart 3_4 31E Reg Asset  Liab and EXH D 17 2" xfId="23462"/>
    <cellStyle name="_VC 6.15.06 update on 06GRC power costs.xls Chart 3_4 31E Reg Asset  Liab and EXH D 18" xfId="23463"/>
    <cellStyle name="_VC 6.15.06 update on 06GRC power costs.xls Chart 3_4 31E Reg Asset  Liab and EXH D 18 2" xfId="23464"/>
    <cellStyle name="_VC 6.15.06 update on 06GRC power costs.xls Chart 3_4 31E Reg Asset  Liab and EXH D 19" xfId="23465"/>
    <cellStyle name="_VC 6.15.06 update on 06GRC power costs.xls Chart 3_4 31E Reg Asset  Liab and EXH D 19 2" xfId="23466"/>
    <cellStyle name="_VC 6.15.06 update on 06GRC power costs.xls Chart 3_4 31E Reg Asset  Liab and EXH D 2" xfId="23467"/>
    <cellStyle name="_VC 6.15.06 update on 06GRC power costs.xls Chart 3_4 31E Reg Asset  Liab and EXH D 2 2" xfId="23468"/>
    <cellStyle name="_VC 6.15.06 update on 06GRC power costs.xls Chart 3_4 31E Reg Asset  Liab and EXH D 2 2 2" xfId="23469"/>
    <cellStyle name="_VC 6.15.06 update on 06GRC power costs.xls Chart 3_4 31E Reg Asset  Liab and EXH D 2 3" xfId="23470"/>
    <cellStyle name="_VC 6.15.06 update on 06GRC power costs.xls Chart 3_4 31E Reg Asset  Liab and EXH D 20" xfId="23471"/>
    <cellStyle name="_VC 6.15.06 update on 06GRC power costs.xls Chart 3_4 31E Reg Asset  Liab and EXH D 20 2" xfId="23472"/>
    <cellStyle name="_VC 6.15.06 update on 06GRC power costs.xls Chart 3_4 31E Reg Asset  Liab and EXH D 21" xfId="23473"/>
    <cellStyle name="_VC 6.15.06 update on 06GRC power costs.xls Chart 3_4 31E Reg Asset  Liab and EXH D 21 2" xfId="23474"/>
    <cellStyle name="_VC 6.15.06 update on 06GRC power costs.xls Chart 3_4 31E Reg Asset  Liab and EXH D 22" xfId="23475"/>
    <cellStyle name="_VC 6.15.06 update on 06GRC power costs.xls Chart 3_4 31E Reg Asset  Liab and EXH D 22 2" xfId="23476"/>
    <cellStyle name="_VC 6.15.06 update on 06GRC power costs.xls Chart 3_4 31E Reg Asset  Liab and EXH D 23" xfId="23477"/>
    <cellStyle name="_VC 6.15.06 update on 06GRC power costs.xls Chart 3_4 31E Reg Asset  Liab and EXH D 23 2" xfId="23478"/>
    <cellStyle name="_VC 6.15.06 update on 06GRC power costs.xls Chart 3_4 31E Reg Asset  Liab and EXH D 24" xfId="23479"/>
    <cellStyle name="_VC 6.15.06 update on 06GRC power costs.xls Chart 3_4 31E Reg Asset  Liab and EXH D 24 2" xfId="23480"/>
    <cellStyle name="_VC 6.15.06 update on 06GRC power costs.xls Chart 3_4 31E Reg Asset  Liab and EXH D 25" xfId="23481"/>
    <cellStyle name="_VC 6.15.06 update on 06GRC power costs.xls Chart 3_4 31E Reg Asset  Liab and EXH D 25 2" xfId="23482"/>
    <cellStyle name="_VC 6.15.06 update on 06GRC power costs.xls Chart 3_4 31E Reg Asset  Liab and EXH D 26" xfId="23483"/>
    <cellStyle name="_VC 6.15.06 update on 06GRC power costs.xls Chart 3_4 31E Reg Asset  Liab and EXH D 26 2" xfId="23484"/>
    <cellStyle name="_VC 6.15.06 update on 06GRC power costs.xls Chart 3_4 31E Reg Asset  Liab and EXH D 27" xfId="23485"/>
    <cellStyle name="_VC 6.15.06 update on 06GRC power costs.xls Chart 3_4 31E Reg Asset  Liab and EXH D 27 2" xfId="23486"/>
    <cellStyle name="_VC 6.15.06 update on 06GRC power costs.xls Chart 3_4 31E Reg Asset  Liab and EXH D 28" xfId="23487"/>
    <cellStyle name="_VC 6.15.06 update on 06GRC power costs.xls Chart 3_4 31E Reg Asset  Liab and EXH D 28 2" xfId="23488"/>
    <cellStyle name="_VC 6.15.06 update on 06GRC power costs.xls Chart 3_4 31E Reg Asset  Liab and EXH D 29" xfId="23489"/>
    <cellStyle name="_VC 6.15.06 update on 06GRC power costs.xls Chart 3_4 31E Reg Asset  Liab and EXH D 29 2" xfId="23490"/>
    <cellStyle name="_VC 6.15.06 update on 06GRC power costs.xls Chart 3_4 31E Reg Asset  Liab and EXH D 3" xfId="23491"/>
    <cellStyle name="_VC 6.15.06 update on 06GRC power costs.xls Chart 3_4 31E Reg Asset  Liab and EXH D 3 2" xfId="23492"/>
    <cellStyle name="_VC 6.15.06 update on 06GRC power costs.xls Chart 3_4 31E Reg Asset  Liab and EXH D 3 2 2" xfId="23493"/>
    <cellStyle name="_VC 6.15.06 update on 06GRC power costs.xls Chart 3_4 31E Reg Asset  Liab and EXH D 3 3" xfId="23494"/>
    <cellStyle name="_VC 6.15.06 update on 06GRC power costs.xls Chart 3_4 31E Reg Asset  Liab and EXH D 30" xfId="23495"/>
    <cellStyle name="_VC 6.15.06 update on 06GRC power costs.xls Chart 3_4 31E Reg Asset  Liab and EXH D 30 2" xfId="23496"/>
    <cellStyle name="_VC 6.15.06 update on 06GRC power costs.xls Chart 3_4 31E Reg Asset  Liab and EXH D 4" xfId="23497"/>
    <cellStyle name="_VC 6.15.06 update on 06GRC power costs.xls Chart 3_4 31E Reg Asset  Liab and EXH D 4 2" xfId="23498"/>
    <cellStyle name="_VC 6.15.06 update on 06GRC power costs.xls Chart 3_4 31E Reg Asset  Liab and EXH D 4 2 2" xfId="23499"/>
    <cellStyle name="_VC 6.15.06 update on 06GRC power costs.xls Chart 3_4 31E Reg Asset  Liab and EXH D 5" xfId="23500"/>
    <cellStyle name="_VC 6.15.06 update on 06GRC power costs.xls Chart 3_4 31E Reg Asset  Liab and EXH D 5 2" xfId="23501"/>
    <cellStyle name="_VC 6.15.06 update on 06GRC power costs.xls Chart 3_4 31E Reg Asset  Liab and EXH D 5 2 2" xfId="23502"/>
    <cellStyle name="_VC 6.15.06 update on 06GRC power costs.xls Chart 3_4 31E Reg Asset  Liab and EXH D 6" xfId="23503"/>
    <cellStyle name="_VC 6.15.06 update on 06GRC power costs.xls Chart 3_4 31E Reg Asset  Liab and EXH D 6 2" xfId="23504"/>
    <cellStyle name="_VC 6.15.06 update on 06GRC power costs.xls Chart 3_4 31E Reg Asset  Liab and EXH D 6 2 2" xfId="23505"/>
    <cellStyle name="_VC 6.15.06 update on 06GRC power costs.xls Chart 3_4 31E Reg Asset  Liab and EXH D 6 3" xfId="23506"/>
    <cellStyle name="_VC 6.15.06 update on 06GRC power costs.xls Chart 3_4 31E Reg Asset  Liab and EXH D 7" xfId="23507"/>
    <cellStyle name="_VC 6.15.06 update on 06GRC power costs.xls Chart 3_4 31E Reg Asset  Liab and EXH D 7 2" xfId="23508"/>
    <cellStyle name="_VC 6.15.06 update on 06GRC power costs.xls Chart 3_4 31E Reg Asset  Liab and EXH D 7 2 2" xfId="23509"/>
    <cellStyle name="_VC 6.15.06 update on 06GRC power costs.xls Chart 3_4 31E Reg Asset  Liab and EXH D 7 3" xfId="23510"/>
    <cellStyle name="_VC 6.15.06 update on 06GRC power costs.xls Chart 3_4 31E Reg Asset  Liab and EXH D 8" xfId="23511"/>
    <cellStyle name="_VC 6.15.06 update on 06GRC power costs.xls Chart 3_4 31E Reg Asset  Liab and EXH D 8 2" xfId="23512"/>
    <cellStyle name="_VC 6.15.06 update on 06GRC power costs.xls Chart 3_4 31E Reg Asset  Liab and EXH D 8 2 2" xfId="23513"/>
    <cellStyle name="_VC 6.15.06 update on 06GRC power costs.xls Chart 3_4 31E Reg Asset  Liab and EXH D 8 3" xfId="23514"/>
    <cellStyle name="_VC 6.15.06 update on 06GRC power costs.xls Chart 3_4 31E Reg Asset  Liab and EXH D 9" xfId="23515"/>
    <cellStyle name="_VC 6.15.06 update on 06GRC power costs.xls Chart 3_4 31E Reg Asset  Liab and EXH D 9 2" xfId="23516"/>
    <cellStyle name="_VC 6.15.06 update on 06GRC power costs.xls Chart 3_4 31E Reg Asset  Liab and EXH D 9 2 2" xfId="23517"/>
    <cellStyle name="_VC 6.15.06 update on 06GRC power costs.xls Chart 3_4 31E Reg Asset  Liab and EXH D 9 3" xfId="23518"/>
    <cellStyle name="_VC 6.15.06 update on 06GRC power costs.xls Chart 3_4 32 Regulatory Assets and Liabilities  7 06- Exhibit D" xfId="23519"/>
    <cellStyle name="_VC 6.15.06 update on 06GRC power costs.xls Chart 3_4 32 Regulatory Assets and Liabilities  7 06- Exhibit D 2" xfId="23520"/>
    <cellStyle name="_VC 6.15.06 update on 06GRC power costs.xls Chart 3_4 32 Regulatory Assets and Liabilities  7 06- Exhibit D 2 2" xfId="23521"/>
    <cellStyle name="_VC 6.15.06 update on 06GRC power costs.xls Chart 3_4 32 Regulatory Assets and Liabilities  7 06- Exhibit D 2 2 2" xfId="23522"/>
    <cellStyle name="_VC 6.15.06 update on 06GRC power costs.xls Chart 3_4 32 Regulatory Assets and Liabilities  7 06- Exhibit D 2 2 2 2" xfId="23523"/>
    <cellStyle name="_VC 6.15.06 update on 06GRC power costs.xls Chart 3_4 32 Regulatory Assets and Liabilities  7 06- Exhibit D 2 3" xfId="23524"/>
    <cellStyle name="_VC 6.15.06 update on 06GRC power costs.xls Chart 3_4 32 Regulatory Assets and Liabilities  7 06- Exhibit D 2 3 2" xfId="23525"/>
    <cellStyle name="_VC 6.15.06 update on 06GRC power costs.xls Chart 3_4 32 Regulatory Assets and Liabilities  7 06- Exhibit D 2 4" xfId="23526"/>
    <cellStyle name="_VC 6.15.06 update on 06GRC power costs.xls Chart 3_4 32 Regulatory Assets and Liabilities  7 06- Exhibit D 2 4 2" xfId="23527"/>
    <cellStyle name="_VC 6.15.06 update on 06GRC power costs.xls Chart 3_4 32 Regulatory Assets and Liabilities  7 06- Exhibit D 3" xfId="23528"/>
    <cellStyle name="_VC 6.15.06 update on 06GRC power costs.xls Chart 3_4 32 Regulatory Assets and Liabilities  7 06- Exhibit D 3 2" xfId="23529"/>
    <cellStyle name="_VC 6.15.06 update on 06GRC power costs.xls Chart 3_4 32 Regulatory Assets and Liabilities  7 06- Exhibit D 3 2 2" xfId="23530"/>
    <cellStyle name="_VC 6.15.06 update on 06GRC power costs.xls Chart 3_4 32 Regulatory Assets and Liabilities  7 06- Exhibit D 3 3" xfId="23531"/>
    <cellStyle name="_VC 6.15.06 update on 06GRC power costs.xls Chart 3_4 32 Regulatory Assets and Liabilities  7 06- Exhibit D 4" xfId="23532"/>
    <cellStyle name="_VC 6.15.06 update on 06GRC power costs.xls Chart 3_4 32 Regulatory Assets and Liabilities  7 06- Exhibit D 4 2" xfId="23533"/>
    <cellStyle name="_VC 6.15.06 update on 06GRC power costs.xls Chart 3_4 32 Regulatory Assets and Liabilities  7 06- Exhibit D 4 2 2" xfId="23534"/>
    <cellStyle name="_VC 6.15.06 update on 06GRC power costs.xls Chart 3_4 32 Regulatory Assets and Liabilities  7 06- Exhibit D 4 3" xfId="23535"/>
    <cellStyle name="_VC 6.15.06 update on 06GRC power costs.xls Chart 3_4 32 Regulatory Assets and Liabilities  7 06- Exhibit D 5" xfId="23536"/>
    <cellStyle name="_VC 6.15.06 update on 06GRC power costs.xls Chart 3_4 32 Regulatory Assets and Liabilities  7 06- Exhibit D 5 2" xfId="23537"/>
    <cellStyle name="_VC 6.15.06 update on 06GRC power costs.xls Chart 3_4 32 Regulatory Assets and Liabilities  7 06- Exhibit D 6" xfId="23538"/>
    <cellStyle name="_VC 6.15.06 update on 06GRC power costs.xls Chart 3_4 32 Regulatory Assets and Liabilities  7 06- Exhibit D 6 2" xfId="23539"/>
    <cellStyle name="_VC 6.15.06 update on 06GRC power costs.xls Chart 3_4 32 Regulatory Assets and Liabilities  7 06- Exhibit D_DEM-WP(C) ENERG10C--ctn Mid-C_042010 2010GRC" xfId="23540"/>
    <cellStyle name="_VC 6.15.06 update on 06GRC power costs.xls Chart 3_4 32 Regulatory Assets and Liabilities  7 06- Exhibit D_DEM-WP(C) ENERG10C--ctn Mid-C_042010 2010GRC 2" xfId="23541"/>
    <cellStyle name="_VC 6.15.06 update on 06GRC power costs.xls Chart 3_4 32 Regulatory Assets and Liabilities  7 06- Exhibit D_NIM Summary" xfId="23542"/>
    <cellStyle name="_VC 6.15.06 update on 06GRC power costs.xls Chart 3_4 32 Regulatory Assets and Liabilities  7 06- Exhibit D_NIM Summary 2" xfId="23543"/>
    <cellStyle name="_VC 6.15.06 update on 06GRC power costs.xls Chart 3_4 32 Regulatory Assets and Liabilities  7 06- Exhibit D_NIM Summary 2 2" xfId="23544"/>
    <cellStyle name="_VC 6.15.06 update on 06GRC power costs.xls Chart 3_4 32 Regulatory Assets and Liabilities  7 06- Exhibit D_NIM Summary 2 2 2" xfId="23545"/>
    <cellStyle name="_VC 6.15.06 update on 06GRC power costs.xls Chart 3_4 32 Regulatory Assets and Liabilities  7 06- Exhibit D_NIM Summary 2 2 2 2" xfId="23546"/>
    <cellStyle name="_VC 6.15.06 update on 06GRC power costs.xls Chart 3_4 32 Regulatory Assets and Liabilities  7 06- Exhibit D_NIM Summary 2 3" xfId="23547"/>
    <cellStyle name="_VC 6.15.06 update on 06GRC power costs.xls Chart 3_4 32 Regulatory Assets and Liabilities  7 06- Exhibit D_NIM Summary 2 3 2" xfId="23548"/>
    <cellStyle name="_VC 6.15.06 update on 06GRC power costs.xls Chart 3_4 32 Regulatory Assets and Liabilities  7 06- Exhibit D_NIM Summary 2 4" xfId="23549"/>
    <cellStyle name="_VC 6.15.06 update on 06GRC power costs.xls Chart 3_4 32 Regulatory Assets and Liabilities  7 06- Exhibit D_NIM Summary 2 4 2" xfId="23550"/>
    <cellStyle name="_VC 6.15.06 update on 06GRC power costs.xls Chart 3_4 32 Regulatory Assets and Liabilities  7 06- Exhibit D_NIM Summary 3" xfId="23551"/>
    <cellStyle name="_VC 6.15.06 update on 06GRC power costs.xls Chart 3_4 32 Regulatory Assets and Liabilities  7 06- Exhibit D_NIM Summary 3 2" xfId="23552"/>
    <cellStyle name="_VC 6.15.06 update on 06GRC power costs.xls Chart 3_4 32 Regulatory Assets and Liabilities  7 06- Exhibit D_NIM Summary 3 2 2" xfId="23553"/>
    <cellStyle name="_VC 6.15.06 update on 06GRC power costs.xls Chart 3_4 32 Regulatory Assets and Liabilities  7 06- Exhibit D_NIM Summary 3 3" xfId="23554"/>
    <cellStyle name="_VC 6.15.06 update on 06GRC power costs.xls Chart 3_4 32 Regulatory Assets and Liabilities  7 06- Exhibit D_NIM Summary 4" xfId="23555"/>
    <cellStyle name="_VC 6.15.06 update on 06GRC power costs.xls Chart 3_4 32 Regulatory Assets and Liabilities  7 06- Exhibit D_NIM Summary 4 2" xfId="23556"/>
    <cellStyle name="_VC 6.15.06 update on 06GRC power costs.xls Chart 3_4 32 Regulatory Assets and Liabilities  7 06- Exhibit D_NIM Summary 4 2 2" xfId="23557"/>
    <cellStyle name="_VC 6.15.06 update on 06GRC power costs.xls Chart 3_4 32 Regulatory Assets and Liabilities  7 06- Exhibit D_NIM Summary 4 3" xfId="23558"/>
    <cellStyle name="_VC 6.15.06 update on 06GRC power costs.xls Chart 3_4 32 Regulatory Assets and Liabilities  7 06- Exhibit D_NIM Summary 5" xfId="23559"/>
    <cellStyle name="_VC 6.15.06 update on 06GRC power costs.xls Chart 3_4 32 Regulatory Assets and Liabilities  7 06- Exhibit D_NIM Summary 5 2" xfId="23560"/>
    <cellStyle name="_VC 6.15.06 update on 06GRC power costs.xls Chart 3_4 32 Regulatory Assets and Liabilities  7 06- Exhibit D_NIM Summary 6" xfId="23561"/>
    <cellStyle name="_VC 6.15.06 update on 06GRC power costs.xls Chart 3_4 32 Regulatory Assets and Liabilities  7 06- Exhibit D_NIM Summary 6 2" xfId="23562"/>
    <cellStyle name="_VC 6.15.06 update on 06GRC power costs.xls Chart 3_4 32 Regulatory Assets and Liabilities  7 06- Exhibit D_NIM Summary_DEM-WP(C) ENERG10C--ctn Mid-C_042010 2010GRC" xfId="23563"/>
    <cellStyle name="_VC 6.15.06 update on 06GRC power costs.xls Chart 3_4 32 Regulatory Assets and Liabilities  7 06- Exhibit D_NIM Summary_DEM-WP(C) ENERG10C--ctn Mid-C_042010 2010GRC 2" xfId="23564"/>
    <cellStyle name="_VC 6.15.06 update on 06GRC power costs.xls Chart 3_ACCOUNTS" xfId="23565"/>
    <cellStyle name="_VC 6.15.06 update on 06GRC power costs.xls Chart 3_Att B to RECs proceeds proposal" xfId="23566"/>
    <cellStyle name="_VC 6.15.06 update on 06GRC power costs.xls Chart 3_AURORA Total New" xfId="23567"/>
    <cellStyle name="_VC 6.15.06 update on 06GRC power costs.xls Chart 3_AURORA Total New 2" xfId="23568"/>
    <cellStyle name="_VC 6.15.06 update on 06GRC power costs.xls Chart 3_AURORA Total New 2 2" xfId="23569"/>
    <cellStyle name="_VC 6.15.06 update on 06GRC power costs.xls Chart 3_AURORA Total New 2 2 2" xfId="23570"/>
    <cellStyle name="_VC 6.15.06 update on 06GRC power costs.xls Chart 3_AURORA Total New 2 2 2 2" xfId="23571"/>
    <cellStyle name="_VC 6.15.06 update on 06GRC power costs.xls Chart 3_AURORA Total New 2 3" xfId="23572"/>
    <cellStyle name="_VC 6.15.06 update on 06GRC power costs.xls Chart 3_AURORA Total New 2 3 2" xfId="23573"/>
    <cellStyle name="_VC 6.15.06 update on 06GRC power costs.xls Chart 3_AURORA Total New 2 4" xfId="23574"/>
    <cellStyle name="_VC 6.15.06 update on 06GRC power costs.xls Chart 3_AURORA Total New 2 4 2" xfId="23575"/>
    <cellStyle name="_VC 6.15.06 update on 06GRC power costs.xls Chart 3_AURORA Total New 3" xfId="23576"/>
    <cellStyle name="_VC 6.15.06 update on 06GRC power costs.xls Chart 3_AURORA Total New 3 2" xfId="23577"/>
    <cellStyle name="_VC 6.15.06 update on 06GRC power costs.xls Chart 3_AURORA Total New 3 2 2" xfId="23578"/>
    <cellStyle name="_VC 6.15.06 update on 06GRC power costs.xls Chart 3_AURORA Total New 4" xfId="23579"/>
    <cellStyle name="_VC 6.15.06 update on 06GRC power costs.xls Chart 3_AURORA Total New 4 2" xfId="23580"/>
    <cellStyle name="_VC 6.15.06 update on 06GRC power costs.xls Chart 3_AURORA Total New 5" xfId="23581"/>
    <cellStyle name="_VC 6.15.06 update on 06GRC power costs.xls Chart 3_AURORA Total New 5 2" xfId="23582"/>
    <cellStyle name="_VC 6.15.06 update on 06GRC power costs.xls Chart 3_Backup for Attachment B 2010-09-09" xfId="23583"/>
    <cellStyle name="_VC 6.15.06 update on 06GRC power costs.xls Chart 3_Bench Request - Attachment B" xfId="23584"/>
    <cellStyle name="_VC 6.15.06 update on 06GRC power costs.xls Chart 3_Book2" xfId="23585"/>
    <cellStyle name="_VC 6.15.06 update on 06GRC power costs.xls Chart 3_Book2 2" xfId="23586"/>
    <cellStyle name="_VC 6.15.06 update on 06GRC power costs.xls Chart 3_Book2 2 2" xfId="23587"/>
    <cellStyle name="_VC 6.15.06 update on 06GRC power costs.xls Chart 3_Book2 2 2 2" xfId="23588"/>
    <cellStyle name="_VC 6.15.06 update on 06GRC power costs.xls Chart 3_Book2 2 2 2 2" xfId="23589"/>
    <cellStyle name="_VC 6.15.06 update on 06GRC power costs.xls Chart 3_Book2 2 3" xfId="23590"/>
    <cellStyle name="_VC 6.15.06 update on 06GRC power costs.xls Chart 3_Book2 2 3 2" xfId="23591"/>
    <cellStyle name="_VC 6.15.06 update on 06GRC power costs.xls Chart 3_Book2 2 4" xfId="23592"/>
    <cellStyle name="_VC 6.15.06 update on 06GRC power costs.xls Chart 3_Book2 2 4 2" xfId="23593"/>
    <cellStyle name="_VC 6.15.06 update on 06GRC power costs.xls Chart 3_Book2 3" xfId="23594"/>
    <cellStyle name="_VC 6.15.06 update on 06GRC power costs.xls Chart 3_Book2 3 2" xfId="23595"/>
    <cellStyle name="_VC 6.15.06 update on 06GRC power costs.xls Chart 3_Book2 3 2 2" xfId="23596"/>
    <cellStyle name="_VC 6.15.06 update on 06GRC power costs.xls Chart 3_Book2 3 3" xfId="23597"/>
    <cellStyle name="_VC 6.15.06 update on 06GRC power costs.xls Chart 3_Book2 4" xfId="23598"/>
    <cellStyle name="_VC 6.15.06 update on 06GRC power costs.xls Chart 3_Book2 4 2" xfId="23599"/>
    <cellStyle name="_VC 6.15.06 update on 06GRC power costs.xls Chart 3_Book2 4 2 2" xfId="23600"/>
    <cellStyle name="_VC 6.15.06 update on 06GRC power costs.xls Chart 3_Book2 4 3" xfId="23601"/>
    <cellStyle name="_VC 6.15.06 update on 06GRC power costs.xls Chart 3_Book2 5" xfId="23602"/>
    <cellStyle name="_VC 6.15.06 update on 06GRC power costs.xls Chart 3_Book2 5 2" xfId="23603"/>
    <cellStyle name="_VC 6.15.06 update on 06GRC power costs.xls Chart 3_Book2 6" xfId="23604"/>
    <cellStyle name="_VC 6.15.06 update on 06GRC power costs.xls Chart 3_Book2 6 2" xfId="23605"/>
    <cellStyle name="_VC 6.15.06 update on 06GRC power costs.xls Chart 3_Book2_Adj Bench DR 3 for Initial Briefs (Electric)" xfId="23606"/>
    <cellStyle name="_VC 6.15.06 update on 06GRC power costs.xls Chart 3_Book2_Adj Bench DR 3 for Initial Briefs (Electric) 2" xfId="23607"/>
    <cellStyle name="_VC 6.15.06 update on 06GRC power costs.xls Chart 3_Book2_Adj Bench DR 3 for Initial Briefs (Electric) 2 2" xfId="23608"/>
    <cellStyle name="_VC 6.15.06 update on 06GRC power costs.xls Chart 3_Book2_Adj Bench DR 3 for Initial Briefs (Electric) 2 2 2" xfId="23609"/>
    <cellStyle name="_VC 6.15.06 update on 06GRC power costs.xls Chart 3_Book2_Adj Bench DR 3 for Initial Briefs (Electric) 2 2 2 2" xfId="23610"/>
    <cellStyle name="_VC 6.15.06 update on 06GRC power costs.xls Chart 3_Book2_Adj Bench DR 3 for Initial Briefs (Electric) 2 3" xfId="23611"/>
    <cellStyle name="_VC 6.15.06 update on 06GRC power costs.xls Chart 3_Book2_Adj Bench DR 3 for Initial Briefs (Electric) 2 3 2" xfId="23612"/>
    <cellStyle name="_VC 6.15.06 update on 06GRC power costs.xls Chart 3_Book2_Adj Bench DR 3 for Initial Briefs (Electric) 2 4" xfId="23613"/>
    <cellStyle name="_VC 6.15.06 update on 06GRC power costs.xls Chart 3_Book2_Adj Bench DR 3 for Initial Briefs (Electric) 2 4 2" xfId="23614"/>
    <cellStyle name="_VC 6.15.06 update on 06GRC power costs.xls Chart 3_Book2_Adj Bench DR 3 for Initial Briefs (Electric) 3" xfId="23615"/>
    <cellStyle name="_VC 6.15.06 update on 06GRC power costs.xls Chart 3_Book2_Adj Bench DR 3 for Initial Briefs (Electric) 3 2" xfId="23616"/>
    <cellStyle name="_VC 6.15.06 update on 06GRC power costs.xls Chart 3_Book2_Adj Bench DR 3 for Initial Briefs (Electric) 3 2 2" xfId="23617"/>
    <cellStyle name="_VC 6.15.06 update on 06GRC power costs.xls Chart 3_Book2_Adj Bench DR 3 for Initial Briefs (Electric) 3 3" xfId="23618"/>
    <cellStyle name="_VC 6.15.06 update on 06GRC power costs.xls Chart 3_Book2_Adj Bench DR 3 for Initial Briefs (Electric) 4" xfId="23619"/>
    <cellStyle name="_VC 6.15.06 update on 06GRC power costs.xls Chart 3_Book2_Adj Bench DR 3 for Initial Briefs (Electric) 4 2" xfId="23620"/>
    <cellStyle name="_VC 6.15.06 update on 06GRC power costs.xls Chart 3_Book2_Adj Bench DR 3 for Initial Briefs (Electric) 4 2 2" xfId="23621"/>
    <cellStyle name="_VC 6.15.06 update on 06GRC power costs.xls Chart 3_Book2_Adj Bench DR 3 for Initial Briefs (Electric) 4 3" xfId="23622"/>
    <cellStyle name="_VC 6.15.06 update on 06GRC power costs.xls Chart 3_Book2_Adj Bench DR 3 for Initial Briefs (Electric) 5" xfId="23623"/>
    <cellStyle name="_VC 6.15.06 update on 06GRC power costs.xls Chart 3_Book2_Adj Bench DR 3 for Initial Briefs (Electric) 5 2" xfId="23624"/>
    <cellStyle name="_VC 6.15.06 update on 06GRC power costs.xls Chart 3_Book2_Adj Bench DR 3 for Initial Briefs (Electric) 6" xfId="23625"/>
    <cellStyle name="_VC 6.15.06 update on 06GRC power costs.xls Chart 3_Book2_Adj Bench DR 3 for Initial Briefs (Electric) 6 2" xfId="23626"/>
    <cellStyle name="_VC 6.15.06 update on 06GRC power costs.xls Chart 3_Book2_Adj Bench DR 3 for Initial Briefs (Electric)_DEM-WP(C) ENERG10C--ctn Mid-C_042010 2010GRC" xfId="23627"/>
    <cellStyle name="_VC 6.15.06 update on 06GRC power costs.xls Chart 3_Book2_Adj Bench DR 3 for Initial Briefs (Electric)_DEM-WP(C) ENERG10C--ctn Mid-C_042010 2010GRC 2" xfId="23628"/>
    <cellStyle name="_VC 6.15.06 update on 06GRC power costs.xls Chart 3_Book2_DEM-WP(C) ENERG10C--ctn Mid-C_042010 2010GRC" xfId="23629"/>
    <cellStyle name="_VC 6.15.06 update on 06GRC power costs.xls Chart 3_Book2_DEM-WP(C) ENERG10C--ctn Mid-C_042010 2010GRC 2" xfId="23630"/>
    <cellStyle name="_VC 6.15.06 update on 06GRC power costs.xls Chart 3_Book2_Electric Rev Req Model (2009 GRC) Rebuttal" xfId="23631"/>
    <cellStyle name="_VC 6.15.06 update on 06GRC power costs.xls Chart 3_Book2_Electric Rev Req Model (2009 GRC) Rebuttal 2" xfId="23632"/>
    <cellStyle name="_VC 6.15.06 update on 06GRC power costs.xls Chart 3_Book2_Electric Rev Req Model (2009 GRC) Rebuttal 2 2" xfId="23633"/>
    <cellStyle name="_VC 6.15.06 update on 06GRC power costs.xls Chart 3_Book2_Electric Rev Req Model (2009 GRC) Rebuttal 2 2 2" xfId="23634"/>
    <cellStyle name="_VC 6.15.06 update on 06GRC power costs.xls Chart 3_Book2_Electric Rev Req Model (2009 GRC) Rebuttal 2 3" xfId="23635"/>
    <cellStyle name="_VC 6.15.06 update on 06GRC power costs.xls Chart 3_Book2_Electric Rev Req Model (2009 GRC) Rebuttal 3" xfId="23636"/>
    <cellStyle name="_VC 6.15.06 update on 06GRC power costs.xls Chart 3_Book2_Electric Rev Req Model (2009 GRC) Rebuttal 3 2" xfId="23637"/>
    <cellStyle name="_VC 6.15.06 update on 06GRC power costs.xls Chart 3_Book2_Electric Rev Req Model (2009 GRC) Rebuttal 4" xfId="23638"/>
    <cellStyle name="_VC 6.15.06 update on 06GRC power costs.xls Chart 3_Book2_Electric Rev Req Model (2009 GRC) Rebuttal REmoval of New  WH Solar AdjustMI" xfId="23639"/>
    <cellStyle name="_VC 6.15.06 update on 06GRC power costs.xls Chart 3_Book2_Electric Rev Req Model (2009 GRC) Rebuttal REmoval of New  WH Solar AdjustMI 2" xfId="23640"/>
    <cellStyle name="_VC 6.15.06 update on 06GRC power costs.xls Chart 3_Book2_Electric Rev Req Model (2009 GRC) Rebuttal REmoval of New  WH Solar AdjustMI 2 2" xfId="23641"/>
    <cellStyle name="_VC 6.15.06 update on 06GRC power costs.xls Chart 3_Book2_Electric Rev Req Model (2009 GRC) Rebuttal REmoval of New  WH Solar AdjustMI 2 2 2" xfId="23642"/>
    <cellStyle name="_VC 6.15.06 update on 06GRC power costs.xls Chart 3_Book2_Electric Rev Req Model (2009 GRC) Rebuttal REmoval of New  WH Solar AdjustMI 2 2 2 2" xfId="23643"/>
    <cellStyle name="_VC 6.15.06 update on 06GRC power costs.xls Chart 3_Book2_Electric Rev Req Model (2009 GRC) Rebuttal REmoval of New  WH Solar AdjustMI 2 3" xfId="23644"/>
    <cellStyle name="_VC 6.15.06 update on 06GRC power costs.xls Chart 3_Book2_Electric Rev Req Model (2009 GRC) Rebuttal REmoval of New  WH Solar AdjustMI 2 3 2" xfId="23645"/>
    <cellStyle name="_VC 6.15.06 update on 06GRC power costs.xls Chart 3_Book2_Electric Rev Req Model (2009 GRC) Rebuttal REmoval of New  WH Solar AdjustMI 2 4" xfId="23646"/>
    <cellStyle name="_VC 6.15.06 update on 06GRC power costs.xls Chart 3_Book2_Electric Rev Req Model (2009 GRC) Rebuttal REmoval of New  WH Solar AdjustMI 2 4 2" xfId="23647"/>
    <cellStyle name="_VC 6.15.06 update on 06GRC power costs.xls Chart 3_Book2_Electric Rev Req Model (2009 GRC) Rebuttal REmoval of New  WH Solar AdjustMI 3" xfId="23648"/>
    <cellStyle name="_VC 6.15.06 update on 06GRC power costs.xls Chart 3_Book2_Electric Rev Req Model (2009 GRC) Rebuttal REmoval of New  WH Solar AdjustMI 3 2" xfId="23649"/>
    <cellStyle name="_VC 6.15.06 update on 06GRC power costs.xls Chart 3_Book2_Electric Rev Req Model (2009 GRC) Rebuttal REmoval of New  WH Solar AdjustMI 3 2 2" xfId="23650"/>
    <cellStyle name="_VC 6.15.06 update on 06GRC power costs.xls Chart 3_Book2_Electric Rev Req Model (2009 GRC) Rebuttal REmoval of New  WH Solar AdjustMI 3 3" xfId="23651"/>
    <cellStyle name="_VC 6.15.06 update on 06GRC power costs.xls Chart 3_Book2_Electric Rev Req Model (2009 GRC) Rebuttal REmoval of New  WH Solar AdjustMI 4" xfId="23652"/>
    <cellStyle name="_VC 6.15.06 update on 06GRC power costs.xls Chart 3_Book2_Electric Rev Req Model (2009 GRC) Rebuttal REmoval of New  WH Solar AdjustMI 4 2" xfId="23653"/>
    <cellStyle name="_VC 6.15.06 update on 06GRC power costs.xls Chart 3_Book2_Electric Rev Req Model (2009 GRC) Rebuttal REmoval of New  WH Solar AdjustMI 4 2 2" xfId="23654"/>
    <cellStyle name="_VC 6.15.06 update on 06GRC power costs.xls Chart 3_Book2_Electric Rev Req Model (2009 GRC) Rebuttal REmoval of New  WH Solar AdjustMI 4 3" xfId="23655"/>
    <cellStyle name="_VC 6.15.06 update on 06GRC power costs.xls Chart 3_Book2_Electric Rev Req Model (2009 GRC) Rebuttal REmoval of New  WH Solar AdjustMI 5" xfId="23656"/>
    <cellStyle name="_VC 6.15.06 update on 06GRC power costs.xls Chart 3_Book2_Electric Rev Req Model (2009 GRC) Rebuttal REmoval of New  WH Solar AdjustMI 5 2" xfId="23657"/>
    <cellStyle name="_VC 6.15.06 update on 06GRC power costs.xls Chart 3_Book2_Electric Rev Req Model (2009 GRC) Rebuttal REmoval of New  WH Solar AdjustMI 6" xfId="23658"/>
    <cellStyle name="_VC 6.15.06 update on 06GRC power costs.xls Chart 3_Book2_Electric Rev Req Model (2009 GRC) Rebuttal REmoval of New  WH Solar AdjustMI 6 2" xfId="23659"/>
    <cellStyle name="_VC 6.15.06 update on 06GRC power costs.xls Chart 3_Book2_Electric Rev Req Model (2009 GRC) Rebuttal REmoval of New  WH Solar AdjustMI_DEM-WP(C) ENERG10C--ctn Mid-C_042010 2010GRC" xfId="23660"/>
    <cellStyle name="_VC 6.15.06 update on 06GRC power costs.xls Chart 3_Book2_Electric Rev Req Model (2009 GRC) Rebuttal REmoval of New  WH Solar AdjustMI_DEM-WP(C) ENERG10C--ctn Mid-C_042010 2010GRC 2" xfId="23661"/>
    <cellStyle name="_VC 6.15.06 update on 06GRC power costs.xls Chart 3_Book2_Electric Rev Req Model (2009 GRC) Revised 01-18-2010" xfId="23662"/>
    <cellStyle name="_VC 6.15.06 update on 06GRC power costs.xls Chart 3_Book2_Electric Rev Req Model (2009 GRC) Revised 01-18-2010 2" xfId="23663"/>
    <cellStyle name="_VC 6.15.06 update on 06GRC power costs.xls Chart 3_Book2_Electric Rev Req Model (2009 GRC) Revised 01-18-2010 2 2" xfId="23664"/>
    <cellStyle name="_VC 6.15.06 update on 06GRC power costs.xls Chart 3_Book2_Electric Rev Req Model (2009 GRC) Revised 01-18-2010 2 2 2" xfId="23665"/>
    <cellStyle name="_VC 6.15.06 update on 06GRC power costs.xls Chart 3_Book2_Electric Rev Req Model (2009 GRC) Revised 01-18-2010 2 2 2 2" xfId="23666"/>
    <cellStyle name="_VC 6.15.06 update on 06GRC power costs.xls Chart 3_Book2_Electric Rev Req Model (2009 GRC) Revised 01-18-2010 2 3" xfId="23667"/>
    <cellStyle name="_VC 6.15.06 update on 06GRC power costs.xls Chart 3_Book2_Electric Rev Req Model (2009 GRC) Revised 01-18-2010 2 3 2" xfId="23668"/>
    <cellStyle name="_VC 6.15.06 update on 06GRC power costs.xls Chart 3_Book2_Electric Rev Req Model (2009 GRC) Revised 01-18-2010 2 4" xfId="23669"/>
    <cellStyle name="_VC 6.15.06 update on 06GRC power costs.xls Chart 3_Book2_Electric Rev Req Model (2009 GRC) Revised 01-18-2010 2 4 2" xfId="23670"/>
    <cellStyle name="_VC 6.15.06 update on 06GRC power costs.xls Chart 3_Book2_Electric Rev Req Model (2009 GRC) Revised 01-18-2010 3" xfId="23671"/>
    <cellStyle name="_VC 6.15.06 update on 06GRC power costs.xls Chart 3_Book2_Electric Rev Req Model (2009 GRC) Revised 01-18-2010 3 2" xfId="23672"/>
    <cellStyle name="_VC 6.15.06 update on 06GRC power costs.xls Chart 3_Book2_Electric Rev Req Model (2009 GRC) Revised 01-18-2010 3 2 2" xfId="23673"/>
    <cellStyle name="_VC 6.15.06 update on 06GRC power costs.xls Chart 3_Book2_Electric Rev Req Model (2009 GRC) Revised 01-18-2010 3 3" xfId="23674"/>
    <cellStyle name="_VC 6.15.06 update on 06GRC power costs.xls Chart 3_Book2_Electric Rev Req Model (2009 GRC) Revised 01-18-2010 4" xfId="23675"/>
    <cellStyle name="_VC 6.15.06 update on 06GRC power costs.xls Chart 3_Book2_Electric Rev Req Model (2009 GRC) Revised 01-18-2010 4 2" xfId="23676"/>
    <cellStyle name="_VC 6.15.06 update on 06GRC power costs.xls Chart 3_Book2_Electric Rev Req Model (2009 GRC) Revised 01-18-2010 4 2 2" xfId="23677"/>
    <cellStyle name="_VC 6.15.06 update on 06GRC power costs.xls Chart 3_Book2_Electric Rev Req Model (2009 GRC) Revised 01-18-2010 4 3" xfId="23678"/>
    <cellStyle name="_VC 6.15.06 update on 06GRC power costs.xls Chart 3_Book2_Electric Rev Req Model (2009 GRC) Revised 01-18-2010 5" xfId="23679"/>
    <cellStyle name="_VC 6.15.06 update on 06GRC power costs.xls Chart 3_Book2_Electric Rev Req Model (2009 GRC) Revised 01-18-2010 5 2" xfId="23680"/>
    <cellStyle name="_VC 6.15.06 update on 06GRC power costs.xls Chart 3_Book2_Electric Rev Req Model (2009 GRC) Revised 01-18-2010 6" xfId="23681"/>
    <cellStyle name="_VC 6.15.06 update on 06GRC power costs.xls Chart 3_Book2_Electric Rev Req Model (2009 GRC) Revised 01-18-2010 6 2" xfId="23682"/>
    <cellStyle name="_VC 6.15.06 update on 06GRC power costs.xls Chart 3_Book2_Electric Rev Req Model (2009 GRC) Revised 01-18-2010_DEM-WP(C) ENERG10C--ctn Mid-C_042010 2010GRC" xfId="23683"/>
    <cellStyle name="_VC 6.15.06 update on 06GRC power costs.xls Chart 3_Book2_Electric Rev Req Model (2009 GRC) Revised 01-18-2010_DEM-WP(C) ENERG10C--ctn Mid-C_042010 2010GRC 2" xfId="23684"/>
    <cellStyle name="_VC 6.15.06 update on 06GRC power costs.xls Chart 3_Book2_Final Order Electric EXHIBIT A-1" xfId="23685"/>
    <cellStyle name="_VC 6.15.06 update on 06GRC power costs.xls Chart 3_Book2_Final Order Electric EXHIBIT A-1 2" xfId="23686"/>
    <cellStyle name="_VC 6.15.06 update on 06GRC power costs.xls Chart 3_Book2_Final Order Electric EXHIBIT A-1 2 2" xfId="23687"/>
    <cellStyle name="_VC 6.15.06 update on 06GRC power costs.xls Chart 3_Book2_Final Order Electric EXHIBIT A-1 2 2 2" xfId="23688"/>
    <cellStyle name="_VC 6.15.06 update on 06GRC power costs.xls Chart 3_Book2_Final Order Electric EXHIBIT A-1 2 3" xfId="23689"/>
    <cellStyle name="_VC 6.15.06 update on 06GRC power costs.xls Chart 3_Book2_Final Order Electric EXHIBIT A-1 3" xfId="23690"/>
    <cellStyle name="_VC 6.15.06 update on 06GRC power costs.xls Chart 3_Book2_Final Order Electric EXHIBIT A-1 3 2" xfId="23691"/>
    <cellStyle name="_VC 6.15.06 update on 06GRC power costs.xls Chart 3_Book2_Final Order Electric EXHIBIT A-1 3 2 2" xfId="23692"/>
    <cellStyle name="_VC 6.15.06 update on 06GRC power costs.xls Chart 3_Book2_Final Order Electric EXHIBIT A-1 3 3" xfId="23693"/>
    <cellStyle name="_VC 6.15.06 update on 06GRC power costs.xls Chart 3_Book2_Final Order Electric EXHIBIT A-1 4" xfId="23694"/>
    <cellStyle name="_VC 6.15.06 update on 06GRC power costs.xls Chart 3_Book2_Final Order Electric EXHIBIT A-1 4 2" xfId="23695"/>
    <cellStyle name="_VC 6.15.06 update on 06GRC power costs.xls Chart 3_Book2_Final Order Electric EXHIBIT A-1 5" xfId="23696"/>
    <cellStyle name="_VC 6.15.06 update on 06GRC power costs.xls Chart 3_Book2_Final Order Electric EXHIBIT A-1 6" xfId="23697"/>
    <cellStyle name="_VC 6.15.06 update on 06GRC power costs.xls Chart 3_Book4" xfId="23698"/>
    <cellStyle name="_VC 6.15.06 update on 06GRC power costs.xls Chart 3_Book4 2" xfId="23699"/>
    <cellStyle name="_VC 6.15.06 update on 06GRC power costs.xls Chart 3_Book4 2 2" xfId="23700"/>
    <cellStyle name="_VC 6.15.06 update on 06GRC power costs.xls Chart 3_Book4 2 2 2" xfId="23701"/>
    <cellStyle name="_VC 6.15.06 update on 06GRC power costs.xls Chart 3_Book4 2 2 2 2" xfId="23702"/>
    <cellStyle name="_VC 6.15.06 update on 06GRC power costs.xls Chart 3_Book4 2 3" xfId="23703"/>
    <cellStyle name="_VC 6.15.06 update on 06GRC power costs.xls Chart 3_Book4 2 3 2" xfId="23704"/>
    <cellStyle name="_VC 6.15.06 update on 06GRC power costs.xls Chart 3_Book4 2 4" xfId="23705"/>
    <cellStyle name="_VC 6.15.06 update on 06GRC power costs.xls Chart 3_Book4 2 4 2" xfId="23706"/>
    <cellStyle name="_VC 6.15.06 update on 06GRC power costs.xls Chart 3_Book4 3" xfId="23707"/>
    <cellStyle name="_VC 6.15.06 update on 06GRC power costs.xls Chart 3_Book4 3 2" xfId="23708"/>
    <cellStyle name="_VC 6.15.06 update on 06GRC power costs.xls Chart 3_Book4 3 2 2" xfId="23709"/>
    <cellStyle name="_VC 6.15.06 update on 06GRC power costs.xls Chart 3_Book4 3 3" xfId="23710"/>
    <cellStyle name="_VC 6.15.06 update on 06GRC power costs.xls Chart 3_Book4 4" xfId="23711"/>
    <cellStyle name="_VC 6.15.06 update on 06GRC power costs.xls Chart 3_Book4 4 2" xfId="23712"/>
    <cellStyle name="_VC 6.15.06 update on 06GRC power costs.xls Chart 3_Book4 4 2 2" xfId="23713"/>
    <cellStyle name="_VC 6.15.06 update on 06GRC power costs.xls Chart 3_Book4 4 3" xfId="23714"/>
    <cellStyle name="_VC 6.15.06 update on 06GRC power costs.xls Chart 3_Book4 5" xfId="23715"/>
    <cellStyle name="_VC 6.15.06 update on 06GRC power costs.xls Chart 3_Book4 5 2" xfId="23716"/>
    <cellStyle name="_VC 6.15.06 update on 06GRC power costs.xls Chart 3_Book4 6" xfId="23717"/>
    <cellStyle name="_VC 6.15.06 update on 06GRC power costs.xls Chart 3_Book4 6 2" xfId="23718"/>
    <cellStyle name="_VC 6.15.06 update on 06GRC power costs.xls Chart 3_Book4_DEM-WP(C) ENERG10C--ctn Mid-C_042010 2010GRC" xfId="23719"/>
    <cellStyle name="_VC 6.15.06 update on 06GRC power costs.xls Chart 3_Book4_DEM-WP(C) ENERG10C--ctn Mid-C_042010 2010GRC 2" xfId="23720"/>
    <cellStyle name="_VC 6.15.06 update on 06GRC power costs.xls Chart 3_Book9" xfId="23721"/>
    <cellStyle name="_VC 6.15.06 update on 06GRC power costs.xls Chart 3_Book9 2" xfId="23722"/>
    <cellStyle name="_VC 6.15.06 update on 06GRC power costs.xls Chart 3_Book9 2 2" xfId="23723"/>
    <cellStyle name="_VC 6.15.06 update on 06GRC power costs.xls Chart 3_Book9 2 2 2" xfId="23724"/>
    <cellStyle name="_VC 6.15.06 update on 06GRC power costs.xls Chart 3_Book9 2 2 2 2" xfId="23725"/>
    <cellStyle name="_VC 6.15.06 update on 06GRC power costs.xls Chart 3_Book9 2 3" xfId="23726"/>
    <cellStyle name="_VC 6.15.06 update on 06GRC power costs.xls Chart 3_Book9 2 3 2" xfId="23727"/>
    <cellStyle name="_VC 6.15.06 update on 06GRC power costs.xls Chart 3_Book9 2 4" xfId="23728"/>
    <cellStyle name="_VC 6.15.06 update on 06GRC power costs.xls Chart 3_Book9 2 4 2" xfId="23729"/>
    <cellStyle name="_VC 6.15.06 update on 06GRC power costs.xls Chart 3_Book9 3" xfId="23730"/>
    <cellStyle name="_VC 6.15.06 update on 06GRC power costs.xls Chart 3_Book9 3 2" xfId="23731"/>
    <cellStyle name="_VC 6.15.06 update on 06GRC power costs.xls Chart 3_Book9 3 2 2" xfId="23732"/>
    <cellStyle name="_VC 6.15.06 update on 06GRC power costs.xls Chart 3_Book9 3 3" xfId="23733"/>
    <cellStyle name="_VC 6.15.06 update on 06GRC power costs.xls Chart 3_Book9 4" xfId="23734"/>
    <cellStyle name="_VC 6.15.06 update on 06GRC power costs.xls Chart 3_Book9 4 2" xfId="23735"/>
    <cellStyle name="_VC 6.15.06 update on 06GRC power costs.xls Chart 3_Book9 4 2 2" xfId="23736"/>
    <cellStyle name="_VC 6.15.06 update on 06GRC power costs.xls Chart 3_Book9 4 3" xfId="23737"/>
    <cellStyle name="_VC 6.15.06 update on 06GRC power costs.xls Chart 3_Book9 5" xfId="23738"/>
    <cellStyle name="_VC 6.15.06 update on 06GRC power costs.xls Chart 3_Book9 5 2" xfId="23739"/>
    <cellStyle name="_VC 6.15.06 update on 06GRC power costs.xls Chart 3_Book9 6" xfId="23740"/>
    <cellStyle name="_VC 6.15.06 update on 06GRC power costs.xls Chart 3_Book9 6 2" xfId="23741"/>
    <cellStyle name="_VC 6.15.06 update on 06GRC power costs.xls Chart 3_Book9_DEM-WP(C) ENERG10C--ctn Mid-C_042010 2010GRC" xfId="23742"/>
    <cellStyle name="_VC 6.15.06 update on 06GRC power costs.xls Chart 3_Book9_DEM-WP(C) ENERG10C--ctn Mid-C_042010 2010GRC 2" xfId="23743"/>
    <cellStyle name="_VC 6.15.06 update on 06GRC power costs.xls Chart 3_Chelan PUD Power Costs (8-10)" xfId="23744"/>
    <cellStyle name="_VC 6.15.06 update on 06GRC power costs.xls Chart 3_Chelan PUD Power Costs (8-10) 2" xfId="23745"/>
    <cellStyle name="_VC 6.15.06 update on 06GRC power costs.xls Chart 3_DEM-WP(C) Chelan Power Costs" xfId="23746"/>
    <cellStyle name="_VC 6.15.06 update on 06GRC power costs.xls Chart 3_DEM-WP(C) Chelan Power Costs 2" xfId="23747"/>
    <cellStyle name="_VC 6.15.06 update on 06GRC power costs.xls Chart 3_DEM-WP(C) Chelan Power Costs 2 2" xfId="23748"/>
    <cellStyle name="_VC 6.15.06 update on 06GRC power costs.xls Chart 3_DEM-WP(C) Chelan Power Costs 2 2 2" xfId="23749"/>
    <cellStyle name="_VC 6.15.06 update on 06GRC power costs.xls Chart 3_DEM-WP(C) Chelan Power Costs 2 3" xfId="23750"/>
    <cellStyle name="_VC 6.15.06 update on 06GRC power costs.xls Chart 3_DEM-WP(C) Chelan Power Costs 3" xfId="23751"/>
    <cellStyle name="_VC 6.15.06 update on 06GRC power costs.xls Chart 3_DEM-WP(C) Chelan Power Costs 3 2" xfId="23752"/>
    <cellStyle name="_VC 6.15.06 update on 06GRC power costs.xls Chart 3_DEM-WP(C) Chelan Power Costs 3 2 2" xfId="23753"/>
    <cellStyle name="_VC 6.15.06 update on 06GRC power costs.xls Chart 3_DEM-WP(C) Chelan Power Costs 3 3" xfId="23754"/>
    <cellStyle name="_VC 6.15.06 update on 06GRC power costs.xls Chart 3_DEM-WP(C) Chelan Power Costs 4" xfId="23755"/>
    <cellStyle name="_VC 6.15.06 update on 06GRC power costs.xls Chart 3_DEM-WP(C) Chelan Power Costs 4 2" xfId="23756"/>
    <cellStyle name="_VC 6.15.06 update on 06GRC power costs.xls Chart 3_DEM-WP(C) Chelan Power Costs 5" xfId="23757"/>
    <cellStyle name="_VC 6.15.06 update on 06GRC power costs.xls Chart 3_DEM-WP(C) Chelan Power Costs 5 2" xfId="23758"/>
    <cellStyle name="_VC 6.15.06 update on 06GRC power costs.xls Chart 3_DEM-WP(C) ENERG10C--ctn Mid-C_042010 2010GRC" xfId="23759"/>
    <cellStyle name="_VC 6.15.06 update on 06GRC power costs.xls Chart 3_DEM-WP(C) ENERG10C--ctn Mid-C_042010 2010GRC 2" xfId="23760"/>
    <cellStyle name="_VC 6.15.06 update on 06GRC power costs.xls Chart 3_DEM-WP(C) Gas Transport 2010GRC" xfId="23761"/>
    <cellStyle name="_VC 6.15.06 update on 06GRC power costs.xls Chart 3_DEM-WP(C) Gas Transport 2010GRC 2" xfId="23762"/>
    <cellStyle name="_VC 6.15.06 update on 06GRC power costs.xls Chart 3_DEM-WP(C) Gas Transport 2010GRC 2 2" xfId="23763"/>
    <cellStyle name="_VC 6.15.06 update on 06GRC power costs.xls Chart 3_DEM-WP(C) Gas Transport 2010GRC 2 2 2" xfId="23764"/>
    <cellStyle name="_VC 6.15.06 update on 06GRC power costs.xls Chart 3_DEM-WP(C) Gas Transport 2010GRC 2 3" xfId="23765"/>
    <cellStyle name="_VC 6.15.06 update on 06GRC power costs.xls Chart 3_DEM-WP(C) Gas Transport 2010GRC 3" xfId="23766"/>
    <cellStyle name="_VC 6.15.06 update on 06GRC power costs.xls Chart 3_DEM-WP(C) Gas Transport 2010GRC 3 2" xfId="23767"/>
    <cellStyle name="_VC 6.15.06 update on 06GRC power costs.xls Chart 3_DEM-WP(C) Gas Transport 2010GRC 3 2 2" xfId="23768"/>
    <cellStyle name="_VC 6.15.06 update on 06GRC power costs.xls Chart 3_DEM-WP(C) Gas Transport 2010GRC 3 3" xfId="23769"/>
    <cellStyle name="_VC 6.15.06 update on 06GRC power costs.xls Chart 3_DEM-WP(C) Gas Transport 2010GRC 4" xfId="23770"/>
    <cellStyle name="_VC 6.15.06 update on 06GRC power costs.xls Chart 3_DEM-WP(C) Gas Transport 2010GRC 4 2" xfId="23771"/>
    <cellStyle name="_VC 6.15.06 update on 06GRC power costs.xls Chart 3_DEM-WP(C) Gas Transport 2010GRC 5" xfId="23772"/>
    <cellStyle name="_VC 6.15.06 update on 06GRC power costs.xls Chart 3_DEM-WP(C) Gas Transport 2010GRC 5 2" xfId="23773"/>
    <cellStyle name="_VC 6.15.06 update on 06GRC power costs.xls Chart 3_DWH-08 (Rate Spread &amp; Design Workpapers)" xfId="23774"/>
    <cellStyle name="_VC 6.15.06 update on 06GRC power costs.xls Chart 3_Exh A-1 resulting from UE-112050 effective Jan 1 2012" xfId="23775"/>
    <cellStyle name="_VC 6.15.06 update on 06GRC power costs.xls Chart 3_Exh A-1 resulting from UE-112050 effective Jan 1 2012 2" xfId="23776"/>
    <cellStyle name="_VC 6.15.06 update on 06GRC power costs.xls Chart 3_Exhibit A-1 effective 4-1-11 fr S Free 12-11" xfId="23777"/>
    <cellStyle name="_VC 6.15.06 update on 06GRC power costs.xls Chart 3_Exhibit A-1 effective 4-1-11 fr S Free 12-11 2" xfId="23778"/>
    <cellStyle name="_VC 6.15.06 update on 06GRC power costs.xls Chart 3_Final 2008 PTC Rate Design Workpapers 10.27.08" xfId="23779"/>
    <cellStyle name="_VC 6.15.06 update on 06GRC power costs.xls Chart 3_Gas Rev Req Model (2010 GRC)" xfId="23780"/>
    <cellStyle name="_VC 6.15.06 update on 06GRC power costs.xls Chart 3_INPUTS" xfId="23781"/>
    <cellStyle name="_VC 6.15.06 update on 06GRC power costs.xls Chart 3_INPUTS 2" xfId="23782"/>
    <cellStyle name="_VC 6.15.06 update on 06GRC power costs.xls Chart 3_INPUTS 2 2" xfId="23783"/>
    <cellStyle name="_VC 6.15.06 update on 06GRC power costs.xls Chart 3_INPUTS 2 2 2" xfId="23784"/>
    <cellStyle name="_VC 6.15.06 update on 06GRC power costs.xls Chart 3_INPUTS 2 3" xfId="23785"/>
    <cellStyle name="_VC 6.15.06 update on 06GRC power costs.xls Chart 3_INPUTS 3" xfId="23786"/>
    <cellStyle name="_VC 6.15.06 update on 06GRC power costs.xls Chart 3_INPUTS 3 2" xfId="23787"/>
    <cellStyle name="_VC 6.15.06 update on 06GRC power costs.xls Chart 3_INPUTS 4" xfId="23788"/>
    <cellStyle name="_VC 6.15.06 update on 06GRC power costs.xls Chart 3_Low Income 2010 RevRequirement" xfId="23789"/>
    <cellStyle name="_VC 6.15.06 update on 06GRC power costs.xls Chart 3_Low Income 2010 RevRequirement (2)" xfId="23790"/>
    <cellStyle name="_VC 6.15.06 update on 06GRC power costs.xls Chart 3_Mint Farm Generation BPA" xfId="23791"/>
    <cellStyle name="_VC 6.15.06 update on 06GRC power costs.xls Chart 3_NIM Summary" xfId="23792"/>
    <cellStyle name="_VC 6.15.06 update on 06GRC power costs.xls Chart 3_NIM Summary 09GRC" xfId="23793"/>
    <cellStyle name="_VC 6.15.06 update on 06GRC power costs.xls Chart 3_NIM Summary 09GRC 2" xfId="23794"/>
    <cellStyle name="_VC 6.15.06 update on 06GRC power costs.xls Chart 3_NIM Summary 09GRC 2 2" xfId="23795"/>
    <cellStyle name="_VC 6.15.06 update on 06GRC power costs.xls Chart 3_NIM Summary 09GRC 2 2 2" xfId="23796"/>
    <cellStyle name="_VC 6.15.06 update on 06GRC power costs.xls Chart 3_NIM Summary 09GRC 2 2 2 2" xfId="23797"/>
    <cellStyle name="_VC 6.15.06 update on 06GRC power costs.xls Chart 3_NIM Summary 09GRC 2 3" xfId="23798"/>
    <cellStyle name="_VC 6.15.06 update on 06GRC power costs.xls Chart 3_NIM Summary 09GRC 2 3 2" xfId="23799"/>
    <cellStyle name="_VC 6.15.06 update on 06GRC power costs.xls Chart 3_NIM Summary 09GRC 2 4" xfId="23800"/>
    <cellStyle name="_VC 6.15.06 update on 06GRC power costs.xls Chart 3_NIM Summary 09GRC 2 4 2" xfId="23801"/>
    <cellStyle name="_VC 6.15.06 update on 06GRC power costs.xls Chart 3_NIM Summary 09GRC 3" xfId="23802"/>
    <cellStyle name="_VC 6.15.06 update on 06GRC power costs.xls Chart 3_NIM Summary 09GRC 3 2" xfId="23803"/>
    <cellStyle name="_VC 6.15.06 update on 06GRC power costs.xls Chart 3_NIM Summary 09GRC 3 2 2" xfId="23804"/>
    <cellStyle name="_VC 6.15.06 update on 06GRC power costs.xls Chart 3_NIM Summary 09GRC 3 3" xfId="23805"/>
    <cellStyle name="_VC 6.15.06 update on 06GRC power costs.xls Chart 3_NIM Summary 09GRC 4" xfId="23806"/>
    <cellStyle name="_VC 6.15.06 update on 06GRC power costs.xls Chart 3_NIM Summary 09GRC 4 2" xfId="23807"/>
    <cellStyle name="_VC 6.15.06 update on 06GRC power costs.xls Chart 3_NIM Summary 09GRC 4 2 2" xfId="23808"/>
    <cellStyle name="_VC 6.15.06 update on 06GRC power costs.xls Chart 3_NIM Summary 09GRC 4 3" xfId="23809"/>
    <cellStyle name="_VC 6.15.06 update on 06GRC power costs.xls Chart 3_NIM Summary 09GRC 5" xfId="23810"/>
    <cellStyle name="_VC 6.15.06 update on 06GRC power costs.xls Chart 3_NIM Summary 09GRC 5 2" xfId="23811"/>
    <cellStyle name="_VC 6.15.06 update on 06GRC power costs.xls Chart 3_NIM Summary 09GRC 6" xfId="23812"/>
    <cellStyle name="_VC 6.15.06 update on 06GRC power costs.xls Chart 3_NIM Summary 09GRC 6 2" xfId="23813"/>
    <cellStyle name="_VC 6.15.06 update on 06GRC power costs.xls Chart 3_NIM Summary 09GRC_DEM-WP(C) ENERG10C--ctn Mid-C_042010 2010GRC" xfId="23814"/>
    <cellStyle name="_VC 6.15.06 update on 06GRC power costs.xls Chart 3_NIM Summary 09GRC_DEM-WP(C) ENERG10C--ctn Mid-C_042010 2010GRC 2" xfId="23815"/>
    <cellStyle name="_VC 6.15.06 update on 06GRC power costs.xls Chart 3_NIM Summary 10" xfId="23816"/>
    <cellStyle name="_VC 6.15.06 update on 06GRC power costs.xls Chart 3_NIM Summary 10 2" xfId="23817"/>
    <cellStyle name="_VC 6.15.06 update on 06GRC power costs.xls Chart 3_NIM Summary 10 2 2" xfId="23818"/>
    <cellStyle name="_VC 6.15.06 update on 06GRC power costs.xls Chart 3_NIM Summary 10 3" xfId="23819"/>
    <cellStyle name="_VC 6.15.06 update on 06GRC power costs.xls Chart 3_NIM Summary 10 4" xfId="23820"/>
    <cellStyle name="_VC 6.15.06 update on 06GRC power costs.xls Chart 3_NIM Summary 11" xfId="23821"/>
    <cellStyle name="_VC 6.15.06 update on 06GRC power costs.xls Chart 3_NIM Summary 11 2" xfId="23822"/>
    <cellStyle name="_VC 6.15.06 update on 06GRC power costs.xls Chart 3_NIM Summary 11 2 2" xfId="23823"/>
    <cellStyle name="_VC 6.15.06 update on 06GRC power costs.xls Chart 3_NIM Summary 11 3" xfId="23824"/>
    <cellStyle name="_VC 6.15.06 update on 06GRC power costs.xls Chart 3_NIM Summary 11 4" xfId="23825"/>
    <cellStyle name="_VC 6.15.06 update on 06GRC power costs.xls Chart 3_NIM Summary 12" xfId="23826"/>
    <cellStyle name="_VC 6.15.06 update on 06GRC power costs.xls Chart 3_NIM Summary 12 2" xfId="23827"/>
    <cellStyle name="_VC 6.15.06 update on 06GRC power costs.xls Chart 3_NIM Summary 12 2 2" xfId="23828"/>
    <cellStyle name="_VC 6.15.06 update on 06GRC power costs.xls Chart 3_NIM Summary 12 3" xfId="23829"/>
    <cellStyle name="_VC 6.15.06 update on 06GRC power costs.xls Chart 3_NIM Summary 12 4" xfId="23830"/>
    <cellStyle name="_VC 6.15.06 update on 06GRC power costs.xls Chart 3_NIM Summary 13" xfId="23831"/>
    <cellStyle name="_VC 6.15.06 update on 06GRC power costs.xls Chart 3_NIM Summary 13 2" xfId="23832"/>
    <cellStyle name="_VC 6.15.06 update on 06GRC power costs.xls Chart 3_NIM Summary 13 2 2" xfId="23833"/>
    <cellStyle name="_VC 6.15.06 update on 06GRC power costs.xls Chart 3_NIM Summary 13 3" xfId="23834"/>
    <cellStyle name="_VC 6.15.06 update on 06GRC power costs.xls Chart 3_NIM Summary 13 4" xfId="23835"/>
    <cellStyle name="_VC 6.15.06 update on 06GRC power costs.xls Chart 3_NIM Summary 14" xfId="23836"/>
    <cellStyle name="_VC 6.15.06 update on 06GRC power costs.xls Chart 3_NIM Summary 14 2" xfId="23837"/>
    <cellStyle name="_VC 6.15.06 update on 06GRC power costs.xls Chart 3_NIM Summary 14 2 2" xfId="23838"/>
    <cellStyle name="_VC 6.15.06 update on 06GRC power costs.xls Chart 3_NIM Summary 14 3" xfId="23839"/>
    <cellStyle name="_VC 6.15.06 update on 06GRC power costs.xls Chart 3_NIM Summary 14 4" xfId="23840"/>
    <cellStyle name="_VC 6.15.06 update on 06GRC power costs.xls Chart 3_NIM Summary 15" xfId="23841"/>
    <cellStyle name="_VC 6.15.06 update on 06GRC power costs.xls Chart 3_NIM Summary 15 2" xfId="23842"/>
    <cellStyle name="_VC 6.15.06 update on 06GRC power costs.xls Chart 3_NIM Summary 15 2 2" xfId="23843"/>
    <cellStyle name="_VC 6.15.06 update on 06GRC power costs.xls Chart 3_NIM Summary 15 3" xfId="23844"/>
    <cellStyle name="_VC 6.15.06 update on 06GRC power costs.xls Chart 3_NIM Summary 15 4" xfId="23845"/>
    <cellStyle name="_VC 6.15.06 update on 06GRC power costs.xls Chart 3_NIM Summary 16" xfId="23846"/>
    <cellStyle name="_VC 6.15.06 update on 06GRC power costs.xls Chart 3_NIM Summary 16 2" xfId="23847"/>
    <cellStyle name="_VC 6.15.06 update on 06GRC power costs.xls Chart 3_NIM Summary 16 2 2" xfId="23848"/>
    <cellStyle name="_VC 6.15.06 update on 06GRC power costs.xls Chart 3_NIM Summary 16 3" xfId="23849"/>
    <cellStyle name="_VC 6.15.06 update on 06GRC power costs.xls Chart 3_NIM Summary 16 4" xfId="23850"/>
    <cellStyle name="_VC 6.15.06 update on 06GRC power costs.xls Chart 3_NIM Summary 17" xfId="23851"/>
    <cellStyle name="_VC 6.15.06 update on 06GRC power costs.xls Chart 3_NIM Summary 17 2" xfId="23852"/>
    <cellStyle name="_VC 6.15.06 update on 06GRC power costs.xls Chart 3_NIM Summary 17 2 2" xfId="23853"/>
    <cellStyle name="_VC 6.15.06 update on 06GRC power costs.xls Chart 3_NIM Summary 17 3" xfId="23854"/>
    <cellStyle name="_VC 6.15.06 update on 06GRC power costs.xls Chart 3_NIM Summary 17 4" xfId="23855"/>
    <cellStyle name="_VC 6.15.06 update on 06GRC power costs.xls Chart 3_NIM Summary 18" xfId="23856"/>
    <cellStyle name="_VC 6.15.06 update on 06GRC power costs.xls Chart 3_NIM Summary 18 2" xfId="23857"/>
    <cellStyle name="_VC 6.15.06 update on 06GRC power costs.xls Chart 3_NIM Summary 18 3" xfId="23858"/>
    <cellStyle name="_VC 6.15.06 update on 06GRC power costs.xls Chart 3_NIM Summary 19" xfId="23859"/>
    <cellStyle name="_VC 6.15.06 update on 06GRC power costs.xls Chart 3_NIM Summary 19 2" xfId="23860"/>
    <cellStyle name="_VC 6.15.06 update on 06GRC power costs.xls Chart 3_NIM Summary 19 3" xfId="23861"/>
    <cellStyle name="_VC 6.15.06 update on 06GRC power costs.xls Chart 3_NIM Summary 2" xfId="23862"/>
    <cellStyle name="_VC 6.15.06 update on 06GRC power costs.xls Chart 3_NIM Summary 2 2" xfId="23863"/>
    <cellStyle name="_VC 6.15.06 update on 06GRC power costs.xls Chart 3_NIM Summary 2 2 2" xfId="23864"/>
    <cellStyle name="_VC 6.15.06 update on 06GRC power costs.xls Chart 3_NIM Summary 2 2 2 2" xfId="23865"/>
    <cellStyle name="_VC 6.15.06 update on 06GRC power costs.xls Chart 3_NIM Summary 2 3" xfId="23866"/>
    <cellStyle name="_VC 6.15.06 update on 06GRC power costs.xls Chart 3_NIM Summary 2 3 2" xfId="23867"/>
    <cellStyle name="_VC 6.15.06 update on 06GRC power costs.xls Chart 3_NIM Summary 2 4" xfId="23868"/>
    <cellStyle name="_VC 6.15.06 update on 06GRC power costs.xls Chart 3_NIM Summary 2 4 2" xfId="23869"/>
    <cellStyle name="_VC 6.15.06 update on 06GRC power costs.xls Chart 3_NIM Summary 20" xfId="23870"/>
    <cellStyle name="_VC 6.15.06 update on 06GRC power costs.xls Chart 3_NIM Summary 20 2" xfId="23871"/>
    <cellStyle name="_VC 6.15.06 update on 06GRC power costs.xls Chart 3_NIM Summary 20 3" xfId="23872"/>
    <cellStyle name="_VC 6.15.06 update on 06GRC power costs.xls Chart 3_NIM Summary 21" xfId="23873"/>
    <cellStyle name="_VC 6.15.06 update on 06GRC power costs.xls Chart 3_NIM Summary 21 2" xfId="23874"/>
    <cellStyle name="_VC 6.15.06 update on 06GRC power costs.xls Chart 3_NIM Summary 21 3" xfId="23875"/>
    <cellStyle name="_VC 6.15.06 update on 06GRC power costs.xls Chart 3_NIM Summary 22" xfId="23876"/>
    <cellStyle name="_VC 6.15.06 update on 06GRC power costs.xls Chart 3_NIM Summary 22 2" xfId="23877"/>
    <cellStyle name="_VC 6.15.06 update on 06GRC power costs.xls Chart 3_NIM Summary 22 3" xfId="23878"/>
    <cellStyle name="_VC 6.15.06 update on 06GRC power costs.xls Chart 3_NIM Summary 23" xfId="23879"/>
    <cellStyle name="_VC 6.15.06 update on 06GRC power costs.xls Chart 3_NIM Summary 23 2" xfId="23880"/>
    <cellStyle name="_VC 6.15.06 update on 06GRC power costs.xls Chart 3_NIM Summary 23 3" xfId="23881"/>
    <cellStyle name="_VC 6.15.06 update on 06GRC power costs.xls Chart 3_NIM Summary 24" xfId="23882"/>
    <cellStyle name="_VC 6.15.06 update on 06GRC power costs.xls Chart 3_NIM Summary 24 2" xfId="23883"/>
    <cellStyle name="_VC 6.15.06 update on 06GRC power costs.xls Chart 3_NIM Summary 24 3" xfId="23884"/>
    <cellStyle name="_VC 6.15.06 update on 06GRC power costs.xls Chart 3_NIM Summary 25" xfId="23885"/>
    <cellStyle name="_VC 6.15.06 update on 06GRC power costs.xls Chart 3_NIM Summary 25 2" xfId="23886"/>
    <cellStyle name="_VC 6.15.06 update on 06GRC power costs.xls Chart 3_NIM Summary 25 3" xfId="23887"/>
    <cellStyle name="_VC 6.15.06 update on 06GRC power costs.xls Chart 3_NIM Summary 26" xfId="23888"/>
    <cellStyle name="_VC 6.15.06 update on 06GRC power costs.xls Chart 3_NIM Summary 26 2" xfId="23889"/>
    <cellStyle name="_VC 6.15.06 update on 06GRC power costs.xls Chart 3_NIM Summary 26 3" xfId="23890"/>
    <cellStyle name="_VC 6.15.06 update on 06GRC power costs.xls Chart 3_NIM Summary 27" xfId="23891"/>
    <cellStyle name="_VC 6.15.06 update on 06GRC power costs.xls Chart 3_NIM Summary 27 2" xfId="23892"/>
    <cellStyle name="_VC 6.15.06 update on 06GRC power costs.xls Chart 3_NIM Summary 27 3" xfId="23893"/>
    <cellStyle name="_VC 6.15.06 update on 06GRC power costs.xls Chart 3_NIM Summary 28" xfId="23894"/>
    <cellStyle name="_VC 6.15.06 update on 06GRC power costs.xls Chart 3_NIM Summary 28 2" xfId="23895"/>
    <cellStyle name="_VC 6.15.06 update on 06GRC power costs.xls Chart 3_NIM Summary 28 3" xfId="23896"/>
    <cellStyle name="_VC 6.15.06 update on 06GRC power costs.xls Chart 3_NIM Summary 29" xfId="23897"/>
    <cellStyle name="_VC 6.15.06 update on 06GRC power costs.xls Chart 3_NIM Summary 29 2" xfId="23898"/>
    <cellStyle name="_VC 6.15.06 update on 06GRC power costs.xls Chart 3_NIM Summary 29 3" xfId="23899"/>
    <cellStyle name="_VC 6.15.06 update on 06GRC power costs.xls Chart 3_NIM Summary 3" xfId="23900"/>
    <cellStyle name="_VC 6.15.06 update on 06GRC power costs.xls Chart 3_NIM Summary 3 2" xfId="23901"/>
    <cellStyle name="_VC 6.15.06 update on 06GRC power costs.xls Chart 3_NIM Summary 3 2 2" xfId="23902"/>
    <cellStyle name="_VC 6.15.06 update on 06GRC power costs.xls Chart 3_NIM Summary 3 3" xfId="23903"/>
    <cellStyle name="_VC 6.15.06 update on 06GRC power costs.xls Chart 3_NIM Summary 30" xfId="23904"/>
    <cellStyle name="_VC 6.15.06 update on 06GRC power costs.xls Chart 3_NIM Summary 30 2" xfId="23905"/>
    <cellStyle name="_VC 6.15.06 update on 06GRC power costs.xls Chart 3_NIM Summary 30 3" xfId="23906"/>
    <cellStyle name="_VC 6.15.06 update on 06GRC power costs.xls Chart 3_NIM Summary 31" xfId="23907"/>
    <cellStyle name="_VC 6.15.06 update on 06GRC power costs.xls Chart 3_NIM Summary 31 2" xfId="23908"/>
    <cellStyle name="_VC 6.15.06 update on 06GRC power costs.xls Chart 3_NIM Summary 31 3" xfId="23909"/>
    <cellStyle name="_VC 6.15.06 update on 06GRC power costs.xls Chart 3_NIM Summary 32" xfId="23910"/>
    <cellStyle name="_VC 6.15.06 update on 06GRC power costs.xls Chart 3_NIM Summary 32 2" xfId="23911"/>
    <cellStyle name="_VC 6.15.06 update on 06GRC power costs.xls Chart 3_NIM Summary 33" xfId="23912"/>
    <cellStyle name="_VC 6.15.06 update on 06GRC power costs.xls Chart 3_NIM Summary 33 2" xfId="23913"/>
    <cellStyle name="_VC 6.15.06 update on 06GRC power costs.xls Chart 3_NIM Summary 34" xfId="23914"/>
    <cellStyle name="_VC 6.15.06 update on 06GRC power costs.xls Chart 3_NIM Summary 34 2" xfId="23915"/>
    <cellStyle name="_VC 6.15.06 update on 06GRC power costs.xls Chart 3_NIM Summary 35" xfId="23916"/>
    <cellStyle name="_VC 6.15.06 update on 06GRC power costs.xls Chart 3_NIM Summary 35 2" xfId="23917"/>
    <cellStyle name="_VC 6.15.06 update on 06GRC power costs.xls Chart 3_NIM Summary 36" xfId="23918"/>
    <cellStyle name="_VC 6.15.06 update on 06GRC power costs.xls Chart 3_NIM Summary 36 2" xfId="23919"/>
    <cellStyle name="_VC 6.15.06 update on 06GRC power costs.xls Chart 3_NIM Summary 37" xfId="23920"/>
    <cellStyle name="_VC 6.15.06 update on 06GRC power costs.xls Chart 3_NIM Summary 37 2" xfId="23921"/>
    <cellStyle name="_VC 6.15.06 update on 06GRC power costs.xls Chart 3_NIM Summary 38" xfId="23922"/>
    <cellStyle name="_VC 6.15.06 update on 06GRC power costs.xls Chart 3_NIM Summary 38 2" xfId="23923"/>
    <cellStyle name="_VC 6.15.06 update on 06GRC power costs.xls Chart 3_NIM Summary 39" xfId="23924"/>
    <cellStyle name="_VC 6.15.06 update on 06GRC power costs.xls Chart 3_NIM Summary 39 2" xfId="23925"/>
    <cellStyle name="_VC 6.15.06 update on 06GRC power costs.xls Chart 3_NIM Summary 4" xfId="23926"/>
    <cellStyle name="_VC 6.15.06 update on 06GRC power costs.xls Chart 3_NIM Summary 4 2" xfId="23927"/>
    <cellStyle name="_VC 6.15.06 update on 06GRC power costs.xls Chart 3_NIM Summary 4 2 2" xfId="23928"/>
    <cellStyle name="_VC 6.15.06 update on 06GRC power costs.xls Chart 3_NIM Summary 4 3" xfId="23929"/>
    <cellStyle name="_VC 6.15.06 update on 06GRC power costs.xls Chart 3_NIM Summary 40" xfId="23930"/>
    <cellStyle name="_VC 6.15.06 update on 06GRC power costs.xls Chart 3_NIM Summary 40 2" xfId="23931"/>
    <cellStyle name="_VC 6.15.06 update on 06GRC power costs.xls Chart 3_NIM Summary 41" xfId="23932"/>
    <cellStyle name="_VC 6.15.06 update on 06GRC power costs.xls Chart 3_NIM Summary 41 2" xfId="23933"/>
    <cellStyle name="_VC 6.15.06 update on 06GRC power costs.xls Chart 3_NIM Summary 42" xfId="23934"/>
    <cellStyle name="_VC 6.15.06 update on 06GRC power costs.xls Chart 3_NIM Summary 42 2" xfId="23935"/>
    <cellStyle name="_VC 6.15.06 update on 06GRC power costs.xls Chart 3_NIM Summary 43" xfId="23936"/>
    <cellStyle name="_VC 6.15.06 update on 06GRC power costs.xls Chart 3_NIM Summary 43 2" xfId="23937"/>
    <cellStyle name="_VC 6.15.06 update on 06GRC power costs.xls Chart 3_NIM Summary 44" xfId="23938"/>
    <cellStyle name="_VC 6.15.06 update on 06GRC power costs.xls Chart 3_NIM Summary 44 2" xfId="23939"/>
    <cellStyle name="_VC 6.15.06 update on 06GRC power costs.xls Chart 3_NIM Summary 45" xfId="23940"/>
    <cellStyle name="_VC 6.15.06 update on 06GRC power costs.xls Chart 3_NIM Summary 45 2" xfId="23941"/>
    <cellStyle name="_VC 6.15.06 update on 06GRC power costs.xls Chart 3_NIM Summary 46" xfId="23942"/>
    <cellStyle name="_VC 6.15.06 update on 06GRC power costs.xls Chart 3_NIM Summary 46 2" xfId="23943"/>
    <cellStyle name="_VC 6.15.06 update on 06GRC power costs.xls Chart 3_NIM Summary 47" xfId="23944"/>
    <cellStyle name="_VC 6.15.06 update on 06GRC power costs.xls Chart 3_NIM Summary 47 2" xfId="23945"/>
    <cellStyle name="_VC 6.15.06 update on 06GRC power costs.xls Chart 3_NIM Summary 48" xfId="23946"/>
    <cellStyle name="_VC 6.15.06 update on 06GRC power costs.xls Chart 3_NIM Summary 49" xfId="23947"/>
    <cellStyle name="_VC 6.15.06 update on 06GRC power costs.xls Chart 3_NIM Summary 5" xfId="23948"/>
    <cellStyle name="_VC 6.15.06 update on 06GRC power costs.xls Chart 3_NIM Summary 5 2" xfId="23949"/>
    <cellStyle name="_VC 6.15.06 update on 06GRC power costs.xls Chart 3_NIM Summary 5 2 2" xfId="23950"/>
    <cellStyle name="_VC 6.15.06 update on 06GRC power costs.xls Chart 3_NIM Summary 5 3" xfId="23951"/>
    <cellStyle name="_VC 6.15.06 update on 06GRC power costs.xls Chart 3_NIM Summary 50" xfId="23952"/>
    <cellStyle name="_VC 6.15.06 update on 06GRC power costs.xls Chart 3_NIM Summary 51" xfId="23953"/>
    <cellStyle name="_VC 6.15.06 update on 06GRC power costs.xls Chart 3_NIM Summary 6" xfId="23954"/>
    <cellStyle name="_VC 6.15.06 update on 06GRC power costs.xls Chart 3_NIM Summary 6 2" xfId="23955"/>
    <cellStyle name="_VC 6.15.06 update on 06GRC power costs.xls Chart 3_NIM Summary 6 2 2" xfId="23956"/>
    <cellStyle name="_VC 6.15.06 update on 06GRC power costs.xls Chart 3_NIM Summary 6 3" xfId="23957"/>
    <cellStyle name="_VC 6.15.06 update on 06GRC power costs.xls Chart 3_NIM Summary 7" xfId="23958"/>
    <cellStyle name="_VC 6.15.06 update on 06GRC power costs.xls Chart 3_NIM Summary 7 2" xfId="23959"/>
    <cellStyle name="_VC 6.15.06 update on 06GRC power costs.xls Chart 3_NIM Summary 7 2 2" xfId="23960"/>
    <cellStyle name="_VC 6.15.06 update on 06GRC power costs.xls Chart 3_NIM Summary 7 3" xfId="23961"/>
    <cellStyle name="_VC 6.15.06 update on 06GRC power costs.xls Chart 3_NIM Summary 7 4" xfId="23962"/>
    <cellStyle name="_VC 6.15.06 update on 06GRC power costs.xls Chart 3_NIM Summary 8" xfId="23963"/>
    <cellStyle name="_VC 6.15.06 update on 06GRC power costs.xls Chart 3_NIM Summary 8 2" xfId="23964"/>
    <cellStyle name="_VC 6.15.06 update on 06GRC power costs.xls Chart 3_NIM Summary 8 2 2" xfId="23965"/>
    <cellStyle name="_VC 6.15.06 update on 06GRC power costs.xls Chart 3_NIM Summary 8 3" xfId="23966"/>
    <cellStyle name="_VC 6.15.06 update on 06GRC power costs.xls Chart 3_NIM Summary 8 4" xfId="23967"/>
    <cellStyle name="_VC 6.15.06 update on 06GRC power costs.xls Chart 3_NIM Summary 9" xfId="23968"/>
    <cellStyle name="_VC 6.15.06 update on 06GRC power costs.xls Chart 3_NIM Summary 9 2" xfId="23969"/>
    <cellStyle name="_VC 6.15.06 update on 06GRC power costs.xls Chart 3_NIM Summary 9 2 2" xfId="23970"/>
    <cellStyle name="_VC 6.15.06 update on 06GRC power costs.xls Chart 3_NIM Summary 9 3" xfId="23971"/>
    <cellStyle name="_VC 6.15.06 update on 06GRC power costs.xls Chart 3_NIM Summary 9 4" xfId="23972"/>
    <cellStyle name="_VC 6.15.06 update on 06GRC power costs.xls Chart 3_NIM Summary_DEM-WP(C) ENERG10C--ctn Mid-C_042010 2010GRC" xfId="23973"/>
    <cellStyle name="_VC 6.15.06 update on 06GRC power costs.xls Chart 3_NIM Summary_DEM-WP(C) ENERG10C--ctn Mid-C_042010 2010GRC 2" xfId="23974"/>
    <cellStyle name="_VC 6.15.06 update on 06GRC power costs.xls Chart 3_Oct2010toSep2011LwIncLead" xfId="23975"/>
    <cellStyle name="_VC 6.15.06 update on 06GRC power costs.xls Chart 3_PCA 10 -  Exhibit D Dec 2011" xfId="23976"/>
    <cellStyle name="_VC 6.15.06 update on 06GRC power costs.xls Chart 3_PCA 10 -  Exhibit D Dec 2011 2" xfId="23977"/>
    <cellStyle name="_VC 6.15.06 update on 06GRC power costs.xls Chart 3_PCA 10 -  Exhibit D from A Kellogg Jan 2011" xfId="23978"/>
    <cellStyle name="_VC 6.15.06 update on 06GRC power costs.xls Chart 3_PCA 10 -  Exhibit D from A Kellogg Jan 2011 2" xfId="23979"/>
    <cellStyle name="_VC 6.15.06 update on 06GRC power costs.xls Chart 3_PCA 10 -  Exhibit D from A Kellogg July 2011" xfId="23980"/>
    <cellStyle name="_VC 6.15.06 update on 06GRC power costs.xls Chart 3_PCA 10 -  Exhibit D from A Kellogg July 2011 2" xfId="23981"/>
    <cellStyle name="_VC 6.15.06 update on 06GRC power costs.xls Chart 3_PCA 10 -  Exhibit D from S Free Rcv'd 12-11" xfId="23982"/>
    <cellStyle name="_VC 6.15.06 update on 06GRC power costs.xls Chart 3_PCA 10 -  Exhibit D from S Free Rcv'd 12-11 2" xfId="23983"/>
    <cellStyle name="_VC 6.15.06 update on 06GRC power costs.xls Chart 3_PCA 11 -  Exhibit D Jan 2012 fr A Kellogg" xfId="23984"/>
    <cellStyle name="_VC 6.15.06 update on 06GRC power costs.xls Chart 3_PCA 11 -  Exhibit D Jan 2012 fr A Kellogg 2" xfId="23985"/>
    <cellStyle name="_VC 6.15.06 update on 06GRC power costs.xls Chart 3_PCA 11 -  Exhibit D Jan 2012 WF" xfId="23986"/>
    <cellStyle name="_VC 6.15.06 update on 06GRC power costs.xls Chart 3_PCA 11 -  Exhibit D Jan 2012 WF 2" xfId="23987"/>
    <cellStyle name="_VC 6.15.06 update on 06GRC power costs.xls Chart 3_PCA 9 -  Exhibit D April 2010" xfId="23988"/>
    <cellStyle name="_VC 6.15.06 update on 06GRC power costs.xls Chart 3_PCA 9 -  Exhibit D April 2010 (3)" xfId="23989"/>
    <cellStyle name="_VC 6.15.06 update on 06GRC power costs.xls Chart 3_PCA 9 -  Exhibit D April 2010 (3) 2" xfId="23990"/>
    <cellStyle name="_VC 6.15.06 update on 06GRC power costs.xls Chart 3_PCA 9 -  Exhibit D April 2010 (3) 2 2" xfId="23991"/>
    <cellStyle name="_VC 6.15.06 update on 06GRC power costs.xls Chart 3_PCA 9 -  Exhibit D April 2010 (3) 2 2 2" xfId="23992"/>
    <cellStyle name="_VC 6.15.06 update on 06GRC power costs.xls Chart 3_PCA 9 -  Exhibit D April 2010 (3) 2 2 2 2" xfId="23993"/>
    <cellStyle name="_VC 6.15.06 update on 06GRC power costs.xls Chart 3_PCA 9 -  Exhibit D April 2010 (3) 2 3" xfId="23994"/>
    <cellStyle name="_VC 6.15.06 update on 06GRC power costs.xls Chart 3_PCA 9 -  Exhibit D April 2010 (3) 2 3 2" xfId="23995"/>
    <cellStyle name="_VC 6.15.06 update on 06GRC power costs.xls Chart 3_PCA 9 -  Exhibit D April 2010 (3) 2 4" xfId="23996"/>
    <cellStyle name="_VC 6.15.06 update on 06GRC power costs.xls Chart 3_PCA 9 -  Exhibit D April 2010 (3) 2 4 2" xfId="23997"/>
    <cellStyle name="_VC 6.15.06 update on 06GRC power costs.xls Chart 3_PCA 9 -  Exhibit D April 2010 (3) 3" xfId="23998"/>
    <cellStyle name="_VC 6.15.06 update on 06GRC power costs.xls Chart 3_PCA 9 -  Exhibit D April 2010 (3) 3 2" xfId="23999"/>
    <cellStyle name="_VC 6.15.06 update on 06GRC power costs.xls Chart 3_PCA 9 -  Exhibit D April 2010 (3) 3 2 2" xfId="24000"/>
    <cellStyle name="_VC 6.15.06 update on 06GRC power costs.xls Chart 3_PCA 9 -  Exhibit D April 2010 (3) 3 3" xfId="24001"/>
    <cellStyle name="_VC 6.15.06 update on 06GRC power costs.xls Chart 3_PCA 9 -  Exhibit D April 2010 (3) 4" xfId="24002"/>
    <cellStyle name="_VC 6.15.06 update on 06GRC power costs.xls Chart 3_PCA 9 -  Exhibit D April 2010 (3) 4 2" xfId="24003"/>
    <cellStyle name="_VC 6.15.06 update on 06GRC power costs.xls Chart 3_PCA 9 -  Exhibit D April 2010 (3) 4 2 2" xfId="24004"/>
    <cellStyle name="_VC 6.15.06 update on 06GRC power costs.xls Chart 3_PCA 9 -  Exhibit D April 2010 (3) 4 3" xfId="24005"/>
    <cellStyle name="_VC 6.15.06 update on 06GRC power costs.xls Chart 3_PCA 9 -  Exhibit D April 2010 (3) 5" xfId="24006"/>
    <cellStyle name="_VC 6.15.06 update on 06GRC power costs.xls Chart 3_PCA 9 -  Exhibit D April 2010 (3) 5 2" xfId="24007"/>
    <cellStyle name="_VC 6.15.06 update on 06GRC power costs.xls Chart 3_PCA 9 -  Exhibit D April 2010 (3) 6" xfId="24008"/>
    <cellStyle name="_VC 6.15.06 update on 06GRC power costs.xls Chart 3_PCA 9 -  Exhibit D April 2010 (3) 6 2" xfId="24009"/>
    <cellStyle name="_VC 6.15.06 update on 06GRC power costs.xls Chart 3_PCA 9 -  Exhibit D April 2010 (3)_DEM-WP(C) ENERG10C--ctn Mid-C_042010 2010GRC" xfId="24010"/>
    <cellStyle name="_VC 6.15.06 update on 06GRC power costs.xls Chart 3_PCA 9 -  Exhibit D April 2010 (3)_DEM-WP(C) ENERG10C--ctn Mid-C_042010 2010GRC 2" xfId="24011"/>
    <cellStyle name="_VC 6.15.06 update on 06GRC power costs.xls Chart 3_PCA 9 -  Exhibit D April 2010 2" xfId="24012"/>
    <cellStyle name="_VC 6.15.06 update on 06GRC power costs.xls Chart 3_PCA 9 -  Exhibit D April 2010 2 2" xfId="24013"/>
    <cellStyle name="_VC 6.15.06 update on 06GRC power costs.xls Chart 3_PCA 9 -  Exhibit D April 2010 3" xfId="24014"/>
    <cellStyle name="_VC 6.15.06 update on 06GRC power costs.xls Chart 3_PCA 9 -  Exhibit D April 2010 3 2" xfId="24015"/>
    <cellStyle name="_VC 6.15.06 update on 06GRC power costs.xls Chart 3_PCA 9 -  Exhibit D April 2010 4" xfId="24016"/>
    <cellStyle name="_VC 6.15.06 update on 06GRC power costs.xls Chart 3_PCA 9 -  Exhibit D April 2010 4 2" xfId="24017"/>
    <cellStyle name="_VC 6.15.06 update on 06GRC power costs.xls Chart 3_PCA 9 -  Exhibit D April 2010 5" xfId="24018"/>
    <cellStyle name="_VC 6.15.06 update on 06GRC power costs.xls Chart 3_PCA 9 -  Exhibit D April 2010 5 2" xfId="24019"/>
    <cellStyle name="_VC 6.15.06 update on 06GRC power costs.xls Chart 3_PCA 9 -  Exhibit D April 2010 6" xfId="24020"/>
    <cellStyle name="_VC 6.15.06 update on 06GRC power costs.xls Chart 3_PCA 9 -  Exhibit D April 2010 6 2" xfId="24021"/>
    <cellStyle name="_VC 6.15.06 update on 06GRC power costs.xls Chart 3_PCA 9 -  Exhibit D April 2010 7" xfId="24022"/>
    <cellStyle name="_VC 6.15.06 update on 06GRC power costs.xls Chart 3_PCA 9 -  Exhibit D Nov 2010" xfId="24023"/>
    <cellStyle name="_VC 6.15.06 update on 06GRC power costs.xls Chart 3_PCA 9 -  Exhibit D Nov 2010 2" xfId="24024"/>
    <cellStyle name="_VC 6.15.06 update on 06GRC power costs.xls Chart 3_PCA 9 -  Exhibit D Nov 2010 2 2" xfId="24025"/>
    <cellStyle name="_VC 6.15.06 update on 06GRC power costs.xls Chart 3_PCA 9 -  Exhibit D Nov 2010 3" xfId="24026"/>
    <cellStyle name="_VC 6.15.06 update on 06GRC power costs.xls Chart 3_PCA 9 - Exhibit D at August 2010" xfId="24027"/>
    <cellStyle name="_VC 6.15.06 update on 06GRC power costs.xls Chart 3_PCA 9 - Exhibit D at August 2010 2" xfId="24028"/>
    <cellStyle name="_VC 6.15.06 update on 06GRC power costs.xls Chart 3_PCA 9 - Exhibit D at August 2010 2 2" xfId="24029"/>
    <cellStyle name="_VC 6.15.06 update on 06GRC power costs.xls Chart 3_PCA 9 - Exhibit D at August 2010 3" xfId="24030"/>
    <cellStyle name="_VC 6.15.06 update on 06GRC power costs.xls Chart 3_PCA 9 - Exhibit D June 2010 GRC" xfId="24031"/>
    <cellStyle name="_VC 6.15.06 update on 06GRC power costs.xls Chart 3_PCA 9 - Exhibit D June 2010 GRC 2" xfId="24032"/>
    <cellStyle name="_VC 6.15.06 update on 06GRC power costs.xls Chart 3_PCA 9 - Exhibit D June 2010 GRC 2 2" xfId="24033"/>
    <cellStyle name="_VC 6.15.06 update on 06GRC power costs.xls Chart 3_PCA 9 - Exhibit D June 2010 GRC 3" xfId="24034"/>
    <cellStyle name="_VC 6.15.06 update on 06GRC power costs.xls Chart 3_Power Costs - Comparison bx Rbtl-Staff-Jt-PC" xfId="24035"/>
    <cellStyle name="_VC 6.15.06 update on 06GRC power costs.xls Chart 3_Power Costs - Comparison bx Rbtl-Staff-Jt-PC 2" xfId="24036"/>
    <cellStyle name="_VC 6.15.06 update on 06GRC power costs.xls Chart 3_Power Costs - Comparison bx Rbtl-Staff-Jt-PC 2 2" xfId="24037"/>
    <cellStyle name="_VC 6.15.06 update on 06GRC power costs.xls Chart 3_Power Costs - Comparison bx Rbtl-Staff-Jt-PC 2 2 2" xfId="24038"/>
    <cellStyle name="_VC 6.15.06 update on 06GRC power costs.xls Chart 3_Power Costs - Comparison bx Rbtl-Staff-Jt-PC 2 2 2 2" xfId="24039"/>
    <cellStyle name="_VC 6.15.06 update on 06GRC power costs.xls Chart 3_Power Costs - Comparison bx Rbtl-Staff-Jt-PC 2 3" xfId="24040"/>
    <cellStyle name="_VC 6.15.06 update on 06GRC power costs.xls Chart 3_Power Costs - Comparison bx Rbtl-Staff-Jt-PC 2 3 2" xfId="24041"/>
    <cellStyle name="_VC 6.15.06 update on 06GRC power costs.xls Chart 3_Power Costs - Comparison bx Rbtl-Staff-Jt-PC 2 4" xfId="24042"/>
    <cellStyle name="_VC 6.15.06 update on 06GRC power costs.xls Chart 3_Power Costs - Comparison bx Rbtl-Staff-Jt-PC 2 4 2" xfId="24043"/>
    <cellStyle name="_VC 6.15.06 update on 06GRC power costs.xls Chart 3_Power Costs - Comparison bx Rbtl-Staff-Jt-PC 3" xfId="24044"/>
    <cellStyle name="_VC 6.15.06 update on 06GRC power costs.xls Chart 3_Power Costs - Comparison bx Rbtl-Staff-Jt-PC 3 2" xfId="24045"/>
    <cellStyle name="_VC 6.15.06 update on 06GRC power costs.xls Chart 3_Power Costs - Comparison bx Rbtl-Staff-Jt-PC 3 2 2" xfId="24046"/>
    <cellStyle name="_VC 6.15.06 update on 06GRC power costs.xls Chart 3_Power Costs - Comparison bx Rbtl-Staff-Jt-PC 3 3" xfId="24047"/>
    <cellStyle name="_VC 6.15.06 update on 06GRC power costs.xls Chart 3_Power Costs - Comparison bx Rbtl-Staff-Jt-PC 4" xfId="24048"/>
    <cellStyle name="_VC 6.15.06 update on 06GRC power costs.xls Chart 3_Power Costs - Comparison bx Rbtl-Staff-Jt-PC 4 2" xfId="24049"/>
    <cellStyle name="_VC 6.15.06 update on 06GRC power costs.xls Chart 3_Power Costs - Comparison bx Rbtl-Staff-Jt-PC 4 2 2" xfId="24050"/>
    <cellStyle name="_VC 6.15.06 update on 06GRC power costs.xls Chart 3_Power Costs - Comparison bx Rbtl-Staff-Jt-PC 4 3" xfId="24051"/>
    <cellStyle name="_VC 6.15.06 update on 06GRC power costs.xls Chart 3_Power Costs - Comparison bx Rbtl-Staff-Jt-PC 5" xfId="24052"/>
    <cellStyle name="_VC 6.15.06 update on 06GRC power costs.xls Chart 3_Power Costs - Comparison bx Rbtl-Staff-Jt-PC 5 2" xfId="24053"/>
    <cellStyle name="_VC 6.15.06 update on 06GRC power costs.xls Chart 3_Power Costs - Comparison bx Rbtl-Staff-Jt-PC 6" xfId="24054"/>
    <cellStyle name="_VC 6.15.06 update on 06GRC power costs.xls Chart 3_Power Costs - Comparison bx Rbtl-Staff-Jt-PC 6 2" xfId="24055"/>
    <cellStyle name="_VC 6.15.06 update on 06GRC power costs.xls Chart 3_Power Costs - Comparison bx Rbtl-Staff-Jt-PC_Adj Bench DR 3 for Initial Briefs (Electric)" xfId="24056"/>
    <cellStyle name="_VC 6.15.06 update on 06GRC power costs.xls Chart 3_Power Costs - Comparison bx Rbtl-Staff-Jt-PC_Adj Bench DR 3 for Initial Briefs (Electric) 2" xfId="24057"/>
    <cellStyle name="_VC 6.15.06 update on 06GRC power costs.xls Chart 3_Power Costs - Comparison bx Rbtl-Staff-Jt-PC_Adj Bench DR 3 for Initial Briefs (Electric) 2 2" xfId="24058"/>
    <cellStyle name="_VC 6.15.06 update on 06GRC power costs.xls Chart 3_Power Costs - Comparison bx Rbtl-Staff-Jt-PC_Adj Bench DR 3 for Initial Briefs (Electric) 2 2 2" xfId="24059"/>
    <cellStyle name="_VC 6.15.06 update on 06GRC power costs.xls Chart 3_Power Costs - Comparison bx Rbtl-Staff-Jt-PC_Adj Bench DR 3 for Initial Briefs (Electric) 2 2 2 2" xfId="24060"/>
    <cellStyle name="_VC 6.15.06 update on 06GRC power costs.xls Chart 3_Power Costs - Comparison bx Rbtl-Staff-Jt-PC_Adj Bench DR 3 for Initial Briefs (Electric) 2 3" xfId="24061"/>
    <cellStyle name="_VC 6.15.06 update on 06GRC power costs.xls Chart 3_Power Costs - Comparison bx Rbtl-Staff-Jt-PC_Adj Bench DR 3 for Initial Briefs (Electric) 2 3 2" xfId="24062"/>
    <cellStyle name="_VC 6.15.06 update on 06GRC power costs.xls Chart 3_Power Costs - Comparison bx Rbtl-Staff-Jt-PC_Adj Bench DR 3 for Initial Briefs (Electric) 2 4" xfId="24063"/>
    <cellStyle name="_VC 6.15.06 update on 06GRC power costs.xls Chart 3_Power Costs - Comparison bx Rbtl-Staff-Jt-PC_Adj Bench DR 3 for Initial Briefs (Electric) 2 4 2" xfId="24064"/>
    <cellStyle name="_VC 6.15.06 update on 06GRC power costs.xls Chart 3_Power Costs - Comparison bx Rbtl-Staff-Jt-PC_Adj Bench DR 3 for Initial Briefs (Electric) 3" xfId="24065"/>
    <cellStyle name="_VC 6.15.06 update on 06GRC power costs.xls Chart 3_Power Costs - Comparison bx Rbtl-Staff-Jt-PC_Adj Bench DR 3 for Initial Briefs (Electric) 3 2" xfId="24066"/>
    <cellStyle name="_VC 6.15.06 update on 06GRC power costs.xls Chart 3_Power Costs - Comparison bx Rbtl-Staff-Jt-PC_Adj Bench DR 3 for Initial Briefs (Electric) 3 2 2" xfId="24067"/>
    <cellStyle name="_VC 6.15.06 update on 06GRC power costs.xls Chart 3_Power Costs - Comparison bx Rbtl-Staff-Jt-PC_Adj Bench DR 3 for Initial Briefs (Electric) 3 3" xfId="24068"/>
    <cellStyle name="_VC 6.15.06 update on 06GRC power costs.xls Chart 3_Power Costs - Comparison bx Rbtl-Staff-Jt-PC_Adj Bench DR 3 for Initial Briefs (Electric) 4" xfId="24069"/>
    <cellStyle name="_VC 6.15.06 update on 06GRC power costs.xls Chart 3_Power Costs - Comparison bx Rbtl-Staff-Jt-PC_Adj Bench DR 3 for Initial Briefs (Electric) 4 2" xfId="24070"/>
    <cellStyle name="_VC 6.15.06 update on 06GRC power costs.xls Chart 3_Power Costs - Comparison bx Rbtl-Staff-Jt-PC_Adj Bench DR 3 for Initial Briefs (Electric) 4 2 2" xfId="24071"/>
    <cellStyle name="_VC 6.15.06 update on 06GRC power costs.xls Chart 3_Power Costs - Comparison bx Rbtl-Staff-Jt-PC_Adj Bench DR 3 for Initial Briefs (Electric) 4 3" xfId="24072"/>
    <cellStyle name="_VC 6.15.06 update on 06GRC power costs.xls Chart 3_Power Costs - Comparison bx Rbtl-Staff-Jt-PC_Adj Bench DR 3 for Initial Briefs (Electric) 5" xfId="24073"/>
    <cellStyle name="_VC 6.15.06 update on 06GRC power costs.xls Chart 3_Power Costs - Comparison bx Rbtl-Staff-Jt-PC_Adj Bench DR 3 for Initial Briefs (Electric) 5 2" xfId="24074"/>
    <cellStyle name="_VC 6.15.06 update on 06GRC power costs.xls Chart 3_Power Costs - Comparison bx Rbtl-Staff-Jt-PC_Adj Bench DR 3 for Initial Briefs (Electric) 6" xfId="24075"/>
    <cellStyle name="_VC 6.15.06 update on 06GRC power costs.xls Chart 3_Power Costs - Comparison bx Rbtl-Staff-Jt-PC_Adj Bench DR 3 for Initial Briefs (Electric) 6 2" xfId="24076"/>
    <cellStyle name="_VC 6.15.06 update on 06GRC power costs.xls Chart 3_Power Costs - Comparison bx Rbtl-Staff-Jt-PC_Adj Bench DR 3 for Initial Briefs (Electric)_DEM-WP(C) ENERG10C--ctn Mid-C_042010 2010GRC" xfId="24077"/>
    <cellStyle name="_VC 6.15.06 update on 06GRC power costs.xls Chart 3_Power Costs - Comparison bx Rbtl-Staff-Jt-PC_Adj Bench DR 3 for Initial Briefs (Electric)_DEM-WP(C) ENERG10C--ctn Mid-C_042010 2010GRC 2" xfId="24078"/>
    <cellStyle name="_VC 6.15.06 update on 06GRC power costs.xls Chart 3_Power Costs - Comparison bx Rbtl-Staff-Jt-PC_DEM-WP(C) ENERG10C--ctn Mid-C_042010 2010GRC" xfId="24079"/>
    <cellStyle name="_VC 6.15.06 update on 06GRC power costs.xls Chart 3_Power Costs - Comparison bx Rbtl-Staff-Jt-PC_DEM-WP(C) ENERG10C--ctn Mid-C_042010 2010GRC 2" xfId="24080"/>
    <cellStyle name="_VC 6.15.06 update on 06GRC power costs.xls Chart 3_Power Costs - Comparison bx Rbtl-Staff-Jt-PC_Electric Rev Req Model (2009 GRC) Rebuttal" xfId="24081"/>
    <cellStyle name="_VC 6.15.06 update on 06GRC power costs.xls Chart 3_Power Costs - Comparison bx Rbtl-Staff-Jt-PC_Electric Rev Req Model (2009 GRC) Rebuttal 2" xfId="24082"/>
    <cellStyle name="_VC 6.15.06 update on 06GRC power costs.xls Chart 3_Power Costs - Comparison bx Rbtl-Staff-Jt-PC_Electric Rev Req Model (2009 GRC) Rebuttal 2 2" xfId="24083"/>
    <cellStyle name="_VC 6.15.06 update on 06GRC power costs.xls Chart 3_Power Costs - Comparison bx Rbtl-Staff-Jt-PC_Electric Rev Req Model (2009 GRC) Rebuttal 2 2 2" xfId="24084"/>
    <cellStyle name="_VC 6.15.06 update on 06GRC power costs.xls Chart 3_Power Costs - Comparison bx Rbtl-Staff-Jt-PC_Electric Rev Req Model (2009 GRC) Rebuttal 2 3" xfId="24085"/>
    <cellStyle name="_VC 6.15.06 update on 06GRC power costs.xls Chart 3_Power Costs - Comparison bx Rbtl-Staff-Jt-PC_Electric Rev Req Model (2009 GRC) Rebuttal 3" xfId="24086"/>
    <cellStyle name="_VC 6.15.06 update on 06GRC power costs.xls Chart 3_Power Costs - Comparison bx Rbtl-Staff-Jt-PC_Electric Rev Req Model (2009 GRC) Rebuttal 3 2" xfId="24087"/>
    <cellStyle name="_VC 6.15.06 update on 06GRC power costs.xls Chart 3_Power Costs - Comparison bx Rbtl-Staff-Jt-PC_Electric Rev Req Model (2009 GRC) Rebuttal 4" xfId="24088"/>
    <cellStyle name="_VC 6.15.06 update on 06GRC power costs.xls Chart 3_Power Costs - Comparison bx Rbtl-Staff-Jt-PC_Electric Rev Req Model (2009 GRC) Rebuttal REmoval of New  WH Solar AdjustMI" xfId="24089"/>
    <cellStyle name="_VC 6.15.06 update on 06GRC power costs.xls Chart 3_Power Costs - Comparison bx Rbtl-Staff-Jt-PC_Electric Rev Req Model (2009 GRC) Rebuttal REmoval of New  WH Solar AdjustMI 2" xfId="24090"/>
    <cellStyle name="_VC 6.15.06 update on 06GRC power costs.xls Chart 3_Power Costs - Comparison bx Rbtl-Staff-Jt-PC_Electric Rev Req Model (2009 GRC) Rebuttal REmoval of New  WH Solar AdjustMI 2 2" xfId="24091"/>
    <cellStyle name="_VC 6.15.06 update on 06GRC power costs.xls Chart 3_Power Costs - Comparison bx Rbtl-Staff-Jt-PC_Electric Rev Req Model (2009 GRC) Rebuttal REmoval of New  WH Solar AdjustMI 2 2 2" xfId="24092"/>
    <cellStyle name="_VC 6.15.06 update on 06GRC power costs.xls Chart 3_Power Costs - Comparison bx Rbtl-Staff-Jt-PC_Electric Rev Req Model (2009 GRC) Rebuttal REmoval of New  WH Solar AdjustMI 2 2 2 2" xfId="24093"/>
    <cellStyle name="_VC 6.15.06 update on 06GRC power costs.xls Chart 3_Power Costs - Comparison bx Rbtl-Staff-Jt-PC_Electric Rev Req Model (2009 GRC) Rebuttal REmoval of New  WH Solar AdjustMI 2 3" xfId="24094"/>
    <cellStyle name="_VC 6.15.06 update on 06GRC power costs.xls Chart 3_Power Costs - Comparison bx Rbtl-Staff-Jt-PC_Electric Rev Req Model (2009 GRC) Rebuttal REmoval of New  WH Solar AdjustMI 2 3 2" xfId="24095"/>
    <cellStyle name="_VC 6.15.06 update on 06GRC power costs.xls Chart 3_Power Costs - Comparison bx Rbtl-Staff-Jt-PC_Electric Rev Req Model (2009 GRC) Rebuttal REmoval of New  WH Solar AdjustMI 2 4" xfId="24096"/>
    <cellStyle name="_VC 6.15.06 update on 06GRC power costs.xls Chart 3_Power Costs - Comparison bx Rbtl-Staff-Jt-PC_Electric Rev Req Model (2009 GRC) Rebuttal REmoval of New  WH Solar AdjustMI 2 4 2" xfId="24097"/>
    <cellStyle name="_VC 6.15.06 update on 06GRC power costs.xls Chart 3_Power Costs - Comparison bx Rbtl-Staff-Jt-PC_Electric Rev Req Model (2009 GRC) Rebuttal REmoval of New  WH Solar AdjustMI 3" xfId="24098"/>
    <cellStyle name="_VC 6.15.06 update on 06GRC power costs.xls Chart 3_Power Costs - Comparison bx Rbtl-Staff-Jt-PC_Electric Rev Req Model (2009 GRC) Rebuttal REmoval of New  WH Solar AdjustMI 3 2" xfId="24099"/>
    <cellStyle name="_VC 6.15.06 update on 06GRC power costs.xls Chart 3_Power Costs - Comparison bx Rbtl-Staff-Jt-PC_Electric Rev Req Model (2009 GRC) Rebuttal REmoval of New  WH Solar AdjustMI 3 2 2" xfId="24100"/>
    <cellStyle name="_VC 6.15.06 update on 06GRC power costs.xls Chart 3_Power Costs - Comparison bx Rbtl-Staff-Jt-PC_Electric Rev Req Model (2009 GRC) Rebuttal REmoval of New  WH Solar AdjustMI 3 3" xfId="24101"/>
    <cellStyle name="_VC 6.15.06 update on 06GRC power costs.xls Chart 3_Power Costs - Comparison bx Rbtl-Staff-Jt-PC_Electric Rev Req Model (2009 GRC) Rebuttal REmoval of New  WH Solar AdjustMI 4" xfId="24102"/>
    <cellStyle name="_VC 6.15.06 update on 06GRC power costs.xls Chart 3_Power Costs - Comparison bx Rbtl-Staff-Jt-PC_Electric Rev Req Model (2009 GRC) Rebuttal REmoval of New  WH Solar AdjustMI 4 2" xfId="24103"/>
    <cellStyle name="_VC 6.15.06 update on 06GRC power costs.xls Chart 3_Power Costs - Comparison bx Rbtl-Staff-Jt-PC_Electric Rev Req Model (2009 GRC) Rebuttal REmoval of New  WH Solar AdjustMI 4 2 2" xfId="24104"/>
    <cellStyle name="_VC 6.15.06 update on 06GRC power costs.xls Chart 3_Power Costs - Comparison bx Rbtl-Staff-Jt-PC_Electric Rev Req Model (2009 GRC) Rebuttal REmoval of New  WH Solar AdjustMI 4 3" xfId="24105"/>
    <cellStyle name="_VC 6.15.06 update on 06GRC power costs.xls Chart 3_Power Costs - Comparison bx Rbtl-Staff-Jt-PC_Electric Rev Req Model (2009 GRC) Rebuttal REmoval of New  WH Solar AdjustMI 5" xfId="24106"/>
    <cellStyle name="_VC 6.15.06 update on 06GRC power costs.xls Chart 3_Power Costs - Comparison bx Rbtl-Staff-Jt-PC_Electric Rev Req Model (2009 GRC) Rebuttal REmoval of New  WH Solar AdjustMI 5 2" xfId="24107"/>
    <cellStyle name="_VC 6.15.06 update on 06GRC power costs.xls Chart 3_Power Costs - Comparison bx Rbtl-Staff-Jt-PC_Electric Rev Req Model (2009 GRC) Rebuttal REmoval of New  WH Solar AdjustMI 6" xfId="24108"/>
    <cellStyle name="_VC 6.15.06 update on 06GRC power costs.xls Chart 3_Power Costs - Comparison bx Rbtl-Staff-Jt-PC_Electric Rev Req Model (2009 GRC) Rebuttal REmoval of New  WH Solar AdjustMI 6 2" xfId="24109"/>
    <cellStyle name="_VC 6.15.06 update on 06GRC power costs.xls Chart 3_Power Costs - Comparison bx Rbtl-Staff-Jt-PC_Electric Rev Req Model (2009 GRC) Rebuttal REmoval of New  WH Solar AdjustMI_DEM-WP(C) ENERG10C--ctn Mid-C_042010 2010GRC" xfId="24110"/>
    <cellStyle name="_VC 6.15.06 update on 06GRC power costs.xls Chart 3_Power Costs - Comparison bx Rbtl-Staff-Jt-PC_Electric Rev Req Model (2009 GRC) Rebuttal REmoval of New  WH Solar AdjustMI_DEM-WP(C) ENERG10C--ctn Mid-C_042010 2010GRC 2" xfId="24111"/>
    <cellStyle name="_VC 6.15.06 update on 06GRC power costs.xls Chart 3_Power Costs - Comparison bx Rbtl-Staff-Jt-PC_Electric Rev Req Model (2009 GRC) Revised 01-18-2010" xfId="24112"/>
    <cellStyle name="_VC 6.15.06 update on 06GRC power costs.xls Chart 3_Power Costs - Comparison bx Rbtl-Staff-Jt-PC_Electric Rev Req Model (2009 GRC) Revised 01-18-2010 2" xfId="24113"/>
    <cellStyle name="_VC 6.15.06 update on 06GRC power costs.xls Chart 3_Power Costs - Comparison bx Rbtl-Staff-Jt-PC_Electric Rev Req Model (2009 GRC) Revised 01-18-2010 2 2" xfId="24114"/>
    <cellStyle name="_VC 6.15.06 update on 06GRC power costs.xls Chart 3_Power Costs - Comparison bx Rbtl-Staff-Jt-PC_Electric Rev Req Model (2009 GRC) Revised 01-18-2010 2 2 2" xfId="24115"/>
    <cellStyle name="_VC 6.15.06 update on 06GRC power costs.xls Chart 3_Power Costs - Comparison bx Rbtl-Staff-Jt-PC_Electric Rev Req Model (2009 GRC) Revised 01-18-2010 2 2 2 2" xfId="24116"/>
    <cellStyle name="_VC 6.15.06 update on 06GRC power costs.xls Chart 3_Power Costs - Comparison bx Rbtl-Staff-Jt-PC_Electric Rev Req Model (2009 GRC) Revised 01-18-2010 2 3" xfId="24117"/>
    <cellStyle name="_VC 6.15.06 update on 06GRC power costs.xls Chart 3_Power Costs - Comparison bx Rbtl-Staff-Jt-PC_Electric Rev Req Model (2009 GRC) Revised 01-18-2010 2 3 2" xfId="24118"/>
    <cellStyle name="_VC 6.15.06 update on 06GRC power costs.xls Chart 3_Power Costs - Comparison bx Rbtl-Staff-Jt-PC_Electric Rev Req Model (2009 GRC) Revised 01-18-2010 2 4" xfId="24119"/>
    <cellStyle name="_VC 6.15.06 update on 06GRC power costs.xls Chart 3_Power Costs - Comparison bx Rbtl-Staff-Jt-PC_Electric Rev Req Model (2009 GRC) Revised 01-18-2010 2 4 2" xfId="24120"/>
    <cellStyle name="_VC 6.15.06 update on 06GRC power costs.xls Chart 3_Power Costs - Comparison bx Rbtl-Staff-Jt-PC_Electric Rev Req Model (2009 GRC) Revised 01-18-2010 3" xfId="24121"/>
    <cellStyle name="_VC 6.15.06 update on 06GRC power costs.xls Chart 3_Power Costs - Comparison bx Rbtl-Staff-Jt-PC_Electric Rev Req Model (2009 GRC) Revised 01-18-2010 3 2" xfId="24122"/>
    <cellStyle name="_VC 6.15.06 update on 06GRC power costs.xls Chart 3_Power Costs - Comparison bx Rbtl-Staff-Jt-PC_Electric Rev Req Model (2009 GRC) Revised 01-18-2010 3 2 2" xfId="24123"/>
    <cellStyle name="_VC 6.15.06 update on 06GRC power costs.xls Chart 3_Power Costs - Comparison bx Rbtl-Staff-Jt-PC_Electric Rev Req Model (2009 GRC) Revised 01-18-2010 3 3" xfId="24124"/>
    <cellStyle name="_VC 6.15.06 update on 06GRC power costs.xls Chart 3_Power Costs - Comparison bx Rbtl-Staff-Jt-PC_Electric Rev Req Model (2009 GRC) Revised 01-18-2010 4" xfId="24125"/>
    <cellStyle name="_VC 6.15.06 update on 06GRC power costs.xls Chart 3_Power Costs - Comparison bx Rbtl-Staff-Jt-PC_Electric Rev Req Model (2009 GRC) Revised 01-18-2010 4 2" xfId="24126"/>
    <cellStyle name="_VC 6.15.06 update on 06GRC power costs.xls Chart 3_Power Costs - Comparison bx Rbtl-Staff-Jt-PC_Electric Rev Req Model (2009 GRC) Revised 01-18-2010 4 2 2" xfId="24127"/>
    <cellStyle name="_VC 6.15.06 update on 06GRC power costs.xls Chart 3_Power Costs - Comparison bx Rbtl-Staff-Jt-PC_Electric Rev Req Model (2009 GRC) Revised 01-18-2010 4 3" xfId="24128"/>
    <cellStyle name="_VC 6.15.06 update on 06GRC power costs.xls Chart 3_Power Costs - Comparison bx Rbtl-Staff-Jt-PC_Electric Rev Req Model (2009 GRC) Revised 01-18-2010 5" xfId="24129"/>
    <cellStyle name="_VC 6.15.06 update on 06GRC power costs.xls Chart 3_Power Costs - Comparison bx Rbtl-Staff-Jt-PC_Electric Rev Req Model (2009 GRC) Revised 01-18-2010 5 2" xfId="24130"/>
    <cellStyle name="_VC 6.15.06 update on 06GRC power costs.xls Chart 3_Power Costs - Comparison bx Rbtl-Staff-Jt-PC_Electric Rev Req Model (2009 GRC) Revised 01-18-2010 6" xfId="24131"/>
    <cellStyle name="_VC 6.15.06 update on 06GRC power costs.xls Chart 3_Power Costs - Comparison bx Rbtl-Staff-Jt-PC_Electric Rev Req Model (2009 GRC) Revised 01-18-2010 6 2" xfId="24132"/>
    <cellStyle name="_VC 6.15.06 update on 06GRC power costs.xls Chart 3_Power Costs - Comparison bx Rbtl-Staff-Jt-PC_Electric Rev Req Model (2009 GRC) Revised 01-18-2010_DEM-WP(C) ENERG10C--ctn Mid-C_042010 2010GRC" xfId="24133"/>
    <cellStyle name="_VC 6.15.06 update on 06GRC power costs.xls Chart 3_Power Costs - Comparison bx Rbtl-Staff-Jt-PC_Electric Rev Req Model (2009 GRC) Revised 01-18-2010_DEM-WP(C) ENERG10C--ctn Mid-C_042010 2010GRC 2" xfId="24134"/>
    <cellStyle name="_VC 6.15.06 update on 06GRC power costs.xls Chart 3_Power Costs - Comparison bx Rbtl-Staff-Jt-PC_Final Order Electric EXHIBIT A-1" xfId="24135"/>
    <cellStyle name="_VC 6.15.06 update on 06GRC power costs.xls Chart 3_Power Costs - Comparison bx Rbtl-Staff-Jt-PC_Final Order Electric EXHIBIT A-1 2" xfId="24136"/>
    <cellStyle name="_VC 6.15.06 update on 06GRC power costs.xls Chart 3_Power Costs - Comparison bx Rbtl-Staff-Jt-PC_Final Order Electric EXHIBIT A-1 2 2" xfId="24137"/>
    <cellStyle name="_VC 6.15.06 update on 06GRC power costs.xls Chart 3_Power Costs - Comparison bx Rbtl-Staff-Jt-PC_Final Order Electric EXHIBIT A-1 2 2 2" xfId="24138"/>
    <cellStyle name="_VC 6.15.06 update on 06GRC power costs.xls Chart 3_Power Costs - Comparison bx Rbtl-Staff-Jt-PC_Final Order Electric EXHIBIT A-1 2 3" xfId="24139"/>
    <cellStyle name="_VC 6.15.06 update on 06GRC power costs.xls Chart 3_Power Costs - Comparison bx Rbtl-Staff-Jt-PC_Final Order Electric EXHIBIT A-1 3" xfId="24140"/>
    <cellStyle name="_VC 6.15.06 update on 06GRC power costs.xls Chart 3_Power Costs - Comparison bx Rbtl-Staff-Jt-PC_Final Order Electric EXHIBIT A-1 3 2" xfId="24141"/>
    <cellStyle name="_VC 6.15.06 update on 06GRC power costs.xls Chart 3_Power Costs - Comparison bx Rbtl-Staff-Jt-PC_Final Order Electric EXHIBIT A-1 3 2 2" xfId="24142"/>
    <cellStyle name="_VC 6.15.06 update on 06GRC power costs.xls Chart 3_Power Costs - Comparison bx Rbtl-Staff-Jt-PC_Final Order Electric EXHIBIT A-1 3 3" xfId="24143"/>
    <cellStyle name="_VC 6.15.06 update on 06GRC power costs.xls Chart 3_Power Costs - Comparison bx Rbtl-Staff-Jt-PC_Final Order Electric EXHIBIT A-1 4" xfId="24144"/>
    <cellStyle name="_VC 6.15.06 update on 06GRC power costs.xls Chart 3_Power Costs - Comparison bx Rbtl-Staff-Jt-PC_Final Order Electric EXHIBIT A-1 4 2" xfId="24145"/>
    <cellStyle name="_VC 6.15.06 update on 06GRC power costs.xls Chart 3_Power Costs - Comparison bx Rbtl-Staff-Jt-PC_Final Order Electric EXHIBIT A-1 5" xfId="24146"/>
    <cellStyle name="_VC 6.15.06 update on 06GRC power costs.xls Chart 3_Power Costs - Comparison bx Rbtl-Staff-Jt-PC_Final Order Electric EXHIBIT A-1 6" xfId="24147"/>
    <cellStyle name="_VC 6.15.06 update on 06GRC power costs.xls Chart 3_Production Adj 4.37" xfId="24148"/>
    <cellStyle name="_VC 6.15.06 update on 06GRC power costs.xls Chart 3_Production Adj 4.37 2" xfId="24149"/>
    <cellStyle name="_VC 6.15.06 update on 06GRC power costs.xls Chart 3_Production Adj 4.37 2 2" xfId="24150"/>
    <cellStyle name="_VC 6.15.06 update on 06GRC power costs.xls Chart 3_Production Adj 4.37 2 2 2" xfId="24151"/>
    <cellStyle name="_VC 6.15.06 update on 06GRC power costs.xls Chart 3_Production Adj 4.37 2 3" xfId="24152"/>
    <cellStyle name="_VC 6.15.06 update on 06GRC power costs.xls Chart 3_Production Adj 4.37 3" xfId="24153"/>
    <cellStyle name="_VC 6.15.06 update on 06GRC power costs.xls Chart 3_Production Adj 4.37 3 2" xfId="24154"/>
    <cellStyle name="_VC 6.15.06 update on 06GRC power costs.xls Chart 3_Production Adj 4.37 4" xfId="24155"/>
    <cellStyle name="_VC 6.15.06 update on 06GRC power costs.xls Chart 3_Purchased Power Adj 4.03" xfId="24156"/>
    <cellStyle name="_VC 6.15.06 update on 06GRC power costs.xls Chart 3_Purchased Power Adj 4.03 2" xfId="24157"/>
    <cellStyle name="_VC 6.15.06 update on 06GRC power costs.xls Chart 3_Purchased Power Adj 4.03 2 2" xfId="24158"/>
    <cellStyle name="_VC 6.15.06 update on 06GRC power costs.xls Chart 3_Purchased Power Adj 4.03 2 2 2" xfId="24159"/>
    <cellStyle name="_VC 6.15.06 update on 06GRC power costs.xls Chart 3_Purchased Power Adj 4.03 2 3" xfId="24160"/>
    <cellStyle name="_VC 6.15.06 update on 06GRC power costs.xls Chart 3_Purchased Power Adj 4.03 3" xfId="24161"/>
    <cellStyle name="_VC 6.15.06 update on 06GRC power costs.xls Chart 3_Purchased Power Adj 4.03 3 2" xfId="24162"/>
    <cellStyle name="_VC 6.15.06 update on 06GRC power costs.xls Chart 3_Purchased Power Adj 4.03 4" xfId="24163"/>
    <cellStyle name="_VC 6.15.06 update on 06GRC power costs.xls Chart 3_Rebuttal Power Costs" xfId="24164"/>
    <cellStyle name="_VC 6.15.06 update on 06GRC power costs.xls Chart 3_Rebuttal Power Costs 2" xfId="24165"/>
    <cellStyle name="_VC 6.15.06 update on 06GRC power costs.xls Chart 3_Rebuttal Power Costs 2 2" xfId="24166"/>
    <cellStyle name="_VC 6.15.06 update on 06GRC power costs.xls Chart 3_Rebuttal Power Costs 2 2 2" xfId="24167"/>
    <cellStyle name="_VC 6.15.06 update on 06GRC power costs.xls Chart 3_Rebuttal Power Costs 2 2 2 2" xfId="24168"/>
    <cellStyle name="_VC 6.15.06 update on 06GRC power costs.xls Chart 3_Rebuttal Power Costs 2 3" xfId="24169"/>
    <cellStyle name="_VC 6.15.06 update on 06GRC power costs.xls Chart 3_Rebuttal Power Costs 2 3 2" xfId="24170"/>
    <cellStyle name="_VC 6.15.06 update on 06GRC power costs.xls Chart 3_Rebuttal Power Costs 2 4" xfId="24171"/>
    <cellStyle name="_VC 6.15.06 update on 06GRC power costs.xls Chart 3_Rebuttal Power Costs 2 4 2" xfId="24172"/>
    <cellStyle name="_VC 6.15.06 update on 06GRC power costs.xls Chart 3_Rebuttal Power Costs 3" xfId="24173"/>
    <cellStyle name="_VC 6.15.06 update on 06GRC power costs.xls Chart 3_Rebuttal Power Costs 3 2" xfId="24174"/>
    <cellStyle name="_VC 6.15.06 update on 06GRC power costs.xls Chart 3_Rebuttal Power Costs 3 2 2" xfId="24175"/>
    <cellStyle name="_VC 6.15.06 update on 06GRC power costs.xls Chart 3_Rebuttal Power Costs 3 3" xfId="24176"/>
    <cellStyle name="_VC 6.15.06 update on 06GRC power costs.xls Chart 3_Rebuttal Power Costs 4" xfId="24177"/>
    <cellStyle name="_VC 6.15.06 update on 06GRC power costs.xls Chart 3_Rebuttal Power Costs 4 2" xfId="24178"/>
    <cellStyle name="_VC 6.15.06 update on 06GRC power costs.xls Chart 3_Rebuttal Power Costs 4 2 2" xfId="24179"/>
    <cellStyle name="_VC 6.15.06 update on 06GRC power costs.xls Chart 3_Rebuttal Power Costs 4 3" xfId="24180"/>
    <cellStyle name="_VC 6.15.06 update on 06GRC power costs.xls Chart 3_Rebuttal Power Costs 5" xfId="24181"/>
    <cellStyle name="_VC 6.15.06 update on 06GRC power costs.xls Chart 3_Rebuttal Power Costs 5 2" xfId="24182"/>
    <cellStyle name="_VC 6.15.06 update on 06GRC power costs.xls Chart 3_Rebuttal Power Costs 6" xfId="24183"/>
    <cellStyle name="_VC 6.15.06 update on 06GRC power costs.xls Chart 3_Rebuttal Power Costs 6 2" xfId="24184"/>
    <cellStyle name="_VC 6.15.06 update on 06GRC power costs.xls Chart 3_Rebuttal Power Costs_Adj Bench DR 3 for Initial Briefs (Electric)" xfId="24185"/>
    <cellStyle name="_VC 6.15.06 update on 06GRC power costs.xls Chart 3_Rebuttal Power Costs_Adj Bench DR 3 for Initial Briefs (Electric) 2" xfId="24186"/>
    <cellStyle name="_VC 6.15.06 update on 06GRC power costs.xls Chart 3_Rebuttal Power Costs_Adj Bench DR 3 for Initial Briefs (Electric) 2 2" xfId="24187"/>
    <cellStyle name="_VC 6.15.06 update on 06GRC power costs.xls Chart 3_Rebuttal Power Costs_Adj Bench DR 3 for Initial Briefs (Electric) 2 2 2" xfId="24188"/>
    <cellStyle name="_VC 6.15.06 update on 06GRC power costs.xls Chart 3_Rebuttal Power Costs_Adj Bench DR 3 for Initial Briefs (Electric) 2 2 2 2" xfId="24189"/>
    <cellStyle name="_VC 6.15.06 update on 06GRC power costs.xls Chart 3_Rebuttal Power Costs_Adj Bench DR 3 for Initial Briefs (Electric) 2 3" xfId="24190"/>
    <cellStyle name="_VC 6.15.06 update on 06GRC power costs.xls Chart 3_Rebuttal Power Costs_Adj Bench DR 3 for Initial Briefs (Electric) 2 3 2" xfId="24191"/>
    <cellStyle name="_VC 6.15.06 update on 06GRC power costs.xls Chart 3_Rebuttal Power Costs_Adj Bench DR 3 for Initial Briefs (Electric) 2 4" xfId="24192"/>
    <cellStyle name="_VC 6.15.06 update on 06GRC power costs.xls Chart 3_Rebuttal Power Costs_Adj Bench DR 3 for Initial Briefs (Electric) 2 4 2" xfId="24193"/>
    <cellStyle name="_VC 6.15.06 update on 06GRC power costs.xls Chart 3_Rebuttal Power Costs_Adj Bench DR 3 for Initial Briefs (Electric) 3" xfId="24194"/>
    <cellStyle name="_VC 6.15.06 update on 06GRC power costs.xls Chart 3_Rebuttal Power Costs_Adj Bench DR 3 for Initial Briefs (Electric) 3 2" xfId="24195"/>
    <cellStyle name="_VC 6.15.06 update on 06GRC power costs.xls Chart 3_Rebuttal Power Costs_Adj Bench DR 3 for Initial Briefs (Electric) 3 2 2" xfId="24196"/>
    <cellStyle name="_VC 6.15.06 update on 06GRC power costs.xls Chart 3_Rebuttal Power Costs_Adj Bench DR 3 for Initial Briefs (Electric) 3 3" xfId="24197"/>
    <cellStyle name="_VC 6.15.06 update on 06GRC power costs.xls Chart 3_Rebuttal Power Costs_Adj Bench DR 3 for Initial Briefs (Electric) 4" xfId="24198"/>
    <cellStyle name="_VC 6.15.06 update on 06GRC power costs.xls Chart 3_Rebuttal Power Costs_Adj Bench DR 3 for Initial Briefs (Electric) 4 2" xfId="24199"/>
    <cellStyle name="_VC 6.15.06 update on 06GRC power costs.xls Chart 3_Rebuttal Power Costs_Adj Bench DR 3 for Initial Briefs (Electric) 4 2 2" xfId="24200"/>
    <cellStyle name="_VC 6.15.06 update on 06GRC power costs.xls Chart 3_Rebuttal Power Costs_Adj Bench DR 3 for Initial Briefs (Electric) 4 3" xfId="24201"/>
    <cellStyle name="_VC 6.15.06 update on 06GRC power costs.xls Chart 3_Rebuttal Power Costs_Adj Bench DR 3 for Initial Briefs (Electric) 5" xfId="24202"/>
    <cellStyle name="_VC 6.15.06 update on 06GRC power costs.xls Chart 3_Rebuttal Power Costs_Adj Bench DR 3 for Initial Briefs (Electric) 5 2" xfId="24203"/>
    <cellStyle name="_VC 6.15.06 update on 06GRC power costs.xls Chart 3_Rebuttal Power Costs_Adj Bench DR 3 for Initial Briefs (Electric) 6" xfId="24204"/>
    <cellStyle name="_VC 6.15.06 update on 06GRC power costs.xls Chart 3_Rebuttal Power Costs_Adj Bench DR 3 for Initial Briefs (Electric) 6 2" xfId="24205"/>
    <cellStyle name="_VC 6.15.06 update on 06GRC power costs.xls Chart 3_Rebuttal Power Costs_Adj Bench DR 3 for Initial Briefs (Electric)_DEM-WP(C) ENERG10C--ctn Mid-C_042010 2010GRC" xfId="24206"/>
    <cellStyle name="_VC 6.15.06 update on 06GRC power costs.xls Chart 3_Rebuttal Power Costs_Adj Bench DR 3 for Initial Briefs (Electric)_DEM-WP(C) ENERG10C--ctn Mid-C_042010 2010GRC 2" xfId="24207"/>
    <cellStyle name="_VC 6.15.06 update on 06GRC power costs.xls Chart 3_Rebuttal Power Costs_DEM-WP(C) ENERG10C--ctn Mid-C_042010 2010GRC" xfId="24208"/>
    <cellStyle name="_VC 6.15.06 update on 06GRC power costs.xls Chart 3_Rebuttal Power Costs_DEM-WP(C) ENERG10C--ctn Mid-C_042010 2010GRC 2" xfId="24209"/>
    <cellStyle name="_VC 6.15.06 update on 06GRC power costs.xls Chart 3_Rebuttal Power Costs_Electric Rev Req Model (2009 GRC) Rebuttal" xfId="24210"/>
    <cellStyle name="_VC 6.15.06 update on 06GRC power costs.xls Chart 3_Rebuttal Power Costs_Electric Rev Req Model (2009 GRC) Rebuttal 2" xfId="24211"/>
    <cellStyle name="_VC 6.15.06 update on 06GRC power costs.xls Chart 3_Rebuttal Power Costs_Electric Rev Req Model (2009 GRC) Rebuttal 2 2" xfId="24212"/>
    <cellStyle name="_VC 6.15.06 update on 06GRC power costs.xls Chart 3_Rebuttal Power Costs_Electric Rev Req Model (2009 GRC) Rebuttal 2 2 2" xfId="24213"/>
    <cellStyle name="_VC 6.15.06 update on 06GRC power costs.xls Chart 3_Rebuttal Power Costs_Electric Rev Req Model (2009 GRC) Rebuttal 2 3" xfId="24214"/>
    <cellStyle name="_VC 6.15.06 update on 06GRC power costs.xls Chart 3_Rebuttal Power Costs_Electric Rev Req Model (2009 GRC) Rebuttal 3" xfId="24215"/>
    <cellStyle name="_VC 6.15.06 update on 06GRC power costs.xls Chart 3_Rebuttal Power Costs_Electric Rev Req Model (2009 GRC) Rebuttal 3 2" xfId="24216"/>
    <cellStyle name="_VC 6.15.06 update on 06GRC power costs.xls Chart 3_Rebuttal Power Costs_Electric Rev Req Model (2009 GRC) Rebuttal 4" xfId="24217"/>
    <cellStyle name="_VC 6.15.06 update on 06GRC power costs.xls Chart 3_Rebuttal Power Costs_Electric Rev Req Model (2009 GRC) Rebuttal REmoval of New  WH Solar AdjustMI" xfId="24218"/>
    <cellStyle name="_VC 6.15.06 update on 06GRC power costs.xls Chart 3_Rebuttal Power Costs_Electric Rev Req Model (2009 GRC) Rebuttal REmoval of New  WH Solar AdjustMI 2" xfId="24219"/>
    <cellStyle name="_VC 6.15.06 update on 06GRC power costs.xls Chart 3_Rebuttal Power Costs_Electric Rev Req Model (2009 GRC) Rebuttal REmoval of New  WH Solar AdjustMI 2 2" xfId="24220"/>
    <cellStyle name="_VC 6.15.06 update on 06GRC power costs.xls Chart 3_Rebuttal Power Costs_Electric Rev Req Model (2009 GRC) Rebuttal REmoval of New  WH Solar AdjustMI 2 2 2" xfId="24221"/>
    <cellStyle name="_VC 6.15.06 update on 06GRC power costs.xls Chart 3_Rebuttal Power Costs_Electric Rev Req Model (2009 GRC) Rebuttal REmoval of New  WH Solar AdjustMI 2 2 2 2" xfId="24222"/>
    <cellStyle name="_VC 6.15.06 update on 06GRC power costs.xls Chart 3_Rebuttal Power Costs_Electric Rev Req Model (2009 GRC) Rebuttal REmoval of New  WH Solar AdjustMI 2 3" xfId="24223"/>
    <cellStyle name="_VC 6.15.06 update on 06GRC power costs.xls Chart 3_Rebuttal Power Costs_Electric Rev Req Model (2009 GRC) Rebuttal REmoval of New  WH Solar AdjustMI 2 3 2" xfId="24224"/>
    <cellStyle name="_VC 6.15.06 update on 06GRC power costs.xls Chart 3_Rebuttal Power Costs_Electric Rev Req Model (2009 GRC) Rebuttal REmoval of New  WH Solar AdjustMI 2 4" xfId="24225"/>
    <cellStyle name="_VC 6.15.06 update on 06GRC power costs.xls Chart 3_Rebuttal Power Costs_Electric Rev Req Model (2009 GRC) Rebuttal REmoval of New  WH Solar AdjustMI 2 4 2" xfId="24226"/>
    <cellStyle name="_VC 6.15.06 update on 06GRC power costs.xls Chart 3_Rebuttal Power Costs_Electric Rev Req Model (2009 GRC) Rebuttal REmoval of New  WH Solar AdjustMI 3" xfId="24227"/>
    <cellStyle name="_VC 6.15.06 update on 06GRC power costs.xls Chart 3_Rebuttal Power Costs_Electric Rev Req Model (2009 GRC) Rebuttal REmoval of New  WH Solar AdjustMI 3 2" xfId="24228"/>
    <cellStyle name="_VC 6.15.06 update on 06GRC power costs.xls Chart 3_Rebuttal Power Costs_Electric Rev Req Model (2009 GRC) Rebuttal REmoval of New  WH Solar AdjustMI 3 2 2" xfId="24229"/>
    <cellStyle name="_VC 6.15.06 update on 06GRC power costs.xls Chart 3_Rebuttal Power Costs_Electric Rev Req Model (2009 GRC) Rebuttal REmoval of New  WH Solar AdjustMI 3 3" xfId="24230"/>
    <cellStyle name="_VC 6.15.06 update on 06GRC power costs.xls Chart 3_Rebuttal Power Costs_Electric Rev Req Model (2009 GRC) Rebuttal REmoval of New  WH Solar AdjustMI 4" xfId="24231"/>
    <cellStyle name="_VC 6.15.06 update on 06GRC power costs.xls Chart 3_Rebuttal Power Costs_Electric Rev Req Model (2009 GRC) Rebuttal REmoval of New  WH Solar AdjustMI 4 2" xfId="24232"/>
    <cellStyle name="_VC 6.15.06 update on 06GRC power costs.xls Chart 3_Rebuttal Power Costs_Electric Rev Req Model (2009 GRC) Rebuttal REmoval of New  WH Solar AdjustMI 4 2 2" xfId="24233"/>
    <cellStyle name="_VC 6.15.06 update on 06GRC power costs.xls Chart 3_Rebuttal Power Costs_Electric Rev Req Model (2009 GRC) Rebuttal REmoval of New  WH Solar AdjustMI 4 3" xfId="24234"/>
    <cellStyle name="_VC 6.15.06 update on 06GRC power costs.xls Chart 3_Rebuttal Power Costs_Electric Rev Req Model (2009 GRC) Rebuttal REmoval of New  WH Solar AdjustMI 5" xfId="24235"/>
    <cellStyle name="_VC 6.15.06 update on 06GRC power costs.xls Chart 3_Rebuttal Power Costs_Electric Rev Req Model (2009 GRC) Rebuttal REmoval of New  WH Solar AdjustMI 5 2" xfId="24236"/>
    <cellStyle name="_VC 6.15.06 update on 06GRC power costs.xls Chart 3_Rebuttal Power Costs_Electric Rev Req Model (2009 GRC) Rebuttal REmoval of New  WH Solar AdjustMI 6" xfId="24237"/>
    <cellStyle name="_VC 6.15.06 update on 06GRC power costs.xls Chart 3_Rebuttal Power Costs_Electric Rev Req Model (2009 GRC) Rebuttal REmoval of New  WH Solar AdjustMI 6 2" xfId="24238"/>
    <cellStyle name="_VC 6.15.06 update on 06GRC power costs.xls Chart 3_Rebuttal Power Costs_Electric Rev Req Model (2009 GRC) Rebuttal REmoval of New  WH Solar AdjustMI_DEM-WP(C) ENERG10C--ctn Mid-C_042010 2010GRC" xfId="24239"/>
    <cellStyle name="_VC 6.15.06 update on 06GRC power costs.xls Chart 3_Rebuttal Power Costs_Electric Rev Req Model (2009 GRC) Rebuttal REmoval of New  WH Solar AdjustMI_DEM-WP(C) ENERG10C--ctn Mid-C_042010 2010GRC 2" xfId="24240"/>
    <cellStyle name="_VC 6.15.06 update on 06GRC power costs.xls Chart 3_Rebuttal Power Costs_Electric Rev Req Model (2009 GRC) Revised 01-18-2010" xfId="24241"/>
    <cellStyle name="_VC 6.15.06 update on 06GRC power costs.xls Chart 3_Rebuttal Power Costs_Electric Rev Req Model (2009 GRC) Revised 01-18-2010 2" xfId="24242"/>
    <cellStyle name="_VC 6.15.06 update on 06GRC power costs.xls Chart 3_Rebuttal Power Costs_Electric Rev Req Model (2009 GRC) Revised 01-18-2010 2 2" xfId="24243"/>
    <cellStyle name="_VC 6.15.06 update on 06GRC power costs.xls Chart 3_Rebuttal Power Costs_Electric Rev Req Model (2009 GRC) Revised 01-18-2010 2 2 2" xfId="24244"/>
    <cellStyle name="_VC 6.15.06 update on 06GRC power costs.xls Chart 3_Rebuttal Power Costs_Electric Rev Req Model (2009 GRC) Revised 01-18-2010 2 2 2 2" xfId="24245"/>
    <cellStyle name="_VC 6.15.06 update on 06GRC power costs.xls Chart 3_Rebuttal Power Costs_Electric Rev Req Model (2009 GRC) Revised 01-18-2010 2 3" xfId="24246"/>
    <cellStyle name="_VC 6.15.06 update on 06GRC power costs.xls Chart 3_Rebuttal Power Costs_Electric Rev Req Model (2009 GRC) Revised 01-18-2010 2 3 2" xfId="24247"/>
    <cellStyle name="_VC 6.15.06 update on 06GRC power costs.xls Chart 3_Rebuttal Power Costs_Electric Rev Req Model (2009 GRC) Revised 01-18-2010 2 4" xfId="24248"/>
    <cellStyle name="_VC 6.15.06 update on 06GRC power costs.xls Chart 3_Rebuttal Power Costs_Electric Rev Req Model (2009 GRC) Revised 01-18-2010 2 4 2" xfId="24249"/>
    <cellStyle name="_VC 6.15.06 update on 06GRC power costs.xls Chart 3_Rebuttal Power Costs_Electric Rev Req Model (2009 GRC) Revised 01-18-2010 3" xfId="24250"/>
    <cellStyle name="_VC 6.15.06 update on 06GRC power costs.xls Chart 3_Rebuttal Power Costs_Electric Rev Req Model (2009 GRC) Revised 01-18-2010 3 2" xfId="24251"/>
    <cellStyle name="_VC 6.15.06 update on 06GRC power costs.xls Chart 3_Rebuttal Power Costs_Electric Rev Req Model (2009 GRC) Revised 01-18-2010 3 2 2" xfId="24252"/>
    <cellStyle name="_VC 6.15.06 update on 06GRC power costs.xls Chart 3_Rebuttal Power Costs_Electric Rev Req Model (2009 GRC) Revised 01-18-2010 3 3" xfId="24253"/>
    <cellStyle name="_VC 6.15.06 update on 06GRC power costs.xls Chart 3_Rebuttal Power Costs_Electric Rev Req Model (2009 GRC) Revised 01-18-2010 4" xfId="24254"/>
    <cellStyle name="_VC 6.15.06 update on 06GRC power costs.xls Chart 3_Rebuttal Power Costs_Electric Rev Req Model (2009 GRC) Revised 01-18-2010 4 2" xfId="24255"/>
    <cellStyle name="_VC 6.15.06 update on 06GRC power costs.xls Chart 3_Rebuttal Power Costs_Electric Rev Req Model (2009 GRC) Revised 01-18-2010 4 2 2" xfId="24256"/>
    <cellStyle name="_VC 6.15.06 update on 06GRC power costs.xls Chart 3_Rebuttal Power Costs_Electric Rev Req Model (2009 GRC) Revised 01-18-2010 4 3" xfId="24257"/>
    <cellStyle name="_VC 6.15.06 update on 06GRC power costs.xls Chart 3_Rebuttal Power Costs_Electric Rev Req Model (2009 GRC) Revised 01-18-2010 5" xfId="24258"/>
    <cellStyle name="_VC 6.15.06 update on 06GRC power costs.xls Chart 3_Rebuttal Power Costs_Electric Rev Req Model (2009 GRC) Revised 01-18-2010 5 2" xfId="24259"/>
    <cellStyle name="_VC 6.15.06 update on 06GRC power costs.xls Chart 3_Rebuttal Power Costs_Electric Rev Req Model (2009 GRC) Revised 01-18-2010 6" xfId="24260"/>
    <cellStyle name="_VC 6.15.06 update on 06GRC power costs.xls Chart 3_Rebuttal Power Costs_Electric Rev Req Model (2009 GRC) Revised 01-18-2010 6 2" xfId="24261"/>
    <cellStyle name="_VC 6.15.06 update on 06GRC power costs.xls Chart 3_Rebuttal Power Costs_Electric Rev Req Model (2009 GRC) Revised 01-18-2010_DEM-WP(C) ENERG10C--ctn Mid-C_042010 2010GRC" xfId="24262"/>
    <cellStyle name="_VC 6.15.06 update on 06GRC power costs.xls Chart 3_Rebuttal Power Costs_Electric Rev Req Model (2009 GRC) Revised 01-18-2010_DEM-WP(C) ENERG10C--ctn Mid-C_042010 2010GRC 2" xfId="24263"/>
    <cellStyle name="_VC 6.15.06 update on 06GRC power costs.xls Chart 3_Rebuttal Power Costs_Final Order Electric EXHIBIT A-1" xfId="24264"/>
    <cellStyle name="_VC 6.15.06 update on 06GRC power costs.xls Chart 3_Rebuttal Power Costs_Final Order Electric EXHIBIT A-1 2" xfId="24265"/>
    <cellStyle name="_VC 6.15.06 update on 06GRC power costs.xls Chart 3_Rebuttal Power Costs_Final Order Electric EXHIBIT A-1 2 2" xfId="24266"/>
    <cellStyle name="_VC 6.15.06 update on 06GRC power costs.xls Chart 3_Rebuttal Power Costs_Final Order Electric EXHIBIT A-1 2 2 2" xfId="24267"/>
    <cellStyle name="_VC 6.15.06 update on 06GRC power costs.xls Chart 3_Rebuttal Power Costs_Final Order Electric EXHIBIT A-1 2 3" xfId="24268"/>
    <cellStyle name="_VC 6.15.06 update on 06GRC power costs.xls Chart 3_Rebuttal Power Costs_Final Order Electric EXHIBIT A-1 3" xfId="24269"/>
    <cellStyle name="_VC 6.15.06 update on 06GRC power costs.xls Chart 3_Rebuttal Power Costs_Final Order Electric EXHIBIT A-1 3 2" xfId="24270"/>
    <cellStyle name="_VC 6.15.06 update on 06GRC power costs.xls Chart 3_Rebuttal Power Costs_Final Order Electric EXHIBIT A-1 3 2 2" xfId="24271"/>
    <cellStyle name="_VC 6.15.06 update on 06GRC power costs.xls Chart 3_Rebuttal Power Costs_Final Order Electric EXHIBIT A-1 3 3" xfId="24272"/>
    <cellStyle name="_VC 6.15.06 update on 06GRC power costs.xls Chart 3_Rebuttal Power Costs_Final Order Electric EXHIBIT A-1 4" xfId="24273"/>
    <cellStyle name="_VC 6.15.06 update on 06GRC power costs.xls Chart 3_Rebuttal Power Costs_Final Order Electric EXHIBIT A-1 4 2" xfId="24274"/>
    <cellStyle name="_VC 6.15.06 update on 06GRC power costs.xls Chart 3_Rebuttal Power Costs_Final Order Electric EXHIBIT A-1 5" xfId="24275"/>
    <cellStyle name="_VC 6.15.06 update on 06GRC power costs.xls Chart 3_Rebuttal Power Costs_Final Order Electric EXHIBIT A-1 6" xfId="24276"/>
    <cellStyle name="_VC 6.15.06 update on 06GRC power costs.xls Chart 3_RECS vs PTC's w Interest 6-28-10" xfId="24277"/>
    <cellStyle name="_VC 6.15.06 update on 06GRC power costs.xls Chart 3_ROR &amp; CONV FACTOR" xfId="24278"/>
    <cellStyle name="_VC 6.15.06 update on 06GRC power costs.xls Chart 3_ROR &amp; CONV FACTOR 2" xfId="24279"/>
    <cellStyle name="_VC 6.15.06 update on 06GRC power costs.xls Chart 3_ROR &amp; CONV FACTOR 2 2" xfId="24280"/>
    <cellStyle name="_VC 6.15.06 update on 06GRC power costs.xls Chart 3_ROR &amp; CONV FACTOR 2 2 2" xfId="24281"/>
    <cellStyle name="_VC 6.15.06 update on 06GRC power costs.xls Chart 3_ROR &amp; CONV FACTOR 2 3" xfId="24282"/>
    <cellStyle name="_VC 6.15.06 update on 06GRC power costs.xls Chart 3_ROR &amp; CONV FACTOR 3" xfId="24283"/>
    <cellStyle name="_VC 6.15.06 update on 06GRC power costs.xls Chart 3_ROR &amp; CONV FACTOR 3 2" xfId="24284"/>
    <cellStyle name="_VC 6.15.06 update on 06GRC power costs.xls Chart 3_ROR &amp; CONV FACTOR 4" xfId="24285"/>
    <cellStyle name="_VC 6.15.06 update on 06GRC power costs.xls Chart 3_ROR 5.02" xfId="24286"/>
    <cellStyle name="_VC 6.15.06 update on 06GRC power costs.xls Chart 3_ROR 5.02 2" xfId="24287"/>
    <cellStyle name="_VC 6.15.06 update on 06GRC power costs.xls Chart 3_ROR 5.02 2 2" xfId="24288"/>
    <cellStyle name="_VC 6.15.06 update on 06GRC power costs.xls Chart 3_ROR 5.02 2 2 2" xfId="24289"/>
    <cellStyle name="_VC 6.15.06 update on 06GRC power costs.xls Chart 3_ROR 5.02 2 3" xfId="24290"/>
    <cellStyle name="_VC 6.15.06 update on 06GRC power costs.xls Chart 3_ROR 5.02 3" xfId="24291"/>
    <cellStyle name="_VC 6.15.06 update on 06GRC power costs.xls Chart 3_ROR 5.02 3 2" xfId="24292"/>
    <cellStyle name="_VC 6.15.06 update on 06GRC power costs.xls Chart 3_ROR 5.02 4" xfId="24293"/>
    <cellStyle name="_VC 6.15.06 update on 06GRC power costs.xls Chart 3_Wind Integration 10GRC" xfId="24294"/>
    <cellStyle name="_VC 6.15.06 update on 06GRC power costs.xls Chart 3_Wind Integration 10GRC 2" xfId="24295"/>
    <cellStyle name="_VC 6.15.06 update on 06GRC power costs.xls Chart 3_Wind Integration 10GRC 2 2" xfId="24296"/>
    <cellStyle name="_VC 6.15.06 update on 06GRC power costs.xls Chart 3_Wind Integration 10GRC 2 2 2" xfId="24297"/>
    <cellStyle name="_VC 6.15.06 update on 06GRC power costs.xls Chart 3_Wind Integration 10GRC 2 2 2 2" xfId="24298"/>
    <cellStyle name="_VC 6.15.06 update on 06GRC power costs.xls Chart 3_Wind Integration 10GRC 2 3" xfId="24299"/>
    <cellStyle name="_VC 6.15.06 update on 06GRC power costs.xls Chart 3_Wind Integration 10GRC 2 3 2" xfId="24300"/>
    <cellStyle name="_VC 6.15.06 update on 06GRC power costs.xls Chart 3_Wind Integration 10GRC 2 4" xfId="24301"/>
    <cellStyle name="_VC 6.15.06 update on 06GRC power costs.xls Chart 3_Wind Integration 10GRC 2 4 2" xfId="24302"/>
    <cellStyle name="_VC 6.15.06 update on 06GRC power costs.xls Chart 3_Wind Integration 10GRC 3" xfId="24303"/>
    <cellStyle name="_VC 6.15.06 update on 06GRC power costs.xls Chart 3_Wind Integration 10GRC 3 2" xfId="24304"/>
    <cellStyle name="_VC 6.15.06 update on 06GRC power costs.xls Chart 3_Wind Integration 10GRC 3 2 2" xfId="24305"/>
    <cellStyle name="_VC 6.15.06 update on 06GRC power costs.xls Chart 3_Wind Integration 10GRC 3 3" xfId="24306"/>
    <cellStyle name="_VC 6.15.06 update on 06GRC power costs.xls Chart 3_Wind Integration 10GRC 4" xfId="24307"/>
    <cellStyle name="_VC 6.15.06 update on 06GRC power costs.xls Chart 3_Wind Integration 10GRC 4 2" xfId="24308"/>
    <cellStyle name="_VC 6.15.06 update on 06GRC power costs.xls Chart 3_Wind Integration 10GRC 4 2 2" xfId="24309"/>
    <cellStyle name="_VC 6.15.06 update on 06GRC power costs.xls Chart 3_Wind Integration 10GRC 4 3" xfId="24310"/>
    <cellStyle name="_VC 6.15.06 update on 06GRC power costs.xls Chart 3_Wind Integration 10GRC 5" xfId="24311"/>
    <cellStyle name="_VC 6.15.06 update on 06GRC power costs.xls Chart 3_Wind Integration 10GRC 5 2" xfId="24312"/>
    <cellStyle name="_VC 6.15.06 update on 06GRC power costs.xls Chart 3_Wind Integration 10GRC 6" xfId="24313"/>
    <cellStyle name="_VC 6.15.06 update on 06GRC power costs.xls Chart 3_Wind Integration 10GRC 6 2" xfId="24314"/>
    <cellStyle name="_VC 6.15.06 update on 06GRC power costs.xls Chart 3_Wind Integration 10GRC_DEM-WP(C) ENERG10C--ctn Mid-C_042010 2010GRC" xfId="24315"/>
    <cellStyle name="_VC 6.15.06 update on 06GRC power costs.xls Chart 3_Wind Integration 10GRC_DEM-WP(C) ENERG10C--ctn Mid-C_042010 2010GRC 2" xfId="24316"/>
    <cellStyle name="_VC Mid C Generation-ctn Mid-C_011209" xfId="24317"/>
    <cellStyle name="_VC Mid C Generation-ctn Mid-C_011209 2" xfId="24318"/>
    <cellStyle name="_VC Mid C Generation-ctn Mid-C_011209 2 2" xfId="24319"/>
    <cellStyle name="_VC Mid C Generation-ctn Mid-C_011209 2 2 2" xfId="24320"/>
    <cellStyle name="_VC Mid C Generation-ctn Mid-C_011209 2 3" xfId="24321"/>
    <cellStyle name="_VC Mid C Generation-ctn Mid-C_011209 3" xfId="24322"/>
    <cellStyle name="_VC Mid C Generation-ctn Mid-C_011209 3 2" xfId="24323"/>
    <cellStyle name="_Worksheet" xfId="24324"/>
    <cellStyle name="_Worksheet 2" xfId="24325"/>
    <cellStyle name="_Worksheet 2 2" xfId="24326"/>
    <cellStyle name="_Worksheet 2 2 2" xfId="24327"/>
    <cellStyle name="_Worksheet 2 2 2 2" xfId="24328"/>
    <cellStyle name="_Worksheet 2 2 2 2 2" xfId="24329"/>
    <cellStyle name="_Worksheet 2 2 3" xfId="24330"/>
    <cellStyle name="_Worksheet 2 2 3 2" xfId="24331"/>
    <cellStyle name="_Worksheet 2 2 4" xfId="24332"/>
    <cellStyle name="_Worksheet 2 2 4 2" xfId="24333"/>
    <cellStyle name="_Worksheet 2 3" xfId="24334"/>
    <cellStyle name="_Worksheet 2 3 2" xfId="24335"/>
    <cellStyle name="_Worksheet 2 3 2 2" xfId="24336"/>
    <cellStyle name="_Worksheet 2 4" xfId="24337"/>
    <cellStyle name="_Worksheet 2 4 2" xfId="24338"/>
    <cellStyle name="_Worksheet 2 4 2 2" xfId="24339"/>
    <cellStyle name="_Worksheet 2 4 3" xfId="24340"/>
    <cellStyle name="_Worksheet 2 5" xfId="24341"/>
    <cellStyle name="_Worksheet 2 5 2" xfId="24342"/>
    <cellStyle name="_Worksheet 2 6" xfId="24343"/>
    <cellStyle name="_Worksheet 2 6 2" xfId="24344"/>
    <cellStyle name="_Worksheet 3" xfId="24345"/>
    <cellStyle name="_Worksheet 3 2" xfId="24346"/>
    <cellStyle name="_Worksheet 3 2 2" xfId="24347"/>
    <cellStyle name="_Worksheet 3 2 2 2" xfId="24348"/>
    <cellStyle name="_Worksheet 3 2 2 2 2" xfId="24349"/>
    <cellStyle name="_Worksheet 3 2 3" xfId="24350"/>
    <cellStyle name="_Worksheet 3 2 3 2" xfId="24351"/>
    <cellStyle name="_Worksheet 3 2 4" xfId="24352"/>
    <cellStyle name="_Worksheet 3 2 4 2" xfId="24353"/>
    <cellStyle name="_Worksheet 3 2 5" xfId="24354"/>
    <cellStyle name="_Worksheet 3 3" xfId="24355"/>
    <cellStyle name="_Worksheet 3 3 2" xfId="24356"/>
    <cellStyle name="_Worksheet 3 3 2 2" xfId="24357"/>
    <cellStyle name="_Worksheet 3 4" xfId="24358"/>
    <cellStyle name="_Worksheet 3 4 2" xfId="24359"/>
    <cellStyle name="_Worksheet 3 5" xfId="24360"/>
    <cellStyle name="_Worksheet 3 5 2" xfId="24361"/>
    <cellStyle name="_Worksheet 4" xfId="24362"/>
    <cellStyle name="_Worksheet 4 2" xfId="24363"/>
    <cellStyle name="_Worksheet 4 2 2" xfId="24364"/>
    <cellStyle name="_Worksheet 4 2 2 2" xfId="24365"/>
    <cellStyle name="_Worksheet 4 3" xfId="24366"/>
    <cellStyle name="_Worksheet 4 3 2" xfId="24367"/>
    <cellStyle name="_Worksheet 4 4" xfId="24368"/>
    <cellStyle name="_Worksheet 4 4 2" xfId="24369"/>
    <cellStyle name="_Worksheet 5" xfId="24370"/>
    <cellStyle name="_Worksheet 5 2" xfId="24371"/>
    <cellStyle name="_Worksheet 5 2 2" xfId="24372"/>
    <cellStyle name="_Worksheet 5 2 3" xfId="24373"/>
    <cellStyle name="_Worksheet 5 3" xfId="24374"/>
    <cellStyle name="_Worksheet 6" xfId="24375"/>
    <cellStyle name="_Worksheet 6 2" xfId="24376"/>
    <cellStyle name="_Worksheet 6 2 2" xfId="24377"/>
    <cellStyle name="_Worksheet 6 2 3" xfId="24378"/>
    <cellStyle name="_Worksheet 6 3" xfId="24379"/>
    <cellStyle name="_Worksheet 6 4" xfId="24380"/>
    <cellStyle name="_Worksheet 7" xfId="24381"/>
    <cellStyle name="_Worksheet 7 2" xfId="24382"/>
    <cellStyle name="_Worksheet 7 2 2" xfId="24383"/>
    <cellStyle name="_Worksheet 7 2 2 2" xfId="24384"/>
    <cellStyle name="_Worksheet 7 2 3" xfId="24385"/>
    <cellStyle name="_Worksheet 7 3" xfId="24386"/>
    <cellStyle name="_Worksheet 7 3 2" xfId="24387"/>
    <cellStyle name="_Worksheet 7 4" xfId="24388"/>
    <cellStyle name="_Worksheet 8" xfId="24389"/>
    <cellStyle name="_Worksheet 8 2" xfId="24390"/>
    <cellStyle name="_Worksheet 9" xfId="24391"/>
    <cellStyle name="_Worksheet 9 2" xfId="24392"/>
    <cellStyle name="_Worksheet_Chelan PUD Power Costs (8-10)" xfId="24393"/>
    <cellStyle name="_Worksheet_Chelan PUD Power Costs (8-10) 2" xfId="24394"/>
    <cellStyle name="_Worksheet_DEM-WP(C) Chelan Power Costs" xfId="24395"/>
    <cellStyle name="_Worksheet_DEM-WP(C) Chelan Power Costs 2" xfId="24396"/>
    <cellStyle name="_Worksheet_DEM-WP(C) Chelan Power Costs 2 2" xfId="24397"/>
    <cellStyle name="_Worksheet_DEM-WP(C) Chelan Power Costs 2 2 2" xfId="24398"/>
    <cellStyle name="_Worksheet_DEM-WP(C) Chelan Power Costs 2 3" xfId="24399"/>
    <cellStyle name="_Worksheet_DEM-WP(C) Chelan Power Costs 3" xfId="24400"/>
    <cellStyle name="_Worksheet_DEM-WP(C) Chelan Power Costs 3 2" xfId="24401"/>
    <cellStyle name="_Worksheet_DEM-WP(C) Chelan Power Costs 3 2 2" xfId="24402"/>
    <cellStyle name="_Worksheet_DEM-WP(C) Chelan Power Costs 3 3" xfId="24403"/>
    <cellStyle name="_Worksheet_DEM-WP(C) Chelan Power Costs 4" xfId="24404"/>
    <cellStyle name="_Worksheet_DEM-WP(C) Chelan Power Costs 4 2" xfId="24405"/>
    <cellStyle name="_Worksheet_DEM-WP(C) Chelan Power Costs 5" xfId="24406"/>
    <cellStyle name="_Worksheet_DEM-WP(C) Chelan Power Costs 5 2" xfId="24407"/>
    <cellStyle name="_Worksheet_DEM-WP(C) ENERG10C--ctn Mid-C_042010 2010GRC" xfId="24408"/>
    <cellStyle name="_Worksheet_DEM-WP(C) ENERG10C--ctn Mid-C_042010 2010GRC 2" xfId="24409"/>
    <cellStyle name="_Worksheet_DEM-WP(C) Gas Transport 2010GRC" xfId="24410"/>
    <cellStyle name="_Worksheet_DEM-WP(C) Gas Transport 2010GRC 2" xfId="24411"/>
    <cellStyle name="_Worksheet_DEM-WP(C) Gas Transport 2010GRC 2 2" xfId="24412"/>
    <cellStyle name="_Worksheet_DEM-WP(C) Gas Transport 2010GRC 2 2 2" xfId="24413"/>
    <cellStyle name="_Worksheet_DEM-WP(C) Gas Transport 2010GRC 2 3" xfId="24414"/>
    <cellStyle name="_Worksheet_DEM-WP(C) Gas Transport 2010GRC 3" xfId="24415"/>
    <cellStyle name="_Worksheet_DEM-WP(C) Gas Transport 2010GRC 3 2" xfId="24416"/>
    <cellStyle name="_Worksheet_DEM-WP(C) Gas Transport 2010GRC 3 2 2" xfId="24417"/>
    <cellStyle name="_Worksheet_DEM-WP(C) Gas Transport 2010GRC 3 3" xfId="24418"/>
    <cellStyle name="_Worksheet_DEM-WP(C) Gas Transport 2010GRC 4" xfId="24419"/>
    <cellStyle name="_Worksheet_DEM-WP(C) Gas Transport 2010GRC 4 2" xfId="24420"/>
    <cellStyle name="_Worksheet_DEM-WP(C) Gas Transport 2010GRC 5" xfId="24421"/>
    <cellStyle name="_Worksheet_DEM-WP(C) Gas Transport 2010GRC 5 2" xfId="24422"/>
    <cellStyle name="_Worksheet_NIM Summary" xfId="24423"/>
    <cellStyle name="_Worksheet_NIM Summary 2" xfId="24424"/>
    <cellStyle name="_Worksheet_NIM Summary 2 2" xfId="24425"/>
    <cellStyle name="_Worksheet_NIM Summary 2 2 2" xfId="24426"/>
    <cellStyle name="_Worksheet_NIM Summary 2 2 2 2" xfId="24427"/>
    <cellStyle name="_Worksheet_NIM Summary 2 3" xfId="24428"/>
    <cellStyle name="_Worksheet_NIM Summary 2 3 2" xfId="24429"/>
    <cellStyle name="_Worksheet_NIM Summary 2 4" xfId="24430"/>
    <cellStyle name="_Worksheet_NIM Summary 2 4 2" xfId="24431"/>
    <cellStyle name="_Worksheet_NIM Summary 3" xfId="24432"/>
    <cellStyle name="_Worksheet_NIM Summary 3 2" xfId="24433"/>
    <cellStyle name="_Worksheet_NIM Summary 3 2 2" xfId="24434"/>
    <cellStyle name="_Worksheet_NIM Summary 3 3" xfId="24435"/>
    <cellStyle name="_Worksheet_NIM Summary 4" xfId="24436"/>
    <cellStyle name="_Worksheet_NIM Summary 4 2" xfId="24437"/>
    <cellStyle name="_Worksheet_NIM Summary 4 2 2" xfId="24438"/>
    <cellStyle name="_Worksheet_NIM Summary 4 3" xfId="24439"/>
    <cellStyle name="_Worksheet_NIM Summary 5" xfId="24440"/>
    <cellStyle name="_Worksheet_NIM Summary 5 2" xfId="24441"/>
    <cellStyle name="_Worksheet_NIM Summary 6" xfId="24442"/>
    <cellStyle name="_Worksheet_NIM Summary 6 2" xfId="24443"/>
    <cellStyle name="_Worksheet_NIM Summary_DEM-WP(C) ENERG10C--ctn Mid-C_042010 2010GRC" xfId="24444"/>
    <cellStyle name="_Worksheet_NIM Summary_DEM-WP(C) ENERG10C--ctn Mid-C_042010 2010GRC 2" xfId="24445"/>
    <cellStyle name="_Worksheet_Transmission Workbook for May BOD" xfId="24446"/>
    <cellStyle name="_Worksheet_Transmission Workbook for May BOD 2" xfId="24447"/>
    <cellStyle name="_Worksheet_Transmission Workbook for May BOD 2 2" xfId="24448"/>
    <cellStyle name="_Worksheet_Transmission Workbook for May BOD 2 2 2" xfId="24449"/>
    <cellStyle name="_Worksheet_Transmission Workbook for May BOD 2 2 2 2" xfId="24450"/>
    <cellStyle name="_Worksheet_Transmission Workbook for May BOD 2 3" xfId="24451"/>
    <cellStyle name="_Worksheet_Transmission Workbook for May BOD 2 3 2" xfId="24452"/>
    <cellStyle name="_Worksheet_Transmission Workbook for May BOD 2 4" xfId="24453"/>
    <cellStyle name="_Worksheet_Transmission Workbook for May BOD 2 4 2" xfId="24454"/>
    <cellStyle name="_Worksheet_Transmission Workbook for May BOD 3" xfId="24455"/>
    <cellStyle name="_Worksheet_Transmission Workbook for May BOD 3 2" xfId="24456"/>
    <cellStyle name="_Worksheet_Transmission Workbook for May BOD 3 2 2" xfId="24457"/>
    <cellStyle name="_Worksheet_Transmission Workbook for May BOD 3 3" xfId="24458"/>
    <cellStyle name="_Worksheet_Transmission Workbook for May BOD 4" xfId="24459"/>
    <cellStyle name="_Worksheet_Transmission Workbook for May BOD 4 2" xfId="24460"/>
    <cellStyle name="_Worksheet_Transmission Workbook for May BOD 4 2 2" xfId="24461"/>
    <cellStyle name="_Worksheet_Transmission Workbook for May BOD 4 3" xfId="24462"/>
    <cellStyle name="_Worksheet_Transmission Workbook for May BOD 5" xfId="24463"/>
    <cellStyle name="_Worksheet_Transmission Workbook for May BOD 5 2" xfId="24464"/>
    <cellStyle name="_Worksheet_Transmission Workbook for May BOD 6" xfId="24465"/>
    <cellStyle name="_Worksheet_Transmission Workbook for May BOD 6 2" xfId="24466"/>
    <cellStyle name="_Worksheet_Transmission Workbook for May BOD_DEM-WP(C) ENERG10C--ctn Mid-C_042010 2010GRC" xfId="24467"/>
    <cellStyle name="_Worksheet_Transmission Workbook for May BOD_DEM-WP(C) ENERG10C--ctn Mid-C_042010 2010GRC 2" xfId="24468"/>
    <cellStyle name="_Worksheet_Wind Integration 10GRC" xfId="24469"/>
    <cellStyle name="_Worksheet_Wind Integration 10GRC 2" xfId="24470"/>
    <cellStyle name="_Worksheet_Wind Integration 10GRC 2 2" xfId="24471"/>
    <cellStyle name="_Worksheet_Wind Integration 10GRC 2 2 2" xfId="24472"/>
    <cellStyle name="_Worksheet_Wind Integration 10GRC 2 2 2 2" xfId="24473"/>
    <cellStyle name="_Worksheet_Wind Integration 10GRC 2 3" xfId="24474"/>
    <cellStyle name="_Worksheet_Wind Integration 10GRC 2 3 2" xfId="24475"/>
    <cellStyle name="_Worksheet_Wind Integration 10GRC 2 4" xfId="24476"/>
    <cellStyle name="_Worksheet_Wind Integration 10GRC 2 4 2" xfId="24477"/>
    <cellStyle name="_Worksheet_Wind Integration 10GRC 3" xfId="24478"/>
    <cellStyle name="_Worksheet_Wind Integration 10GRC 3 2" xfId="24479"/>
    <cellStyle name="_Worksheet_Wind Integration 10GRC 3 2 2" xfId="24480"/>
    <cellStyle name="_Worksheet_Wind Integration 10GRC 3 3" xfId="24481"/>
    <cellStyle name="_Worksheet_Wind Integration 10GRC 4" xfId="24482"/>
    <cellStyle name="_Worksheet_Wind Integration 10GRC 4 2" xfId="24483"/>
    <cellStyle name="_Worksheet_Wind Integration 10GRC 4 2 2" xfId="24484"/>
    <cellStyle name="_Worksheet_Wind Integration 10GRC 4 3" xfId="24485"/>
    <cellStyle name="_Worksheet_Wind Integration 10GRC 5" xfId="24486"/>
    <cellStyle name="_Worksheet_Wind Integration 10GRC 5 2" xfId="24487"/>
    <cellStyle name="_Worksheet_Wind Integration 10GRC 6" xfId="24488"/>
    <cellStyle name="_Worksheet_Wind Integration 10GRC 6 2" xfId="24489"/>
    <cellStyle name="_Worksheet_Wind Integration 10GRC_DEM-WP(C) ENERG10C--ctn Mid-C_042010 2010GRC" xfId="24490"/>
    <cellStyle name="_Worksheet_Wind Integration 10GRC_DEM-WP(C) ENERG10C--ctn Mid-C_042010 2010GRC 2" xfId="24491"/>
    <cellStyle name="0,0_x000d__x000a_NA_x000d__x000a_" xfId="24492"/>
    <cellStyle name="0,0_x000d__x000a_NA_x000d__x000a_ 2" xfId="24493"/>
    <cellStyle name="0,0_x000d__x000a_NA_x000d__x000a_ 2 2" xfId="24494"/>
    <cellStyle name="0,0_x000d__x000a_NA_x000d__x000a_ 2 2 2" xfId="24495"/>
    <cellStyle name="0,0_x000d__x000a_NA_x000d__x000a_ 2 3" xfId="24496"/>
    <cellStyle name="0,0_x000d__x000a_NA_x000d__x000a_ 3" xfId="24497"/>
    <cellStyle name="0,0_x000d__x000a_NA_x000d__x000a_ 3 2" xfId="24498"/>
    <cellStyle name="0,0_x000d__x000a_NA_x000d__x000a_ 4" xfId="24499"/>
    <cellStyle name="0,0_x000d__x000a_NA_x000d__x000a_ 4 2" xfId="24500"/>
    <cellStyle name="0000" xfId="24501"/>
    <cellStyle name="000000" xfId="24502"/>
    <cellStyle name="14BLIN - Style8" xfId="24503"/>
    <cellStyle name="14-BT - Style1" xfId="24504"/>
    <cellStyle name="20% - Accent1 10" xfId="24505"/>
    <cellStyle name="20% - Accent1 10 2" xfId="24506"/>
    <cellStyle name="20% - Accent1 10 2 2" xfId="24507"/>
    <cellStyle name="20% - Accent1 10 3" xfId="24508"/>
    <cellStyle name="20% - Accent1 10 4" xfId="24509"/>
    <cellStyle name="20% - Accent1 11" xfId="24510"/>
    <cellStyle name="20% - Accent1 11 2" xfId="24511"/>
    <cellStyle name="20% - Accent1 11 3" xfId="24512"/>
    <cellStyle name="20% - Accent1 12" xfId="24513"/>
    <cellStyle name="20% - Accent1 13" xfId="24514"/>
    <cellStyle name="20% - Accent1 14" xfId="24515"/>
    <cellStyle name="20% - Accent1 15" xfId="24516"/>
    <cellStyle name="20% - Accent1 16" xfId="24517"/>
    <cellStyle name="20% - Accent1 17" xfId="24518"/>
    <cellStyle name="20% - Accent1 18" xfId="24519"/>
    <cellStyle name="20% - Accent1 19" xfId="24520"/>
    <cellStyle name="20% - Accent1 2" xfId="24521"/>
    <cellStyle name="20% - Accent1 2 2" xfId="24522"/>
    <cellStyle name="20% - Accent1 2 2 2" xfId="24523"/>
    <cellStyle name="20% - Accent1 2 2 2 2" xfId="24524"/>
    <cellStyle name="20% - Accent1 2 2 2 2 2" xfId="24525"/>
    <cellStyle name="20% - Accent1 2 2 2 3" xfId="24526"/>
    <cellStyle name="20% - Accent1 2 2 2 3 2" xfId="24527"/>
    <cellStyle name="20% - Accent1 2 2 3" xfId="24528"/>
    <cellStyle name="20% - Accent1 2 2 3 2" xfId="24529"/>
    <cellStyle name="20% - Accent1 2 2 3 2 2" xfId="24530"/>
    <cellStyle name="20% - Accent1 2 2 3 3" xfId="24531"/>
    <cellStyle name="20% - Accent1 2 2 4" xfId="24532"/>
    <cellStyle name="20% - Accent1 2 2 4 2" xfId="24533"/>
    <cellStyle name="20% - Accent1 2 2 5" xfId="24534"/>
    <cellStyle name="20% - Accent1 2 2 5 2" xfId="24535"/>
    <cellStyle name="20% - Accent1 2 2 6" xfId="24536"/>
    <cellStyle name="20% - Accent1 2 3" xfId="24537"/>
    <cellStyle name="20% - Accent1 2 3 2" xfId="24538"/>
    <cellStyle name="20% - Accent1 2 3 2 2" xfId="24539"/>
    <cellStyle name="20% - Accent1 2 3 2 2 2" xfId="24540"/>
    <cellStyle name="20% - Accent1 2 3 2 3" xfId="24541"/>
    <cellStyle name="20% - Accent1 2 3 3" xfId="24542"/>
    <cellStyle name="20% - Accent1 2 3 3 2" xfId="24543"/>
    <cellStyle name="20% - Accent1 2 3 4" xfId="24544"/>
    <cellStyle name="20% - Accent1 2 3 4 2" xfId="24545"/>
    <cellStyle name="20% - Accent1 2 4" xfId="24546"/>
    <cellStyle name="20% - Accent1 2 4 2" xfId="24547"/>
    <cellStyle name="20% - Accent1 2 4 2 2" xfId="24548"/>
    <cellStyle name="20% - Accent1 2 4 2 2 2" xfId="24549"/>
    <cellStyle name="20% - Accent1 2 4 2 3" xfId="24550"/>
    <cellStyle name="20% - Accent1 2 4 2 3 2" xfId="24551"/>
    <cellStyle name="20% - Accent1 2 4 3" xfId="24552"/>
    <cellStyle name="20% - Accent1 2 4 3 2" xfId="24553"/>
    <cellStyle name="20% - Accent1 2 4 3 2 2" xfId="24554"/>
    <cellStyle name="20% - Accent1 2 4 3 3" xfId="24555"/>
    <cellStyle name="20% - Accent1 2 4 4" xfId="24556"/>
    <cellStyle name="20% - Accent1 2 4 4 2" xfId="24557"/>
    <cellStyle name="20% - Accent1 2 4 5" xfId="24558"/>
    <cellStyle name="20% - Accent1 2 4 5 2" xfId="24559"/>
    <cellStyle name="20% - Accent1 2 5" xfId="24560"/>
    <cellStyle name="20% - Accent1 2 5 2" xfId="24561"/>
    <cellStyle name="20% - Accent1 2 5 2 2" xfId="24562"/>
    <cellStyle name="20% - Accent1 2 5 3" xfId="24563"/>
    <cellStyle name="20% - Accent1 2 6" xfId="24564"/>
    <cellStyle name="20% - Accent1 2 6 2" xfId="24565"/>
    <cellStyle name="20% - Accent1 2 6 2 2" xfId="24566"/>
    <cellStyle name="20% - Accent1 2 6 3" xfId="24567"/>
    <cellStyle name="20% - Accent1 2 7" xfId="24568"/>
    <cellStyle name="20% - Accent1 2 7 2" xfId="24569"/>
    <cellStyle name="20% - Accent1 2 8" xfId="24570"/>
    <cellStyle name="20% - Accent1 2_12PCORC Wind Vestas and Royalties" xfId="24571"/>
    <cellStyle name="20% - Accent1 20" xfId="24572"/>
    <cellStyle name="20% - Accent1 21" xfId="24573"/>
    <cellStyle name="20% - Accent1 22" xfId="24574"/>
    <cellStyle name="20% - Accent1 23" xfId="24575"/>
    <cellStyle name="20% - Accent1 24" xfId="24576"/>
    <cellStyle name="20% - Accent1 25" xfId="24577"/>
    <cellStyle name="20% - Accent1 26" xfId="24578"/>
    <cellStyle name="20% - Accent1 27" xfId="24579"/>
    <cellStyle name="20% - Accent1 28" xfId="24580"/>
    <cellStyle name="20% - Accent1 29" xfId="24581"/>
    <cellStyle name="20% - Accent1 3" xfId="24582"/>
    <cellStyle name="20% - Accent1 3 2" xfId="24583"/>
    <cellStyle name="20% - Accent1 3 2 2" xfId="24584"/>
    <cellStyle name="20% - Accent1 3 2 2 2" xfId="24585"/>
    <cellStyle name="20% - Accent1 3 2 3" xfId="24586"/>
    <cellStyle name="20% - Accent1 3 2 3 2" xfId="24587"/>
    <cellStyle name="20% - Accent1 3 2 4" xfId="24588"/>
    <cellStyle name="20% - Accent1 3 2 4 2" xfId="24589"/>
    <cellStyle name="20% - Accent1 3 2 5" xfId="24590"/>
    <cellStyle name="20% - Accent1 3 3" xfId="24591"/>
    <cellStyle name="20% - Accent1 3 3 2" xfId="24592"/>
    <cellStyle name="20% - Accent1 3 3 2 2" xfId="24593"/>
    <cellStyle name="20% - Accent1 3 3 2 2 2" xfId="24594"/>
    <cellStyle name="20% - Accent1 3 3 2 3" xfId="24595"/>
    <cellStyle name="20% - Accent1 3 3 2 4" xfId="24596"/>
    <cellStyle name="20% - Accent1 3 3 3" xfId="24597"/>
    <cellStyle name="20% - Accent1 3 3 3 2" xfId="24598"/>
    <cellStyle name="20% - Accent1 3 3 4" xfId="24599"/>
    <cellStyle name="20% - Accent1 3 4" xfId="24600"/>
    <cellStyle name="20% - Accent1 3 4 2" xfId="24601"/>
    <cellStyle name="20% - Accent1 3 4 2 2" xfId="24602"/>
    <cellStyle name="20% - Accent1 3 4 3" xfId="24603"/>
    <cellStyle name="20% - Accent1 3 4 4" xfId="24604"/>
    <cellStyle name="20% - Accent1 3 5" xfId="24605"/>
    <cellStyle name="20% - Accent1 3 5 2" xfId="24606"/>
    <cellStyle name="20% - Accent1 3 6" xfId="24607"/>
    <cellStyle name="20% - Accent1 3 7" xfId="24608"/>
    <cellStyle name="20% - Accent1 30" xfId="24609"/>
    <cellStyle name="20% - Accent1 31" xfId="24610"/>
    <cellStyle name="20% - Accent1 32" xfId="24611"/>
    <cellStyle name="20% - Accent1 33" xfId="24612"/>
    <cellStyle name="20% - Accent1 34" xfId="24613"/>
    <cellStyle name="20% - Accent1 35" xfId="24614"/>
    <cellStyle name="20% - Accent1 36" xfId="24615"/>
    <cellStyle name="20% - Accent1 37" xfId="24616"/>
    <cellStyle name="20% - Accent1 38" xfId="24617"/>
    <cellStyle name="20% - Accent1 39" xfId="24618"/>
    <cellStyle name="20% - Accent1 4" xfId="24619"/>
    <cellStyle name="20% - Accent1 4 2" xfId="24620"/>
    <cellStyle name="20% - Accent1 4 2 2" xfId="24621"/>
    <cellStyle name="20% - Accent1 4 2 2 2" xfId="24622"/>
    <cellStyle name="20% - Accent1 4 2 3" xfId="24623"/>
    <cellStyle name="20% - Accent1 4 2 3 2" xfId="24624"/>
    <cellStyle name="20% - Accent1 4 2 4" xfId="24625"/>
    <cellStyle name="20% - Accent1 4 2 4 2" xfId="24626"/>
    <cellStyle name="20% - Accent1 4 2 5" xfId="24627"/>
    <cellStyle name="20% - Accent1 4 3" xfId="24628"/>
    <cellStyle name="20% - Accent1 4 3 2" xfId="24629"/>
    <cellStyle name="20% - Accent1 4 3 2 2" xfId="24630"/>
    <cellStyle name="20% - Accent1 4 3 3" xfId="24631"/>
    <cellStyle name="20% - Accent1 4 4" xfId="24632"/>
    <cellStyle name="20% - Accent1 4 4 2" xfId="24633"/>
    <cellStyle name="20% - Accent1 4 5" xfId="24634"/>
    <cellStyle name="20% - Accent1 4 5 2" xfId="24635"/>
    <cellStyle name="20% - Accent1 4 6" xfId="24636"/>
    <cellStyle name="20% - Accent1 4 6 2" xfId="24637"/>
    <cellStyle name="20% - Accent1 4 7" xfId="24638"/>
    <cellStyle name="20% - Accent1 4 7 2" xfId="24639"/>
    <cellStyle name="20% - Accent1 4 8" xfId="24640"/>
    <cellStyle name="20% - Accent1 4 9" xfId="24641"/>
    <cellStyle name="20% - Accent1 40" xfId="24642"/>
    <cellStyle name="20% - Accent1 41" xfId="24643"/>
    <cellStyle name="20% - Accent1 42" xfId="24644"/>
    <cellStyle name="20% - Accent1 43" xfId="24645"/>
    <cellStyle name="20% - Accent1 44" xfId="24646"/>
    <cellStyle name="20% - Accent1 45" xfId="24647"/>
    <cellStyle name="20% - Accent1 46" xfId="24648"/>
    <cellStyle name="20% - Accent1 47" xfId="24649"/>
    <cellStyle name="20% - Accent1 48" xfId="24650"/>
    <cellStyle name="20% - Accent1 49" xfId="24651"/>
    <cellStyle name="20% - Accent1 5" xfId="24652"/>
    <cellStyle name="20% - Accent1 5 2" xfId="24653"/>
    <cellStyle name="20% - Accent1 5 2 2" xfId="24654"/>
    <cellStyle name="20% - Accent1 5 2 2 2" xfId="24655"/>
    <cellStyle name="20% - Accent1 5 2 3" xfId="24656"/>
    <cellStyle name="20% - Accent1 5 3" xfId="24657"/>
    <cellStyle name="20% - Accent1 5 3 2" xfId="24658"/>
    <cellStyle name="20% - Accent1 5 3 3" xfId="24659"/>
    <cellStyle name="20% - Accent1 5 4" xfId="24660"/>
    <cellStyle name="20% - Accent1 5 4 2" xfId="24661"/>
    <cellStyle name="20% - Accent1 5 4 3" xfId="24662"/>
    <cellStyle name="20% - Accent1 5 5" xfId="24663"/>
    <cellStyle name="20% - Accent1 5 6" xfId="24664"/>
    <cellStyle name="20% - Accent1 50" xfId="24665"/>
    <cellStyle name="20% - Accent1 51" xfId="24666"/>
    <cellStyle name="20% - Accent1 52" xfId="24667"/>
    <cellStyle name="20% - Accent1 53" xfId="24668"/>
    <cellStyle name="20% - Accent1 54" xfId="24669"/>
    <cellStyle name="20% - Accent1 55" xfId="24670"/>
    <cellStyle name="20% - Accent1 56" xfId="24671"/>
    <cellStyle name="20% - Accent1 57" xfId="24672"/>
    <cellStyle name="20% - Accent1 58" xfId="24673"/>
    <cellStyle name="20% - Accent1 59" xfId="24674"/>
    <cellStyle name="20% - Accent1 6" xfId="24675"/>
    <cellStyle name="20% - Accent1 6 2" xfId="24676"/>
    <cellStyle name="20% - Accent1 6 2 2" xfId="24677"/>
    <cellStyle name="20% - Accent1 6 2 2 2" xfId="24678"/>
    <cellStyle name="20% - Accent1 6 2 3" xfId="24679"/>
    <cellStyle name="20% - Accent1 6 2 4" xfId="24680"/>
    <cellStyle name="20% - Accent1 6 3" xfId="24681"/>
    <cellStyle name="20% - Accent1 6 3 2" xfId="24682"/>
    <cellStyle name="20% - Accent1 6 3 3" xfId="24683"/>
    <cellStyle name="20% - Accent1 6 4" xfId="24684"/>
    <cellStyle name="20% - Accent1 6 4 2" xfId="24685"/>
    <cellStyle name="20% - Accent1 6 5" xfId="24686"/>
    <cellStyle name="20% - Accent1 60" xfId="24687"/>
    <cellStyle name="20% - Accent1 61" xfId="24688"/>
    <cellStyle name="20% - Accent1 62" xfId="24689"/>
    <cellStyle name="20% - Accent1 63" xfId="24690"/>
    <cellStyle name="20% - Accent1 64" xfId="24691"/>
    <cellStyle name="20% - Accent1 65" xfId="24692"/>
    <cellStyle name="20% - Accent1 7" xfId="24693"/>
    <cellStyle name="20% - Accent1 7 2" xfId="24694"/>
    <cellStyle name="20% - Accent1 7 2 2" xfId="24695"/>
    <cellStyle name="20% - Accent1 7 2 2 2" xfId="24696"/>
    <cellStyle name="20% - Accent1 7 2 3" xfId="24697"/>
    <cellStyle name="20% - Accent1 7 2 4" xfId="24698"/>
    <cellStyle name="20% - Accent1 7 3" xfId="24699"/>
    <cellStyle name="20% - Accent1 7 3 2" xfId="24700"/>
    <cellStyle name="20% - Accent1 7 4" xfId="24701"/>
    <cellStyle name="20% - Accent1 7 4 2" xfId="24702"/>
    <cellStyle name="20% - Accent1 7 5" xfId="24703"/>
    <cellStyle name="20% - Accent1 8" xfId="24704"/>
    <cellStyle name="20% - Accent1 8 2" xfId="24705"/>
    <cellStyle name="20% - Accent1 8 2 2" xfId="24706"/>
    <cellStyle name="20% - Accent1 8 2 3" xfId="24707"/>
    <cellStyle name="20% - Accent1 8 3" xfId="24708"/>
    <cellStyle name="20% - Accent1 9" xfId="24709"/>
    <cellStyle name="20% - Accent1 9 2" xfId="24710"/>
    <cellStyle name="20% - Accent1 9 2 2" xfId="24711"/>
    <cellStyle name="20% - Accent1 9 2 3" xfId="24712"/>
    <cellStyle name="20% - Accent1 9 3" xfId="24713"/>
    <cellStyle name="20% - Accent1 9 4" xfId="24714"/>
    <cellStyle name="20% - Accent1 9 5" xfId="24715"/>
    <cellStyle name="20% - Accent2 10" xfId="24716"/>
    <cellStyle name="20% - Accent2 10 2" xfId="24717"/>
    <cellStyle name="20% - Accent2 10 2 2" xfId="24718"/>
    <cellStyle name="20% - Accent2 10 3" xfId="24719"/>
    <cellStyle name="20% - Accent2 10 4" xfId="24720"/>
    <cellStyle name="20% - Accent2 11" xfId="24721"/>
    <cellStyle name="20% - Accent2 11 2" xfId="24722"/>
    <cellStyle name="20% - Accent2 11 3" xfId="24723"/>
    <cellStyle name="20% - Accent2 12" xfId="24724"/>
    <cellStyle name="20% - Accent2 13" xfId="24725"/>
    <cellStyle name="20% - Accent2 14" xfId="24726"/>
    <cellStyle name="20% - Accent2 15" xfId="24727"/>
    <cellStyle name="20% - Accent2 16" xfId="24728"/>
    <cellStyle name="20% - Accent2 17" xfId="24729"/>
    <cellStyle name="20% - Accent2 18" xfId="24730"/>
    <cellStyle name="20% - Accent2 19" xfId="24731"/>
    <cellStyle name="20% - Accent2 2" xfId="24732"/>
    <cellStyle name="20% - Accent2 2 2" xfId="24733"/>
    <cellStyle name="20% - Accent2 2 2 2" xfId="24734"/>
    <cellStyle name="20% - Accent2 2 2 2 2" xfId="24735"/>
    <cellStyle name="20% - Accent2 2 2 2 2 2" xfId="24736"/>
    <cellStyle name="20% - Accent2 2 2 2 3" xfId="24737"/>
    <cellStyle name="20% - Accent2 2 2 2 3 2" xfId="24738"/>
    <cellStyle name="20% - Accent2 2 2 3" xfId="24739"/>
    <cellStyle name="20% - Accent2 2 2 3 2" xfId="24740"/>
    <cellStyle name="20% - Accent2 2 2 3 2 2" xfId="24741"/>
    <cellStyle name="20% - Accent2 2 2 3 3" xfId="24742"/>
    <cellStyle name="20% - Accent2 2 2 4" xfId="24743"/>
    <cellStyle name="20% - Accent2 2 2 4 2" xfId="24744"/>
    <cellStyle name="20% - Accent2 2 2 5" xfId="24745"/>
    <cellStyle name="20% - Accent2 2 2 5 2" xfId="24746"/>
    <cellStyle name="20% - Accent2 2 2 6" xfId="24747"/>
    <cellStyle name="20% - Accent2 2 3" xfId="24748"/>
    <cellStyle name="20% - Accent2 2 3 2" xfId="24749"/>
    <cellStyle name="20% - Accent2 2 3 2 2" xfId="24750"/>
    <cellStyle name="20% - Accent2 2 3 2 2 2" xfId="24751"/>
    <cellStyle name="20% - Accent2 2 3 2 3" xfId="24752"/>
    <cellStyle name="20% - Accent2 2 3 3" xfId="24753"/>
    <cellStyle name="20% - Accent2 2 3 3 2" xfId="24754"/>
    <cellStyle name="20% - Accent2 2 3 4" xfId="24755"/>
    <cellStyle name="20% - Accent2 2 3 4 2" xfId="24756"/>
    <cellStyle name="20% - Accent2 2 4" xfId="24757"/>
    <cellStyle name="20% - Accent2 2 4 2" xfId="24758"/>
    <cellStyle name="20% - Accent2 2 4 2 2" xfId="24759"/>
    <cellStyle name="20% - Accent2 2 4 2 2 2" xfId="24760"/>
    <cellStyle name="20% - Accent2 2 4 2 3" xfId="24761"/>
    <cellStyle name="20% - Accent2 2 4 2 3 2" xfId="24762"/>
    <cellStyle name="20% - Accent2 2 4 3" xfId="24763"/>
    <cellStyle name="20% - Accent2 2 4 3 2" xfId="24764"/>
    <cellStyle name="20% - Accent2 2 4 3 2 2" xfId="24765"/>
    <cellStyle name="20% - Accent2 2 4 3 3" xfId="24766"/>
    <cellStyle name="20% - Accent2 2 4 4" xfId="24767"/>
    <cellStyle name="20% - Accent2 2 4 4 2" xfId="24768"/>
    <cellStyle name="20% - Accent2 2 4 5" xfId="24769"/>
    <cellStyle name="20% - Accent2 2 4 5 2" xfId="24770"/>
    <cellStyle name="20% - Accent2 2 5" xfId="24771"/>
    <cellStyle name="20% - Accent2 2 5 2" xfId="24772"/>
    <cellStyle name="20% - Accent2 2 5 2 2" xfId="24773"/>
    <cellStyle name="20% - Accent2 2 5 3" xfId="24774"/>
    <cellStyle name="20% - Accent2 2 6" xfId="24775"/>
    <cellStyle name="20% - Accent2 2 6 2" xfId="24776"/>
    <cellStyle name="20% - Accent2 2 6 2 2" xfId="24777"/>
    <cellStyle name="20% - Accent2 2 6 3" xfId="24778"/>
    <cellStyle name="20% - Accent2 2 7" xfId="24779"/>
    <cellStyle name="20% - Accent2 2 7 2" xfId="24780"/>
    <cellStyle name="20% - Accent2 2 8" xfId="24781"/>
    <cellStyle name="20% - Accent2 2_12PCORC Wind Vestas and Royalties" xfId="24782"/>
    <cellStyle name="20% - Accent2 20" xfId="24783"/>
    <cellStyle name="20% - Accent2 21" xfId="24784"/>
    <cellStyle name="20% - Accent2 22" xfId="24785"/>
    <cellStyle name="20% - Accent2 23" xfId="24786"/>
    <cellStyle name="20% - Accent2 24" xfId="24787"/>
    <cellStyle name="20% - Accent2 25" xfId="24788"/>
    <cellStyle name="20% - Accent2 26" xfId="24789"/>
    <cellStyle name="20% - Accent2 27" xfId="24790"/>
    <cellStyle name="20% - Accent2 28" xfId="24791"/>
    <cellStyle name="20% - Accent2 29" xfId="24792"/>
    <cellStyle name="20% - Accent2 3" xfId="24793"/>
    <cellStyle name="20% - Accent2 3 2" xfId="24794"/>
    <cellStyle name="20% - Accent2 3 2 2" xfId="24795"/>
    <cellStyle name="20% - Accent2 3 2 2 2" xfId="24796"/>
    <cellStyle name="20% - Accent2 3 2 3" xfId="24797"/>
    <cellStyle name="20% - Accent2 3 2 3 2" xfId="24798"/>
    <cellStyle name="20% - Accent2 3 2 4" xfId="24799"/>
    <cellStyle name="20% - Accent2 3 2 4 2" xfId="24800"/>
    <cellStyle name="20% - Accent2 3 2 5" xfId="24801"/>
    <cellStyle name="20% - Accent2 3 3" xfId="24802"/>
    <cellStyle name="20% - Accent2 3 3 2" xfId="24803"/>
    <cellStyle name="20% - Accent2 3 3 2 2" xfId="24804"/>
    <cellStyle name="20% - Accent2 3 3 2 2 2" xfId="24805"/>
    <cellStyle name="20% - Accent2 3 3 2 3" xfId="24806"/>
    <cellStyle name="20% - Accent2 3 3 2 4" xfId="24807"/>
    <cellStyle name="20% - Accent2 3 3 3" xfId="24808"/>
    <cellStyle name="20% - Accent2 3 3 3 2" xfId="24809"/>
    <cellStyle name="20% - Accent2 3 3 4" xfId="24810"/>
    <cellStyle name="20% - Accent2 3 4" xfId="24811"/>
    <cellStyle name="20% - Accent2 3 4 2" xfId="24812"/>
    <cellStyle name="20% - Accent2 3 4 2 2" xfId="24813"/>
    <cellStyle name="20% - Accent2 3 4 3" xfId="24814"/>
    <cellStyle name="20% - Accent2 3 4 4" xfId="24815"/>
    <cellStyle name="20% - Accent2 3 5" xfId="24816"/>
    <cellStyle name="20% - Accent2 3 5 2" xfId="24817"/>
    <cellStyle name="20% - Accent2 3 6" xfId="24818"/>
    <cellStyle name="20% - Accent2 3 7" xfId="24819"/>
    <cellStyle name="20% - Accent2 30" xfId="24820"/>
    <cellStyle name="20% - Accent2 31" xfId="24821"/>
    <cellStyle name="20% - Accent2 32" xfId="24822"/>
    <cellStyle name="20% - Accent2 33" xfId="24823"/>
    <cellStyle name="20% - Accent2 34" xfId="24824"/>
    <cellStyle name="20% - Accent2 35" xfId="24825"/>
    <cellStyle name="20% - Accent2 36" xfId="24826"/>
    <cellStyle name="20% - Accent2 37" xfId="24827"/>
    <cellStyle name="20% - Accent2 38" xfId="24828"/>
    <cellStyle name="20% - Accent2 39" xfId="24829"/>
    <cellStyle name="20% - Accent2 4" xfId="24830"/>
    <cellStyle name="20% - Accent2 4 2" xfId="24831"/>
    <cellStyle name="20% - Accent2 4 2 2" xfId="24832"/>
    <cellStyle name="20% - Accent2 4 2 2 2" xfId="24833"/>
    <cellStyle name="20% - Accent2 4 2 3" xfId="24834"/>
    <cellStyle name="20% - Accent2 4 2 3 2" xfId="24835"/>
    <cellStyle name="20% - Accent2 4 2 4" xfId="24836"/>
    <cellStyle name="20% - Accent2 4 2 4 2" xfId="24837"/>
    <cellStyle name="20% - Accent2 4 2 5" xfId="24838"/>
    <cellStyle name="20% - Accent2 4 3" xfId="24839"/>
    <cellStyle name="20% - Accent2 4 3 2" xfId="24840"/>
    <cellStyle name="20% - Accent2 4 3 2 2" xfId="24841"/>
    <cellStyle name="20% - Accent2 4 3 3" xfId="24842"/>
    <cellStyle name="20% - Accent2 4 4" xfId="24843"/>
    <cellStyle name="20% - Accent2 4 4 2" xfId="24844"/>
    <cellStyle name="20% - Accent2 4 5" xfId="24845"/>
    <cellStyle name="20% - Accent2 4 5 2" xfId="24846"/>
    <cellStyle name="20% - Accent2 4 6" xfId="24847"/>
    <cellStyle name="20% - Accent2 4 6 2" xfId="24848"/>
    <cellStyle name="20% - Accent2 4 7" xfId="24849"/>
    <cellStyle name="20% - Accent2 4 7 2" xfId="24850"/>
    <cellStyle name="20% - Accent2 4 8" xfId="24851"/>
    <cellStyle name="20% - Accent2 4 9" xfId="24852"/>
    <cellStyle name="20% - Accent2 40" xfId="24853"/>
    <cellStyle name="20% - Accent2 41" xfId="24854"/>
    <cellStyle name="20% - Accent2 42" xfId="24855"/>
    <cellStyle name="20% - Accent2 43" xfId="24856"/>
    <cellStyle name="20% - Accent2 44" xfId="24857"/>
    <cellStyle name="20% - Accent2 45" xfId="24858"/>
    <cellStyle name="20% - Accent2 46" xfId="24859"/>
    <cellStyle name="20% - Accent2 47" xfId="24860"/>
    <cellStyle name="20% - Accent2 48" xfId="24861"/>
    <cellStyle name="20% - Accent2 49" xfId="24862"/>
    <cellStyle name="20% - Accent2 5" xfId="24863"/>
    <cellStyle name="20% - Accent2 5 2" xfId="24864"/>
    <cellStyle name="20% - Accent2 5 2 2" xfId="24865"/>
    <cellStyle name="20% - Accent2 5 2 2 2" xfId="24866"/>
    <cellStyle name="20% - Accent2 5 2 3" xfId="24867"/>
    <cellStyle name="20% - Accent2 5 3" xfId="24868"/>
    <cellStyle name="20% - Accent2 5 3 2" xfId="24869"/>
    <cellStyle name="20% - Accent2 5 3 3" xfId="24870"/>
    <cellStyle name="20% - Accent2 5 4" xfId="24871"/>
    <cellStyle name="20% - Accent2 5 4 2" xfId="24872"/>
    <cellStyle name="20% - Accent2 5 4 3" xfId="24873"/>
    <cellStyle name="20% - Accent2 5 5" xfId="24874"/>
    <cellStyle name="20% - Accent2 5 6" xfId="24875"/>
    <cellStyle name="20% - Accent2 50" xfId="24876"/>
    <cellStyle name="20% - Accent2 51" xfId="24877"/>
    <cellStyle name="20% - Accent2 52" xfId="24878"/>
    <cellStyle name="20% - Accent2 53" xfId="24879"/>
    <cellStyle name="20% - Accent2 54" xfId="24880"/>
    <cellStyle name="20% - Accent2 55" xfId="24881"/>
    <cellStyle name="20% - Accent2 56" xfId="24882"/>
    <cellStyle name="20% - Accent2 57" xfId="24883"/>
    <cellStyle name="20% - Accent2 58" xfId="24884"/>
    <cellStyle name="20% - Accent2 59" xfId="24885"/>
    <cellStyle name="20% - Accent2 6" xfId="24886"/>
    <cellStyle name="20% - Accent2 6 2" xfId="24887"/>
    <cellStyle name="20% - Accent2 6 2 2" xfId="24888"/>
    <cellStyle name="20% - Accent2 6 2 2 2" xfId="24889"/>
    <cellStyle name="20% - Accent2 6 2 3" xfId="24890"/>
    <cellStyle name="20% - Accent2 6 2 4" xfId="24891"/>
    <cellStyle name="20% - Accent2 6 3" xfId="24892"/>
    <cellStyle name="20% - Accent2 6 3 2" xfId="24893"/>
    <cellStyle name="20% - Accent2 6 3 3" xfId="24894"/>
    <cellStyle name="20% - Accent2 6 4" xfId="24895"/>
    <cellStyle name="20% - Accent2 6 4 2" xfId="24896"/>
    <cellStyle name="20% - Accent2 6 5" xfId="24897"/>
    <cellStyle name="20% - Accent2 60" xfId="24898"/>
    <cellStyle name="20% - Accent2 61" xfId="24899"/>
    <cellStyle name="20% - Accent2 62" xfId="24900"/>
    <cellStyle name="20% - Accent2 63" xfId="24901"/>
    <cellStyle name="20% - Accent2 64" xfId="24902"/>
    <cellStyle name="20% - Accent2 65" xfId="24903"/>
    <cellStyle name="20% - Accent2 7" xfId="24904"/>
    <cellStyle name="20% - Accent2 7 2" xfId="24905"/>
    <cellStyle name="20% - Accent2 7 2 2" xfId="24906"/>
    <cellStyle name="20% - Accent2 7 2 2 2" xfId="24907"/>
    <cellStyle name="20% - Accent2 7 2 3" xfId="24908"/>
    <cellStyle name="20% - Accent2 7 2 4" xfId="24909"/>
    <cellStyle name="20% - Accent2 7 3" xfId="24910"/>
    <cellStyle name="20% - Accent2 7 3 2" xfId="24911"/>
    <cellStyle name="20% - Accent2 7 4" xfId="24912"/>
    <cellStyle name="20% - Accent2 7 4 2" xfId="24913"/>
    <cellStyle name="20% - Accent2 7 5" xfId="24914"/>
    <cellStyle name="20% - Accent2 8" xfId="24915"/>
    <cellStyle name="20% - Accent2 8 2" xfId="24916"/>
    <cellStyle name="20% - Accent2 8 2 2" xfId="24917"/>
    <cellStyle name="20% - Accent2 8 2 3" xfId="24918"/>
    <cellStyle name="20% - Accent2 8 3" xfId="24919"/>
    <cellStyle name="20% - Accent2 9" xfId="24920"/>
    <cellStyle name="20% - Accent2 9 2" xfId="24921"/>
    <cellStyle name="20% - Accent2 9 2 2" xfId="24922"/>
    <cellStyle name="20% - Accent2 9 2 3" xfId="24923"/>
    <cellStyle name="20% - Accent2 9 3" xfId="24924"/>
    <cellStyle name="20% - Accent2 9 4" xfId="24925"/>
    <cellStyle name="20% - Accent2 9 5" xfId="24926"/>
    <cellStyle name="20% - Accent3 10" xfId="24927"/>
    <cellStyle name="20% - Accent3 10 2" xfId="24928"/>
    <cellStyle name="20% - Accent3 10 2 2" xfId="24929"/>
    <cellStyle name="20% - Accent3 10 3" xfId="24930"/>
    <cellStyle name="20% - Accent3 10 4" xfId="24931"/>
    <cellStyle name="20% - Accent3 11" xfId="24932"/>
    <cellStyle name="20% - Accent3 11 2" xfId="24933"/>
    <cellStyle name="20% - Accent3 11 3" xfId="24934"/>
    <cellStyle name="20% - Accent3 12" xfId="24935"/>
    <cellStyle name="20% - Accent3 13" xfId="24936"/>
    <cellStyle name="20% - Accent3 14" xfId="24937"/>
    <cellStyle name="20% - Accent3 15" xfId="24938"/>
    <cellStyle name="20% - Accent3 16" xfId="24939"/>
    <cellStyle name="20% - Accent3 17" xfId="24940"/>
    <cellStyle name="20% - Accent3 18" xfId="24941"/>
    <cellStyle name="20% - Accent3 19" xfId="24942"/>
    <cellStyle name="20% - Accent3 2" xfId="24943"/>
    <cellStyle name="20% - Accent3 2 2" xfId="24944"/>
    <cellStyle name="20% - Accent3 2 2 2" xfId="24945"/>
    <cellStyle name="20% - Accent3 2 2 2 2" xfId="24946"/>
    <cellStyle name="20% - Accent3 2 2 2 2 2" xfId="24947"/>
    <cellStyle name="20% - Accent3 2 2 2 3" xfId="24948"/>
    <cellStyle name="20% - Accent3 2 2 2 3 2" xfId="24949"/>
    <cellStyle name="20% - Accent3 2 2 3" xfId="24950"/>
    <cellStyle name="20% - Accent3 2 2 3 2" xfId="24951"/>
    <cellStyle name="20% - Accent3 2 2 3 2 2" xfId="24952"/>
    <cellStyle name="20% - Accent3 2 2 3 3" xfId="24953"/>
    <cellStyle name="20% - Accent3 2 2 4" xfId="24954"/>
    <cellStyle name="20% - Accent3 2 2 4 2" xfId="24955"/>
    <cellStyle name="20% - Accent3 2 2 5" xfId="24956"/>
    <cellStyle name="20% - Accent3 2 2 5 2" xfId="24957"/>
    <cellStyle name="20% - Accent3 2 2 6" xfId="24958"/>
    <cellStyle name="20% - Accent3 2 3" xfId="24959"/>
    <cellStyle name="20% - Accent3 2 3 2" xfId="24960"/>
    <cellStyle name="20% - Accent3 2 3 2 2" xfId="24961"/>
    <cellStyle name="20% - Accent3 2 3 2 2 2" xfId="24962"/>
    <cellStyle name="20% - Accent3 2 3 2 3" xfId="24963"/>
    <cellStyle name="20% - Accent3 2 3 3" xfId="24964"/>
    <cellStyle name="20% - Accent3 2 3 3 2" xfId="24965"/>
    <cellStyle name="20% - Accent3 2 3 4" xfId="24966"/>
    <cellStyle name="20% - Accent3 2 3 4 2" xfId="24967"/>
    <cellStyle name="20% - Accent3 2 4" xfId="24968"/>
    <cellStyle name="20% - Accent3 2 4 2" xfId="24969"/>
    <cellStyle name="20% - Accent3 2 4 2 2" xfId="24970"/>
    <cellStyle name="20% - Accent3 2 4 2 2 2" xfId="24971"/>
    <cellStyle name="20% - Accent3 2 4 2 3" xfId="24972"/>
    <cellStyle name="20% - Accent3 2 4 2 3 2" xfId="24973"/>
    <cellStyle name="20% - Accent3 2 4 3" xfId="24974"/>
    <cellStyle name="20% - Accent3 2 4 3 2" xfId="24975"/>
    <cellStyle name="20% - Accent3 2 4 3 2 2" xfId="24976"/>
    <cellStyle name="20% - Accent3 2 4 3 3" xfId="24977"/>
    <cellStyle name="20% - Accent3 2 4 4" xfId="24978"/>
    <cellStyle name="20% - Accent3 2 4 4 2" xfId="24979"/>
    <cellStyle name="20% - Accent3 2 4 5" xfId="24980"/>
    <cellStyle name="20% - Accent3 2 4 5 2" xfId="24981"/>
    <cellStyle name="20% - Accent3 2 5" xfId="24982"/>
    <cellStyle name="20% - Accent3 2 5 2" xfId="24983"/>
    <cellStyle name="20% - Accent3 2 5 2 2" xfId="24984"/>
    <cellStyle name="20% - Accent3 2 5 3" xfId="24985"/>
    <cellStyle name="20% - Accent3 2 6" xfId="24986"/>
    <cellStyle name="20% - Accent3 2 6 2" xfId="24987"/>
    <cellStyle name="20% - Accent3 2 6 2 2" xfId="24988"/>
    <cellStyle name="20% - Accent3 2 6 3" xfId="24989"/>
    <cellStyle name="20% - Accent3 2 7" xfId="24990"/>
    <cellStyle name="20% - Accent3 2 7 2" xfId="24991"/>
    <cellStyle name="20% - Accent3 2 8" xfId="24992"/>
    <cellStyle name="20% - Accent3 2_12PCORC Wind Vestas and Royalties" xfId="24993"/>
    <cellStyle name="20% - Accent3 20" xfId="24994"/>
    <cellStyle name="20% - Accent3 21" xfId="24995"/>
    <cellStyle name="20% - Accent3 22" xfId="24996"/>
    <cellStyle name="20% - Accent3 23" xfId="24997"/>
    <cellStyle name="20% - Accent3 24" xfId="24998"/>
    <cellStyle name="20% - Accent3 25" xfId="24999"/>
    <cellStyle name="20% - Accent3 26" xfId="25000"/>
    <cellStyle name="20% - Accent3 27" xfId="25001"/>
    <cellStyle name="20% - Accent3 28" xfId="25002"/>
    <cellStyle name="20% - Accent3 29" xfId="25003"/>
    <cellStyle name="20% - Accent3 3" xfId="25004"/>
    <cellStyle name="20% - Accent3 3 2" xfId="25005"/>
    <cellStyle name="20% - Accent3 3 2 2" xfId="25006"/>
    <cellStyle name="20% - Accent3 3 2 2 2" xfId="25007"/>
    <cellStyle name="20% - Accent3 3 2 3" xfId="25008"/>
    <cellStyle name="20% - Accent3 3 2 3 2" xfId="25009"/>
    <cellStyle name="20% - Accent3 3 2 4" xfId="25010"/>
    <cellStyle name="20% - Accent3 3 2 4 2" xfId="25011"/>
    <cellStyle name="20% - Accent3 3 2 5" xfId="25012"/>
    <cellStyle name="20% - Accent3 3 3" xfId="25013"/>
    <cellStyle name="20% - Accent3 3 3 2" xfId="25014"/>
    <cellStyle name="20% - Accent3 3 3 2 2" xfId="25015"/>
    <cellStyle name="20% - Accent3 3 3 2 2 2" xfId="25016"/>
    <cellStyle name="20% - Accent3 3 3 2 3" xfId="25017"/>
    <cellStyle name="20% - Accent3 3 3 2 4" xfId="25018"/>
    <cellStyle name="20% - Accent3 3 3 3" xfId="25019"/>
    <cellStyle name="20% - Accent3 3 3 3 2" xfId="25020"/>
    <cellStyle name="20% - Accent3 3 3 4" xfId="25021"/>
    <cellStyle name="20% - Accent3 3 4" xfId="25022"/>
    <cellStyle name="20% - Accent3 3 4 2" xfId="25023"/>
    <cellStyle name="20% - Accent3 3 4 2 2" xfId="25024"/>
    <cellStyle name="20% - Accent3 3 4 3" xfId="25025"/>
    <cellStyle name="20% - Accent3 3 4 4" xfId="25026"/>
    <cellStyle name="20% - Accent3 3 5" xfId="25027"/>
    <cellStyle name="20% - Accent3 3 5 2" xfId="25028"/>
    <cellStyle name="20% - Accent3 3 6" xfId="25029"/>
    <cellStyle name="20% - Accent3 3 7" xfId="25030"/>
    <cellStyle name="20% - Accent3 30" xfId="25031"/>
    <cellStyle name="20% - Accent3 31" xfId="25032"/>
    <cellStyle name="20% - Accent3 32" xfId="25033"/>
    <cellStyle name="20% - Accent3 33" xfId="25034"/>
    <cellStyle name="20% - Accent3 34" xfId="25035"/>
    <cellStyle name="20% - Accent3 35" xfId="25036"/>
    <cellStyle name="20% - Accent3 36" xfId="25037"/>
    <cellStyle name="20% - Accent3 37" xfId="25038"/>
    <cellStyle name="20% - Accent3 38" xfId="25039"/>
    <cellStyle name="20% - Accent3 39" xfId="25040"/>
    <cellStyle name="20% - Accent3 4" xfId="25041"/>
    <cellStyle name="20% - Accent3 4 2" xfId="25042"/>
    <cellStyle name="20% - Accent3 4 2 2" xfId="25043"/>
    <cellStyle name="20% - Accent3 4 2 2 2" xfId="25044"/>
    <cellStyle name="20% - Accent3 4 2 3" xfId="25045"/>
    <cellStyle name="20% - Accent3 4 2 3 2" xfId="25046"/>
    <cellStyle name="20% - Accent3 4 2 4" xfId="25047"/>
    <cellStyle name="20% - Accent3 4 2 4 2" xfId="25048"/>
    <cellStyle name="20% - Accent3 4 2 5" xfId="25049"/>
    <cellStyle name="20% - Accent3 4 3" xfId="25050"/>
    <cellStyle name="20% - Accent3 4 3 2" xfId="25051"/>
    <cellStyle name="20% - Accent3 4 3 2 2" xfId="25052"/>
    <cellStyle name="20% - Accent3 4 3 3" xfId="25053"/>
    <cellStyle name="20% - Accent3 4 4" xfId="25054"/>
    <cellStyle name="20% - Accent3 4 4 2" xfId="25055"/>
    <cellStyle name="20% - Accent3 4 5" xfId="25056"/>
    <cellStyle name="20% - Accent3 4 5 2" xfId="25057"/>
    <cellStyle name="20% - Accent3 4 6" xfId="25058"/>
    <cellStyle name="20% - Accent3 4 6 2" xfId="25059"/>
    <cellStyle name="20% - Accent3 4 7" xfId="25060"/>
    <cellStyle name="20% - Accent3 4 7 2" xfId="25061"/>
    <cellStyle name="20% - Accent3 4 8" xfId="25062"/>
    <cellStyle name="20% - Accent3 4 9" xfId="25063"/>
    <cellStyle name="20% - Accent3 40" xfId="25064"/>
    <cellStyle name="20% - Accent3 41" xfId="25065"/>
    <cellStyle name="20% - Accent3 42" xfId="25066"/>
    <cellStyle name="20% - Accent3 43" xfId="25067"/>
    <cellStyle name="20% - Accent3 44" xfId="25068"/>
    <cellStyle name="20% - Accent3 45" xfId="25069"/>
    <cellStyle name="20% - Accent3 46" xfId="25070"/>
    <cellStyle name="20% - Accent3 47" xfId="25071"/>
    <cellStyle name="20% - Accent3 48" xfId="25072"/>
    <cellStyle name="20% - Accent3 49" xfId="25073"/>
    <cellStyle name="20% - Accent3 5" xfId="25074"/>
    <cellStyle name="20% - Accent3 5 2" xfId="25075"/>
    <cellStyle name="20% - Accent3 5 2 2" xfId="25076"/>
    <cellStyle name="20% - Accent3 5 2 2 2" xfId="25077"/>
    <cellStyle name="20% - Accent3 5 2 3" xfId="25078"/>
    <cellStyle name="20% - Accent3 5 3" xfId="25079"/>
    <cellStyle name="20% - Accent3 5 3 2" xfId="25080"/>
    <cellStyle name="20% - Accent3 5 3 3" xfId="25081"/>
    <cellStyle name="20% - Accent3 5 4" xfId="25082"/>
    <cellStyle name="20% - Accent3 5 4 2" xfId="25083"/>
    <cellStyle name="20% - Accent3 5 4 3" xfId="25084"/>
    <cellStyle name="20% - Accent3 5 5" xfId="25085"/>
    <cellStyle name="20% - Accent3 5 6" xfId="25086"/>
    <cellStyle name="20% - Accent3 50" xfId="25087"/>
    <cellStyle name="20% - Accent3 51" xfId="25088"/>
    <cellStyle name="20% - Accent3 52" xfId="25089"/>
    <cellStyle name="20% - Accent3 53" xfId="25090"/>
    <cellStyle name="20% - Accent3 54" xfId="25091"/>
    <cellStyle name="20% - Accent3 55" xfId="25092"/>
    <cellStyle name="20% - Accent3 56" xfId="25093"/>
    <cellStyle name="20% - Accent3 57" xfId="25094"/>
    <cellStyle name="20% - Accent3 58" xfId="25095"/>
    <cellStyle name="20% - Accent3 59" xfId="25096"/>
    <cellStyle name="20% - Accent3 6" xfId="25097"/>
    <cellStyle name="20% - Accent3 6 2" xfId="25098"/>
    <cellStyle name="20% - Accent3 6 2 2" xfId="25099"/>
    <cellStyle name="20% - Accent3 6 2 2 2" xfId="25100"/>
    <cellStyle name="20% - Accent3 6 2 3" xfId="25101"/>
    <cellStyle name="20% - Accent3 6 2 4" xfId="25102"/>
    <cellStyle name="20% - Accent3 6 3" xfId="25103"/>
    <cellStyle name="20% - Accent3 6 3 2" xfId="25104"/>
    <cellStyle name="20% - Accent3 6 3 3" xfId="25105"/>
    <cellStyle name="20% - Accent3 6 4" xfId="25106"/>
    <cellStyle name="20% - Accent3 6 4 2" xfId="25107"/>
    <cellStyle name="20% - Accent3 6 5" xfId="25108"/>
    <cellStyle name="20% - Accent3 60" xfId="25109"/>
    <cellStyle name="20% - Accent3 61" xfId="25110"/>
    <cellStyle name="20% - Accent3 62" xfId="25111"/>
    <cellStyle name="20% - Accent3 63" xfId="25112"/>
    <cellStyle name="20% - Accent3 64" xfId="25113"/>
    <cellStyle name="20% - Accent3 65" xfId="25114"/>
    <cellStyle name="20% - Accent3 7" xfId="25115"/>
    <cellStyle name="20% - Accent3 7 2" xfId="25116"/>
    <cellStyle name="20% - Accent3 7 2 2" xfId="25117"/>
    <cellStyle name="20% - Accent3 7 2 2 2" xfId="25118"/>
    <cellStyle name="20% - Accent3 7 2 3" xfId="25119"/>
    <cellStyle name="20% - Accent3 7 2 4" xfId="25120"/>
    <cellStyle name="20% - Accent3 7 3" xfId="25121"/>
    <cellStyle name="20% - Accent3 7 3 2" xfId="25122"/>
    <cellStyle name="20% - Accent3 7 4" xfId="25123"/>
    <cellStyle name="20% - Accent3 7 4 2" xfId="25124"/>
    <cellStyle name="20% - Accent3 7 5" xfId="25125"/>
    <cellStyle name="20% - Accent3 8" xfId="25126"/>
    <cellStyle name="20% - Accent3 8 2" xfId="25127"/>
    <cellStyle name="20% - Accent3 8 2 2" xfId="25128"/>
    <cellStyle name="20% - Accent3 8 2 3" xfId="25129"/>
    <cellStyle name="20% - Accent3 8 3" xfId="25130"/>
    <cellStyle name="20% - Accent3 9" xfId="25131"/>
    <cellStyle name="20% - Accent3 9 2" xfId="25132"/>
    <cellStyle name="20% - Accent3 9 2 2" xfId="25133"/>
    <cellStyle name="20% - Accent3 9 2 3" xfId="25134"/>
    <cellStyle name="20% - Accent3 9 3" xfId="25135"/>
    <cellStyle name="20% - Accent3 9 4" xfId="25136"/>
    <cellStyle name="20% - Accent3 9 5" xfId="25137"/>
    <cellStyle name="20% - Accent4 10" xfId="25138"/>
    <cellStyle name="20% - Accent4 10 2" xfId="25139"/>
    <cellStyle name="20% - Accent4 10 2 2" xfId="25140"/>
    <cellStyle name="20% - Accent4 10 3" xfId="25141"/>
    <cellStyle name="20% - Accent4 10 4" xfId="25142"/>
    <cellStyle name="20% - Accent4 11" xfId="25143"/>
    <cellStyle name="20% - Accent4 11 2" xfId="25144"/>
    <cellStyle name="20% - Accent4 11 3" xfId="25145"/>
    <cellStyle name="20% - Accent4 12" xfId="25146"/>
    <cellStyle name="20% - Accent4 13" xfId="25147"/>
    <cellStyle name="20% - Accent4 14" xfId="25148"/>
    <cellStyle name="20% - Accent4 15" xfId="25149"/>
    <cellStyle name="20% - Accent4 16" xfId="25150"/>
    <cellStyle name="20% - Accent4 17" xfId="25151"/>
    <cellStyle name="20% - Accent4 18" xfId="25152"/>
    <cellStyle name="20% - Accent4 19" xfId="25153"/>
    <cellStyle name="20% - Accent4 2" xfId="25154"/>
    <cellStyle name="20% - Accent4 2 2" xfId="25155"/>
    <cellStyle name="20% - Accent4 2 2 2" xfId="25156"/>
    <cellStyle name="20% - Accent4 2 2 2 2" xfId="25157"/>
    <cellStyle name="20% - Accent4 2 2 2 2 2" xfId="25158"/>
    <cellStyle name="20% - Accent4 2 2 2 3" xfId="25159"/>
    <cellStyle name="20% - Accent4 2 2 2 3 2" xfId="25160"/>
    <cellStyle name="20% - Accent4 2 2 3" xfId="25161"/>
    <cellStyle name="20% - Accent4 2 2 3 2" xfId="25162"/>
    <cellStyle name="20% - Accent4 2 2 3 2 2" xfId="25163"/>
    <cellStyle name="20% - Accent4 2 2 3 3" xfId="25164"/>
    <cellStyle name="20% - Accent4 2 2 4" xfId="25165"/>
    <cellStyle name="20% - Accent4 2 2 4 2" xfId="25166"/>
    <cellStyle name="20% - Accent4 2 2 5" xfId="25167"/>
    <cellStyle name="20% - Accent4 2 2 5 2" xfId="25168"/>
    <cellStyle name="20% - Accent4 2 2 6" xfId="25169"/>
    <cellStyle name="20% - Accent4 2 3" xfId="25170"/>
    <cellStyle name="20% - Accent4 2 3 2" xfId="25171"/>
    <cellStyle name="20% - Accent4 2 3 2 2" xfId="25172"/>
    <cellStyle name="20% - Accent4 2 3 2 2 2" xfId="25173"/>
    <cellStyle name="20% - Accent4 2 3 2 3" xfId="25174"/>
    <cellStyle name="20% - Accent4 2 3 3" xfId="25175"/>
    <cellStyle name="20% - Accent4 2 3 3 2" xfId="25176"/>
    <cellStyle name="20% - Accent4 2 3 4" xfId="25177"/>
    <cellStyle name="20% - Accent4 2 3 4 2" xfId="25178"/>
    <cellStyle name="20% - Accent4 2 4" xfId="25179"/>
    <cellStyle name="20% - Accent4 2 4 2" xfId="25180"/>
    <cellStyle name="20% - Accent4 2 4 2 2" xfId="25181"/>
    <cellStyle name="20% - Accent4 2 4 2 2 2" xfId="25182"/>
    <cellStyle name="20% - Accent4 2 4 2 3" xfId="25183"/>
    <cellStyle name="20% - Accent4 2 4 2 3 2" xfId="25184"/>
    <cellStyle name="20% - Accent4 2 4 3" xfId="25185"/>
    <cellStyle name="20% - Accent4 2 4 3 2" xfId="25186"/>
    <cellStyle name="20% - Accent4 2 4 3 2 2" xfId="25187"/>
    <cellStyle name="20% - Accent4 2 4 3 3" xfId="25188"/>
    <cellStyle name="20% - Accent4 2 4 4" xfId="25189"/>
    <cellStyle name="20% - Accent4 2 4 4 2" xfId="25190"/>
    <cellStyle name="20% - Accent4 2 4 5" xfId="25191"/>
    <cellStyle name="20% - Accent4 2 4 5 2" xfId="25192"/>
    <cellStyle name="20% - Accent4 2 5" xfId="25193"/>
    <cellStyle name="20% - Accent4 2 5 2" xfId="25194"/>
    <cellStyle name="20% - Accent4 2 5 2 2" xfId="25195"/>
    <cellStyle name="20% - Accent4 2 5 3" xfId="25196"/>
    <cellStyle name="20% - Accent4 2 6" xfId="25197"/>
    <cellStyle name="20% - Accent4 2 6 2" xfId="25198"/>
    <cellStyle name="20% - Accent4 2 6 2 2" xfId="25199"/>
    <cellStyle name="20% - Accent4 2 6 3" xfId="25200"/>
    <cellStyle name="20% - Accent4 2 7" xfId="25201"/>
    <cellStyle name="20% - Accent4 2 7 2" xfId="25202"/>
    <cellStyle name="20% - Accent4 2 8" xfId="25203"/>
    <cellStyle name="20% - Accent4 2_12PCORC Wind Vestas and Royalties" xfId="25204"/>
    <cellStyle name="20% - Accent4 20" xfId="25205"/>
    <cellStyle name="20% - Accent4 21" xfId="25206"/>
    <cellStyle name="20% - Accent4 22" xfId="25207"/>
    <cellStyle name="20% - Accent4 23" xfId="25208"/>
    <cellStyle name="20% - Accent4 24" xfId="25209"/>
    <cellStyle name="20% - Accent4 25" xfId="25210"/>
    <cellStyle name="20% - Accent4 26" xfId="25211"/>
    <cellStyle name="20% - Accent4 27" xfId="25212"/>
    <cellStyle name="20% - Accent4 28" xfId="25213"/>
    <cellStyle name="20% - Accent4 29" xfId="25214"/>
    <cellStyle name="20% - Accent4 3" xfId="25215"/>
    <cellStyle name="20% - Accent4 3 2" xfId="25216"/>
    <cellStyle name="20% - Accent4 3 2 2" xfId="25217"/>
    <cellStyle name="20% - Accent4 3 2 2 2" xfId="25218"/>
    <cellStyle name="20% - Accent4 3 2 3" xfId="25219"/>
    <cellStyle name="20% - Accent4 3 2 3 2" xfId="25220"/>
    <cellStyle name="20% - Accent4 3 2 4" xfId="25221"/>
    <cellStyle name="20% - Accent4 3 2 4 2" xfId="25222"/>
    <cellStyle name="20% - Accent4 3 2 5" xfId="25223"/>
    <cellStyle name="20% - Accent4 3 3" xfId="25224"/>
    <cellStyle name="20% - Accent4 3 3 2" xfId="25225"/>
    <cellStyle name="20% - Accent4 3 3 2 2" xfId="25226"/>
    <cellStyle name="20% - Accent4 3 3 2 2 2" xfId="25227"/>
    <cellStyle name="20% - Accent4 3 3 2 3" xfId="25228"/>
    <cellStyle name="20% - Accent4 3 3 2 4" xfId="25229"/>
    <cellStyle name="20% - Accent4 3 3 3" xfId="25230"/>
    <cellStyle name="20% - Accent4 3 3 3 2" xfId="25231"/>
    <cellStyle name="20% - Accent4 3 3 4" xfId="25232"/>
    <cellStyle name="20% - Accent4 3 4" xfId="25233"/>
    <cellStyle name="20% - Accent4 3 4 2" xfId="25234"/>
    <cellStyle name="20% - Accent4 3 4 2 2" xfId="25235"/>
    <cellStyle name="20% - Accent4 3 4 3" xfId="25236"/>
    <cellStyle name="20% - Accent4 3 4 4" xfId="25237"/>
    <cellStyle name="20% - Accent4 3 5" xfId="25238"/>
    <cellStyle name="20% - Accent4 3 5 2" xfId="25239"/>
    <cellStyle name="20% - Accent4 3 6" xfId="25240"/>
    <cellStyle name="20% - Accent4 3 7" xfId="25241"/>
    <cellStyle name="20% - Accent4 30" xfId="25242"/>
    <cellStyle name="20% - Accent4 31" xfId="25243"/>
    <cellStyle name="20% - Accent4 32" xfId="25244"/>
    <cellStyle name="20% - Accent4 33" xfId="25245"/>
    <cellStyle name="20% - Accent4 34" xfId="25246"/>
    <cellStyle name="20% - Accent4 35" xfId="25247"/>
    <cellStyle name="20% - Accent4 36" xfId="25248"/>
    <cellStyle name="20% - Accent4 37" xfId="25249"/>
    <cellStyle name="20% - Accent4 38" xfId="25250"/>
    <cellStyle name="20% - Accent4 39" xfId="25251"/>
    <cellStyle name="20% - Accent4 4" xfId="25252"/>
    <cellStyle name="20% - Accent4 4 2" xfId="25253"/>
    <cellStyle name="20% - Accent4 4 2 2" xfId="25254"/>
    <cellStyle name="20% - Accent4 4 2 2 2" xfId="25255"/>
    <cellStyle name="20% - Accent4 4 2 3" xfId="25256"/>
    <cellStyle name="20% - Accent4 4 2 3 2" xfId="25257"/>
    <cellStyle name="20% - Accent4 4 2 4" xfId="25258"/>
    <cellStyle name="20% - Accent4 4 2 4 2" xfId="25259"/>
    <cellStyle name="20% - Accent4 4 2 5" xfId="25260"/>
    <cellStyle name="20% - Accent4 4 3" xfId="25261"/>
    <cellStyle name="20% - Accent4 4 3 2" xfId="25262"/>
    <cellStyle name="20% - Accent4 4 3 2 2" xfId="25263"/>
    <cellStyle name="20% - Accent4 4 3 3" xfId="25264"/>
    <cellStyle name="20% - Accent4 4 4" xfId="25265"/>
    <cellStyle name="20% - Accent4 4 4 2" xfId="25266"/>
    <cellStyle name="20% - Accent4 4 5" xfId="25267"/>
    <cellStyle name="20% - Accent4 4 5 2" xfId="25268"/>
    <cellStyle name="20% - Accent4 4 6" xfId="25269"/>
    <cellStyle name="20% - Accent4 4 6 2" xfId="25270"/>
    <cellStyle name="20% - Accent4 4 7" xfId="25271"/>
    <cellStyle name="20% - Accent4 4 7 2" xfId="25272"/>
    <cellStyle name="20% - Accent4 4 8" xfId="25273"/>
    <cellStyle name="20% - Accent4 4 9" xfId="25274"/>
    <cellStyle name="20% - Accent4 40" xfId="25275"/>
    <cellStyle name="20% - Accent4 41" xfId="25276"/>
    <cellStyle name="20% - Accent4 42" xfId="25277"/>
    <cellStyle name="20% - Accent4 43" xfId="25278"/>
    <cellStyle name="20% - Accent4 44" xfId="25279"/>
    <cellStyle name="20% - Accent4 45" xfId="25280"/>
    <cellStyle name="20% - Accent4 46" xfId="25281"/>
    <cellStyle name="20% - Accent4 47" xfId="25282"/>
    <cellStyle name="20% - Accent4 48" xfId="25283"/>
    <cellStyle name="20% - Accent4 49" xfId="25284"/>
    <cellStyle name="20% - Accent4 5" xfId="25285"/>
    <cellStyle name="20% - Accent4 5 2" xfId="25286"/>
    <cellStyle name="20% - Accent4 5 2 2" xfId="25287"/>
    <cellStyle name="20% - Accent4 5 2 2 2" xfId="25288"/>
    <cellStyle name="20% - Accent4 5 2 3" xfId="25289"/>
    <cellStyle name="20% - Accent4 5 3" xfId="25290"/>
    <cellStyle name="20% - Accent4 5 3 2" xfId="25291"/>
    <cellStyle name="20% - Accent4 5 3 3" xfId="25292"/>
    <cellStyle name="20% - Accent4 5 4" xfId="25293"/>
    <cellStyle name="20% - Accent4 5 4 2" xfId="25294"/>
    <cellStyle name="20% - Accent4 5 4 3" xfId="25295"/>
    <cellStyle name="20% - Accent4 5 5" xfId="25296"/>
    <cellStyle name="20% - Accent4 5 6" xfId="25297"/>
    <cellStyle name="20% - Accent4 50" xfId="25298"/>
    <cellStyle name="20% - Accent4 51" xfId="25299"/>
    <cellStyle name="20% - Accent4 52" xfId="25300"/>
    <cellStyle name="20% - Accent4 53" xfId="25301"/>
    <cellStyle name="20% - Accent4 54" xfId="25302"/>
    <cellStyle name="20% - Accent4 55" xfId="25303"/>
    <cellStyle name="20% - Accent4 56" xfId="25304"/>
    <cellStyle name="20% - Accent4 57" xfId="25305"/>
    <cellStyle name="20% - Accent4 58" xfId="25306"/>
    <cellStyle name="20% - Accent4 59" xfId="25307"/>
    <cellStyle name="20% - Accent4 6" xfId="25308"/>
    <cellStyle name="20% - Accent4 6 2" xfId="25309"/>
    <cellStyle name="20% - Accent4 6 2 2" xfId="25310"/>
    <cellStyle name="20% - Accent4 6 2 2 2" xfId="25311"/>
    <cellStyle name="20% - Accent4 6 2 3" xfId="25312"/>
    <cellStyle name="20% - Accent4 6 2 4" xfId="25313"/>
    <cellStyle name="20% - Accent4 6 3" xfId="25314"/>
    <cellStyle name="20% - Accent4 6 3 2" xfId="25315"/>
    <cellStyle name="20% - Accent4 6 3 3" xfId="25316"/>
    <cellStyle name="20% - Accent4 6 4" xfId="25317"/>
    <cellStyle name="20% - Accent4 6 4 2" xfId="25318"/>
    <cellStyle name="20% - Accent4 6 5" xfId="25319"/>
    <cellStyle name="20% - Accent4 60" xfId="25320"/>
    <cellStyle name="20% - Accent4 61" xfId="25321"/>
    <cellStyle name="20% - Accent4 62" xfId="25322"/>
    <cellStyle name="20% - Accent4 63" xfId="25323"/>
    <cellStyle name="20% - Accent4 64" xfId="25324"/>
    <cellStyle name="20% - Accent4 65" xfId="25325"/>
    <cellStyle name="20% - Accent4 7" xfId="25326"/>
    <cellStyle name="20% - Accent4 7 2" xfId="25327"/>
    <cellStyle name="20% - Accent4 7 2 2" xfId="25328"/>
    <cellStyle name="20% - Accent4 7 2 2 2" xfId="25329"/>
    <cellStyle name="20% - Accent4 7 2 3" xfId="25330"/>
    <cellStyle name="20% - Accent4 7 2 4" xfId="25331"/>
    <cellStyle name="20% - Accent4 7 3" xfId="25332"/>
    <cellStyle name="20% - Accent4 7 3 2" xfId="25333"/>
    <cellStyle name="20% - Accent4 7 4" xfId="25334"/>
    <cellStyle name="20% - Accent4 7 4 2" xfId="25335"/>
    <cellStyle name="20% - Accent4 7 5" xfId="25336"/>
    <cellStyle name="20% - Accent4 8" xfId="25337"/>
    <cellStyle name="20% - Accent4 8 2" xfId="25338"/>
    <cellStyle name="20% - Accent4 8 2 2" xfId="25339"/>
    <cellStyle name="20% - Accent4 8 2 3" xfId="25340"/>
    <cellStyle name="20% - Accent4 8 3" xfId="25341"/>
    <cellStyle name="20% - Accent4 9" xfId="25342"/>
    <cellStyle name="20% - Accent4 9 2" xfId="25343"/>
    <cellStyle name="20% - Accent4 9 2 2" xfId="25344"/>
    <cellStyle name="20% - Accent4 9 2 3" xfId="25345"/>
    <cellStyle name="20% - Accent4 9 3" xfId="25346"/>
    <cellStyle name="20% - Accent4 9 4" xfId="25347"/>
    <cellStyle name="20% - Accent4 9 5" xfId="25348"/>
    <cellStyle name="20% - Accent5 10" xfId="25349"/>
    <cellStyle name="20% - Accent5 10 2" xfId="25350"/>
    <cellStyle name="20% - Accent5 10 2 2" xfId="25351"/>
    <cellStyle name="20% - Accent5 10 3" xfId="25352"/>
    <cellStyle name="20% - Accent5 11" xfId="25353"/>
    <cellStyle name="20% - Accent5 11 2" xfId="25354"/>
    <cellStyle name="20% - Accent5 11 3" xfId="25355"/>
    <cellStyle name="20% - Accent5 12" xfId="25356"/>
    <cellStyle name="20% - Accent5 13" xfId="25357"/>
    <cellStyle name="20% - Accent5 14" xfId="25358"/>
    <cellStyle name="20% - Accent5 15" xfId="25359"/>
    <cellStyle name="20% - Accent5 16" xfId="25360"/>
    <cellStyle name="20% - Accent5 17" xfId="25361"/>
    <cellStyle name="20% - Accent5 18" xfId="25362"/>
    <cellStyle name="20% - Accent5 19" xfId="25363"/>
    <cellStyle name="20% - Accent5 2" xfId="25364"/>
    <cellStyle name="20% - Accent5 2 2" xfId="25365"/>
    <cellStyle name="20% - Accent5 2 2 2" xfId="25366"/>
    <cellStyle name="20% - Accent5 2 2 2 2" xfId="25367"/>
    <cellStyle name="20% - Accent5 2 2 2 2 2" xfId="25368"/>
    <cellStyle name="20% - Accent5 2 2 2 3" xfId="25369"/>
    <cellStyle name="20% - Accent5 2 2 2 3 2" xfId="25370"/>
    <cellStyle name="20% - Accent5 2 2 3" xfId="25371"/>
    <cellStyle name="20% - Accent5 2 2 3 2" xfId="25372"/>
    <cellStyle name="20% - Accent5 2 2 3 2 2" xfId="25373"/>
    <cellStyle name="20% - Accent5 2 2 3 3" xfId="25374"/>
    <cellStyle name="20% - Accent5 2 2 4" xfId="25375"/>
    <cellStyle name="20% - Accent5 2 2 4 2" xfId="25376"/>
    <cellStyle name="20% - Accent5 2 2 5" xfId="25377"/>
    <cellStyle name="20% - Accent5 2 2 5 2" xfId="25378"/>
    <cellStyle name="20% - Accent5 2 2 6" xfId="25379"/>
    <cellStyle name="20% - Accent5 2 3" xfId="25380"/>
    <cellStyle name="20% - Accent5 2 3 2" xfId="25381"/>
    <cellStyle name="20% - Accent5 2 3 2 2" xfId="25382"/>
    <cellStyle name="20% - Accent5 2 3 2 2 2" xfId="25383"/>
    <cellStyle name="20% - Accent5 2 3 2 3" xfId="25384"/>
    <cellStyle name="20% - Accent5 2 3 3" xfId="25385"/>
    <cellStyle name="20% - Accent5 2 3 3 2" xfId="25386"/>
    <cellStyle name="20% - Accent5 2 3 4" xfId="25387"/>
    <cellStyle name="20% - Accent5 2 3 4 2" xfId="25388"/>
    <cellStyle name="20% - Accent5 2 4" xfId="25389"/>
    <cellStyle name="20% - Accent5 2 4 2" xfId="25390"/>
    <cellStyle name="20% - Accent5 2 4 2 2" xfId="25391"/>
    <cellStyle name="20% - Accent5 2 4 2 2 2" xfId="25392"/>
    <cellStyle name="20% - Accent5 2 4 2 3" xfId="25393"/>
    <cellStyle name="20% - Accent5 2 4 3" xfId="25394"/>
    <cellStyle name="20% - Accent5 2 4 3 2" xfId="25395"/>
    <cellStyle name="20% - Accent5 2 4 3 3" xfId="25396"/>
    <cellStyle name="20% - Accent5 2 4 4" xfId="25397"/>
    <cellStyle name="20% - Accent5 2 4 4 2" xfId="25398"/>
    <cellStyle name="20% - Accent5 2 4 5" xfId="25399"/>
    <cellStyle name="20% - Accent5 2 5" xfId="25400"/>
    <cellStyle name="20% - Accent5 2 5 2" xfId="25401"/>
    <cellStyle name="20% - Accent5 2 5 2 2" xfId="25402"/>
    <cellStyle name="20% - Accent5 2 5 3" xfId="25403"/>
    <cellStyle name="20% - Accent5 2 6" xfId="25404"/>
    <cellStyle name="20% - Accent5 2 6 2" xfId="25405"/>
    <cellStyle name="20% - Accent5 2 6 2 2" xfId="25406"/>
    <cellStyle name="20% - Accent5 2 6 3" xfId="25407"/>
    <cellStyle name="20% - Accent5 2 7" xfId="25408"/>
    <cellStyle name="20% - Accent5 2 7 2" xfId="25409"/>
    <cellStyle name="20% - Accent5 2 8" xfId="25410"/>
    <cellStyle name="20% - Accent5 2_12PCORC Wind Vestas and Royalties" xfId="25411"/>
    <cellStyle name="20% - Accent5 20" xfId="25412"/>
    <cellStyle name="20% - Accent5 21" xfId="25413"/>
    <cellStyle name="20% - Accent5 22" xfId="25414"/>
    <cellStyle name="20% - Accent5 23" xfId="25415"/>
    <cellStyle name="20% - Accent5 24" xfId="25416"/>
    <cellStyle name="20% - Accent5 25" xfId="25417"/>
    <cellStyle name="20% - Accent5 26" xfId="25418"/>
    <cellStyle name="20% - Accent5 27" xfId="25419"/>
    <cellStyle name="20% - Accent5 28" xfId="25420"/>
    <cellStyle name="20% - Accent5 29" xfId="25421"/>
    <cellStyle name="20% - Accent5 3" xfId="25422"/>
    <cellStyle name="20% - Accent5 3 2" xfId="25423"/>
    <cellStyle name="20% - Accent5 3 2 2" xfId="25424"/>
    <cellStyle name="20% - Accent5 3 2 2 2" xfId="25425"/>
    <cellStyle name="20% - Accent5 3 2 3" xfId="25426"/>
    <cellStyle name="20% - Accent5 3 2 3 2" xfId="25427"/>
    <cellStyle name="20% - Accent5 3 2 4" xfId="25428"/>
    <cellStyle name="20% - Accent5 3 2 4 2" xfId="25429"/>
    <cellStyle name="20% - Accent5 3 2 5" xfId="25430"/>
    <cellStyle name="20% - Accent5 3 3" xfId="25431"/>
    <cellStyle name="20% - Accent5 3 3 2" xfId="25432"/>
    <cellStyle name="20% - Accent5 3 3 2 2" xfId="25433"/>
    <cellStyle name="20% - Accent5 3 3 2 2 2" xfId="25434"/>
    <cellStyle name="20% - Accent5 3 3 2 3" xfId="25435"/>
    <cellStyle name="20% - Accent5 3 3 2 4" xfId="25436"/>
    <cellStyle name="20% - Accent5 3 3 3" xfId="25437"/>
    <cellStyle name="20% - Accent5 3 3 3 2" xfId="25438"/>
    <cellStyle name="20% - Accent5 3 3 4" xfId="25439"/>
    <cellStyle name="20% - Accent5 3 4" xfId="25440"/>
    <cellStyle name="20% - Accent5 3 4 2" xfId="25441"/>
    <cellStyle name="20% - Accent5 3 4 2 2" xfId="25442"/>
    <cellStyle name="20% - Accent5 3 4 3" xfId="25443"/>
    <cellStyle name="20% - Accent5 3 4 4" xfId="25444"/>
    <cellStyle name="20% - Accent5 3 5" xfId="25445"/>
    <cellStyle name="20% - Accent5 3 5 2" xfId="25446"/>
    <cellStyle name="20% - Accent5 3 6" xfId="25447"/>
    <cellStyle name="20% - Accent5 30" xfId="25448"/>
    <cellStyle name="20% - Accent5 31" xfId="25449"/>
    <cellStyle name="20% - Accent5 32" xfId="25450"/>
    <cellStyle name="20% - Accent5 33" xfId="25451"/>
    <cellStyle name="20% - Accent5 34" xfId="25452"/>
    <cellStyle name="20% - Accent5 35" xfId="25453"/>
    <cellStyle name="20% - Accent5 36" xfId="25454"/>
    <cellStyle name="20% - Accent5 37" xfId="25455"/>
    <cellStyle name="20% - Accent5 38" xfId="25456"/>
    <cellStyle name="20% - Accent5 39" xfId="25457"/>
    <cellStyle name="20% - Accent5 4" xfId="25458"/>
    <cellStyle name="20% - Accent5 4 2" xfId="25459"/>
    <cellStyle name="20% - Accent5 4 2 2" xfId="25460"/>
    <cellStyle name="20% - Accent5 4 2 2 2" xfId="25461"/>
    <cellStyle name="20% - Accent5 4 2 3" xfId="25462"/>
    <cellStyle name="20% - Accent5 4 3" xfId="25463"/>
    <cellStyle name="20% - Accent5 4 3 2" xfId="25464"/>
    <cellStyle name="20% - Accent5 4 4" xfId="25465"/>
    <cellStyle name="20% - Accent5 4 4 2" xfId="25466"/>
    <cellStyle name="20% - Accent5 4 5" xfId="25467"/>
    <cellStyle name="20% - Accent5 40" xfId="25468"/>
    <cellStyle name="20% - Accent5 41" xfId="25469"/>
    <cellStyle name="20% - Accent5 42" xfId="25470"/>
    <cellStyle name="20% - Accent5 43" xfId="25471"/>
    <cellStyle name="20% - Accent5 44" xfId="25472"/>
    <cellStyle name="20% - Accent5 45" xfId="25473"/>
    <cellStyle name="20% - Accent5 46" xfId="25474"/>
    <cellStyle name="20% - Accent5 47" xfId="25475"/>
    <cellStyle name="20% - Accent5 48" xfId="25476"/>
    <cellStyle name="20% - Accent5 49" xfId="25477"/>
    <cellStyle name="20% - Accent5 5" xfId="25478"/>
    <cellStyle name="20% - Accent5 5 2" xfId="25479"/>
    <cellStyle name="20% - Accent5 5 2 2" xfId="25480"/>
    <cellStyle name="20% - Accent5 5 2 2 2" xfId="25481"/>
    <cellStyle name="20% - Accent5 5 2 3" xfId="25482"/>
    <cellStyle name="20% - Accent5 5 3" xfId="25483"/>
    <cellStyle name="20% - Accent5 5 3 2" xfId="25484"/>
    <cellStyle name="20% - Accent5 5 3 3" xfId="25485"/>
    <cellStyle name="20% - Accent5 5 4" xfId="25486"/>
    <cellStyle name="20% - Accent5 5 4 2" xfId="25487"/>
    <cellStyle name="20% - Accent5 5 5" xfId="25488"/>
    <cellStyle name="20% - Accent5 50" xfId="25489"/>
    <cellStyle name="20% - Accent5 51" xfId="25490"/>
    <cellStyle name="20% - Accent5 52" xfId="25491"/>
    <cellStyle name="20% - Accent5 53" xfId="25492"/>
    <cellStyle name="20% - Accent5 54" xfId="25493"/>
    <cellStyle name="20% - Accent5 55" xfId="25494"/>
    <cellStyle name="20% - Accent5 56" xfId="25495"/>
    <cellStyle name="20% - Accent5 57" xfId="25496"/>
    <cellStyle name="20% - Accent5 58" xfId="25497"/>
    <cellStyle name="20% - Accent5 59" xfId="25498"/>
    <cellStyle name="20% - Accent5 6" xfId="25499"/>
    <cellStyle name="20% - Accent5 6 2" xfId="25500"/>
    <cellStyle name="20% - Accent5 6 2 2" xfId="25501"/>
    <cellStyle name="20% - Accent5 6 2 2 2" xfId="25502"/>
    <cellStyle name="20% - Accent5 6 2 3" xfId="25503"/>
    <cellStyle name="20% - Accent5 6 2 4" xfId="25504"/>
    <cellStyle name="20% - Accent5 6 3" xfId="25505"/>
    <cellStyle name="20% - Accent5 6 3 2" xfId="25506"/>
    <cellStyle name="20% - Accent5 6 3 3" xfId="25507"/>
    <cellStyle name="20% - Accent5 6 4" xfId="25508"/>
    <cellStyle name="20% - Accent5 6 4 2" xfId="25509"/>
    <cellStyle name="20% - Accent5 6 5" xfId="25510"/>
    <cellStyle name="20% - Accent5 60" xfId="25511"/>
    <cellStyle name="20% - Accent5 61" xfId="25512"/>
    <cellStyle name="20% - Accent5 62" xfId="25513"/>
    <cellStyle name="20% - Accent5 63" xfId="25514"/>
    <cellStyle name="20% - Accent5 64" xfId="25515"/>
    <cellStyle name="20% - Accent5 65" xfId="25516"/>
    <cellStyle name="20% - Accent5 7" xfId="25517"/>
    <cellStyle name="20% - Accent5 7 2" xfId="25518"/>
    <cellStyle name="20% - Accent5 7 2 2" xfId="25519"/>
    <cellStyle name="20% - Accent5 7 2 2 2" xfId="25520"/>
    <cellStyle name="20% - Accent5 7 2 3" xfId="25521"/>
    <cellStyle name="20% - Accent5 7 2 4" xfId="25522"/>
    <cellStyle name="20% - Accent5 7 3" xfId="25523"/>
    <cellStyle name="20% - Accent5 7 3 2" xfId="25524"/>
    <cellStyle name="20% - Accent5 7 4" xfId="25525"/>
    <cellStyle name="20% - Accent5 7 4 2" xfId="25526"/>
    <cellStyle name="20% - Accent5 7 5" xfId="25527"/>
    <cellStyle name="20% - Accent5 8" xfId="25528"/>
    <cellStyle name="20% - Accent5 8 2" xfId="25529"/>
    <cellStyle name="20% - Accent5 8 2 2" xfId="25530"/>
    <cellStyle name="20% - Accent5 8 2 3" xfId="25531"/>
    <cellStyle name="20% - Accent5 8 3" xfId="25532"/>
    <cellStyle name="20% - Accent5 9" xfId="25533"/>
    <cellStyle name="20% - Accent5 9 2" xfId="25534"/>
    <cellStyle name="20% - Accent5 9 2 2" xfId="25535"/>
    <cellStyle name="20% - Accent5 9 2 3" xfId="25536"/>
    <cellStyle name="20% - Accent5 9 3" xfId="25537"/>
    <cellStyle name="20% - Accent5 9 4" xfId="25538"/>
    <cellStyle name="20% - Accent5 9 5" xfId="25539"/>
    <cellStyle name="20% - Accent6 10" xfId="25540"/>
    <cellStyle name="20% - Accent6 10 2" xfId="25541"/>
    <cellStyle name="20% - Accent6 10 2 2" xfId="25542"/>
    <cellStyle name="20% - Accent6 10 3" xfId="25543"/>
    <cellStyle name="20% - Accent6 10 4" xfId="25544"/>
    <cellStyle name="20% - Accent6 11" xfId="25545"/>
    <cellStyle name="20% - Accent6 11 2" xfId="25546"/>
    <cellStyle name="20% - Accent6 11 3" xfId="25547"/>
    <cellStyle name="20% - Accent6 12" xfId="25548"/>
    <cellStyle name="20% - Accent6 13" xfId="25549"/>
    <cellStyle name="20% - Accent6 14" xfId="25550"/>
    <cellStyle name="20% - Accent6 15" xfId="25551"/>
    <cellStyle name="20% - Accent6 16" xfId="25552"/>
    <cellStyle name="20% - Accent6 17" xfId="25553"/>
    <cellStyle name="20% - Accent6 18" xfId="25554"/>
    <cellStyle name="20% - Accent6 19" xfId="25555"/>
    <cellStyle name="20% - Accent6 2" xfId="25556"/>
    <cellStyle name="20% - Accent6 2 2" xfId="25557"/>
    <cellStyle name="20% - Accent6 2 2 2" xfId="25558"/>
    <cellStyle name="20% - Accent6 2 2 2 2" xfId="25559"/>
    <cellStyle name="20% - Accent6 2 2 2 2 2" xfId="25560"/>
    <cellStyle name="20% - Accent6 2 2 2 3" xfId="25561"/>
    <cellStyle name="20% - Accent6 2 2 2 3 2" xfId="25562"/>
    <cellStyle name="20% - Accent6 2 2 3" xfId="25563"/>
    <cellStyle name="20% - Accent6 2 2 3 2" xfId="25564"/>
    <cellStyle name="20% - Accent6 2 2 3 2 2" xfId="25565"/>
    <cellStyle name="20% - Accent6 2 2 3 3" xfId="25566"/>
    <cellStyle name="20% - Accent6 2 2 4" xfId="25567"/>
    <cellStyle name="20% - Accent6 2 2 4 2" xfId="25568"/>
    <cellStyle name="20% - Accent6 2 2 5" xfId="25569"/>
    <cellStyle name="20% - Accent6 2 2 5 2" xfId="25570"/>
    <cellStyle name="20% - Accent6 2 2 6" xfId="25571"/>
    <cellStyle name="20% - Accent6 2 3" xfId="25572"/>
    <cellStyle name="20% - Accent6 2 3 2" xfId="25573"/>
    <cellStyle name="20% - Accent6 2 3 2 2" xfId="25574"/>
    <cellStyle name="20% - Accent6 2 3 2 2 2" xfId="25575"/>
    <cellStyle name="20% - Accent6 2 3 2 3" xfId="25576"/>
    <cellStyle name="20% - Accent6 2 3 3" xfId="25577"/>
    <cellStyle name="20% - Accent6 2 3 3 2" xfId="25578"/>
    <cellStyle name="20% - Accent6 2 3 4" xfId="25579"/>
    <cellStyle name="20% - Accent6 2 3 4 2" xfId="25580"/>
    <cellStyle name="20% - Accent6 2 4" xfId="25581"/>
    <cellStyle name="20% - Accent6 2 4 2" xfId="25582"/>
    <cellStyle name="20% - Accent6 2 4 2 2" xfId="25583"/>
    <cellStyle name="20% - Accent6 2 4 2 2 2" xfId="25584"/>
    <cellStyle name="20% - Accent6 2 4 2 3" xfId="25585"/>
    <cellStyle name="20% - Accent6 2 4 3" xfId="25586"/>
    <cellStyle name="20% - Accent6 2 4 3 2" xfId="25587"/>
    <cellStyle name="20% - Accent6 2 4 3 3" xfId="25588"/>
    <cellStyle name="20% - Accent6 2 4 4" xfId="25589"/>
    <cellStyle name="20% - Accent6 2 4 4 2" xfId="25590"/>
    <cellStyle name="20% - Accent6 2 4 5" xfId="25591"/>
    <cellStyle name="20% - Accent6 2 5" xfId="25592"/>
    <cellStyle name="20% - Accent6 2 5 2" xfId="25593"/>
    <cellStyle name="20% - Accent6 2 5 2 2" xfId="25594"/>
    <cellStyle name="20% - Accent6 2 5 3" xfId="25595"/>
    <cellStyle name="20% - Accent6 2 6" xfId="25596"/>
    <cellStyle name="20% - Accent6 2 6 2" xfId="25597"/>
    <cellStyle name="20% - Accent6 2 6 2 2" xfId="25598"/>
    <cellStyle name="20% - Accent6 2 6 3" xfId="25599"/>
    <cellStyle name="20% - Accent6 2 7" xfId="25600"/>
    <cellStyle name="20% - Accent6 2 7 2" xfId="25601"/>
    <cellStyle name="20% - Accent6 2 8" xfId="25602"/>
    <cellStyle name="20% - Accent6 2_12PCORC Wind Vestas and Royalties" xfId="25603"/>
    <cellStyle name="20% - Accent6 20" xfId="25604"/>
    <cellStyle name="20% - Accent6 21" xfId="25605"/>
    <cellStyle name="20% - Accent6 22" xfId="25606"/>
    <cellStyle name="20% - Accent6 23" xfId="25607"/>
    <cellStyle name="20% - Accent6 24" xfId="25608"/>
    <cellStyle name="20% - Accent6 25" xfId="25609"/>
    <cellStyle name="20% - Accent6 26" xfId="25610"/>
    <cellStyle name="20% - Accent6 27" xfId="25611"/>
    <cellStyle name="20% - Accent6 28" xfId="25612"/>
    <cellStyle name="20% - Accent6 29" xfId="25613"/>
    <cellStyle name="20% - Accent6 3" xfId="25614"/>
    <cellStyle name="20% - Accent6 3 2" xfId="25615"/>
    <cellStyle name="20% - Accent6 3 2 2" xfId="25616"/>
    <cellStyle name="20% - Accent6 3 2 2 2" xfId="25617"/>
    <cellStyle name="20% - Accent6 3 2 3" xfId="25618"/>
    <cellStyle name="20% - Accent6 3 2 3 2" xfId="25619"/>
    <cellStyle name="20% - Accent6 3 2 4" xfId="25620"/>
    <cellStyle name="20% - Accent6 3 2 4 2" xfId="25621"/>
    <cellStyle name="20% - Accent6 3 2 5" xfId="25622"/>
    <cellStyle name="20% - Accent6 3 3" xfId="25623"/>
    <cellStyle name="20% - Accent6 3 3 2" xfId="25624"/>
    <cellStyle name="20% - Accent6 3 3 2 2" xfId="25625"/>
    <cellStyle name="20% - Accent6 3 3 2 2 2" xfId="25626"/>
    <cellStyle name="20% - Accent6 3 3 2 3" xfId="25627"/>
    <cellStyle name="20% - Accent6 3 3 2 4" xfId="25628"/>
    <cellStyle name="20% - Accent6 3 3 3" xfId="25629"/>
    <cellStyle name="20% - Accent6 3 3 3 2" xfId="25630"/>
    <cellStyle name="20% - Accent6 3 3 4" xfId="25631"/>
    <cellStyle name="20% - Accent6 3 4" xfId="25632"/>
    <cellStyle name="20% - Accent6 3 4 2" xfId="25633"/>
    <cellStyle name="20% - Accent6 3 4 2 2" xfId="25634"/>
    <cellStyle name="20% - Accent6 3 4 3" xfId="25635"/>
    <cellStyle name="20% - Accent6 3 4 4" xfId="25636"/>
    <cellStyle name="20% - Accent6 3 5" xfId="25637"/>
    <cellStyle name="20% - Accent6 3 5 2" xfId="25638"/>
    <cellStyle name="20% - Accent6 3 6" xfId="25639"/>
    <cellStyle name="20% - Accent6 3 7" xfId="25640"/>
    <cellStyle name="20% - Accent6 30" xfId="25641"/>
    <cellStyle name="20% - Accent6 31" xfId="25642"/>
    <cellStyle name="20% - Accent6 32" xfId="25643"/>
    <cellStyle name="20% - Accent6 33" xfId="25644"/>
    <cellStyle name="20% - Accent6 34" xfId="25645"/>
    <cellStyle name="20% - Accent6 35" xfId="25646"/>
    <cellStyle name="20% - Accent6 36" xfId="25647"/>
    <cellStyle name="20% - Accent6 37" xfId="25648"/>
    <cellStyle name="20% - Accent6 38" xfId="25649"/>
    <cellStyle name="20% - Accent6 39" xfId="25650"/>
    <cellStyle name="20% - Accent6 4" xfId="25651"/>
    <cellStyle name="20% - Accent6 4 2" xfId="25652"/>
    <cellStyle name="20% - Accent6 4 2 2" xfId="25653"/>
    <cellStyle name="20% - Accent6 4 2 2 2" xfId="25654"/>
    <cellStyle name="20% - Accent6 4 2 3" xfId="25655"/>
    <cellStyle name="20% - Accent6 4 2 3 2" xfId="25656"/>
    <cellStyle name="20% - Accent6 4 2 4" xfId="25657"/>
    <cellStyle name="20% - Accent6 4 2 4 2" xfId="25658"/>
    <cellStyle name="20% - Accent6 4 2 5" xfId="25659"/>
    <cellStyle name="20% - Accent6 4 3" xfId="25660"/>
    <cellStyle name="20% - Accent6 4 3 2" xfId="25661"/>
    <cellStyle name="20% - Accent6 4 3 2 2" xfId="25662"/>
    <cellStyle name="20% - Accent6 4 3 3" xfId="25663"/>
    <cellStyle name="20% - Accent6 4 4" xfId="25664"/>
    <cellStyle name="20% - Accent6 4 4 2" xfId="25665"/>
    <cellStyle name="20% - Accent6 4 5" xfId="25666"/>
    <cellStyle name="20% - Accent6 4 5 2" xfId="25667"/>
    <cellStyle name="20% - Accent6 4 6" xfId="25668"/>
    <cellStyle name="20% - Accent6 4 6 2" xfId="25669"/>
    <cellStyle name="20% - Accent6 4 7" xfId="25670"/>
    <cellStyle name="20% - Accent6 4 7 2" xfId="25671"/>
    <cellStyle name="20% - Accent6 4 8" xfId="25672"/>
    <cellStyle name="20% - Accent6 4 9" xfId="25673"/>
    <cellStyle name="20% - Accent6 40" xfId="25674"/>
    <cellStyle name="20% - Accent6 41" xfId="25675"/>
    <cellStyle name="20% - Accent6 42" xfId="25676"/>
    <cellStyle name="20% - Accent6 43" xfId="25677"/>
    <cellStyle name="20% - Accent6 44" xfId="25678"/>
    <cellStyle name="20% - Accent6 45" xfId="25679"/>
    <cellStyle name="20% - Accent6 46" xfId="25680"/>
    <cellStyle name="20% - Accent6 47" xfId="25681"/>
    <cellStyle name="20% - Accent6 48" xfId="25682"/>
    <cellStyle name="20% - Accent6 49" xfId="25683"/>
    <cellStyle name="20% - Accent6 5" xfId="25684"/>
    <cellStyle name="20% - Accent6 5 2" xfId="25685"/>
    <cellStyle name="20% - Accent6 5 2 2" xfId="25686"/>
    <cellStyle name="20% - Accent6 5 2 2 2" xfId="25687"/>
    <cellStyle name="20% - Accent6 5 2 3" xfId="25688"/>
    <cellStyle name="20% - Accent6 5 3" xfId="25689"/>
    <cellStyle name="20% - Accent6 5 3 2" xfId="25690"/>
    <cellStyle name="20% - Accent6 5 3 3" xfId="25691"/>
    <cellStyle name="20% - Accent6 5 4" xfId="25692"/>
    <cellStyle name="20% - Accent6 5 4 2" xfId="25693"/>
    <cellStyle name="20% - Accent6 5 4 3" xfId="25694"/>
    <cellStyle name="20% - Accent6 5 5" xfId="25695"/>
    <cellStyle name="20% - Accent6 5 6" xfId="25696"/>
    <cellStyle name="20% - Accent6 50" xfId="25697"/>
    <cellStyle name="20% - Accent6 51" xfId="25698"/>
    <cellStyle name="20% - Accent6 52" xfId="25699"/>
    <cellStyle name="20% - Accent6 53" xfId="25700"/>
    <cellStyle name="20% - Accent6 54" xfId="25701"/>
    <cellStyle name="20% - Accent6 55" xfId="25702"/>
    <cellStyle name="20% - Accent6 56" xfId="25703"/>
    <cellStyle name="20% - Accent6 57" xfId="25704"/>
    <cellStyle name="20% - Accent6 58" xfId="25705"/>
    <cellStyle name="20% - Accent6 59" xfId="25706"/>
    <cellStyle name="20% - Accent6 6" xfId="25707"/>
    <cellStyle name="20% - Accent6 6 2" xfId="25708"/>
    <cellStyle name="20% - Accent6 6 2 2" xfId="25709"/>
    <cellStyle name="20% - Accent6 6 2 2 2" xfId="25710"/>
    <cellStyle name="20% - Accent6 6 2 3" xfId="25711"/>
    <cellStyle name="20% - Accent6 6 2 4" xfId="25712"/>
    <cellStyle name="20% - Accent6 6 3" xfId="25713"/>
    <cellStyle name="20% - Accent6 6 3 2" xfId="25714"/>
    <cellStyle name="20% - Accent6 6 3 3" xfId="25715"/>
    <cellStyle name="20% - Accent6 6 4" xfId="25716"/>
    <cellStyle name="20% - Accent6 6 4 2" xfId="25717"/>
    <cellStyle name="20% - Accent6 6 5" xfId="25718"/>
    <cellStyle name="20% - Accent6 60" xfId="25719"/>
    <cellStyle name="20% - Accent6 61" xfId="25720"/>
    <cellStyle name="20% - Accent6 62" xfId="25721"/>
    <cellStyle name="20% - Accent6 63" xfId="25722"/>
    <cellStyle name="20% - Accent6 64" xfId="25723"/>
    <cellStyle name="20% - Accent6 65" xfId="25724"/>
    <cellStyle name="20% - Accent6 7" xfId="25725"/>
    <cellStyle name="20% - Accent6 7 2" xfId="25726"/>
    <cellStyle name="20% - Accent6 7 2 2" xfId="25727"/>
    <cellStyle name="20% - Accent6 7 2 2 2" xfId="25728"/>
    <cellStyle name="20% - Accent6 7 2 3" xfId="25729"/>
    <cellStyle name="20% - Accent6 7 2 4" xfId="25730"/>
    <cellStyle name="20% - Accent6 7 3" xfId="25731"/>
    <cellStyle name="20% - Accent6 7 3 2" xfId="25732"/>
    <cellStyle name="20% - Accent6 7 4" xfId="25733"/>
    <cellStyle name="20% - Accent6 7 4 2" xfId="25734"/>
    <cellStyle name="20% - Accent6 7 5" xfId="25735"/>
    <cellStyle name="20% - Accent6 8" xfId="25736"/>
    <cellStyle name="20% - Accent6 8 2" xfId="25737"/>
    <cellStyle name="20% - Accent6 8 2 2" xfId="25738"/>
    <cellStyle name="20% - Accent6 8 2 3" xfId="25739"/>
    <cellStyle name="20% - Accent6 8 3" xfId="25740"/>
    <cellStyle name="20% - Accent6 9" xfId="25741"/>
    <cellStyle name="20% - Accent6 9 2" xfId="25742"/>
    <cellStyle name="20% - Accent6 9 2 2" xfId="25743"/>
    <cellStyle name="20% - Accent6 9 2 3" xfId="25744"/>
    <cellStyle name="20% - Accent6 9 3" xfId="25745"/>
    <cellStyle name="20% - Accent6 9 4" xfId="25746"/>
    <cellStyle name="20% - Accent6 9 5" xfId="25747"/>
    <cellStyle name="40% - Accent1 10" xfId="25748"/>
    <cellStyle name="40% - Accent1 10 2" xfId="25749"/>
    <cellStyle name="40% - Accent1 10 2 2" xfId="25750"/>
    <cellStyle name="40% - Accent1 10 3" xfId="25751"/>
    <cellStyle name="40% - Accent1 10 4" xfId="25752"/>
    <cellStyle name="40% - Accent1 11" xfId="25753"/>
    <cellStyle name="40% - Accent1 11 2" xfId="25754"/>
    <cellStyle name="40% - Accent1 11 3" xfId="25755"/>
    <cellStyle name="40% - Accent1 12" xfId="25756"/>
    <cellStyle name="40% - Accent1 13" xfId="25757"/>
    <cellStyle name="40% - Accent1 14" xfId="25758"/>
    <cellStyle name="40% - Accent1 15" xfId="25759"/>
    <cellStyle name="40% - Accent1 16" xfId="25760"/>
    <cellStyle name="40% - Accent1 17" xfId="25761"/>
    <cellStyle name="40% - Accent1 18" xfId="25762"/>
    <cellStyle name="40% - Accent1 19" xfId="25763"/>
    <cellStyle name="40% - Accent1 2" xfId="25764"/>
    <cellStyle name="40% - Accent1 2 2" xfId="25765"/>
    <cellStyle name="40% - Accent1 2 2 2" xfId="25766"/>
    <cellStyle name="40% - Accent1 2 2 2 2" xfId="25767"/>
    <cellStyle name="40% - Accent1 2 2 2 2 2" xfId="25768"/>
    <cellStyle name="40% - Accent1 2 2 2 3" xfId="25769"/>
    <cellStyle name="40% - Accent1 2 2 2 3 2" xfId="25770"/>
    <cellStyle name="40% - Accent1 2 2 3" xfId="25771"/>
    <cellStyle name="40% - Accent1 2 2 3 2" xfId="25772"/>
    <cellStyle name="40% - Accent1 2 2 3 2 2" xfId="25773"/>
    <cellStyle name="40% - Accent1 2 2 3 3" xfId="25774"/>
    <cellStyle name="40% - Accent1 2 2 4" xfId="25775"/>
    <cellStyle name="40% - Accent1 2 2 4 2" xfId="25776"/>
    <cellStyle name="40% - Accent1 2 2 5" xfId="25777"/>
    <cellStyle name="40% - Accent1 2 2 5 2" xfId="25778"/>
    <cellStyle name="40% - Accent1 2 2 6" xfId="25779"/>
    <cellStyle name="40% - Accent1 2 3" xfId="25780"/>
    <cellStyle name="40% - Accent1 2 3 2" xfId="25781"/>
    <cellStyle name="40% - Accent1 2 3 2 2" xfId="25782"/>
    <cellStyle name="40% - Accent1 2 3 2 2 2" xfId="25783"/>
    <cellStyle name="40% - Accent1 2 3 2 3" xfId="25784"/>
    <cellStyle name="40% - Accent1 2 3 3" xfId="25785"/>
    <cellStyle name="40% - Accent1 2 3 3 2" xfId="25786"/>
    <cellStyle name="40% - Accent1 2 3 4" xfId="25787"/>
    <cellStyle name="40% - Accent1 2 3 4 2" xfId="25788"/>
    <cellStyle name="40% - Accent1 2 4" xfId="25789"/>
    <cellStyle name="40% - Accent1 2 4 2" xfId="25790"/>
    <cellStyle name="40% - Accent1 2 4 2 2" xfId="25791"/>
    <cellStyle name="40% - Accent1 2 4 2 2 2" xfId="25792"/>
    <cellStyle name="40% - Accent1 2 4 2 3" xfId="25793"/>
    <cellStyle name="40% - Accent1 2 4 2 3 2" xfId="25794"/>
    <cellStyle name="40% - Accent1 2 4 3" xfId="25795"/>
    <cellStyle name="40% - Accent1 2 4 3 2" xfId="25796"/>
    <cellStyle name="40% - Accent1 2 4 3 2 2" xfId="25797"/>
    <cellStyle name="40% - Accent1 2 4 3 3" xfId="25798"/>
    <cellStyle name="40% - Accent1 2 4 4" xfId="25799"/>
    <cellStyle name="40% - Accent1 2 4 4 2" xfId="25800"/>
    <cellStyle name="40% - Accent1 2 4 5" xfId="25801"/>
    <cellStyle name="40% - Accent1 2 4 5 2" xfId="25802"/>
    <cellStyle name="40% - Accent1 2 5" xfId="25803"/>
    <cellStyle name="40% - Accent1 2 5 2" xfId="25804"/>
    <cellStyle name="40% - Accent1 2 5 2 2" xfId="25805"/>
    <cellStyle name="40% - Accent1 2 5 3" xfId="25806"/>
    <cellStyle name="40% - Accent1 2 6" xfId="25807"/>
    <cellStyle name="40% - Accent1 2 6 2" xfId="25808"/>
    <cellStyle name="40% - Accent1 2 6 2 2" xfId="25809"/>
    <cellStyle name="40% - Accent1 2 6 3" xfId="25810"/>
    <cellStyle name="40% - Accent1 2 7" xfId="25811"/>
    <cellStyle name="40% - Accent1 2 7 2" xfId="25812"/>
    <cellStyle name="40% - Accent1 2 8" xfId="25813"/>
    <cellStyle name="40% - Accent1 2_12PCORC Wind Vestas and Royalties" xfId="25814"/>
    <cellStyle name="40% - Accent1 20" xfId="25815"/>
    <cellStyle name="40% - Accent1 21" xfId="25816"/>
    <cellStyle name="40% - Accent1 22" xfId="25817"/>
    <cellStyle name="40% - Accent1 23" xfId="25818"/>
    <cellStyle name="40% - Accent1 24" xfId="25819"/>
    <cellStyle name="40% - Accent1 25" xfId="25820"/>
    <cellStyle name="40% - Accent1 26" xfId="25821"/>
    <cellStyle name="40% - Accent1 27" xfId="25822"/>
    <cellStyle name="40% - Accent1 28" xfId="25823"/>
    <cellStyle name="40% - Accent1 29" xfId="25824"/>
    <cellStyle name="40% - Accent1 3" xfId="25825"/>
    <cellStyle name="40% - Accent1 3 2" xfId="25826"/>
    <cellStyle name="40% - Accent1 3 2 2" xfId="25827"/>
    <cellStyle name="40% - Accent1 3 2 2 2" xfId="25828"/>
    <cellStyle name="40% - Accent1 3 2 3" xfId="25829"/>
    <cellStyle name="40% - Accent1 3 2 3 2" xfId="25830"/>
    <cellStyle name="40% - Accent1 3 2 4" xfId="25831"/>
    <cellStyle name="40% - Accent1 3 2 4 2" xfId="25832"/>
    <cellStyle name="40% - Accent1 3 2 5" xfId="25833"/>
    <cellStyle name="40% - Accent1 3 3" xfId="25834"/>
    <cellStyle name="40% - Accent1 3 3 2" xfId="25835"/>
    <cellStyle name="40% - Accent1 3 3 2 2" xfId="25836"/>
    <cellStyle name="40% - Accent1 3 3 2 2 2" xfId="25837"/>
    <cellStyle name="40% - Accent1 3 3 2 3" xfId="25838"/>
    <cellStyle name="40% - Accent1 3 3 2 4" xfId="25839"/>
    <cellStyle name="40% - Accent1 3 3 3" xfId="25840"/>
    <cellStyle name="40% - Accent1 3 3 3 2" xfId="25841"/>
    <cellStyle name="40% - Accent1 3 3 4" xfId="25842"/>
    <cellStyle name="40% - Accent1 3 4" xfId="25843"/>
    <cellStyle name="40% - Accent1 3 4 2" xfId="25844"/>
    <cellStyle name="40% - Accent1 3 4 2 2" xfId="25845"/>
    <cellStyle name="40% - Accent1 3 4 3" xfId="25846"/>
    <cellStyle name="40% - Accent1 3 4 4" xfId="25847"/>
    <cellStyle name="40% - Accent1 3 5" xfId="25848"/>
    <cellStyle name="40% - Accent1 3 5 2" xfId="25849"/>
    <cellStyle name="40% - Accent1 3 6" xfId="25850"/>
    <cellStyle name="40% - Accent1 3 7" xfId="25851"/>
    <cellStyle name="40% - Accent1 30" xfId="25852"/>
    <cellStyle name="40% - Accent1 31" xfId="25853"/>
    <cellStyle name="40% - Accent1 32" xfId="25854"/>
    <cellStyle name="40% - Accent1 33" xfId="25855"/>
    <cellStyle name="40% - Accent1 34" xfId="25856"/>
    <cellStyle name="40% - Accent1 35" xfId="25857"/>
    <cellStyle name="40% - Accent1 36" xfId="25858"/>
    <cellStyle name="40% - Accent1 37" xfId="25859"/>
    <cellStyle name="40% - Accent1 38" xfId="25860"/>
    <cellStyle name="40% - Accent1 39" xfId="25861"/>
    <cellStyle name="40% - Accent1 4" xfId="25862"/>
    <cellStyle name="40% - Accent1 4 2" xfId="25863"/>
    <cellStyle name="40% - Accent1 4 2 2" xfId="25864"/>
    <cellStyle name="40% - Accent1 4 2 2 2" xfId="25865"/>
    <cellStyle name="40% - Accent1 4 2 3" xfId="25866"/>
    <cellStyle name="40% - Accent1 4 2 3 2" xfId="25867"/>
    <cellStyle name="40% - Accent1 4 2 4" xfId="25868"/>
    <cellStyle name="40% - Accent1 4 2 4 2" xfId="25869"/>
    <cellStyle name="40% - Accent1 4 2 5" xfId="25870"/>
    <cellStyle name="40% - Accent1 4 3" xfId="25871"/>
    <cellStyle name="40% - Accent1 4 3 2" xfId="25872"/>
    <cellStyle name="40% - Accent1 4 3 2 2" xfId="25873"/>
    <cellStyle name="40% - Accent1 4 3 3" xfId="25874"/>
    <cellStyle name="40% - Accent1 4 4" xfId="25875"/>
    <cellStyle name="40% - Accent1 4 4 2" xfId="25876"/>
    <cellStyle name="40% - Accent1 4 5" xfId="25877"/>
    <cellStyle name="40% - Accent1 4 5 2" xfId="25878"/>
    <cellStyle name="40% - Accent1 4 6" xfId="25879"/>
    <cellStyle name="40% - Accent1 4 6 2" xfId="25880"/>
    <cellStyle name="40% - Accent1 4 7" xfId="25881"/>
    <cellStyle name="40% - Accent1 4 7 2" xfId="25882"/>
    <cellStyle name="40% - Accent1 4 8" xfId="25883"/>
    <cellStyle name="40% - Accent1 4 9" xfId="25884"/>
    <cellStyle name="40% - Accent1 40" xfId="25885"/>
    <cellStyle name="40% - Accent1 41" xfId="25886"/>
    <cellStyle name="40% - Accent1 42" xfId="25887"/>
    <cellStyle name="40% - Accent1 43" xfId="25888"/>
    <cellStyle name="40% - Accent1 44" xfId="25889"/>
    <cellStyle name="40% - Accent1 45" xfId="25890"/>
    <cellStyle name="40% - Accent1 46" xfId="25891"/>
    <cellStyle name="40% - Accent1 47" xfId="25892"/>
    <cellStyle name="40% - Accent1 48" xfId="25893"/>
    <cellStyle name="40% - Accent1 49" xfId="25894"/>
    <cellStyle name="40% - Accent1 5" xfId="25895"/>
    <cellStyle name="40% - Accent1 5 2" xfId="25896"/>
    <cellStyle name="40% - Accent1 5 2 2" xfId="25897"/>
    <cellStyle name="40% - Accent1 5 2 2 2" xfId="25898"/>
    <cellStyle name="40% - Accent1 5 2 3" xfId="25899"/>
    <cellStyle name="40% - Accent1 5 3" xfId="25900"/>
    <cellStyle name="40% - Accent1 5 3 2" xfId="25901"/>
    <cellStyle name="40% - Accent1 5 3 3" xfId="25902"/>
    <cellStyle name="40% - Accent1 5 4" xfId="25903"/>
    <cellStyle name="40% - Accent1 5 4 2" xfId="25904"/>
    <cellStyle name="40% - Accent1 5 4 3" xfId="25905"/>
    <cellStyle name="40% - Accent1 5 5" xfId="25906"/>
    <cellStyle name="40% - Accent1 5 6" xfId="25907"/>
    <cellStyle name="40% - Accent1 50" xfId="25908"/>
    <cellStyle name="40% - Accent1 51" xfId="25909"/>
    <cellStyle name="40% - Accent1 52" xfId="25910"/>
    <cellStyle name="40% - Accent1 53" xfId="25911"/>
    <cellStyle name="40% - Accent1 54" xfId="25912"/>
    <cellStyle name="40% - Accent1 55" xfId="25913"/>
    <cellStyle name="40% - Accent1 56" xfId="25914"/>
    <cellStyle name="40% - Accent1 57" xfId="25915"/>
    <cellStyle name="40% - Accent1 58" xfId="25916"/>
    <cellStyle name="40% - Accent1 59" xfId="25917"/>
    <cellStyle name="40% - Accent1 6" xfId="25918"/>
    <cellStyle name="40% - Accent1 6 2" xfId="25919"/>
    <cellStyle name="40% - Accent1 6 2 2" xfId="25920"/>
    <cellStyle name="40% - Accent1 6 2 2 2" xfId="25921"/>
    <cellStyle name="40% - Accent1 6 2 3" xfId="25922"/>
    <cellStyle name="40% - Accent1 6 2 4" xfId="25923"/>
    <cellStyle name="40% - Accent1 6 3" xfId="25924"/>
    <cellStyle name="40% - Accent1 6 3 2" xfId="25925"/>
    <cellStyle name="40% - Accent1 6 3 3" xfId="25926"/>
    <cellStyle name="40% - Accent1 6 4" xfId="25927"/>
    <cellStyle name="40% - Accent1 6 4 2" xfId="25928"/>
    <cellStyle name="40% - Accent1 6 5" xfId="25929"/>
    <cellStyle name="40% - Accent1 60" xfId="25930"/>
    <cellStyle name="40% - Accent1 61" xfId="25931"/>
    <cellStyle name="40% - Accent1 62" xfId="25932"/>
    <cellStyle name="40% - Accent1 63" xfId="25933"/>
    <cellStyle name="40% - Accent1 64" xfId="25934"/>
    <cellStyle name="40% - Accent1 65" xfId="25935"/>
    <cellStyle name="40% - Accent1 7" xfId="25936"/>
    <cellStyle name="40% - Accent1 7 2" xfId="25937"/>
    <cellStyle name="40% - Accent1 7 2 2" xfId="25938"/>
    <cellStyle name="40% - Accent1 7 2 2 2" xfId="25939"/>
    <cellStyle name="40% - Accent1 7 2 3" xfId="25940"/>
    <cellStyle name="40% - Accent1 7 2 4" xfId="25941"/>
    <cellStyle name="40% - Accent1 7 3" xfId="25942"/>
    <cellStyle name="40% - Accent1 7 3 2" xfId="25943"/>
    <cellStyle name="40% - Accent1 7 4" xfId="25944"/>
    <cellStyle name="40% - Accent1 7 4 2" xfId="25945"/>
    <cellStyle name="40% - Accent1 7 5" xfId="25946"/>
    <cellStyle name="40% - Accent1 8" xfId="25947"/>
    <cellStyle name="40% - Accent1 8 2" xfId="25948"/>
    <cellStyle name="40% - Accent1 8 2 2" xfId="25949"/>
    <cellStyle name="40% - Accent1 8 2 3" xfId="25950"/>
    <cellStyle name="40% - Accent1 8 3" xfId="25951"/>
    <cellStyle name="40% - Accent1 9" xfId="25952"/>
    <cellStyle name="40% - Accent1 9 2" xfId="25953"/>
    <cellStyle name="40% - Accent1 9 2 2" xfId="25954"/>
    <cellStyle name="40% - Accent1 9 2 3" xfId="25955"/>
    <cellStyle name="40% - Accent1 9 3" xfId="25956"/>
    <cellStyle name="40% - Accent1 9 4" xfId="25957"/>
    <cellStyle name="40% - Accent1 9 5" xfId="25958"/>
    <cellStyle name="40% - Accent2 10" xfId="25959"/>
    <cellStyle name="40% - Accent2 10 2" xfId="25960"/>
    <cellStyle name="40% - Accent2 10 2 2" xfId="25961"/>
    <cellStyle name="40% - Accent2 10 3" xfId="25962"/>
    <cellStyle name="40% - Accent2 11" xfId="25963"/>
    <cellStyle name="40% - Accent2 11 2" xfId="25964"/>
    <cellStyle name="40% - Accent2 11 3" xfId="25965"/>
    <cellStyle name="40% - Accent2 12" xfId="25966"/>
    <cellStyle name="40% - Accent2 13" xfId="25967"/>
    <cellStyle name="40% - Accent2 14" xfId="25968"/>
    <cellStyle name="40% - Accent2 15" xfId="25969"/>
    <cellStyle name="40% - Accent2 16" xfId="25970"/>
    <cellStyle name="40% - Accent2 17" xfId="25971"/>
    <cellStyle name="40% - Accent2 18" xfId="25972"/>
    <cellStyle name="40% - Accent2 19" xfId="25973"/>
    <cellStyle name="40% - Accent2 2" xfId="25974"/>
    <cellStyle name="40% - Accent2 2 2" xfId="25975"/>
    <cellStyle name="40% - Accent2 2 2 2" xfId="25976"/>
    <cellStyle name="40% - Accent2 2 2 2 2" xfId="25977"/>
    <cellStyle name="40% - Accent2 2 2 2 2 2" xfId="25978"/>
    <cellStyle name="40% - Accent2 2 2 2 3" xfId="25979"/>
    <cellStyle name="40% - Accent2 2 2 2 3 2" xfId="25980"/>
    <cellStyle name="40% - Accent2 2 2 3" xfId="25981"/>
    <cellStyle name="40% - Accent2 2 2 3 2" xfId="25982"/>
    <cellStyle name="40% - Accent2 2 2 3 2 2" xfId="25983"/>
    <cellStyle name="40% - Accent2 2 2 3 3" xfId="25984"/>
    <cellStyle name="40% - Accent2 2 2 4" xfId="25985"/>
    <cellStyle name="40% - Accent2 2 2 4 2" xfId="25986"/>
    <cellStyle name="40% - Accent2 2 2 5" xfId="25987"/>
    <cellStyle name="40% - Accent2 2 2 5 2" xfId="25988"/>
    <cellStyle name="40% - Accent2 2 2 6" xfId="25989"/>
    <cellStyle name="40% - Accent2 2 3" xfId="25990"/>
    <cellStyle name="40% - Accent2 2 3 2" xfId="25991"/>
    <cellStyle name="40% - Accent2 2 3 2 2" xfId="25992"/>
    <cellStyle name="40% - Accent2 2 3 2 2 2" xfId="25993"/>
    <cellStyle name="40% - Accent2 2 3 2 3" xfId="25994"/>
    <cellStyle name="40% - Accent2 2 3 3" xfId="25995"/>
    <cellStyle name="40% - Accent2 2 3 3 2" xfId="25996"/>
    <cellStyle name="40% - Accent2 2 3 4" xfId="25997"/>
    <cellStyle name="40% - Accent2 2 3 4 2" xfId="25998"/>
    <cellStyle name="40% - Accent2 2 4" xfId="25999"/>
    <cellStyle name="40% - Accent2 2 4 2" xfId="26000"/>
    <cellStyle name="40% - Accent2 2 4 2 2" xfId="26001"/>
    <cellStyle name="40% - Accent2 2 4 2 2 2" xfId="26002"/>
    <cellStyle name="40% - Accent2 2 4 2 3" xfId="26003"/>
    <cellStyle name="40% - Accent2 2 4 3" xfId="26004"/>
    <cellStyle name="40% - Accent2 2 4 3 2" xfId="26005"/>
    <cellStyle name="40% - Accent2 2 4 3 3" xfId="26006"/>
    <cellStyle name="40% - Accent2 2 4 4" xfId="26007"/>
    <cellStyle name="40% - Accent2 2 4 4 2" xfId="26008"/>
    <cellStyle name="40% - Accent2 2 4 5" xfId="26009"/>
    <cellStyle name="40% - Accent2 2 5" xfId="26010"/>
    <cellStyle name="40% - Accent2 2 5 2" xfId="26011"/>
    <cellStyle name="40% - Accent2 2 5 2 2" xfId="26012"/>
    <cellStyle name="40% - Accent2 2 5 3" xfId="26013"/>
    <cellStyle name="40% - Accent2 2 6" xfId="26014"/>
    <cellStyle name="40% - Accent2 2 6 2" xfId="26015"/>
    <cellStyle name="40% - Accent2 2 6 2 2" xfId="26016"/>
    <cellStyle name="40% - Accent2 2 6 3" xfId="26017"/>
    <cellStyle name="40% - Accent2 2 7" xfId="26018"/>
    <cellStyle name="40% - Accent2 2 7 2" xfId="26019"/>
    <cellStyle name="40% - Accent2 2 8" xfId="26020"/>
    <cellStyle name="40% - Accent2 2_12PCORC Wind Vestas and Royalties" xfId="26021"/>
    <cellStyle name="40% - Accent2 20" xfId="26022"/>
    <cellStyle name="40% - Accent2 21" xfId="26023"/>
    <cellStyle name="40% - Accent2 22" xfId="26024"/>
    <cellStyle name="40% - Accent2 23" xfId="26025"/>
    <cellStyle name="40% - Accent2 24" xfId="26026"/>
    <cellStyle name="40% - Accent2 25" xfId="26027"/>
    <cellStyle name="40% - Accent2 26" xfId="26028"/>
    <cellStyle name="40% - Accent2 27" xfId="26029"/>
    <cellStyle name="40% - Accent2 28" xfId="26030"/>
    <cellStyle name="40% - Accent2 29" xfId="26031"/>
    <cellStyle name="40% - Accent2 3" xfId="26032"/>
    <cellStyle name="40% - Accent2 3 2" xfId="26033"/>
    <cellStyle name="40% - Accent2 3 2 2" xfId="26034"/>
    <cellStyle name="40% - Accent2 3 2 2 2" xfId="26035"/>
    <cellStyle name="40% - Accent2 3 2 3" xfId="26036"/>
    <cellStyle name="40% - Accent2 3 2 3 2" xfId="26037"/>
    <cellStyle name="40% - Accent2 3 2 4" xfId="26038"/>
    <cellStyle name="40% - Accent2 3 2 4 2" xfId="26039"/>
    <cellStyle name="40% - Accent2 3 2 5" xfId="26040"/>
    <cellStyle name="40% - Accent2 3 3" xfId="26041"/>
    <cellStyle name="40% - Accent2 3 3 2" xfId="26042"/>
    <cellStyle name="40% - Accent2 3 3 2 2" xfId="26043"/>
    <cellStyle name="40% - Accent2 3 3 2 2 2" xfId="26044"/>
    <cellStyle name="40% - Accent2 3 3 2 3" xfId="26045"/>
    <cellStyle name="40% - Accent2 3 3 2 4" xfId="26046"/>
    <cellStyle name="40% - Accent2 3 3 3" xfId="26047"/>
    <cellStyle name="40% - Accent2 3 3 3 2" xfId="26048"/>
    <cellStyle name="40% - Accent2 3 3 4" xfId="26049"/>
    <cellStyle name="40% - Accent2 3 4" xfId="26050"/>
    <cellStyle name="40% - Accent2 3 4 2" xfId="26051"/>
    <cellStyle name="40% - Accent2 3 4 2 2" xfId="26052"/>
    <cellStyle name="40% - Accent2 3 4 3" xfId="26053"/>
    <cellStyle name="40% - Accent2 3 4 4" xfId="26054"/>
    <cellStyle name="40% - Accent2 3 5" xfId="26055"/>
    <cellStyle name="40% - Accent2 3 5 2" xfId="26056"/>
    <cellStyle name="40% - Accent2 3 6" xfId="26057"/>
    <cellStyle name="40% - Accent2 30" xfId="26058"/>
    <cellStyle name="40% - Accent2 31" xfId="26059"/>
    <cellStyle name="40% - Accent2 32" xfId="26060"/>
    <cellStyle name="40% - Accent2 33" xfId="26061"/>
    <cellStyle name="40% - Accent2 34" xfId="26062"/>
    <cellStyle name="40% - Accent2 35" xfId="26063"/>
    <cellStyle name="40% - Accent2 36" xfId="26064"/>
    <cellStyle name="40% - Accent2 37" xfId="26065"/>
    <cellStyle name="40% - Accent2 38" xfId="26066"/>
    <cellStyle name="40% - Accent2 39" xfId="26067"/>
    <cellStyle name="40% - Accent2 4" xfId="26068"/>
    <cellStyle name="40% - Accent2 4 2" xfId="26069"/>
    <cellStyle name="40% - Accent2 4 2 2" xfId="26070"/>
    <cellStyle name="40% - Accent2 4 2 2 2" xfId="26071"/>
    <cellStyle name="40% - Accent2 4 2 3" xfId="26072"/>
    <cellStyle name="40% - Accent2 4 3" xfId="26073"/>
    <cellStyle name="40% - Accent2 4 3 2" xfId="26074"/>
    <cellStyle name="40% - Accent2 4 4" xfId="26075"/>
    <cellStyle name="40% - Accent2 4 4 2" xfId="26076"/>
    <cellStyle name="40% - Accent2 4 5" xfId="26077"/>
    <cellStyle name="40% - Accent2 40" xfId="26078"/>
    <cellStyle name="40% - Accent2 41" xfId="26079"/>
    <cellStyle name="40% - Accent2 42" xfId="26080"/>
    <cellStyle name="40% - Accent2 43" xfId="26081"/>
    <cellStyle name="40% - Accent2 44" xfId="26082"/>
    <cellStyle name="40% - Accent2 45" xfId="26083"/>
    <cellStyle name="40% - Accent2 46" xfId="26084"/>
    <cellStyle name="40% - Accent2 47" xfId="26085"/>
    <cellStyle name="40% - Accent2 48" xfId="26086"/>
    <cellStyle name="40% - Accent2 49" xfId="26087"/>
    <cellStyle name="40% - Accent2 5" xfId="26088"/>
    <cellStyle name="40% - Accent2 5 2" xfId="26089"/>
    <cellStyle name="40% - Accent2 5 2 2" xfId="26090"/>
    <cellStyle name="40% - Accent2 5 2 2 2" xfId="26091"/>
    <cellStyle name="40% - Accent2 5 2 3" xfId="26092"/>
    <cellStyle name="40% - Accent2 5 3" xfId="26093"/>
    <cellStyle name="40% - Accent2 5 3 2" xfId="26094"/>
    <cellStyle name="40% - Accent2 5 3 3" xfId="26095"/>
    <cellStyle name="40% - Accent2 5 4" xfId="26096"/>
    <cellStyle name="40% - Accent2 5 4 2" xfId="26097"/>
    <cellStyle name="40% - Accent2 5 5" xfId="26098"/>
    <cellStyle name="40% - Accent2 50" xfId="26099"/>
    <cellStyle name="40% - Accent2 51" xfId="26100"/>
    <cellStyle name="40% - Accent2 52" xfId="26101"/>
    <cellStyle name="40% - Accent2 53" xfId="26102"/>
    <cellStyle name="40% - Accent2 54" xfId="26103"/>
    <cellStyle name="40% - Accent2 55" xfId="26104"/>
    <cellStyle name="40% - Accent2 56" xfId="26105"/>
    <cellStyle name="40% - Accent2 57" xfId="26106"/>
    <cellStyle name="40% - Accent2 58" xfId="26107"/>
    <cellStyle name="40% - Accent2 59" xfId="26108"/>
    <cellStyle name="40% - Accent2 6" xfId="26109"/>
    <cellStyle name="40% - Accent2 6 2" xfId="26110"/>
    <cellStyle name="40% - Accent2 6 2 2" xfId="26111"/>
    <cellStyle name="40% - Accent2 6 2 2 2" xfId="26112"/>
    <cellStyle name="40% - Accent2 6 2 3" xfId="26113"/>
    <cellStyle name="40% - Accent2 6 2 4" xfId="26114"/>
    <cellStyle name="40% - Accent2 6 3" xfId="26115"/>
    <cellStyle name="40% - Accent2 6 3 2" xfId="26116"/>
    <cellStyle name="40% - Accent2 6 3 3" xfId="26117"/>
    <cellStyle name="40% - Accent2 6 4" xfId="26118"/>
    <cellStyle name="40% - Accent2 6 4 2" xfId="26119"/>
    <cellStyle name="40% - Accent2 6 5" xfId="26120"/>
    <cellStyle name="40% - Accent2 60" xfId="26121"/>
    <cellStyle name="40% - Accent2 61" xfId="26122"/>
    <cellStyle name="40% - Accent2 62" xfId="26123"/>
    <cellStyle name="40% - Accent2 63" xfId="26124"/>
    <cellStyle name="40% - Accent2 64" xfId="26125"/>
    <cellStyle name="40% - Accent2 65" xfId="26126"/>
    <cellStyle name="40% - Accent2 7" xfId="26127"/>
    <cellStyle name="40% - Accent2 7 2" xfId="26128"/>
    <cellStyle name="40% - Accent2 7 2 2" xfId="26129"/>
    <cellStyle name="40% - Accent2 7 2 2 2" xfId="26130"/>
    <cellStyle name="40% - Accent2 7 2 3" xfId="26131"/>
    <cellStyle name="40% - Accent2 7 2 4" xfId="26132"/>
    <cellStyle name="40% - Accent2 7 3" xfId="26133"/>
    <cellStyle name="40% - Accent2 7 3 2" xfId="26134"/>
    <cellStyle name="40% - Accent2 7 4" xfId="26135"/>
    <cellStyle name="40% - Accent2 7 4 2" xfId="26136"/>
    <cellStyle name="40% - Accent2 7 5" xfId="26137"/>
    <cellStyle name="40% - Accent2 8" xfId="26138"/>
    <cellStyle name="40% - Accent2 8 2" xfId="26139"/>
    <cellStyle name="40% - Accent2 8 2 2" xfId="26140"/>
    <cellStyle name="40% - Accent2 8 2 3" xfId="26141"/>
    <cellStyle name="40% - Accent2 8 3" xfId="26142"/>
    <cellStyle name="40% - Accent2 9" xfId="26143"/>
    <cellStyle name="40% - Accent2 9 2" xfId="26144"/>
    <cellStyle name="40% - Accent2 9 2 2" xfId="26145"/>
    <cellStyle name="40% - Accent2 9 2 3" xfId="26146"/>
    <cellStyle name="40% - Accent2 9 3" xfId="26147"/>
    <cellStyle name="40% - Accent2 9 4" xfId="26148"/>
    <cellStyle name="40% - Accent2 9 5" xfId="26149"/>
    <cellStyle name="40% - Accent3 10" xfId="26150"/>
    <cellStyle name="40% - Accent3 10 2" xfId="26151"/>
    <cellStyle name="40% - Accent3 10 2 2" xfId="26152"/>
    <cellStyle name="40% - Accent3 10 3" xfId="26153"/>
    <cellStyle name="40% - Accent3 10 4" xfId="26154"/>
    <cellStyle name="40% - Accent3 11" xfId="26155"/>
    <cellStyle name="40% - Accent3 11 2" xfId="26156"/>
    <cellStyle name="40% - Accent3 11 3" xfId="26157"/>
    <cellStyle name="40% - Accent3 12" xfId="26158"/>
    <cellStyle name="40% - Accent3 13" xfId="26159"/>
    <cellStyle name="40% - Accent3 14" xfId="26160"/>
    <cellStyle name="40% - Accent3 15" xfId="26161"/>
    <cellStyle name="40% - Accent3 16" xfId="26162"/>
    <cellStyle name="40% - Accent3 17" xfId="26163"/>
    <cellStyle name="40% - Accent3 18" xfId="26164"/>
    <cellStyle name="40% - Accent3 19" xfId="26165"/>
    <cellStyle name="40% - Accent3 2" xfId="26166"/>
    <cellStyle name="40% - Accent3 2 2" xfId="26167"/>
    <cellStyle name="40% - Accent3 2 2 2" xfId="26168"/>
    <cellStyle name="40% - Accent3 2 2 2 2" xfId="26169"/>
    <cellStyle name="40% - Accent3 2 2 2 2 2" xfId="26170"/>
    <cellStyle name="40% - Accent3 2 2 2 3" xfId="26171"/>
    <cellStyle name="40% - Accent3 2 2 2 3 2" xfId="26172"/>
    <cellStyle name="40% - Accent3 2 2 3" xfId="26173"/>
    <cellStyle name="40% - Accent3 2 2 3 2" xfId="26174"/>
    <cellStyle name="40% - Accent3 2 2 3 2 2" xfId="26175"/>
    <cellStyle name="40% - Accent3 2 2 3 3" xfId="26176"/>
    <cellStyle name="40% - Accent3 2 2 4" xfId="26177"/>
    <cellStyle name="40% - Accent3 2 2 4 2" xfId="26178"/>
    <cellStyle name="40% - Accent3 2 2 5" xfId="26179"/>
    <cellStyle name="40% - Accent3 2 2 5 2" xfId="26180"/>
    <cellStyle name="40% - Accent3 2 2 6" xfId="26181"/>
    <cellStyle name="40% - Accent3 2 3" xfId="26182"/>
    <cellStyle name="40% - Accent3 2 3 2" xfId="26183"/>
    <cellStyle name="40% - Accent3 2 3 2 2" xfId="26184"/>
    <cellStyle name="40% - Accent3 2 3 2 2 2" xfId="26185"/>
    <cellStyle name="40% - Accent3 2 3 2 3" xfId="26186"/>
    <cellStyle name="40% - Accent3 2 3 3" xfId="26187"/>
    <cellStyle name="40% - Accent3 2 3 3 2" xfId="26188"/>
    <cellStyle name="40% - Accent3 2 3 4" xfId="26189"/>
    <cellStyle name="40% - Accent3 2 3 4 2" xfId="26190"/>
    <cellStyle name="40% - Accent3 2 4" xfId="26191"/>
    <cellStyle name="40% - Accent3 2 4 2" xfId="26192"/>
    <cellStyle name="40% - Accent3 2 4 2 2" xfId="26193"/>
    <cellStyle name="40% - Accent3 2 4 2 2 2" xfId="26194"/>
    <cellStyle name="40% - Accent3 2 4 2 3" xfId="26195"/>
    <cellStyle name="40% - Accent3 2 4 2 3 2" xfId="26196"/>
    <cellStyle name="40% - Accent3 2 4 3" xfId="26197"/>
    <cellStyle name="40% - Accent3 2 4 3 2" xfId="26198"/>
    <cellStyle name="40% - Accent3 2 4 3 2 2" xfId="26199"/>
    <cellStyle name="40% - Accent3 2 4 3 3" xfId="26200"/>
    <cellStyle name="40% - Accent3 2 4 4" xfId="26201"/>
    <cellStyle name="40% - Accent3 2 4 4 2" xfId="26202"/>
    <cellStyle name="40% - Accent3 2 4 5" xfId="26203"/>
    <cellStyle name="40% - Accent3 2 4 5 2" xfId="26204"/>
    <cellStyle name="40% - Accent3 2 5" xfId="26205"/>
    <cellStyle name="40% - Accent3 2 5 2" xfId="26206"/>
    <cellStyle name="40% - Accent3 2 5 2 2" xfId="26207"/>
    <cellStyle name="40% - Accent3 2 5 3" xfId="26208"/>
    <cellStyle name="40% - Accent3 2 6" xfId="26209"/>
    <cellStyle name="40% - Accent3 2 6 2" xfId="26210"/>
    <cellStyle name="40% - Accent3 2 6 2 2" xfId="26211"/>
    <cellStyle name="40% - Accent3 2 6 3" xfId="26212"/>
    <cellStyle name="40% - Accent3 2 7" xfId="26213"/>
    <cellStyle name="40% - Accent3 2 7 2" xfId="26214"/>
    <cellStyle name="40% - Accent3 2 8" xfId="26215"/>
    <cellStyle name="40% - Accent3 2_12PCORC Wind Vestas and Royalties" xfId="26216"/>
    <cellStyle name="40% - Accent3 20" xfId="26217"/>
    <cellStyle name="40% - Accent3 21" xfId="26218"/>
    <cellStyle name="40% - Accent3 22" xfId="26219"/>
    <cellStyle name="40% - Accent3 23" xfId="26220"/>
    <cellStyle name="40% - Accent3 24" xfId="26221"/>
    <cellStyle name="40% - Accent3 25" xfId="26222"/>
    <cellStyle name="40% - Accent3 26" xfId="26223"/>
    <cellStyle name="40% - Accent3 27" xfId="26224"/>
    <cellStyle name="40% - Accent3 28" xfId="26225"/>
    <cellStyle name="40% - Accent3 29" xfId="26226"/>
    <cellStyle name="40% - Accent3 3" xfId="26227"/>
    <cellStyle name="40% - Accent3 3 2" xfId="26228"/>
    <cellStyle name="40% - Accent3 3 2 2" xfId="26229"/>
    <cellStyle name="40% - Accent3 3 2 2 2" xfId="26230"/>
    <cellStyle name="40% - Accent3 3 2 3" xfId="26231"/>
    <cellStyle name="40% - Accent3 3 2 3 2" xfId="26232"/>
    <cellStyle name="40% - Accent3 3 2 4" xfId="26233"/>
    <cellStyle name="40% - Accent3 3 2 4 2" xfId="26234"/>
    <cellStyle name="40% - Accent3 3 2 5" xfId="26235"/>
    <cellStyle name="40% - Accent3 3 3" xfId="26236"/>
    <cellStyle name="40% - Accent3 3 3 2" xfId="26237"/>
    <cellStyle name="40% - Accent3 3 3 2 2" xfId="26238"/>
    <cellStyle name="40% - Accent3 3 3 2 2 2" xfId="26239"/>
    <cellStyle name="40% - Accent3 3 3 2 3" xfId="26240"/>
    <cellStyle name="40% - Accent3 3 3 2 4" xfId="26241"/>
    <cellStyle name="40% - Accent3 3 3 3" xfId="26242"/>
    <cellStyle name="40% - Accent3 3 3 3 2" xfId="26243"/>
    <cellStyle name="40% - Accent3 3 3 4" xfId="26244"/>
    <cellStyle name="40% - Accent3 3 4" xfId="26245"/>
    <cellStyle name="40% - Accent3 3 4 2" xfId="26246"/>
    <cellStyle name="40% - Accent3 3 4 2 2" xfId="26247"/>
    <cellStyle name="40% - Accent3 3 4 3" xfId="26248"/>
    <cellStyle name="40% - Accent3 3 4 4" xfId="26249"/>
    <cellStyle name="40% - Accent3 3 5" xfId="26250"/>
    <cellStyle name="40% - Accent3 3 5 2" xfId="26251"/>
    <cellStyle name="40% - Accent3 3 6" xfId="26252"/>
    <cellStyle name="40% - Accent3 3 7" xfId="26253"/>
    <cellStyle name="40% - Accent3 30" xfId="26254"/>
    <cellStyle name="40% - Accent3 31" xfId="26255"/>
    <cellStyle name="40% - Accent3 32" xfId="26256"/>
    <cellStyle name="40% - Accent3 33" xfId="26257"/>
    <cellStyle name="40% - Accent3 34" xfId="26258"/>
    <cellStyle name="40% - Accent3 35" xfId="26259"/>
    <cellStyle name="40% - Accent3 36" xfId="26260"/>
    <cellStyle name="40% - Accent3 37" xfId="26261"/>
    <cellStyle name="40% - Accent3 38" xfId="26262"/>
    <cellStyle name="40% - Accent3 39" xfId="26263"/>
    <cellStyle name="40% - Accent3 4" xfId="26264"/>
    <cellStyle name="40% - Accent3 4 2" xfId="26265"/>
    <cellStyle name="40% - Accent3 4 2 2" xfId="26266"/>
    <cellStyle name="40% - Accent3 4 2 2 2" xfId="26267"/>
    <cellStyle name="40% - Accent3 4 2 3" xfId="26268"/>
    <cellStyle name="40% - Accent3 4 2 3 2" xfId="26269"/>
    <cellStyle name="40% - Accent3 4 2 4" xfId="26270"/>
    <cellStyle name="40% - Accent3 4 2 4 2" xfId="26271"/>
    <cellStyle name="40% - Accent3 4 2 5" xfId="26272"/>
    <cellStyle name="40% - Accent3 4 3" xfId="26273"/>
    <cellStyle name="40% - Accent3 4 3 2" xfId="26274"/>
    <cellStyle name="40% - Accent3 4 3 2 2" xfId="26275"/>
    <cellStyle name="40% - Accent3 4 3 3" xfId="26276"/>
    <cellStyle name="40% - Accent3 4 4" xfId="26277"/>
    <cellStyle name="40% - Accent3 4 4 2" xfId="26278"/>
    <cellStyle name="40% - Accent3 4 5" xfId="26279"/>
    <cellStyle name="40% - Accent3 4 5 2" xfId="26280"/>
    <cellStyle name="40% - Accent3 4 6" xfId="26281"/>
    <cellStyle name="40% - Accent3 4 6 2" xfId="26282"/>
    <cellStyle name="40% - Accent3 4 7" xfId="26283"/>
    <cellStyle name="40% - Accent3 4 7 2" xfId="26284"/>
    <cellStyle name="40% - Accent3 4 8" xfId="26285"/>
    <cellStyle name="40% - Accent3 4 9" xfId="26286"/>
    <cellStyle name="40% - Accent3 40" xfId="26287"/>
    <cellStyle name="40% - Accent3 41" xfId="26288"/>
    <cellStyle name="40% - Accent3 42" xfId="26289"/>
    <cellStyle name="40% - Accent3 43" xfId="26290"/>
    <cellStyle name="40% - Accent3 44" xfId="26291"/>
    <cellStyle name="40% - Accent3 45" xfId="26292"/>
    <cellStyle name="40% - Accent3 46" xfId="26293"/>
    <cellStyle name="40% - Accent3 47" xfId="26294"/>
    <cellStyle name="40% - Accent3 48" xfId="26295"/>
    <cellStyle name="40% - Accent3 49" xfId="26296"/>
    <cellStyle name="40% - Accent3 5" xfId="26297"/>
    <cellStyle name="40% - Accent3 5 2" xfId="26298"/>
    <cellStyle name="40% - Accent3 5 2 2" xfId="26299"/>
    <cellStyle name="40% - Accent3 5 2 2 2" xfId="26300"/>
    <cellStyle name="40% - Accent3 5 2 3" xfId="26301"/>
    <cellStyle name="40% - Accent3 5 3" xfId="26302"/>
    <cellStyle name="40% - Accent3 5 3 2" xfId="26303"/>
    <cellStyle name="40% - Accent3 5 3 3" xfId="26304"/>
    <cellStyle name="40% - Accent3 5 4" xfId="26305"/>
    <cellStyle name="40% - Accent3 5 4 2" xfId="26306"/>
    <cellStyle name="40% - Accent3 5 4 3" xfId="26307"/>
    <cellStyle name="40% - Accent3 5 5" xfId="26308"/>
    <cellStyle name="40% - Accent3 5 6" xfId="26309"/>
    <cellStyle name="40% - Accent3 50" xfId="26310"/>
    <cellStyle name="40% - Accent3 51" xfId="26311"/>
    <cellStyle name="40% - Accent3 52" xfId="26312"/>
    <cellStyle name="40% - Accent3 53" xfId="26313"/>
    <cellStyle name="40% - Accent3 54" xfId="26314"/>
    <cellStyle name="40% - Accent3 55" xfId="26315"/>
    <cellStyle name="40% - Accent3 56" xfId="26316"/>
    <cellStyle name="40% - Accent3 57" xfId="26317"/>
    <cellStyle name="40% - Accent3 58" xfId="26318"/>
    <cellStyle name="40% - Accent3 59" xfId="26319"/>
    <cellStyle name="40% - Accent3 6" xfId="26320"/>
    <cellStyle name="40% - Accent3 6 2" xfId="26321"/>
    <cellStyle name="40% - Accent3 6 2 2" xfId="26322"/>
    <cellStyle name="40% - Accent3 6 2 2 2" xfId="26323"/>
    <cellStyle name="40% - Accent3 6 2 3" xfId="26324"/>
    <cellStyle name="40% - Accent3 6 2 4" xfId="26325"/>
    <cellStyle name="40% - Accent3 6 3" xfId="26326"/>
    <cellStyle name="40% - Accent3 6 3 2" xfId="26327"/>
    <cellStyle name="40% - Accent3 6 3 3" xfId="26328"/>
    <cellStyle name="40% - Accent3 6 4" xfId="26329"/>
    <cellStyle name="40% - Accent3 6 4 2" xfId="26330"/>
    <cellStyle name="40% - Accent3 6 5" xfId="26331"/>
    <cellStyle name="40% - Accent3 60" xfId="26332"/>
    <cellStyle name="40% - Accent3 61" xfId="26333"/>
    <cellStyle name="40% - Accent3 62" xfId="26334"/>
    <cellStyle name="40% - Accent3 63" xfId="26335"/>
    <cellStyle name="40% - Accent3 64" xfId="26336"/>
    <cellStyle name="40% - Accent3 65" xfId="26337"/>
    <cellStyle name="40% - Accent3 7" xfId="26338"/>
    <cellStyle name="40% - Accent3 7 2" xfId="26339"/>
    <cellStyle name="40% - Accent3 7 2 2" xfId="26340"/>
    <cellStyle name="40% - Accent3 7 2 2 2" xfId="26341"/>
    <cellStyle name="40% - Accent3 7 2 3" xfId="26342"/>
    <cellStyle name="40% - Accent3 7 2 4" xfId="26343"/>
    <cellStyle name="40% - Accent3 7 3" xfId="26344"/>
    <cellStyle name="40% - Accent3 7 3 2" xfId="26345"/>
    <cellStyle name="40% - Accent3 7 4" xfId="26346"/>
    <cellStyle name="40% - Accent3 7 4 2" xfId="26347"/>
    <cellStyle name="40% - Accent3 7 5" xfId="26348"/>
    <cellStyle name="40% - Accent3 8" xfId="26349"/>
    <cellStyle name="40% - Accent3 8 2" xfId="26350"/>
    <cellStyle name="40% - Accent3 8 2 2" xfId="26351"/>
    <cellStyle name="40% - Accent3 8 2 3" xfId="26352"/>
    <cellStyle name="40% - Accent3 8 3" xfId="26353"/>
    <cellStyle name="40% - Accent3 9" xfId="26354"/>
    <cellStyle name="40% - Accent3 9 2" xfId="26355"/>
    <cellStyle name="40% - Accent3 9 2 2" xfId="26356"/>
    <cellStyle name="40% - Accent3 9 2 3" xfId="26357"/>
    <cellStyle name="40% - Accent3 9 3" xfId="26358"/>
    <cellStyle name="40% - Accent3 9 4" xfId="26359"/>
    <cellStyle name="40% - Accent3 9 5" xfId="26360"/>
    <cellStyle name="40% - Accent4 10" xfId="26361"/>
    <cellStyle name="40% - Accent4 10 2" xfId="26362"/>
    <cellStyle name="40% - Accent4 10 2 2" xfId="26363"/>
    <cellStyle name="40% - Accent4 10 3" xfId="26364"/>
    <cellStyle name="40% - Accent4 10 4" xfId="26365"/>
    <cellStyle name="40% - Accent4 11" xfId="26366"/>
    <cellStyle name="40% - Accent4 11 2" xfId="26367"/>
    <cellStyle name="40% - Accent4 11 3" xfId="26368"/>
    <cellStyle name="40% - Accent4 12" xfId="26369"/>
    <cellStyle name="40% - Accent4 13" xfId="26370"/>
    <cellStyle name="40% - Accent4 14" xfId="26371"/>
    <cellStyle name="40% - Accent4 15" xfId="26372"/>
    <cellStyle name="40% - Accent4 16" xfId="26373"/>
    <cellStyle name="40% - Accent4 17" xfId="26374"/>
    <cellStyle name="40% - Accent4 18" xfId="26375"/>
    <cellStyle name="40% - Accent4 19" xfId="26376"/>
    <cellStyle name="40% - Accent4 2" xfId="26377"/>
    <cellStyle name="40% - Accent4 2 2" xfId="26378"/>
    <cellStyle name="40% - Accent4 2 2 2" xfId="26379"/>
    <cellStyle name="40% - Accent4 2 2 2 2" xfId="26380"/>
    <cellStyle name="40% - Accent4 2 2 2 2 2" xfId="26381"/>
    <cellStyle name="40% - Accent4 2 2 2 3" xfId="26382"/>
    <cellStyle name="40% - Accent4 2 2 2 3 2" xfId="26383"/>
    <cellStyle name="40% - Accent4 2 2 3" xfId="26384"/>
    <cellStyle name="40% - Accent4 2 2 3 2" xfId="26385"/>
    <cellStyle name="40% - Accent4 2 2 3 2 2" xfId="26386"/>
    <cellStyle name="40% - Accent4 2 2 3 3" xfId="26387"/>
    <cellStyle name="40% - Accent4 2 2 4" xfId="26388"/>
    <cellStyle name="40% - Accent4 2 2 4 2" xfId="26389"/>
    <cellStyle name="40% - Accent4 2 2 5" xfId="26390"/>
    <cellStyle name="40% - Accent4 2 2 5 2" xfId="26391"/>
    <cellStyle name="40% - Accent4 2 2 6" xfId="26392"/>
    <cellStyle name="40% - Accent4 2 3" xfId="26393"/>
    <cellStyle name="40% - Accent4 2 3 2" xfId="26394"/>
    <cellStyle name="40% - Accent4 2 3 2 2" xfId="26395"/>
    <cellStyle name="40% - Accent4 2 3 2 2 2" xfId="26396"/>
    <cellStyle name="40% - Accent4 2 3 2 3" xfId="26397"/>
    <cellStyle name="40% - Accent4 2 3 3" xfId="26398"/>
    <cellStyle name="40% - Accent4 2 3 3 2" xfId="26399"/>
    <cellStyle name="40% - Accent4 2 3 4" xfId="26400"/>
    <cellStyle name="40% - Accent4 2 3 4 2" xfId="26401"/>
    <cellStyle name="40% - Accent4 2 4" xfId="26402"/>
    <cellStyle name="40% - Accent4 2 4 2" xfId="26403"/>
    <cellStyle name="40% - Accent4 2 4 2 2" xfId="26404"/>
    <cellStyle name="40% - Accent4 2 4 2 2 2" xfId="26405"/>
    <cellStyle name="40% - Accent4 2 4 2 3" xfId="26406"/>
    <cellStyle name="40% - Accent4 2 4 2 3 2" xfId="26407"/>
    <cellStyle name="40% - Accent4 2 4 3" xfId="26408"/>
    <cellStyle name="40% - Accent4 2 4 3 2" xfId="26409"/>
    <cellStyle name="40% - Accent4 2 4 3 2 2" xfId="26410"/>
    <cellStyle name="40% - Accent4 2 4 3 3" xfId="26411"/>
    <cellStyle name="40% - Accent4 2 4 4" xfId="26412"/>
    <cellStyle name="40% - Accent4 2 4 4 2" xfId="26413"/>
    <cellStyle name="40% - Accent4 2 4 5" xfId="26414"/>
    <cellStyle name="40% - Accent4 2 4 5 2" xfId="26415"/>
    <cellStyle name="40% - Accent4 2 5" xfId="26416"/>
    <cellStyle name="40% - Accent4 2 5 2" xfId="26417"/>
    <cellStyle name="40% - Accent4 2 5 2 2" xfId="26418"/>
    <cellStyle name="40% - Accent4 2 5 3" xfId="26419"/>
    <cellStyle name="40% - Accent4 2 6" xfId="26420"/>
    <cellStyle name="40% - Accent4 2 6 2" xfId="26421"/>
    <cellStyle name="40% - Accent4 2 6 2 2" xfId="26422"/>
    <cellStyle name="40% - Accent4 2 6 3" xfId="26423"/>
    <cellStyle name="40% - Accent4 2 7" xfId="26424"/>
    <cellStyle name="40% - Accent4 2 7 2" xfId="26425"/>
    <cellStyle name="40% - Accent4 2 8" xfId="26426"/>
    <cellStyle name="40% - Accent4 2_12PCORC Wind Vestas and Royalties" xfId="26427"/>
    <cellStyle name="40% - Accent4 20" xfId="26428"/>
    <cellStyle name="40% - Accent4 21" xfId="26429"/>
    <cellStyle name="40% - Accent4 22" xfId="26430"/>
    <cellStyle name="40% - Accent4 23" xfId="26431"/>
    <cellStyle name="40% - Accent4 24" xfId="26432"/>
    <cellStyle name="40% - Accent4 25" xfId="26433"/>
    <cellStyle name="40% - Accent4 26" xfId="26434"/>
    <cellStyle name="40% - Accent4 27" xfId="26435"/>
    <cellStyle name="40% - Accent4 28" xfId="26436"/>
    <cellStyle name="40% - Accent4 29" xfId="26437"/>
    <cellStyle name="40% - Accent4 3" xfId="26438"/>
    <cellStyle name="40% - Accent4 3 2" xfId="26439"/>
    <cellStyle name="40% - Accent4 3 2 2" xfId="26440"/>
    <cellStyle name="40% - Accent4 3 2 2 2" xfId="26441"/>
    <cellStyle name="40% - Accent4 3 2 3" xfId="26442"/>
    <cellStyle name="40% - Accent4 3 2 3 2" xfId="26443"/>
    <cellStyle name="40% - Accent4 3 2 4" xfId="26444"/>
    <cellStyle name="40% - Accent4 3 2 4 2" xfId="26445"/>
    <cellStyle name="40% - Accent4 3 2 5" xfId="26446"/>
    <cellStyle name="40% - Accent4 3 3" xfId="26447"/>
    <cellStyle name="40% - Accent4 3 3 2" xfId="26448"/>
    <cellStyle name="40% - Accent4 3 3 2 2" xfId="26449"/>
    <cellStyle name="40% - Accent4 3 3 2 2 2" xfId="26450"/>
    <cellStyle name="40% - Accent4 3 3 2 3" xfId="26451"/>
    <cellStyle name="40% - Accent4 3 3 2 4" xfId="26452"/>
    <cellStyle name="40% - Accent4 3 3 3" xfId="26453"/>
    <cellStyle name="40% - Accent4 3 3 3 2" xfId="26454"/>
    <cellStyle name="40% - Accent4 3 3 4" xfId="26455"/>
    <cellStyle name="40% - Accent4 3 4" xfId="26456"/>
    <cellStyle name="40% - Accent4 3 4 2" xfId="26457"/>
    <cellStyle name="40% - Accent4 3 4 2 2" xfId="26458"/>
    <cellStyle name="40% - Accent4 3 4 3" xfId="26459"/>
    <cellStyle name="40% - Accent4 3 4 4" xfId="26460"/>
    <cellStyle name="40% - Accent4 3 5" xfId="26461"/>
    <cellStyle name="40% - Accent4 3 5 2" xfId="26462"/>
    <cellStyle name="40% - Accent4 3 6" xfId="26463"/>
    <cellStyle name="40% - Accent4 3 7" xfId="26464"/>
    <cellStyle name="40% - Accent4 30" xfId="26465"/>
    <cellStyle name="40% - Accent4 31" xfId="26466"/>
    <cellStyle name="40% - Accent4 32" xfId="26467"/>
    <cellStyle name="40% - Accent4 33" xfId="26468"/>
    <cellStyle name="40% - Accent4 34" xfId="26469"/>
    <cellStyle name="40% - Accent4 35" xfId="26470"/>
    <cellStyle name="40% - Accent4 36" xfId="26471"/>
    <cellStyle name="40% - Accent4 37" xfId="26472"/>
    <cellStyle name="40% - Accent4 38" xfId="26473"/>
    <cellStyle name="40% - Accent4 39" xfId="26474"/>
    <cellStyle name="40% - Accent4 4" xfId="26475"/>
    <cellStyle name="40% - Accent4 4 2" xfId="26476"/>
    <cellStyle name="40% - Accent4 4 2 2" xfId="26477"/>
    <cellStyle name="40% - Accent4 4 2 2 2" xfId="26478"/>
    <cellStyle name="40% - Accent4 4 2 3" xfId="26479"/>
    <cellStyle name="40% - Accent4 4 2 3 2" xfId="26480"/>
    <cellStyle name="40% - Accent4 4 2 4" xfId="26481"/>
    <cellStyle name="40% - Accent4 4 2 4 2" xfId="26482"/>
    <cellStyle name="40% - Accent4 4 2 5" xfId="26483"/>
    <cellStyle name="40% - Accent4 4 3" xfId="26484"/>
    <cellStyle name="40% - Accent4 4 3 2" xfId="26485"/>
    <cellStyle name="40% - Accent4 4 3 2 2" xfId="26486"/>
    <cellStyle name="40% - Accent4 4 3 3" xfId="26487"/>
    <cellStyle name="40% - Accent4 4 4" xfId="26488"/>
    <cellStyle name="40% - Accent4 4 4 2" xfId="26489"/>
    <cellStyle name="40% - Accent4 4 5" xfId="26490"/>
    <cellStyle name="40% - Accent4 4 5 2" xfId="26491"/>
    <cellStyle name="40% - Accent4 4 6" xfId="26492"/>
    <cellStyle name="40% - Accent4 4 6 2" xfId="26493"/>
    <cellStyle name="40% - Accent4 4 7" xfId="26494"/>
    <cellStyle name="40% - Accent4 4 7 2" xfId="26495"/>
    <cellStyle name="40% - Accent4 4 8" xfId="26496"/>
    <cellStyle name="40% - Accent4 4 9" xfId="26497"/>
    <cellStyle name="40% - Accent4 40" xfId="26498"/>
    <cellStyle name="40% - Accent4 41" xfId="26499"/>
    <cellStyle name="40% - Accent4 42" xfId="26500"/>
    <cellStyle name="40% - Accent4 43" xfId="26501"/>
    <cellStyle name="40% - Accent4 44" xfId="26502"/>
    <cellStyle name="40% - Accent4 45" xfId="26503"/>
    <cellStyle name="40% - Accent4 46" xfId="26504"/>
    <cellStyle name="40% - Accent4 47" xfId="26505"/>
    <cellStyle name="40% - Accent4 48" xfId="26506"/>
    <cellStyle name="40% - Accent4 49" xfId="26507"/>
    <cellStyle name="40% - Accent4 5" xfId="26508"/>
    <cellStyle name="40% - Accent4 5 2" xfId="26509"/>
    <cellStyle name="40% - Accent4 5 2 2" xfId="26510"/>
    <cellStyle name="40% - Accent4 5 2 2 2" xfId="26511"/>
    <cellStyle name="40% - Accent4 5 2 3" xfId="26512"/>
    <cellStyle name="40% - Accent4 5 3" xfId="26513"/>
    <cellStyle name="40% - Accent4 5 3 2" xfId="26514"/>
    <cellStyle name="40% - Accent4 5 3 3" xfId="26515"/>
    <cellStyle name="40% - Accent4 5 4" xfId="26516"/>
    <cellStyle name="40% - Accent4 5 4 2" xfId="26517"/>
    <cellStyle name="40% - Accent4 5 4 3" xfId="26518"/>
    <cellStyle name="40% - Accent4 5 5" xfId="26519"/>
    <cellStyle name="40% - Accent4 5 6" xfId="26520"/>
    <cellStyle name="40% - Accent4 50" xfId="26521"/>
    <cellStyle name="40% - Accent4 51" xfId="26522"/>
    <cellStyle name="40% - Accent4 52" xfId="26523"/>
    <cellStyle name="40% - Accent4 53" xfId="26524"/>
    <cellStyle name="40% - Accent4 54" xfId="26525"/>
    <cellStyle name="40% - Accent4 55" xfId="26526"/>
    <cellStyle name="40% - Accent4 56" xfId="26527"/>
    <cellStyle name="40% - Accent4 57" xfId="26528"/>
    <cellStyle name="40% - Accent4 58" xfId="26529"/>
    <cellStyle name="40% - Accent4 59" xfId="26530"/>
    <cellStyle name="40% - Accent4 6" xfId="26531"/>
    <cellStyle name="40% - Accent4 6 2" xfId="26532"/>
    <cellStyle name="40% - Accent4 6 2 2" xfId="26533"/>
    <cellStyle name="40% - Accent4 6 2 2 2" xfId="26534"/>
    <cellStyle name="40% - Accent4 6 2 3" xfId="26535"/>
    <cellStyle name="40% - Accent4 6 2 4" xfId="26536"/>
    <cellStyle name="40% - Accent4 6 3" xfId="26537"/>
    <cellStyle name="40% - Accent4 6 3 2" xfId="26538"/>
    <cellStyle name="40% - Accent4 6 3 3" xfId="26539"/>
    <cellStyle name="40% - Accent4 6 4" xfId="26540"/>
    <cellStyle name="40% - Accent4 6 4 2" xfId="26541"/>
    <cellStyle name="40% - Accent4 6 5" xfId="26542"/>
    <cellStyle name="40% - Accent4 60" xfId="26543"/>
    <cellStyle name="40% - Accent4 61" xfId="26544"/>
    <cellStyle name="40% - Accent4 62" xfId="26545"/>
    <cellStyle name="40% - Accent4 63" xfId="26546"/>
    <cellStyle name="40% - Accent4 64" xfId="26547"/>
    <cellStyle name="40% - Accent4 65" xfId="26548"/>
    <cellStyle name="40% - Accent4 7" xfId="26549"/>
    <cellStyle name="40% - Accent4 7 2" xfId="26550"/>
    <cellStyle name="40% - Accent4 7 2 2" xfId="26551"/>
    <cellStyle name="40% - Accent4 7 2 2 2" xfId="26552"/>
    <cellStyle name="40% - Accent4 7 2 3" xfId="26553"/>
    <cellStyle name="40% - Accent4 7 2 4" xfId="26554"/>
    <cellStyle name="40% - Accent4 7 3" xfId="26555"/>
    <cellStyle name="40% - Accent4 7 3 2" xfId="26556"/>
    <cellStyle name="40% - Accent4 7 4" xfId="26557"/>
    <cellStyle name="40% - Accent4 7 4 2" xfId="26558"/>
    <cellStyle name="40% - Accent4 7 5" xfId="26559"/>
    <cellStyle name="40% - Accent4 8" xfId="26560"/>
    <cellStyle name="40% - Accent4 8 2" xfId="26561"/>
    <cellStyle name="40% - Accent4 8 2 2" xfId="26562"/>
    <cellStyle name="40% - Accent4 8 2 3" xfId="26563"/>
    <cellStyle name="40% - Accent4 8 3" xfId="26564"/>
    <cellStyle name="40% - Accent4 9" xfId="26565"/>
    <cellStyle name="40% - Accent4 9 2" xfId="26566"/>
    <cellStyle name="40% - Accent4 9 2 2" xfId="26567"/>
    <cellStyle name="40% - Accent4 9 2 3" xfId="26568"/>
    <cellStyle name="40% - Accent4 9 3" xfId="26569"/>
    <cellStyle name="40% - Accent4 9 4" xfId="26570"/>
    <cellStyle name="40% - Accent4 9 5" xfId="26571"/>
    <cellStyle name="40% - Accent5 10" xfId="26572"/>
    <cellStyle name="40% - Accent5 10 2" xfId="26573"/>
    <cellStyle name="40% - Accent5 10 2 2" xfId="26574"/>
    <cellStyle name="40% - Accent5 10 3" xfId="26575"/>
    <cellStyle name="40% - Accent5 10 4" xfId="26576"/>
    <cellStyle name="40% - Accent5 11" xfId="26577"/>
    <cellStyle name="40% - Accent5 11 2" xfId="26578"/>
    <cellStyle name="40% - Accent5 11 3" xfId="26579"/>
    <cellStyle name="40% - Accent5 12" xfId="26580"/>
    <cellStyle name="40% - Accent5 13" xfId="26581"/>
    <cellStyle name="40% - Accent5 14" xfId="26582"/>
    <cellStyle name="40% - Accent5 15" xfId="26583"/>
    <cellStyle name="40% - Accent5 16" xfId="26584"/>
    <cellStyle name="40% - Accent5 17" xfId="26585"/>
    <cellStyle name="40% - Accent5 18" xfId="26586"/>
    <cellStyle name="40% - Accent5 19" xfId="26587"/>
    <cellStyle name="40% - Accent5 2" xfId="26588"/>
    <cellStyle name="40% - Accent5 2 2" xfId="26589"/>
    <cellStyle name="40% - Accent5 2 2 2" xfId="26590"/>
    <cellStyle name="40% - Accent5 2 2 2 2" xfId="26591"/>
    <cellStyle name="40% - Accent5 2 2 2 2 2" xfId="26592"/>
    <cellStyle name="40% - Accent5 2 2 2 3" xfId="26593"/>
    <cellStyle name="40% - Accent5 2 2 2 3 2" xfId="26594"/>
    <cellStyle name="40% - Accent5 2 2 3" xfId="26595"/>
    <cellStyle name="40% - Accent5 2 2 3 2" xfId="26596"/>
    <cellStyle name="40% - Accent5 2 2 3 2 2" xfId="26597"/>
    <cellStyle name="40% - Accent5 2 2 3 3" xfId="26598"/>
    <cellStyle name="40% - Accent5 2 2 4" xfId="26599"/>
    <cellStyle name="40% - Accent5 2 2 4 2" xfId="26600"/>
    <cellStyle name="40% - Accent5 2 2 5" xfId="26601"/>
    <cellStyle name="40% - Accent5 2 2 5 2" xfId="26602"/>
    <cellStyle name="40% - Accent5 2 2 6" xfId="26603"/>
    <cellStyle name="40% - Accent5 2 3" xfId="26604"/>
    <cellStyle name="40% - Accent5 2 3 2" xfId="26605"/>
    <cellStyle name="40% - Accent5 2 3 2 2" xfId="26606"/>
    <cellStyle name="40% - Accent5 2 3 2 2 2" xfId="26607"/>
    <cellStyle name="40% - Accent5 2 3 2 3" xfId="26608"/>
    <cellStyle name="40% - Accent5 2 3 3" xfId="26609"/>
    <cellStyle name="40% - Accent5 2 3 3 2" xfId="26610"/>
    <cellStyle name="40% - Accent5 2 3 4" xfId="26611"/>
    <cellStyle name="40% - Accent5 2 3 4 2" xfId="26612"/>
    <cellStyle name="40% - Accent5 2 4" xfId="26613"/>
    <cellStyle name="40% - Accent5 2 4 2" xfId="26614"/>
    <cellStyle name="40% - Accent5 2 4 2 2" xfId="26615"/>
    <cellStyle name="40% - Accent5 2 4 2 2 2" xfId="26616"/>
    <cellStyle name="40% - Accent5 2 4 2 3" xfId="26617"/>
    <cellStyle name="40% - Accent5 2 4 3" xfId="26618"/>
    <cellStyle name="40% - Accent5 2 4 3 2" xfId="26619"/>
    <cellStyle name="40% - Accent5 2 4 3 3" xfId="26620"/>
    <cellStyle name="40% - Accent5 2 4 4" xfId="26621"/>
    <cellStyle name="40% - Accent5 2 4 4 2" xfId="26622"/>
    <cellStyle name="40% - Accent5 2 4 5" xfId="26623"/>
    <cellStyle name="40% - Accent5 2 5" xfId="26624"/>
    <cellStyle name="40% - Accent5 2 5 2" xfId="26625"/>
    <cellStyle name="40% - Accent5 2 5 2 2" xfId="26626"/>
    <cellStyle name="40% - Accent5 2 5 3" xfId="26627"/>
    <cellStyle name="40% - Accent5 2 6" xfId="26628"/>
    <cellStyle name="40% - Accent5 2 6 2" xfId="26629"/>
    <cellStyle name="40% - Accent5 2 6 2 2" xfId="26630"/>
    <cellStyle name="40% - Accent5 2 6 3" xfId="26631"/>
    <cellStyle name="40% - Accent5 2 7" xfId="26632"/>
    <cellStyle name="40% - Accent5 2 7 2" xfId="26633"/>
    <cellStyle name="40% - Accent5 2 8" xfId="26634"/>
    <cellStyle name="40% - Accent5 2_12PCORC Wind Vestas and Royalties" xfId="26635"/>
    <cellStyle name="40% - Accent5 20" xfId="26636"/>
    <cellStyle name="40% - Accent5 21" xfId="26637"/>
    <cellStyle name="40% - Accent5 22" xfId="26638"/>
    <cellStyle name="40% - Accent5 23" xfId="26639"/>
    <cellStyle name="40% - Accent5 24" xfId="26640"/>
    <cellStyle name="40% - Accent5 25" xfId="26641"/>
    <cellStyle name="40% - Accent5 26" xfId="26642"/>
    <cellStyle name="40% - Accent5 27" xfId="26643"/>
    <cellStyle name="40% - Accent5 28" xfId="26644"/>
    <cellStyle name="40% - Accent5 29" xfId="26645"/>
    <cellStyle name="40% - Accent5 3" xfId="26646"/>
    <cellStyle name="40% - Accent5 3 2" xfId="26647"/>
    <cellStyle name="40% - Accent5 3 2 2" xfId="26648"/>
    <cellStyle name="40% - Accent5 3 2 2 2" xfId="26649"/>
    <cellStyle name="40% - Accent5 3 2 3" xfId="26650"/>
    <cellStyle name="40% - Accent5 3 2 3 2" xfId="26651"/>
    <cellStyle name="40% - Accent5 3 2 4" xfId="26652"/>
    <cellStyle name="40% - Accent5 3 2 4 2" xfId="26653"/>
    <cellStyle name="40% - Accent5 3 2 5" xfId="26654"/>
    <cellStyle name="40% - Accent5 3 3" xfId="26655"/>
    <cellStyle name="40% - Accent5 3 3 2" xfId="26656"/>
    <cellStyle name="40% - Accent5 3 3 2 2" xfId="26657"/>
    <cellStyle name="40% - Accent5 3 3 2 2 2" xfId="26658"/>
    <cellStyle name="40% - Accent5 3 3 2 3" xfId="26659"/>
    <cellStyle name="40% - Accent5 3 3 2 4" xfId="26660"/>
    <cellStyle name="40% - Accent5 3 3 3" xfId="26661"/>
    <cellStyle name="40% - Accent5 3 3 3 2" xfId="26662"/>
    <cellStyle name="40% - Accent5 3 3 4" xfId="26663"/>
    <cellStyle name="40% - Accent5 3 4" xfId="26664"/>
    <cellStyle name="40% - Accent5 3 4 2" xfId="26665"/>
    <cellStyle name="40% - Accent5 3 4 2 2" xfId="26666"/>
    <cellStyle name="40% - Accent5 3 4 3" xfId="26667"/>
    <cellStyle name="40% - Accent5 3 4 4" xfId="26668"/>
    <cellStyle name="40% - Accent5 3 5" xfId="26669"/>
    <cellStyle name="40% - Accent5 3 5 2" xfId="26670"/>
    <cellStyle name="40% - Accent5 3 6" xfId="26671"/>
    <cellStyle name="40% - Accent5 3 7" xfId="26672"/>
    <cellStyle name="40% - Accent5 30" xfId="26673"/>
    <cellStyle name="40% - Accent5 31" xfId="26674"/>
    <cellStyle name="40% - Accent5 32" xfId="26675"/>
    <cellStyle name="40% - Accent5 33" xfId="26676"/>
    <cellStyle name="40% - Accent5 34" xfId="26677"/>
    <cellStyle name="40% - Accent5 35" xfId="26678"/>
    <cellStyle name="40% - Accent5 36" xfId="26679"/>
    <cellStyle name="40% - Accent5 37" xfId="26680"/>
    <cellStyle name="40% - Accent5 38" xfId="26681"/>
    <cellStyle name="40% - Accent5 39" xfId="26682"/>
    <cellStyle name="40% - Accent5 4" xfId="26683"/>
    <cellStyle name="40% - Accent5 4 2" xfId="26684"/>
    <cellStyle name="40% - Accent5 4 2 2" xfId="26685"/>
    <cellStyle name="40% - Accent5 4 2 2 2" xfId="26686"/>
    <cellStyle name="40% - Accent5 4 2 3" xfId="26687"/>
    <cellStyle name="40% - Accent5 4 2 3 2" xfId="26688"/>
    <cellStyle name="40% - Accent5 4 2 4" xfId="26689"/>
    <cellStyle name="40% - Accent5 4 2 4 2" xfId="26690"/>
    <cellStyle name="40% - Accent5 4 2 5" xfId="26691"/>
    <cellStyle name="40% - Accent5 4 3" xfId="26692"/>
    <cellStyle name="40% - Accent5 4 3 2" xfId="26693"/>
    <cellStyle name="40% - Accent5 4 3 2 2" xfId="26694"/>
    <cellStyle name="40% - Accent5 4 3 3" xfId="26695"/>
    <cellStyle name="40% - Accent5 4 4" xfId="26696"/>
    <cellStyle name="40% - Accent5 4 4 2" xfId="26697"/>
    <cellStyle name="40% - Accent5 4 5" xfId="26698"/>
    <cellStyle name="40% - Accent5 4 5 2" xfId="26699"/>
    <cellStyle name="40% - Accent5 4 6" xfId="26700"/>
    <cellStyle name="40% - Accent5 4 6 2" xfId="26701"/>
    <cellStyle name="40% - Accent5 4 7" xfId="26702"/>
    <cellStyle name="40% - Accent5 4 7 2" xfId="26703"/>
    <cellStyle name="40% - Accent5 4 8" xfId="26704"/>
    <cellStyle name="40% - Accent5 4 9" xfId="26705"/>
    <cellStyle name="40% - Accent5 40" xfId="26706"/>
    <cellStyle name="40% - Accent5 41" xfId="26707"/>
    <cellStyle name="40% - Accent5 42" xfId="26708"/>
    <cellStyle name="40% - Accent5 43" xfId="26709"/>
    <cellStyle name="40% - Accent5 44" xfId="26710"/>
    <cellStyle name="40% - Accent5 45" xfId="26711"/>
    <cellStyle name="40% - Accent5 46" xfId="26712"/>
    <cellStyle name="40% - Accent5 47" xfId="26713"/>
    <cellStyle name="40% - Accent5 48" xfId="26714"/>
    <cellStyle name="40% - Accent5 49" xfId="26715"/>
    <cellStyle name="40% - Accent5 5" xfId="26716"/>
    <cellStyle name="40% - Accent5 5 2" xfId="26717"/>
    <cellStyle name="40% - Accent5 5 2 2" xfId="26718"/>
    <cellStyle name="40% - Accent5 5 2 2 2" xfId="26719"/>
    <cellStyle name="40% - Accent5 5 2 3" xfId="26720"/>
    <cellStyle name="40% - Accent5 5 3" xfId="26721"/>
    <cellStyle name="40% - Accent5 5 3 2" xfId="26722"/>
    <cellStyle name="40% - Accent5 5 3 3" xfId="26723"/>
    <cellStyle name="40% - Accent5 5 4" xfId="26724"/>
    <cellStyle name="40% - Accent5 5 4 2" xfId="26725"/>
    <cellStyle name="40% - Accent5 5 4 3" xfId="26726"/>
    <cellStyle name="40% - Accent5 5 5" xfId="26727"/>
    <cellStyle name="40% - Accent5 5 6" xfId="26728"/>
    <cellStyle name="40% - Accent5 50" xfId="26729"/>
    <cellStyle name="40% - Accent5 51" xfId="26730"/>
    <cellStyle name="40% - Accent5 52" xfId="26731"/>
    <cellStyle name="40% - Accent5 53" xfId="26732"/>
    <cellStyle name="40% - Accent5 54" xfId="26733"/>
    <cellStyle name="40% - Accent5 55" xfId="26734"/>
    <cellStyle name="40% - Accent5 56" xfId="26735"/>
    <cellStyle name="40% - Accent5 57" xfId="26736"/>
    <cellStyle name="40% - Accent5 58" xfId="26737"/>
    <cellStyle name="40% - Accent5 59" xfId="26738"/>
    <cellStyle name="40% - Accent5 6" xfId="26739"/>
    <cellStyle name="40% - Accent5 6 2" xfId="26740"/>
    <cellStyle name="40% - Accent5 6 2 2" xfId="26741"/>
    <cellStyle name="40% - Accent5 6 2 2 2" xfId="26742"/>
    <cellStyle name="40% - Accent5 6 2 3" xfId="26743"/>
    <cellStyle name="40% - Accent5 6 2 4" xfId="26744"/>
    <cellStyle name="40% - Accent5 6 3" xfId="26745"/>
    <cellStyle name="40% - Accent5 6 3 2" xfId="26746"/>
    <cellStyle name="40% - Accent5 6 3 3" xfId="26747"/>
    <cellStyle name="40% - Accent5 6 4" xfId="26748"/>
    <cellStyle name="40% - Accent5 6 4 2" xfId="26749"/>
    <cellStyle name="40% - Accent5 6 5" xfId="26750"/>
    <cellStyle name="40% - Accent5 60" xfId="26751"/>
    <cellStyle name="40% - Accent5 61" xfId="26752"/>
    <cellStyle name="40% - Accent5 62" xfId="26753"/>
    <cellStyle name="40% - Accent5 63" xfId="26754"/>
    <cellStyle name="40% - Accent5 64" xfId="26755"/>
    <cellStyle name="40% - Accent5 65" xfId="26756"/>
    <cellStyle name="40% - Accent5 7" xfId="26757"/>
    <cellStyle name="40% - Accent5 7 2" xfId="26758"/>
    <cellStyle name="40% - Accent5 7 2 2" xfId="26759"/>
    <cellStyle name="40% - Accent5 7 2 2 2" xfId="26760"/>
    <cellStyle name="40% - Accent5 7 2 3" xfId="26761"/>
    <cellStyle name="40% - Accent5 7 2 4" xfId="26762"/>
    <cellStyle name="40% - Accent5 7 3" xfId="26763"/>
    <cellStyle name="40% - Accent5 7 3 2" xfId="26764"/>
    <cellStyle name="40% - Accent5 7 4" xfId="26765"/>
    <cellStyle name="40% - Accent5 7 4 2" xfId="26766"/>
    <cellStyle name="40% - Accent5 7 5" xfId="26767"/>
    <cellStyle name="40% - Accent5 8" xfId="26768"/>
    <cellStyle name="40% - Accent5 8 2" xfId="26769"/>
    <cellStyle name="40% - Accent5 8 2 2" xfId="26770"/>
    <cellStyle name="40% - Accent5 8 2 3" xfId="26771"/>
    <cellStyle name="40% - Accent5 8 3" xfId="26772"/>
    <cellStyle name="40% - Accent5 9" xfId="26773"/>
    <cellStyle name="40% - Accent5 9 2" xfId="26774"/>
    <cellStyle name="40% - Accent5 9 2 2" xfId="26775"/>
    <cellStyle name="40% - Accent5 9 2 3" xfId="26776"/>
    <cellStyle name="40% - Accent5 9 3" xfId="26777"/>
    <cellStyle name="40% - Accent5 9 4" xfId="26778"/>
    <cellStyle name="40% - Accent5 9 5" xfId="26779"/>
    <cellStyle name="40% - Accent6 10" xfId="26780"/>
    <cellStyle name="40% - Accent6 10 2" xfId="26781"/>
    <cellStyle name="40% - Accent6 10 2 2" xfId="26782"/>
    <cellStyle name="40% - Accent6 10 3" xfId="26783"/>
    <cellStyle name="40% - Accent6 10 4" xfId="26784"/>
    <cellStyle name="40% - Accent6 11" xfId="26785"/>
    <cellStyle name="40% - Accent6 11 2" xfId="26786"/>
    <cellStyle name="40% - Accent6 11 3" xfId="26787"/>
    <cellStyle name="40% - Accent6 12" xfId="26788"/>
    <cellStyle name="40% - Accent6 13" xfId="26789"/>
    <cellStyle name="40% - Accent6 14" xfId="26790"/>
    <cellStyle name="40% - Accent6 15" xfId="26791"/>
    <cellStyle name="40% - Accent6 16" xfId="26792"/>
    <cellStyle name="40% - Accent6 17" xfId="26793"/>
    <cellStyle name="40% - Accent6 18" xfId="26794"/>
    <cellStyle name="40% - Accent6 19" xfId="26795"/>
    <cellStyle name="40% - Accent6 2" xfId="26796"/>
    <cellStyle name="40% - Accent6 2 2" xfId="26797"/>
    <cellStyle name="40% - Accent6 2 2 2" xfId="26798"/>
    <cellStyle name="40% - Accent6 2 2 2 2" xfId="26799"/>
    <cellStyle name="40% - Accent6 2 2 2 2 2" xfId="26800"/>
    <cellStyle name="40% - Accent6 2 2 2 3" xfId="26801"/>
    <cellStyle name="40% - Accent6 2 2 2 3 2" xfId="26802"/>
    <cellStyle name="40% - Accent6 2 2 3" xfId="26803"/>
    <cellStyle name="40% - Accent6 2 2 3 2" xfId="26804"/>
    <cellStyle name="40% - Accent6 2 2 3 2 2" xfId="26805"/>
    <cellStyle name="40% - Accent6 2 2 3 3" xfId="26806"/>
    <cellStyle name="40% - Accent6 2 2 4" xfId="26807"/>
    <cellStyle name="40% - Accent6 2 2 4 2" xfId="26808"/>
    <cellStyle name="40% - Accent6 2 2 5" xfId="26809"/>
    <cellStyle name="40% - Accent6 2 2 5 2" xfId="26810"/>
    <cellStyle name="40% - Accent6 2 2 6" xfId="26811"/>
    <cellStyle name="40% - Accent6 2 3" xfId="26812"/>
    <cellStyle name="40% - Accent6 2 3 2" xfId="26813"/>
    <cellStyle name="40% - Accent6 2 3 2 2" xfId="26814"/>
    <cellStyle name="40% - Accent6 2 3 2 2 2" xfId="26815"/>
    <cellStyle name="40% - Accent6 2 3 2 3" xfId="26816"/>
    <cellStyle name="40% - Accent6 2 3 3" xfId="26817"/>
    <cellStyle name="40% - Accent6 2 3 3 2" xfId="26818"/>
    <cellStyle name="40% - Accent6 2 3 4" xfId="26819"/>
    <cellStyle name="40% - Accent6 2 3 4 2" xfId="26820"/>
    <cellStyle name="40% - Accent6 2 4" xfId="26821"/>
    <cellStyle name="40% - Accent6 2 4 2" xfId="26822"/>
    <cellStyle name="40% - Accent6 2 4 2 2" xfId="26823"/>
    <cellStyle name="40% - Accent6 2 4 2 2 2" xfId="26824"/>
    <cellStyle name="40% - Accent6 2 4 2 3" xfId="26825"/>
    <cellStyle name="40% - Accent6 2 4 2 3 2" xfId="26826"/>
    <cellStyle name="40% - Accent6 2 4 3" xfId="26827"/>
    <cellStyle name="40% - Accent6 2 4 3 2" xfId="26828"/>
    <cellStyle name="40% - Accent6 2 4 3 2 2" xfId="26829"/>
    <cellStyle name="40% - Accent6 2 4 3 3" xfId="26830"/>
    <cellStyle name="40% - Accent6 2 4 4" xfId="26831"/>
    <cellStyle name="40% - Accent6 2 4 4 2" xfId="26832"/>
    <cellStyle name="40% - Accent6 2 4 5" xfId="26833"/>
    <cellStyle name="40% - Accent6 2 4 5 2" xfId="26834"/>
    <cellStyle name="40% - Accent6 2 5" xfId="26835"/>
    <cellStyle name="40% - Accent6 2 5 2" xfId="26836"/>
    <cellStyle name="40% - Accent6 2 5 2 2" xfId="26837"/>
    <cellStyle name="40% - Accent6 2 5 3" xfId="26838"/>
    <cellStyle name="40% - Accent6 2 6" xfId="26839"/>
    <cellStyle name="40% - Accent6 2 6 2" xfId="26840"/>
    <cellStyle name="40% - Accent6 2 6 2 2" xfId="26841"/>
    <cellStyle name="40% - Accent6 2 6 3" xfId="26842"/>
    <cellStyle name="40% - Accent6 2 7" xfId="26843"/>
    <cellStyle name="40% - Accent6 2 7 2" xfId="26844"/>
    <cellStyle name="40% - Accent6 2 8" xfId="26845"/>
    <cellStyle name="40% - Accent6 2_12PCORC Wind Vestas and Royalties" xfId="26846"/>
    <cellStyle name="40% - Accent6 20" xfId="26847"/>
    <cellStyle name="40% - Accent6 21" xfId="26848"/>
    <cellStyle name="40% - Accent6 22" xfId="26849"/>
    <cellStyle name="40% - Accent6 23" xfId="26850"/>
    <cellStyle name="40% - Accent6 24" xfId="26851"/>
    <cellStyle name="40% - Accent6 25" xfId="26852"/>
    <cellStyle name="40% - Accent6 26" xfId="26853"/>
    <cellStyle name="40% - Accent6 27" xfId="26854"/>
    <cellStyle name="40% - Accent6 28" xfId="26855"/>
    <cellStyle name="40% - Accent6 29" xfId="26856"/>
    <cellStyle name="40% - Accent6 3" xfId="26857"/>
    <cellStyle name="40% - Accent6 3 2" xfId="26858"/>
    <cellStyle name="40% - Accent6 3 2 2" xfId="26859"/>
    <cellStyle name="40% - Accent6 3 2 2 2" xfId="26860"/>
    <cellStyle name="40% - Accent6 3 2 3" xfId="26861"/>
    <cellStyle name="40% - Accent6 3 2 3 2" xfId="26862"/>
    <cellStyle name="40% - Accent6 3 2 4" xfId="26863"/>
    <cellStyle name="40% - Accent6 3 2 4 2" xfId="26864"/>
    <cellStyle name="40% - Accent6 3 2 5" xfId="26865"/>
    <cellStyle name="40% - Accent6 3 3" xfId="26866"/>
    <cellStyle name="40% - Accent6 3 3 2" xfId="26867"/>
    <cellStyle name="40% - Accent6 3 3 2 2" xfId="26868"/>
    <cellStyle name="40% - Accent6 3 3 2 2 2" xfId="26869"/>
    <cellStyle name="40% - Accent6 3 3 2 3" xfId="26870"/>
    <cellStyle name="40% - Accent6 3 3 2 4" xfId="26871"/>
    <cellStyle name="40% - Accent6 3 3 3" xfId="26872"/>
    <cellStyle name="40% - Accent6 3 3 3 2" xfId="26873"/>
    <cellStyle name="40% - Accent6 3 3 4" xfId="26874"/>
    <cellStyle name="40% - Accent6 3 4" xfId="26875"/>
    <cellStyle name="40% - Accent6 3 4 2" xfId="26876"/>
    <cellStyle name="40% - Accent6 3 4 2 2" xfId="26877"/>
    <cellStyle name="40% - Accent6 3 4 3" xfId="26878"/>
    <cellStyle name="40% - Accent6 3 4 4" xfId="26879"/>
    <cellStyle name="40% - Accent6 3 5" xfId="26880"/>
    <cellStyle name="40% - Accent6 3 5 2" xfId="26881"/>
    <cellStyle name="40% - Accent6 3 6" xfId="26882"/>
    <cellStyle name="40% - Accent6 3 7" xfId="26883"/>
    <cellStyle name="40% - Accent6 30" xfId="26884"/>
    <cellStyle name="40% - Accent6 31" xfId="26885"/>
    <cellStyle name="40% - Accent6 32" xfId="26886"/>
    <cellStyle name="40% - Accent6 33" xfId="26887"/>
    <cellStyle name="40% - Accent6 34" xfId="26888"/>
    <cellStyle name="40% - Accent6 35" xfId="26889"/>
    <cellStyle name="40% - Accent6 36" xfId="26890"/>
    <cellStyle name="40% - Accent6 37" xfId="26891"/>
    <cellStyle name="40% - Accent6 38" xfId="26892"/>
    <cellStyle name="40% - Accent6 39" xfId="26893"/>
    <cellStyle name="40% - Accent6 4" xfId="26894"/>
    <cellStyle name="40% - Accent6 4 2" xfId="26895"/>
    <cellStyle name="40% - Accent6 4 2 2" xfId="26896"/>
    <cellStyle name="40% - Accent6 4 2 2 2" xfId="26897"/>
    <cellStyle name="40% - Accent6 4 2 3" xfId="26898"/>
    <cellStyle name="40% - Accent6 4 2 3 2" xfId="26899"/>
    <cellStyle name="40% - Accent6 4 2 4" xfId="26900"/>
    <cellStyle name="40% - Accent6 4 2 4 2" xfId="26901"/>
    <cellStyle name="40% - Accent6 4 2 5" xfId="26902"/>
    <cellStyle name="40% - Accent6 4 3" xfId="26903"/>
    <cellStyle name="40% - Accent6 4 3 2" xfId="26904"/>
    <cellStyle name="40% - Accent6 4 3 2 2" xfId="26905"/>
    <cellStyle name="40% - Accent6 4 3 3" xfId="26906"/>
    <cellStyle name="40% - Accent6 4 4" xfId="26907"/>
    <cellStyle name="40% - Accent6 4 4 2" xfId="26908"/>
    <cellStyle name="40% - Accent6 4 5" xfId="26909"/>
    <cellStyle name="40% - Accent6 4 5 2" xfId="26910"/>
    <cellStyle name="40% - Accent6 4 6" xfId="26911"/>
    <cellStyle name="40% - Accent6 4 6 2" xfId="26912"/>
    <cellStyle name="40% - Accent6 4 7" xfId="26913"/>
    <cellStyle name="40% - Accent6 4 7 2" xfId="26914"/>
    <cellStyle name="40% - Accent6 4 8" xfId="26915"/>
    <cellStyle name="40% - Accent6 4 9" xfId="26916"/>
    <cellStyle name="40% - Accent6 40" xfId="26917"/>
    <cellStyle name="40% - Accent6 41" xfId="26918"/>
    <cellStyle name="40% - Accent6 42" xfId="26919"/>
    <cellStyle name="40% - Accent6 43" xfId="26920"/>
    <cellStyle name="40% - Accent6 44" xfId="26921"/>
    <cellStyle name="40% - Accent6 45" xfId="26922"/>
    <cellStyle name="40% - Accent6 46" xfId="26923"/>
    <cellStyle name="40% - Accent6 47" xfId="26924"/>
    <cellStyle name="40% - Accent6 48" xfId="26925"/>
    <cellStyle name="40% - Accent6 49" xfId="26926"/>
    <cellStyle name="40% - Accent6 5" xfId="26927"/>
    <cellStyle name="40% - Accent6 5 2" xfId="26928"/>
    <cellStyle name="40% - Accent6 5 2 2" xfId="26929"/>
    <cellStyle name="40% - Accent6 5 2 2 2" xfId="26930"/>
    <cellStyle name="40% - Accent6 5 2 3" xfId="26931"/>
    <cellStyle name="40% - Accent6 5 3" xfId="26932"/>
    <cellStyle name="40% - Accent6 5 3 2" xfId="26933"/>
    <cellStyle name="40% - Accent6 5 3 3" xfId="26934"/>
    <cellStyle name="40% - Accent6 5 4" xfId="26935"/>
    <cellStyle name="40% - Accent6 5 4 2" xfId="26936"/>
    <cellStyle name="40% - Accent6 5 4 3" xfId="26937"/>
    <cellStyle name="40% - Accent6 5 5" xfId="26938"/>
    <cellStyle name="40% - Accent6 5 6" xfId="26939"/>
    <cellStyle name="40% - Accent6 50" xfId="26940"/>
    <cellStyle name="40% - Accent6 51" xfId="26941"/>
    <cellStyle name="40% - Accent6 52" xfId="26942"/>
    <cellStyle name="40% - Accent6 53" xfId="26943"/>
    <cellStyle name="40% - Accent6 54" xfId="26944"/>
    <cellStyle name="40% - Accent6 55" xfId="26945"/>
    <cellStyle name="40% - Accent6 56" xfId="26946"/>
    <cellStyle name="40% - Accent6 57" xfId="26947"/>
    <cellStyle name="40% - Accent6 58" xfId="26948"/>
    <cellStyle name="40% - Accent6 59" xfId="26949"/>
    <cellStyle name="40% - Accent6 6" xfId="26950"/>
    <cellStyle name="40% - Accent6 6 2" xfId="26951"/>
    <cellStyle name="40% - Accent6 6 2 2" xfId="26952"/>
    <cellStyle name="40% - Accent6 6 2 2 2" xfId="26953"/>
    <cellStyle name="40% - Accent6 6 2 3" xfId="26954"/>
    <cellStyle name="40% - Accent6 6 2 4" xfId="26955"/>
    <cellStyle name="40% - Accent6 6 3" xfId="26956"/>
    <cellStyle name="40% - Accent6 6 3 2" xfId="26957"/>
    <cellStyle name="40% - Accent6 6 3 3" xfId="26958"/>
    <cellStyle name="40% - Accent6 6 4" xfId="26959"/>
    <cellStyle name="40% - Accent6 6 4 2" xfId="26960"/>
    <cellStyle name="40% - Accent6 6 5" xfId="26961"/>
    <cellStyle name="40% - Accent6 60" xfId="26962"/>
    <cellStyle name="40% - Accent6 61" xfId="26963"/>
    <cellStyle name="40% - Accent6 62" xfId="26964"/>
    <cellStyle name="40% - Accent6 63" xfId="26965"/>
    <cellStyle name="40% - Accent6 64" xfId="26966"/>
    <cellStyle name="40% - Accent6 65" xfId="26967"/>
    <cellStyle name="40% - Accent6 7" xfId="26968"/>
    <cellStyle name="40% - Accent6 7 2" xfId="26969"/>
    <cellStyle name="40% - Accent6 7 2 2" xfId="26970"/>
    <cellStyle name="40% - Accent6 7 2 2 2" xfId="26971"/>
    <cellStyle name="40% - Accent6 7 2 3" xfId="26972"/>
    <cellStyle name="40% - Accent6 7 2 4" xfId="26973"/>
    <cellStyle name="40% - Accent6 7 3" xfId="26974"/>
    <cellStyle name="40% - Accent6 7 3 2" xfId="26975"/>
    <cellStyle name="40% - Accent6 7 4" xfId="26976"/>
    <cellStyle name="40% - Accent6 7 4 2" xfId="26977"/>
    <cellStyle name="40% - Accent6 7 5" xfId="26978"/>
    <cellStyle name="40% - Accent6 8" xfId="26979"/>
    <cellStyle name="40% - Accent6 8 2" xfId="26980"/>
    <cellStyle name="40% - Accent6 8 2 2" xfId="26981"/>
    <cellStyle name="40% - Accent6 8 2 3" xfId="26982"/>
    <cellStyle name="40% - Accent6 8 3" xfId="26983"/>
    <cellStyle name="40% - Accent6 9" xfId="26984"/>
    <cellStyle name="40% - Accent6 9 2" xfId="26985"/>
    <cellStyle name="40% - Accent6 9 2 2" xfId="26986"/>
    <cellStyle name="40% - Accent6 9 2 3" xfId="26987"/>
    <cellStyle name="40% - Accent6 9 3" xfId="26988"/>
    <cellStyle name="40% - Accent6 9 4" xfId="26989"/>
    <cellStyle name="40% - Accent6 9 5" xfId="26990"/>
    <cellStyle name="60% - Accent1 10" xfId="26991"/>
    <cellStyle name="60% - Accent1 11" xfId="26992"/>
    <cellStyle name="60% - Accent1 12" xfId="26993"/>
    <cellStyle name="60% - Accent1 13" xfId="26994"/>
    <cellStyle name="60% - Accent1 14" xfId="26995"/>
    <cellStyle name="60% - Accent1 15" xfId="26996"/>
    <cellStyle name="60% - Accent1 16" xfId="26997"/>
    <cellStyle name="60% - Accent1 17" xfId="26998"/>
    <cellStyle name="60% - Accent1 18" xfId="26999"/>
    <cellStyle name="60% - Accent1 19" xfId="27000"/>
    <cellStyle name="60% - Accent1 2" xfId="27001"/>
    <cellStyle name="60% - Accent1 2 2" xfId="27002"/>
    <cellStyle name="60% - Accent1 2 2 2" xfId="27003"/>
    <cellStyle name="60% - Accent1 2 2 2 2" xfId="27004"/>
    <cellStyle name="60% - Accent1 2 2 2 2 2" xfId="27005"/>
    <cellStyle name="60% - Accent1 2 2 2 3" xfId="27006"/>
    <cellStyle name="60% - Accent1 2 2 3" xfId="27007"/>
    <cellStyle name="60% - Accent1 2 2 3 2" xfId="27008"/>
    <cellStyle name="60% - Accent1 2 2 4" xfId="27009"/>
    <cellStyle name="60% - Accent1 2 2 4 2" xfId="27010"/>
    <cellStyle name="60% - Accent1 2 3" xfId="27011"/>
    <cellStyle name="60% - Accent1 2 3 2" xfId="27012"/>
    <cellStyle name="60% - Accent1 2 3 2 2" xfId="27013"/>
    <cellStyle name="60% - Accent1 2 3 2 2 2" xfId="27014"/>
    <cellStyle name="60% - Accent1 2 3 2 3" xfId="27015"/>
    <cellStyle name="60% - Accent1 2 3 2 4" xfId="27016"/>
    <cellStyle name="60% - Accent1 2 3 3" xfId="27017"/>
    <cellStyle name="60% - Accent1 2 3 3 2" xfId="27018"/>
    <cellStyle name="60% - Accent1 2 3 3 3" xfId="27019"/>
    <cellStyle name="60% - Accent1 2 3 4" xfId="27020"/>
    <cellStyle name="60% - Accent1 2 3 4 2" xfId="27021"/>
    <cellStyle name="60% - Accent1 2 3 5" xfId="27022"/>
    <cellStyle name="60% - Accent1 2 4" xfId="27023"/>
    <cellStyle name="60% - Accent1 2 4 2" xfId="27024"/>
    <cellStyle name="60% - Accent1 2 4 2 2" xfId="27025"/>
    <cellStyle name="60% - Accent1 2 4 3" xfId="27026"/>
    <cellStyle name="60% - Accent1 2 4 4" xfId="27027"/>
    <cellStyle name="60% - Accent1 2 4 5" xfId="27028"/>
    <cellStyle name="60% - Accent1 2 5" xfId="27029"/>
    <cellStyle name="60% - Accent1 2 5 2" xfId="27030"/>
    <cellStyle name="60% - Accent1 2 6" xfId="27031"/>
    <cellStyle name="60% - Accent1 2 6 2" xfId="27032"/>
    <cellStyle name="60% - Accent1 2 7" xfId="27033"/>
    <cellStyle name="60% - Accent1 20" xfId="27034"/>
    <cellStyle name="60% - Accent1 21" xfId="27035"/>
    <cellStyle name="60% - Accent1 22" xfId="27036"/>
    <cellStyle name="60% - Accent1 23" xfId="27037"/>
    <cellStyle name="60% - Accent1 24" xfId="27038"/>
    <cellStyle name="60% - Accent1 25" xfId="27039"/>
    <cellStyle name="60% - Accent1 26" xfId="27040"/>
    <cellStyle name="60% - Accent1 27" xfId="27041"/>
    <cellStyle name="60% - Accent1 28" xfId="27042"/>
    <cellStyle name="60% - Accent1 29" xfId="27043"/>
    <cellStyle name="60% - Accent1 3" xfId="27044"/>
    <cellStyle name="60% - Accent1 3 2" xfId="27045"/>
    <cellStyle name="60% - Accent1 3 2 2" xfId="27046"/>
    <cellStyle name="60% - Accent1 3 2 2 2" xfId="27047"/>
    <cellStyle name="60% - Accent1 3 2 3" xfId="27048"/>
    <cellStyle name="60% - Accent1 3 3" xfId="27049"/>
    <cellStyle name="60% - Accent1 3 3 2" xfId="27050"/>
    <cellStyle name="60% - Accent1 3 4" xfId="27051"/>
    <cellStyle name="60% - Accent1 3 4 2" xfId="27052"/>
    <cellStyle name="60% - Accent1 3 5" xfId="27053"/>
    <cellStyle name="60% - Accent1 30" xfId="27054"/>
    <cellStyle name="60% - Accent1 31" xfId="27055"/>
    <cellStyle name="60% - Accent1 32" xfId="27056"/>
    <cellStyle name="60% - Accent1 33" xfId="27057"/>
    <cellStyle name="60% - Accent1 34" xfId="27058"/>
    <cellStyle name="60% - Accent1 35" xfId="27059"/>
    <cellStyle name="60% - Accent1 36" xfId="27060"/>
    <cellStyle name="60% - Accent1 37" xfId="27061"/>
    <cellStyle name="60% - Accent1 38" xfId="27062"/>
    <cellStyle name="60% - Accent1 39" xfId="27063"/>
    <cellStyle name="60% - Accent1 4" xfId="27064"/>
    <cellStyle name="60% - Accent1 4 2" xfId="27065"/>
    <cellStyle name="60% - Accent1 4 2 2" xfId="27066"/>
    <cellStyle name="60% - Accent1 4 2 2 2" xfId="27067"/>
    <cellStyle name="60% - Accent1 4 2 3" xfId="27068"/>
    <cellStyle name="60% - Accent1 4 2 4" xfId="27069"/>
    <cellStyle name="60% - Accent1 4 3" xfId="27070"/>
    <cellStyle name="60% - Accent1 4 3 2" xfId="27071"/>
    <cellStyle name="60% - Accent1 4 4" xfId="27072"/>
    <cellStyle name="60% - Accent1 4 4 2" xfId="27073"/>
    <cellStyle name="60% - Accent1 4 5" xfId="27074"/>
    <cellStyle name="60% - Accent1 40" xfId="27075"/>
    <cellStyle name="60% - Accent1 41" xfId="27076"/>
    <cellStyle name="60% - Accent1 42" xfId="27077"/>
    <cellStyle name="60% - Accent1 43" xfId="27078"/>
    <cellStyle name="60% - Accent1 44" xfId="27079"/>
    <cellStyle name="60% - Accent1 45" xfId="27080"/>
    <cellStyle name="60% - Accent1 46" xfId="27081"/>
    <cellStyle name="60% - Accent1 47" xfId="27082"/>
    <cellStyle name="60% - Accent1 48" xfId="27083"/>
    <cellStyle name="60% - Accent1 49" xfId="27084"/>
    <cellStyle name="60% - Accent1 5" xfId="27085"/>
    <cellStyle name="60% - Accent1 5 2" xfId="27086"/>
    <cellStyle name="60% - Accent1 5 2 2" xfId="27087"/>
    <cellStyle name="60% - Accent1 5 2 3" xfId="27088"/>
    <cellStyle name="60% - Accent1 5 3" xfId="27089"/>
    <cellStyle name="60% - Accent1 50" xfId="27090"/>
    <cellStyle name="60% - Accent1 51" xfId="27091"/>
    <cellStyle name="60% - Accent1 52" xfId="27092"/>
    <cellStyle name="60% - Accent1 53" xfId="27093"/>
    <cellStyle name="60% - Accent1 54" xfId="27094"/>
    <cellStyle name="60% - Accent1 55" xfId="27095"/>
    <cellStyle name="60% - Accent1 56" xfId="27096"/>
    <cellStyle name="60% - Accent1 57" xfId="27097"/>
    <cellStyle name="60% - Accent1 58" xfId="27098"/>
    <cellStyle name="60% - Accent1 59" xfId="27099"/>
    <cellStyle name="60% - Accent1 6" xfId="27100"/>
    <cellStyle name="60% - Accent1 6 2" xfId="27101"/>
    <cellStyle name="60% - Accent1 6 2 2" xfId="27102"/>
    <cellStyle name="60% - Accent1 6 3" xfId="27103"/>
    <cellStyle name="60% - Accent1 6 4" xfId="27104"/>
    <cellStyle name="60% - Accent1 6 5" xfId="27105"/>
    <cellStyle name="60% - Accent1 60" xfId="27106"/>
    <cellStyle name="60% - Accent1 61" xfId="27107"/>
    <cellStyle name="60% - Accent1 62" xfId="27108"/>
    <cellStyle name="60% - Accent1 63" xfId="27109"/>
    <cellStyle name="60% - Accent1 64" xfId="27110"/>
    <cellStyle name="60% - Accent1 65" xfId="27111"/>
    <cellStyle name="60% - Accent1 7" xfId="27112"/>
    <cellStyle name="60% - Accent1 7 2" xfId="27113"/>
    <cellStyle name="60% - Accent1 7 3" xfId="27114"/>
    <cellStyle name="60% - Accent1 8" xfId="27115"/>
    <cellStyle name="60% - Accent1 9" xfId="27116"/>
    <cellStyle name="60% - Accent2 10" xfId="27117"/>
    <cellStyle name="60% - Accent2 11" xfId="27118"/>
    <cellStyle name="60% - Accent2 12" xfId="27119"/>
    <cellStyle name="60% - Accent2 13" xfId="27120"/>
    <cellStyle name="60% - Accent2 14" xfId="27121"/>
    <cellStyle name="60% - Accent2 15" xfId="27122"/>
    <cellStyle name="60% - Accent2 16" xfId="27123"/>
    <cellStyle name="60% - Accent2 17" xfId="27124"/>
    <cellStyle name="60% - Accent2 18" xfId="27125"/>
    <cellStyle name="60% - Accent2 19" xfId="27126"/>
    <cellStyle name="60% - Accent2 2" xfId="27127"/>
    <cellStyle name="60% - Accent2 2 2" xfId="27128"/>
    <cellStyle name="60% - Accent2 2 2 2" xfId="27129"/>
    <cellStyle name="60% - Accent2 2 2 2 2" xfId="27130"/>
    <cellStyle name="60% - Accent2 2 2 2 2 2" xfId="27131"/>
    <cellStyle name="60% - Accent2 2 2 2 3" xfId="27132"/>
    <cellStyle name="60% - Accent2 2 2 3" xfId="27133"/>
    <cellStyle name="60% - Accent2 2 2 3 2" xfId="27134"/>
    <cellStyle name="60% - Accent2 2 2 4" xfId="27135"/>
    <cellStyle name="60% - Accent2 2 2 4 2" xfId="27136"/>
    <cellStyle name="60% - Accent2 2 3" xfId="27137"/>
    <cellStyle name="60% - Accent2 2 3 2" xfId="27138"/>
    <cellStyle name="60% - Accent2 2 3 2 2" xfId="27139"/>
    <cellStyle name="60% - Accent2 2 3 2 2 2" xfId="27140"/>
    <cellStyle name="60% - Accent2 2 3 2 3" xfId="27141"/>
    <cellStyle name="60% - Accent2 2 3 2 4" xfId="27142"/>
    <cellStyle name="60% - Accent2 2 3 3" xfId="27143"/>
    <cellStyle name="60% - Accent2 2 3 3 2" xfId="27144"/>
    <cellStyle name="60% - Accent2 2 3 3 3" xfId="27145"/>
    <cellStyle name="60% - Accent2 2 3 4" xfId="27146"/>
    <cellStyle name="60% - Accent2 2 3 4 2" xfId="27147"/>
    <cellStyle name="60% - Accent2 2 3 5" xfId="27148"/>
    <cellStyle name="60% - Accent2 2 4" xfId="27149"/>
    <cellStyle name="60% - Accent2 2 4 2" xfId="27150"/>
    <cellStyle name="60% - Accent2 2 4 2 2" xfId="27151"/>
    <cellStyle name="60% - Accent2 2 4 3" xfId="27152"/>
    <cellStyle name="60% - Accent2 2 4 4" xfId="27153"/>
    <cellStyle name="60% - Accent2 2 4 5" xfId="27154"/>
    <cellStyle name="60% - Accent2 2 5" xfId="27155"/>
    <cellStyle name="60% - Accent2 2 5 2" xfId="27156"/>
    <cellStyle name="60% - Accent2 2 6" xfId="27157"/>
    <cellStyle name="60% - Accent2 2 6 2" xfId="27158"/>
    <cellStyle name="60% - Accent2 2 7" xfId="27159"/>
    <cellStyle name="60% - Accent2 20" xfId="27160"/>
    <cellStyle name="60% - Accent2 21" xfId="27161"/>
    <cellStyle name="60% - Accent2 22" xfId="27162"/>
    <cellStyle name="60% - Accent2 23" xfId="27163"/>
    <cellStyle name="60% - Accent2 24" xfId="27164"/>
    <cellStyle name="60% - Accent2 25" xfId="27165"/>
    <cellStyle name="60% - Accent2 26" xfId="27166"/>
    <cellStyle name="60% - Accent2 27" xfId="27167"/>
    <cellStyle name="60% - Accent2 28" xfId="27168"/>
    <cellStyle name="60% - Accent2 29" xfId="27169"/>
    <cellStyle name="60% - Accent2 3" xfId="27170"/>
    <cellStyle name="60% - Accent2 3 2" xfId="27171"/>
    <cellStyle name="60% - Accent2 3 2 2" xfId="27172"/>
    <cellStyle name="60% - Accent2 3 2 2 2" xfId="27173"/>
    <cellStyle name="60% - Accent2 3 2 3" xfId="27174"/>
    <cellStyle name="60% - Accent2 3 3" xfId="27175"/>
    <cellStyle name="60% - Accent2 3 3 2" xfId="27176"/>
    <cellStyle name="60% - Accent2 3 4" xfId="27177"/>
    <cellStyle name="60% - Accent2 3 4 2" xfId="27178"/>
    <cellStyle name="60% - Accent2 3 5" xfId="27179"/>
    <cellStyle name="60% - Accent2 30" xfId="27180"/>
    <cellStyle name="60% - Accent2 31" xfId="27181"/>
    <cellStyle name="60% - Accent2 32" xfId="27182"/>
    <cellStyle name="60% - Accent2 33" xfId="27183"/>
    <cellStyle name="60% - Accent2 34" xfId="27184"/>
    <cellStyle name="60% - Accent2 35" xfId="27185"/>
    <cellStyle name="60% - Accent2 36" xfId="27186"/>
    <cellStyle name="60% - Accent2 37" xfId="27187"/>
    <cellStyle name="60% - Accent2 38" xfId="27188"/>
    <cellStyle name="60% - Accent2 39" xfId="27189"/>
    <cellStyle name="60% - Accent2 4" xfId="27190"/>
    <cellStyle name="60% - Accent2 4 2" xfId="27191"/>
    <cellStyle name="60% - Accent2 4 2 2" xfId="27192"/>
    <cellStyle name="60% - Accent2 4 2 2 2" xfId="27193"/>
    <cellStyle name="60% - Accent2 4 2 3" xfId="27194"/>
    <cellStyle name="60% - Accent2 4 2 4" xfId="27195"/>
    <cellStyle name="60% - Accent2 4 3" xfId="27196"/>
    <cellStyle name="60% - Accent2 4 3 2" xfId="27197"/>
    <cellStyle name="60% - Accent2 4 4" xfId="27198"/>
    <cellStyle name="60% - Accent2 4 4 2" xfId="27199"/>
    <cellStyle name="60% - Accent2 4 5" xfId="27200"/>
    <cellStyle name="60% - Accent2 40" xfId="27201"/>
    <cellStyle name="60% - Accent2 41" xfId="27202"/>
    <cellStyle name="60% - Accent2 42" xfId="27203"/>
    <cellStyle name="60% - Accent2 43" xfId="27204"/>
    <cellStyle name="60% - Accent2 44" xfId="27205"/>
    <cellStyle name="60% - Accent2 45" xfId="27206"/>
    <cellStyle name="60% - Accent2 46" xfId="27207"/>
    <cellStyle name="60% - Accent2 47" xfId="27208"/>
    <cellStyle name="60% - Accent2 48" xfId="27209"/>
    <cellStyle name="60% - Accent2 49" xfId="27210"/>
    <cellStyle name="60% - Accent2 5" xfId="27211"/>
    <cellStyle name="60% - Accent2 5 2" xfId="27212"/>
    <cellStyle name="60% - Accent2 5 2 2" xfId="27213"/>
    <cellStyle name="60% - Accent2 5 2 3" xfId="27214"/>
    <cellStyle name="60% - Accent2 5 3" xfId="27215"/>
    <cellStyle name="60% - Accent2 50" xfId="27216"/>
    <cellStyle name="60% - Accent2 51" xfId="27217"/>
    <cellStyle name="60% - Accent2 52" xfId="27218"/>
    <cellStyle name="60% - Accent2 53" xfId="27219"/>
    <cellStyle name="60% - Accent2 54" xfId="27220"/>
    <cellStyle name="60% - Accent2 55" xfId="27221"/>
    <cellStyle name="60% - Accent2 56" xfId="27222"/>
    <cellStyle name="60% - Accent2 57" xfId="27223"/>
    <cellStyle name="60% - Accent2 58" xfId="27224"/>
    <cellStyle name="60% - Accent2 59" xfId="27225"/>
    <cellStyle name="60% - Accent2 6" xfId="27226"/>
    <cellStyle name="60% - Accent2 6 2" xfId="27227"/>
    <cellStyle name="60% - Accent2 6 2 2" xfId="27228"/>
    <cellStyle name="60% - Accent2 6 3" xfId="27229"/>
    <cellStyle name="60% - Accent2 6 4" xfId="27230"/>
    <cellStyle name="60% - Accent2 6 5" xfId="27231"/>
    <cellStyle name="60% - Accent2 60" xfId="27232"/>
    <cellStyle name="60% - Accent2 61" xfId="27233"/>
    <cellStyle name="60% - Accent2 62" xfId="27234"/>
    <cellStyle name="60% - Accent2 63" xfId="27235"/>
    <cellStyle name="60% - Accent2 64" xfId="27236"/>
    <cellStyle name="60% - Accent2 65" xfId="27237"/>
    <cellStyle name="60% - Accent2 7" xfId="27238"/>
    <cellStyle name="60% - Accent2 7 2" xfId="27239"/>
    <cellStyle name="60% - Accent2 7 3" xfId="27240"/>
    <cellStyle name="60% - Accent2 8" xfId="27241"/>
    <cellStyle name="60% - Accent2 9" xfId="27242"/>
    <cellStyle name="60% - Accent3 10" xfId="27243"/>
    <cellStyle name="60% - Accent3 11" xfId="27244"/>
    <cellStyle name="60% - Accent3 12" xfId="27245"/>
    <cellStyle name="60% - Accent3 13" xfId="27246"/>
    <cellStyle name="60% - Accent3 14" xfId="27247"/>
    <cellStyle name="60% - Accent3 15" xfId="27248"/>
    <cellStyle name="60% - Accent3 16" xfId="27249"/>
    <cellStyle name="60% - Accent3 17" xfId="27250"/>
    <cellStyle name="60% - Accent3 18" xfId="27251"/>
    <cellStyle name="60% - Accent3 19" xfId="27252"/>
    <cellStyle name="60% - Accent3 2" xfId="27253"/>
    <cellStyle name="60% - Accent3 2 2" xfId="27254"/>
    <cellStyle name="60% - Accent3 2 2 2" xfId="27255"/>
    <cellStyle name="60% - Accent3 2 2 2 2" xfId="27256"/>
    <cellStyle name="60% - Accent3 2 2 2 2 2" xfId="27257"/>
    <cellStyle name="60% - Accent3 2 2 2 3" xfId="27258"/>
    <cellStyle name="60% - Accent3 2 2 3" xfId="27259"/>
    <cellStyle name="60% - Accent3 2 2 3 2" xfId="27260"/>
    <cellStyle name="60% - Accent3 2 2 4" xfId="27261"/>
    <cellStyle name="60% - Accent3 2 2 4 2" xfId="27262"/>
    <cellStyle name="60% - Accent3 2 3" xfId="27263"/>
    <cellStyle name="60% - Accent3 2 3 2" xfId="27264"/>
    <cellStyle name="60% - Accent3 2 3 2 2" xfId="27265"/>
    <cellStyle name="60% - Accent3 2 3 2 2 2" xfId="27266"/>
    <cellStyle name="60% - Accent3 2 3 2 3" xfId="27267"/>
    <cellStyle name="60% - Accent3 2 3 2 4" xfId="27268"/>
    <cellStyle name="60% - Accent3 2 3 3" xfId="27269"/>
    <cellStyle name="60% - Accent3 2 3 3 2" xfId="27270"/>
    <cellStyle name="60% - Accent3 2 3 3 3" xfId="27271"/>
    <cellStyle name="60% - Accent3 2 3 4" xfId="27272"/>
    <cellStyle name="60% - Accent3 2 3 4 2" xfId="27273"/>
    <cellStyle name="60% - Accent3 2 3 5" xfId="27274"/>
    <cellStyle name="60% - Accent3 2 4" xfId="27275"/>
    <cellStyle name="60% - Accent3 2 4 2" xfId="27276"/>
    <cellStyle name="60% - Accent3 2 4 2 2" xfId="27277"/>
    <cellStyle name="60% - Accent3 2 4 3" xfId="27278"/>
    <cellStyle name="60% - Accent3 2 4 4" xfId="27279"/>
    <cellStyle name="60% - Accent3 2 4 5" xfId="27280"/>
    <cellStyle name="60% - Accent3 2 5" xfId="27281"/>
    <cellStyle name="60% - Accent3 2 5 2" xfId="27282"/>
    <cellStyle name="60% - Accent3 2 6" xfId="27283"/>
    <cellStyle name="60% - Accent3 2 6 2" xfId="27284"/>
    <cellStyle name="60% - Accent3 2 7" xfId="27285"/>
    <cellStyle name="60% - Accent3 20" xfId="27286"/>
    <cellStyle name="60% - Accent3 21" xfId="27287"/>
    <cellStyle name="60% - Accent3 22" xfId="27288"/>
    <cellStyle name="60% - Accent3 23" xfId="27289"/>
    <cellStyle name="60% - Accent3 24" xfId="27290"/>
    <cellStyle name="60% - Accent3 25" xfId="27291"/>
    <cellStyle name="60% - Accent3 26" xfId="27292"/>
    <cellStyle name="60% - Accent3 27" xfId="27293"/>
    <cellStyle name="60% - Accent3 28" xfId="27294"/>
    <cellStyle name="60% - Accent3 29" xfId="27295"/>
    <cellStyle name="60% - Accent3 3" xfId="27296"/>
    <cellStyle name="60% - Accent3 3 2" xfId="27297"/>
    <cellStyle name="60% - Accent3 3 2 2" xfId="27298"/>
    <cellStyle name="60% - Accent3 3 2 2 2" xfId="27299"/>
    <cellStyle name="60% - Accent3 3 2 3" xfId="27300"/>
    <cellStyle name="60% - Accent3 3 3" xfId="27301"/>
    <cellStyle name="60% - Accent3 3 3 2" xfId="27302"/>
    <cellStyle name="60% - Accent3 3 4" xfId="27303"/>
    <cellStyle name="60% - Accent3 3 4 2" xfId="27304"/>
    <cellStyle name="60% - Accent3 3 5" xfId="27305"/>
    <cellStyle name="60% - Accent3 30" xfId="27306"/>
    <cellStyle name="60% - Accent3 31" xfId="27307"/>
    <cellStyle name="60% - Accent3 32" xfId="27308"/>
    <cellStyle name="60% - Accent3 33" xfId="27309"/>
    <cellStyle name="60% - Accent3 34" xfId="27310"/>
    <cellStyle name="60% - Accent3 35" xfId="27311"/>
    <cellStyle name="60% - Accent3 36" xfId="27312"/>
    <cellStyle name="60% - Accent3 37" xfId="27313"/>
    <cellStyle name="60% - Accent3 38" xfId="27314"/>
    <cellStyle name="60% - Accent3 39" xfId="27315"/>
    <cellStyle name="60% - Accent3 4" xfId="27316"/>
    <cellStyle name="60% - Accent3 4 2" xfId="27317"/>
    <cellStyle name="60% - Accent3 4 2 2" xfId="27318"/>
    <cellStyle name="60% - Accent3 4 2 2 2" xfId="27319"/>
    <cellStyle name="60% - Accent3 4 2 3" xfId="27320"/>
    <cellStyle name="60% - Accent3 4 2 4" xfId="27321"/>
    <cellStyle name="60% - Accent3 4 3" xfId="27322"/>
    <cellStyle name="60% - Accent3 4 3 2" xfId="27323"/>
    <cellStyle name="60% - Accent3 4 4" xfId="27324"/>
    <cellStyle name="60% - Accent3 4 4 2" xfId="27325"/>
    <cellStyle name="60% - Accent3 4 5" xfId="27326"/>
    <cellStyle name="60% - Accent3 40" xfId="27327"/>
    <cellStyle name="60% - Accent3 41" xfId="27328"/>
    <cellStyle name="60% - Accent3 42" xfId="27329"/>
    <cellStyle name="60% - Accent3 43" xfId="27330"/>
    <cellStyle name="60% - Accent3 44" xfId="27331"/>
    <cellStyle name="60% - Accent3 45" xfId="27332"/>
    <cellStyle name="60% - Accent3 46" xfId="27333"/>
    <cellStyle name="60% - Accent3 47" xfId="27334"/>
    <cellStyle name="60% - Accent3 48" xfId="27335"/>
    <cellStyle name="60% - Accent3 49" xfId="27336"/>
    <cellStyle name="60% - Accent3 5" xfId="27337"/>
    <cellStyle name="60% - Accent3 5 2" xfId="27338"/>
    <cellStyle name="60% - Accent3 5 2 2" xfId="27339"/>
    <cellStyle name="60% - Accent3 5 2 3" xfId="27340"/>
    <cellStyle name="60% - Accent3 5 3" xfId="27341"/>
    <cellStyle name="60% - Accent3 50" xfId="27342"/>
    <cellStyle name="60% - Accent3 51" xfId="27343"/>
    <cellStyle name="60% - Accent3 52" xfId="27344"/>
    <cellStyle name="60% - Accent3 53" xfId="27345"/>
    <cellStyle name="60% - Accent3 54" xfId="27346"/>
    <cellStyle name="60% - Accent3 55" xfId="27347"/>
    <cellStyle name="60% - Accent3 56" xfId="27348"/>
    <cellStyle name="60% - Accent3 57" xfId="27349"/>
    <cellStyle name="60% - Accent3 58" xfId="27350"/>
    <cellStyle name="60% - Accent3 59" xfId="27351"/>
    <cellStyle name="60% - Accent3 6" xfId="27352"/>
    <cellStyle name="60% - Accent3 6 2" xfId="27353"/>
    <cellStyle name="60% - Accent3 6 2 2" xfId="27354"/>
    <cellStyle name="60% - Accent3 6 3" xfId="27355"/>
    <cellStyle name="60% - Accent3 6 4" xfId="27356"/>
    <cellStyle name="60% - Accent3 6 5" xfId="27357"/>
    <cellStyle name="60% - Accent3 60" xfId="27358"/>
    <cellStyle name="60% - Accent3 61" xfId="27359"/>
    <cellStyle name="60% - Accent3 62" xfId="27360"/>
    <cellStyle name="60% - Accent3 63" xfId="27361"/>
    <cellStyle name="60% - Accent3 64" xfId="27362"/>
    <cellStyle name="60% - Accent3 65" xfId="27363"/>
    <cellStyle name="60% - Accent3 7" xfId="27364"/>
    <cellStyle name="60% - Accent3 7 2" xfId="27365"/>
    <cellStyle name="60% - Accent3 7 3" xfId="27366"/>
    <cellStyle name="60% - Accent3 8" xfId="27367"/>
    <cellStyle name="60% - Accent3 9" xfId="27368"/>
    <cellStyle name="60% - Accent4 10" xfId="27369"/>
    <cellStyle name="60% - Accent4 11" xfId="27370"/>
    <cellStyle name="60% - Accent4 12" xfId="27371"/>
    <cellStyle name="60% - Accent4 13" xfId="27372"/>
    <cellStyle name="60% - Accent4 14" xfId="27373"/>
    <cellStyle name="60% - Accent4 15" xfId="27374"/>
    <cellStyle name="60% - Accent4 16" xfId="27375"/>
    <cellStyle name="60% - Accent4 17" xfId="27376"/>
    <cellStyle name="60% - Accent4 18" xfId="27377"/>
    <cellStyle name="60% - Accent4 19" xfId="27378"/>
    <cellStyle name="60% - Accent4 2" xfId="27379"/>
    <cellStyle name="60% - Accent4 2 2" xfId="27380"/>
    <cellStyle name="60% - Accent4 2 2 2" xfId="27381"/>
    <cellStyle name="60% - Accent4 2 2 2 2" xfId="27382"/>
    <cellStyle name="60% - Accent4 2 2 2 2 2" xfId="27383"/>
    <cellStyle name="60% - Accent4 2 2 2 3" xfId="27384"/>
    <cellStyle name="60% - Accent4 2 2 3" xfId="27385"/>
    <cellStyle name="60% - Accent4 2 2 3 2" xfId="27386"/>
    <cellStyle name="60% - Accent4 2 2 4" xfId="27387"/>
    <cellStyle name="60% - Accent4 2 2 4 2" xfId="27388"/>
    <cellStyle name="60% - Accent4 2 3" xfId="27389"/>
    <cellStyle name="60% - Accent4 2 3 2" xfId="27390"/>
    <cellStyle name="60% - Accent4 2 3 2 2" xfId="27391"/>
    <cellStyle name="60% - Accent4 2 3 2 2 2" xfId="27392"/>
    <cellStyle name="60% - Accent4 2 3 2 3" xfId="27393"/>
    <cellStyle name="60% - Accent4 2 3 2 4" xfId="27394"/>
    <cellStyle name="60% - Accent4 2 3 3" xfId="27395"/>
    <cellStyle name="60% - Accent4 2 3 3 2" xfId="27396"/>
    <cellStyle name="60% - Accent4 2 3 3 3" xfId="27397"/>
    <cellStyle name="60% - Accent4 2 3 4" xfId="27398"/>
    <cellStyle name="60% - Accent4 2 3 4 2" xfId="27399"/>
    <cellStyle name="60% - Accent4 2 3 5" xfId="27400"/>
    <cellStyle name="60% - Accent4 2 4" xfId="27401"/>
    <cellStyle name="60% - Accent4 2 4 2" xfId="27402"/>
    <cellStyle name="60% - Accent4 2 4 2 2" xfId="27403"/>
    <cellStyle name="60% - Accent4 2 4 3" xfId="27404"/>
    <cellStyle name="60% - Accent4 2 4 4" xfId="27405"/>
    <cellStyle name="60% - Accent4 2 4 5" xfId="27406"/>
    <cellStyle name="60% - Accent4 2 5" xfId="27407"/>
    <cellStyle name="60% - Accent4 2 5 2" xfId="27408"/>
    <cellStyle name="60% - Accent4 2 6" xfId="27409"/>
    <cellStyle name="60% - Accent4 2 6 2" xfId="27410"/>
    <cellStyle name="60% - Accent4 2 7" xfId="27411"/>
    <cellStyle name="60% - Accent4 20" xfId="27412"/>
    <cellStyle name="60% - Accent4 21" xfId="27413"/>
    <cellStyle name="60% - Accent4 22" xfId="27414"/>
    <cellStyle name="60% - Accent4 23" xfId="27415"/>
    <cellStyle name="60% - Accent4 24" xfId="27416"/>
    <cellStyle name="60% - Accent4 25" xfId="27417"/>
    <cellStyle name="60% - Accent4 26" xfId="27418"/>
    <cellStyle name="60% - Accent4 27" xfId="27419"/>
    <cellStyle name="60% - Accent4 28" xfId="27420"/>
    <cellStyle name="60% - Accent4 29" xfId="27421"/>
    <cellStyle name="60% - Accent4 3" xfId="27422"/>
    <cellStyle name="60% - Accent4 3 2" xfId="27423"/>
    <cellStyle name="60% - Accent4 3 2 2" xfId="27424"/>
    <cellStyle name="60% - Accent4 3 2 2 2" xfId="27425"/>
    <cellStyle name="60% - Accent4 3 2 3" xfId="27426"/>
    <cellStyle name="60% - Accent4 3 3" xfId="27427"/>
    <cellStyle name="60% - Accent4 3 3 2" xfId="27428"/>
    <cellStyle name="60% - Accent4 3 4" xfId="27429"/>
    <cellStyle name="60% - Accent4 3 4 2" xfId="27430"/>
    <cellStyle name="60% - Accent4 3 5" xfId="27431"/>
    <cellStyle name="60% - Accent4 30" xfId="27432"/>
    <cellStyle name="60% - Accent4 31" xfId="27433"/>
    <cellStyle name="60% - Accent4 32" xfId="27434"/>
    <cellStyle name="60% - Accent4 33" xfId="27435"/>
    <cellStyle name="60% - Accent4 34" xfId="27436"/>
    <cellStyle name="60% - Accent4 35" xfId="27437"/>
    <cellStyle name="60% - Accent4 36" xfId="27438"/>
    <cellStyle name="60% - Accent4 37" xfId="27439"/>
    <cellStyle name="60% - Accent4 38" xfId="27440"/>
    <cellStyle name="60% - Accent4 39" xfId="27441"/>
    <cellStyle name="60% - Accent4 4" xfId="27442"/>
    <cellStyle name="60% - Accent4 4 2" xfId="27443"/>
    <cellStyle name="60% - Accent4 4 2 2" xfId="27444"/>
    <cellStyle name="60% - Accent4 4 2 2 2" xfId="27445"/>
    <cellStyle name="60% - Accent4 4 2 3" xfId="27446"/>
    <cellStyle name="60% - Accent4 4 2 4" xfId="27447"/>
    <cellStyle name="60% - Accent4 4 3" xfId="27448"/>
    <cellStyle name="60% - Accent4 4 3 2" xfId="27449"/>
    <cellStyle name="60% - Accent4 4 4" xfId="27450"/>
    <cellStyle name="60% - Accent4 4 4 2" xfId="27451"/>
    <cellStyle name="60% - Accent4 4 5" xfId="27452"/>
    <cellStyle name="60% - Accent4 40" xfId="27453"/>
    <cellStyle name="60% - Accent4 41" xfId="27454"/>
    <cellStyle name="60% - Accent4 42" xfId="27455"/>
    <cellStyle name="60% - Accent4 43" xfId="27456"/>
    <cellStyle name="60% - Accent4 44" xfId="27457"/>
    <cellStyle name="60% - Accent4 45" xfId="27458"/>
    <cellStyle name="60% - Accent4 46" xfId="27459"/>
    <cellStyle name="60% - Accent4 47" xfId="27460"/>
    <cellStyle name="60% - Accent4 48" xfId="27461"/>
    <cellStyle name="60% - Accent4 49" xfId="27462"/>
    <cellStyle name="60% - Accent4 5" xfId="27463"/>
    <cellStyle name="60% - Accent4 5 2" xfId="27464"/>
    <cellStyle name="60% - Accent4 5 2 2" xfId="27465"/>
    <cellStyle name="60% - Accent4 5 2 3" xfId="27466"/>
    <cellStyle name="60% - Accent4 5 3" xfId="27467"/>
    <cellStyle name="60% - Accent4 50" xfId="27468"/>
    <cellStyle name="60% - Accent4 51" xfId="27469"/>
    <cellStyle name="60% - Accent4 52" xfId="27470"/>
    <cellStyle name="60% - Accent4 53" xfId="27471"/>
    <cellStyle name="60% - Accent4 54" xfId="27472"/>
    <cellStyle name="60% - Accent4 55" xfId="27473"/>
    <cellStyle name="60% - Accent4 56" xfId="27474"/>
    <cellStyle name="60% - Accent4 57" xfId="27475"/>
    <cellStyle name="60% - Accent4 58" xfId="27476"/>
    <cellStyle name="60% - Accent4 59" xfId="27477"/>
    <cellStyle name="60% - Accent4 6" xfId="27478"/>
    <cellStyle name="60% - Accent4 6 2" xfId="27479"/>
    <cellStyle name="60% - Accent4 6 2 2" xfId="27480"/>
    <cellStyle name="60% - Accent4 6 3" xfId="27481"/>
    <cellStyle name="60% - Accent4 6 4" xfId="27482"/>
    <cellStyle name="60% - Accent4 6 5" xfId="27483"/>
    <cellStyle name="60% - Accent4 60" xfId="27484"/>
    <cellStyle name="60% - Accent4 61" xfId="27485"/>
    <cellStyle name="60% - Accent4 62" xfId="27486"/>
    <cellStyle name="60% - Accent4 63" xfId="27487"/>
    <cellStyle name="60% - Accent4 64" xfId="27488"/>
    <cellStyle name="60% - Accent4 65" xfId="27489"/>
    <cellStyle name="60% - Accent4 7" xfId="27490"/>
    <cellStyle name="60% - Accent4 7 2" xfId="27491"/>
    <cellStyle name="60% - Accent4 7 3" xfId="27492"/>
    <cellStyle name="60% - Accent4 8" xfId="27493"/>
    <cellStyle name="60% - Accent4 9" xfId="27494"/>
    <cellStyle name="60% - Accent5 10" xfId="27495"/>
    <cellStyle name="60% - Accent5 11" xfId="27496"/>
    <cellStyle name="60% - Accent5 12" xfId="27497"/>
    <cellStyle name="60% - Accent5 13" xfId="27498"/>
    <cellStyle name="60% - Accent5 14" xfId="27499"/>
    <cellStyle name="60% - Accent5 15" xfId="27500"/>
    <cellStyle name="60% - Accent5 16" xfId="27501"/>
    <cellStyle name="60% - Accent5 17" xfId="27502"/>
    <cellStyle name="60% - Accent5 18" xfId="27503"/>
    <cellStyle name="60% - Accent5 19" xfId="27504"/>
    <cellStyle name="60% - Accent5 2" xfId="27505"/>
    <cellStyle name="60% - Accent5 2 2" xfId="27506"/>
    <cellStyle name="60% - Accent5 2 2 2" xfId="27507"/>
    <cellStyle name="60% - Accent5 2 2 2 2" xfId="27508"/>
    <cellStyle name="60% - Accent5 2 2 2 2 2" xfId="27509"/>
    <cellStyle name="60% - Accent5 2 2 2 3" xfId="27510"/>
    <cellStyle name="60% - Accent5 2 2 3" xfId="27511"/>
    <cellStyle name="60% - Accent5 2 2 3 2" xfId="27512"/>
    <cellStyle name="60% - Accent5 2 2 4" xfId="27513"/>
    <cellStyle name="60% - Accent5 2 2 4 2" xfId="27514"/>
    <cellStyle name="60% - Accent5 2 3" xfId="27515"/>
    <cellStyle name="60% - Accent5 2 3 2" xfId="27516"/>
    <cellStyle name="60% - Accent5 2 3 2 2" xfId="27517"/>
    <cellStyle name="60% - Accent5 2 3 2 2 2" xfId="27518"/>
    <cellStyle name="60% - Accent5 2 3 2 3" xfId="27519"/>
    <cellStyle name="60% - Accent5 2 3 2 4" xfId="27520"/>
    <cellStyle name="60% - Accent5 2 3 3" xfId="27521"/>
    <cellStyle name="60% - Accent5 2 3 3 2" xfId="27522"/>
    <cellStyle name="60% - Accent5 2 3 3 3" xfId="27523"/>
    <cellStyle name="60% - Accent5 2 3 4" xfId="27524"/>
    <cellStyle name="60% - Accent5 2 3 4 2" xfId="27525"/>
    <cellStyle name="60% - Accent5 2 3 5" xfId="27526"/>
    <cellStyle name="60% - Accent5 2 4" xfId="27527"/>
    <cellStyle name="60% - Accent5 2 4 2" xfId="27528"/>
    <cellStyle name="60% - Accent5 2 4 2 2" xfId="27529"/>
    <cellStyle name="60% - Accent5 2 4 3" xfId="27530"/>
    <cellStyle name="60% - Accent5 2 4 4" xfId="27531"/>
    <cellStyle name="60% - Accent5 2 4 5" xfId="27532"/>
    <cellStyle name="60% - Accent5 2 5" xfId="27533"/>
    <cellStyle name="60% - Accent5 2 5 2" xfId="27534"/>
    <cellStyle name="60% - Accent5 2 6" xfId="27535"/>
    <cellStyle name="60% - Accent5 2 6 2" xfId="27536"/>
    <cellStyle name="60% - Accent5 2 7" xfId="27537"/>
    <cellStyle name="60% - Accent5 20" xfId="27538"/>
    <cellStyle name="60% - Accent5 21" xfId="27539"/>
    <cellStyle name="60% - Accent5 22" xfId="27540"/>
    <cellStyle name="60% - Accent5 23" xfId="27541"/>
    <cellStyle name="60% - Accent5 24" xfId="27542"/>
    <cellStyle name="60% - Accent5 25" xfId="27543"/>
    <cellStyle name="60% - Accent5 26" xfId="27544"/>
    <cellStyle name="60% - Accent5 27" xfId="27545"/>
    <cellStyle name="60% - Accent5 28" xfId="27546"/>
    <cellStyle name="60% - Accent5 29" xfId="27547"/>
    <cellStyle name="60% - Accent5 3" xfId="27548"/>
    <cellStyle name="60% - Accent5 3 2" xfId="27549"/>
    <cellStyle name="60% - Accent5 3 2 2" xfId="27550"/>
    <cellStyle name="60% - Accent5 3 2 2 2" xfId="27551"/>
    <cellStyle name="60% - Accent5 3 2 3" xfId="27552"/>
    <cellStyle name="60% - Accent5 3 3" xfId="27553"/>
    <cellStyle name="60% - Accent5 3 3 2" xfId="27554"/>
    <cellStyle name="60% - Accent5 3 4" xfId="27555"/>
    <cellStyle name="60% - Accent5 3 4 2" xfId="27556"/>
    <cellStyle name="60% - Accent5 3 5" xfId="27557"/>
    <cellStyle name="60% - Accent5 30" xfId="27558"/>
    <cellStyle name="60% - Accent5 31" xfId="27559"/>
    <cellStyle name="60% - Accent5 32" xfId="27560"/>
    <cellStyle name="60% - Accent5 33" xfId="27561"/>
    <cellStyle name="60% - Accent5 34" xfId="27562"/>
    <cellStyle name="60% - Accent5 35" xfId="27563"/>
    <cellStyle name="60% - Accent5 36" xfId="27564"/>
    <cellStyle name="60% - Accent5 37" xfId="27565"/>
    <cellStyle name="60% - Accent5 38" xfId="27566"/>
    <cellStyle name="60% - Accent5 39" xfId="27567"/>
    <cellStyle name="60% - Accent5 4" xfId="27568"/>
    <cellStyle name="60% - Accent5 4 2" xfId="27569"/>
    <cellStyle name="60% - Accent5 4 2 2" xfId="27570"/>
    <cellStyle name="60% - Accent5 4 2 2 2" xfId="27571"/>
    <cellStyle name="60% - Accent5 4 2 3" xfId="27572"/>
    <cellStyle name="60% - Accent5 4 2 4" xfId="27573"/>
    <cellStyle name="60% - Accent5 4 3" xfId="27574"/>
    <cellStyle name="60% - Accent5 4 3 2" xfId="27575"/>
    <cellStyle name="60% - Accent5 4 4" xfId="27576"/>
    <cellStyle name="60% - Accent5 4 4 2" xfId="27577"/>
    <cellStyle name="60% - Accent5 4 5" xfId="27578"/>
    <cellStyle name="60% - Accent5 40" xfId="27579"/>
    <cellStyle name="60% - Accent5 41" xfId="27580"/>
    <cellStyle name="60% - Accent5 42" xfId="27581"/>
    <cellStyle name="60% - Accent5 43" xfId="27582"/>
    <cellStyle name="60% - Accent5 44" xfId="27583"/>
    <cellStyle name="60% - Accent5 45" xfId="27584"/>
    <cellStyle name="60% - Accent5 46" xfId="27585"/>
    <cellStyle name="60% - Accent5 47" xfId="27586"/>
    <cellStyle name="60% - Accent5 48" xfId="27587"/>
    <cellStyle name="60% - Accent5 49" xfId="27588"/>
    <cellStyle name="60% - Accent5 5" xfId="27589"/>
    <cellStyle name="60% - Accent5 5 2" xfId="27590"/>
    <cellStyle name="60% - Accent5 5 2 2" xfId="27591"/>
    <cellStyle name="60% - Accent5 5 2 3" xfId="27592"/>
    <cellStyle name="60% - Accent5 5 3" xfId="27593"/>
    <cellStyle name="60% - Accent5 50" xfId="27594"/>
    <cellStyle name="60% - Accent5 51" xfId="27595"/>
    <cellStyle name="60% - Accent5 52" xfId="27596"/>
    <cellStyle name="60% - Accent5 53" xfId="27597"/>
    <cellStyle name="60% - Accent5 54" xfId="27598"/>
    <cellStyle name="60% - Accent5 55" xfId="27599"/>
    <cellStyle name="60% - Accent5 56" xfId="27600"/>
    <cellStyle name="60% - Accent5 57" xfId="27601"/>
    <cellStyle name="60% - Accent5 58" xfId="27602"/>
    <cellStyle name="60% - Accent5 59" xfId="27603"/>
    <cellStyle name="60% - Accent5 6" xfId="27604"/>
    <cellStyle name="60% - Accent5 6 2" xfId="27605"/>
    <cellStyle name="60% - Accent5 6 2 2" xfId="27606"/>
    <cellStyle name="60% - Accent5 6 3" xfId="27607"/>
    <cellStyle name="60% - Accent5 6 4" xfId="27608"/>
    <cellStyle name="60% - Accent5 6 5" xfId="27609"/>
    <cellStyle name="60% - Accent5 60" xfId="27610"/>
    <cellStyle name="60% - Accent5 61" xfId="27611"/>
    <cellStyle name="60% - Accent5 62" xfId="27612"/>
    <cellStyle name="60% - Accent5 63" xfId="27613"/>
    <cellStyle name="60% - Accent5 64" xfId="27614"/>
    <cellStyle name="60% - Accent5 65" xfId="27615"/>
    <cellStyle name="60% - Accent5 7" xfId="27616"/>
    <cellStyle name="60% - Accent5 7 2" xfId="27617"/>
    <cellStyle name="60% - Accent5 7 3" xfId="27618"/>
    <cellStyle name="60% - Accent5 8" xfId="27619"/>
    <cellStyle name="60% - Accent5 9" xfId="27620"/>
    <cellStyle name="60% - Accent6 10" xfId="27621"/>
    <cellStyle name="60% - Accent6 11" xfId="27622"/>
    <cellStyle name="60% - Accent6 12" xfId="27623"/>
    <cellStyle name="60% - Accent6 13" xfId="27624"/>
    <cellStyle name="60% - Accent6 14" xfId="27625"/>
    <cellStyle name="60% - Accent6 15" xfId="27626"/>
    <cellStyle name="60% - Accent6 16" xfId="27627"/>
    <cellStyle name="60% - Accent6 17" xfId="27628"/>
    <cellStyle name="60% - Accent6 18" xfId="27629"/>
    <cellStyle name="60% - Accent6 19" xfId="27630"/>
    <cellStyle name="60% - Accent6 2" xfId="27631"/>
    <cellStyle name="60% - Accent6 2 2" xfId="27632"/>
    <cellStyle name="60% - Accent6 2 2 2" xfId="27633"/>
    <cellStyle name="60% - Accent6 2 2 2 2" xfId="27634"/>
    <cellStyle name="60% - Accent6 2 2 2 2 2" xfId="27635"/>
    <cellStyle name="60% - Accent6 2 2 2 3" xfId="27636"/>
    <cellStyle name="60% - Accent6 2 2 3" xfId="27637"/>
    <cellStyle name="60% - Accent6 2 2 3 2" xfId="27638"/>
    <cellStyle name="60% - Accent6 2 2 4" xfId="27639"/>
    <cellStyle name="60% - Accent6 2 2 4 2" xfId="27640"/>
    <cellStyle name="60% - Accent6 2 3" xfId="27641"/>
    <cellStyle name="60% - Accent6 2 3 2" xfId="27642"/>
    <cellStyle name="60% - Accent6 2 3 2 2" xfId="27643"/>
    <cellStyle name="60% - Accent6 2 3 2 2 2" xfId="27644"/>
    <cellStyle name="60% - Accent6 2 3 2 3" xfId="27645"/>
    <cellStyle name="60% - Accent6 2 3 2 4" xfId="27646"/>
    <cellStyle name="60% - Accent6 2 3 3" xfId="27647"/>
    <cellStyle name="60% - Accent6 2 3 3 2" xfId="27648"/>
    <cellStyle name="60% - Accent6 2 3 3 3" xfId="27649"/>
    <cellStyle name="60% - Accent6 2 3 4" xfId="27650"/>
    <cellStyle name="60% - Accent6 2 3 4 2" xfId="27651"/>
    <cellStyle name="60% - Accent6 2 3 5" xfId="27652"/>
    <cellStyle name="60% - Accent6 2 4" xfId="27653"/>
    <cellStyle name="60% - Accent6 2 4 2" xfId="27654"/>
    <cellStyle name="60% - Accent6 2 4 2 2" xfId="27655"/>
    <cellStyle name="60% - Accent6 2 4 3" xfId="27656"/>
    <cellStyle name="60% - Accent6 2 4 4" xfId="27657"/>
    <cellStyle name="60% - Accent6 2 4 5" xfId="27658"/>
    <cellStyle name="60% - Accent6 2 5" xfId="27659"/>
    <cellStyle name="60% - Accent6 2 5 2" xfId="27660"/>
    <cellStyle name="60% - Accent6 2 6" xfId="27661"/>
    <cellStyle name="60% - Accent6 2 6 2" xfId="27662"/>
    <cellStyle name="60% - Accent6 2 7" xfId="27663"/>
    <cellStyle name="60% - Accent6 20" xfId="27664"/>
    <cellStyle name="60% - Accent6 21" xfId="27665"/>
    <cellStyle name="60% - Accent6 22" xfId="27666"/>
    <cellStyle name="60% - Accent6 23" xfId="27667"/>
    <cellStyle name="60% - Accent6 24" xfId="27668"/>
    <cellStyle name="60% - Accent6 25" xfId="27669"/>
    <cellStyle name="60% - Accent6 26" xfId="27670"/>
    <cellStyle name="60% - Accent6 27" xfId="27671"/>
    <cellStyle name="60% - Accent6 28" xfId="27672"/>
    <cellStyle name="60% - Accent6 29" xfId="27673"/>
    <cellStyle name="60% - Accent6 3" xfId="27674"/>
    <cellStyle name="60% - Accent6 3 2" xfId="27675"/>
    <cellStyle name="60% - Accent6 3 2 2" xfId="27676"/>
    <cellStyle name="60% - Accent6 3 2 2 2" xfId="27677"/>
    <cellStyle name="60% - Accent6 3 2 3" xfId="27678"/>
    <cellStyle name="60% - Accent6 3 3" xfId="27679"/>
    <cellStyle name="60% - Accent6 3 3 2" xfId="27680"/>
    <cellStyle name="60% - Accent6 3 4" xfId="27681"/>
    <cellStyle name="60% - Accent6 3 4 2" xfId="27682"/>
    <cellStyle name="60% - Accent6 3 5" xfId="27683"/>
    <cellStyle name="60% - Accent6 30" xfId="27684"/>
    <cellStyle name="60% - Accent6 31" xfId="27685"/>
    <cellStyle name="60% - Accent6 32" xfId="27686"/>
    <cellStyle name="60% - Accent6 33" xfId="27687"/>
    <cellStyle name="60% - Accent6 34" xfId="27688"/>
    <cellStyle name="60% - Accent6 35" xfId="27689"/>
    <cellStyle name="60% - Accent6 36" xfId="27690"/>
    <cellStyle name="60% - Accent6 37" xfId="27691"/>
    <cellStyle name="60% - Accent6 38" xfId="27692"/>
    <cellStyle name="60% - Accent6 39" xfId="27693"/>
    <cellStyle name="60% - Accent6 4" xfId="27694"/>
    <cellStyle name="60% - Accent6 4 2" xfId="27695"/>
    <cellStyle name="60% - Accent6 4 2 2" xfId="27696"/>
    <cellStyle name="60% - Accent6 4 2 2 2" xfId="27697"/>
    <cellStyle name="60% - Accent6 4 2 3" xfId="27698"/>
    <cellStyle name="60% - Accent6 4 2 4" xfId="27699"/>
    <cellStyle name="60% - Accent6 4 3" xfId="27700"/>
    <cellStyle name="60% - Accent6 4 3 2" xfId="27701"/>
    <cellStyle name="60% - Accent6 4 4" xfId="27702"/>
    <cellStyle name="60% - Accent6 4 4 2" xfId="27703"/>
    <cellStyle name="60% - Accent6 4 5" xfId="27704"/>
    <cellStyle name="60% - Accent6 40" xfId="27705"/>
    <cellStyle name="60% - Accent6 41" xfId="27706"/>
    <cellStyle name="60% - Accent6 42" xfId="27707"/>
    <cellStyle name="60% - Accent6 43" xfId="27708"/>
    <cellStyle name="60% - Accent6 44" xfId="27709"/>
    <cellStyle name="60% - Accent6 45" xfId="27710"/>
    <cellStyle name="60% - Accent6 46" xfId="27711"/>
    <cellStyle name="60% - Accent6 47" xfId="27712"/>
    <cellStyle name="60% - Accent6 48" xfId="27713"/>
    <cellStyle name="60% - Accent6 49" xfId="27714"/>
    <cellStyle name="60% - Accent6 5" xfId="27715"/>
    <cellStyle name="60% - Accent6 5 2" xfId="27716"/>
    <cellStyle name="60% - Accent6 5 2 2" xfId="27717"/>
    <cellStyle name="60% - Accent6 5 2 3" xfId="27718"/>
    <cellStyle name="60% - Accent6 5 3" xfId="27719"/>
    <cellStyle name="60% - Accent6 50" xfId="27720"/>
    <cellStyle name="60% - Accent6 51" xfId="27721"/>
    <cellStyle name="60% - Accent6 52" xfId="27722"/>
    <cellStyle name="60% - Accent6 53" xfId="27723"/>
    <cellStyle name="60% - Accent6 54" xfId="27724"/>
    <cellStyle name="60% - Accent6 55" xfId="27725"/>
    <cellStyle name="60% - Accent6 56" xfId="27726"/>
    <cellStyle name="60% - Accent6 57" xfId="27727"/>
    <cellStyle name="60% - Accent6 58" xfId="27728"/>
    <cellStyle name="60% - Accent6 59" xfId="27729"/>
    <cellStyle name="60% - Accent6 6" xfId="27730"/>
    <cellStyle name="60% - Accent6 6 2" xfId="27731"/>
    <cellStyle name="60% - Accent6 6 2 2" xfId="27732"/>
    <cellStyle name="60% - Accent6 6 3" xfId="27733"/>
    <cellStyle name="60% - Accent6 6 4" xfId="27734"/>
    <cellStyle name="60% - Accent6 6 5" xfId="27735"/>
    <cellStyle name="60% - Accent6 60" xfId="27736"/>
    <cellStyle name="60% - Accent6 61" xfId="27737"/>
    <cellStyle name="60% - Accent6 62" xfId="27738"/>
    <cellStyle name="60% - Accent6 63" xfId="27739"/>
    <cellStyle name="60% - Accent6 64" xfId="27740"/>
    <cellStyle name="60% - Accent6 65" xfId="27741"/>
    <cellStyle name="60% - Accent6 7" xfId="27742"/>
    <cellStyle name="60% - Accent6 7 2" xfId="27743"/>
    <cellStyle name="60% - Accent6 7 3" xfId="27744"/>
    <cellStyle name="60% - Accent6 8" xfId="27745"/>
    <cellStyle name="60% - Accent6 9" xfId="27746"/>
    <cellStyle name="Accent1 - 20%" xfId="27747"/>
    <cellStyle name="Accent1 - 20% 2" xfId="27748"/>
    <cellStyle name="Accent1 - 20% 3" xfId="43057"/>
    <cellStyle name="Accent1 - 20% 4" xfId="43058"/>
    <cellStyle name="Accent1 - 40%" xfId="27749"/>
    <cellStyle name="Accent1 - 40% 2" xfId="27750"/>
    <cellStyle name="Accent1 - 40% 3" xfId="43059"/>
    <cellStyle name="Accent1 - 40% 4" xfId="43060"/>
    <cellStyle name="Accent1 - 60%" xfId="27751"/>
    <cellStyle name="Accent1 - 60% 2" xfId="27752"/>
    <cellStyle name="Accent1 - 60% 3" xfId="43061"/>
    <cellStyle name="Accent1 - 60% 4" xfId="43062"/>
    <cellStyle name="Accent1 10" xfId="27753"/>
    <cellStyle name="Accent1 10 2" xfId="27754"/>
    <cellStyle name="Accent1 10 3" xfId="27755"/>
    <cellStyle name="Accent1 11" xfId="27756"/>
    <cellStyle name="Accent1 11 2" xfId="27757"/>
    <cellStyle name="Accent1 11 3" xfId="27758"/>
    <cellStyle name="Accent1 12" xfId="27759"/>
    <cellStyle name="Accent1 12 2" xfId="27760"/>
    <cellStyle name="Accent1 13" xfId="27761"/>
    <cellStyle name="Accent1 13 2" xfId="27762"/>
    <cellStyle name="Accent1 13 3" xfId="27763"/>
    <cellStyle name="Accent1 14" xfId="27764"/>
    <cellStyle name="Accent1 14 2" xfId="27765"/>
    <cellStyle name="Accent1 14 3" xfId="27766"/>
    <cellStyle name="Accent1 15" xfId="27767"/>
    <cellStyle name="Accent1 15 2" xfId="27768"/>
    <cellStyle name="Accent1 15 3" xfId="27769"/>
    <cellStyle name="Accent1 16" xfId="27770"/>
    <cellStyle name="Accent1 16 2" xfId="27771"/>
    <cellStyle name="Accent1 16 3" xfId="27772"/>
    <cellStyle name="Accent1 17" xfId="27773"/>
    <cellStyle name="Accent1 17 2" xfId="27774"/>
    <cellStyle name="Accent1 17 3" xfId="27775"/>
    <cellStyle name="Accent1 18" xfId="27776"/>
    <cellStyle name="Accent1 18 2" xfId="27777"/>
    <cellStyle name="Accent1 19" xfId="27778"/>
    <cellStyle name="Accent1 2" xfId="27779"/>
    <cellStyle name="Accent1 2 2" xfId="27780"/>
    <cellStyle name="Accent1 2 2 2" xfId="27781"/>
    <cellStyle name="Accent1 2 2 2 2" xfId="27782"/>
    <cellStyle name="Accent1 2 2 2 2 2" xfId="27783"/>
    <cellStyle name="Accent1 2 2 2 3" xfId="27784"/>
    <cellStyle name="Accent1 2 2 3" xfId="27785"/>
    <cellStyle name="Accent1 2 2 3 2" xfId="27786"/>
    <cellStyle name="Accent1 2 2 4" xfId="27787"/>
    <cellStyle name="Accent1 2 2 4 2" xfId="27788"/>
    <cellStyle name="Accent1 2 3" xfId="27789"/>
    <cellStyle name="Accent1 2 3 2" xfId="27790"/>
    <cellStyle name="Accent1 2 3 2 2" xfId="27791"/>
    <cellStyle name="Accent1 2 3 2 2 2" xfId="27792"/>
    <cellStyle name="Accent1 2 3 2 3" xfId="27793"/>
    <cellStyle name="Accent1 2 3 2 4" xfId="27794"/>
    <cellStyle name="Accent1 2 3 3" xfId="27795"/>
    <cellStyle name="Accent1 2 3 3 2" xfId="27796"/>
    <cellStyle name="Accent1 2 3 3 3" xfId="27797"/>
    <cellStyle name="Accent1 2 3 4" xfId="27798"/>
    <cellStyle name="Accent1 2 3 4 2" xfId="27799"/>
    <cellStyle name="Accent1 2 3 5" xfId="27800"/>
    <cellStyle name="Accent1 2 3 6" xfId="27801"/>
    <cellStyle name="Accent1 2 4" xfId="27802"/>
    <cellStyle name="Accent1 2 4 2" xfId="27803"/>
    <cellStyle name="Accent1 2 4 2 2" xfId="27804"/>
    <cellStyle name="Accent1 2 4 3" xfId="27805"/>
    <cellStyle name="Accent1 2 4 4" xfId="27806"/>
    <cellStyle name="Accent1 2 4 5" xfId="27807"/>
    <cellStyle name="Accent1 2 5" xfId="27808"/>
    <cellStyle name="Accent1 2 5 2" xfId="27809"/>
    <cellStyle name="Accent1 2 6" xfId="27810"/>
    <cellStyle name="Accent1 2 6 2" xfId="27811"/>
    <cellStyle name="Accent1 2 7" xfId="27812"/>
    <cellStyle name="Accent1 20" xfId="27813"/>
    <cellStyle name="Accent1 21" xfId="27814"/>
    <cellStyle name="Accent1 22" xfId="27815"/>
    <cellStyle name="Accent1 23" xfId="27816"/>
    <cellStyle name="Accent1 24" xfId="27817"/>
    <cellStyle name="Accent1 25" xfId="27818"/>
    <cellStyle name="Accent1 26" xfId="27819"/>
    <cellStyle name="Accent1 27" xfId="27820"/>
    <cellStyle name="Accent1 28" xfId="27821"/>
    <cellStyle name="Accent1 29" xfId="27822"/>
    <cellStyle name="Accent1 3" xfId="27823"/>
    <cellStyle name="Accent1 3 2" xfId="27824"/>
    <cellStyle name="Accent1 3 2 2" xfId="27825"/>
    <cellStyle name="Accent1 3 2 2 2" xfId="27826"/>
    <cellStyle name="Accent1 3 2 3" xfId="27827"/>
    <cellStyle name="Accent1 3 2 4" xfId="27828"/>
    <cellStyle name="Accent1 3 3" xfId="27829"/>
    <cellStyle name="Accent1 3 3 2" xfId="27830"/>
    <cellStyle name="Accent1 3 4" xfId="27831"/>
    <cellStyle name="Accent1 3 4 2" xfId="27832"/>
    <cellStyle name="Accent1 3 5" xfId="27833"/>
    <cellStyle name="Accent1 30" xfId="27834"/>
    <cellStyle name="Accent1 31" xfId="27835"/>
    <cellStyle name="Accent1 32" xfId="27836"/>
    <cellStyle name="Accent1 33" xfId="27837"/>
    <cellStyle name="Accent1 34" xfId="27838"/>
    <cellStyle name="Accent1 35" xfId="27839"/>
    <cellStyle name="Accent1 36" xfId="27840"/>
    <cellStyle name="Accent1 37" xfId="27841"/>
    <cellStyle name="Accent1 38" xfId="27842"/>
    <cellStyle name="Accent1 39" xfId="27843"/>
    <cellStyle name="Accent1 4" xfId="27844"/>
    <cellStyle name="Accent1 4 2" xfId="27845"/>
    <cellStyle name="Accent1 4 2 2" xfId="27846"/>
    <cellStyle name="Accent1 4 2 2 2" xfId="27847"/>
    <cellStyle name="Accent1 4 2 3" xfId="27848"/>
    <cellStyle name="Accent1 4 2 4" xfId="27849"/>
    <cellStyle name="Accent1 4 2 5" xfId="27850"/>
    <cellStyle name="Accent1 4 3" xfId="27851"/>
    <cellStyle name="Accent1 4 3 2" xfId="27852"/>
    <cellStyle name="Accent1 4 4" xfId="27853"/>
    <cellStyle name="Accent1 4 4 2" xfId="27854"/>
    <cellStyle name="Accent1 40" xfId="27855"/>
    <cellStyle name="Accent1 41" xfId="27856"/>
    <cellStyle name="Accent1 42" xfId="27857"/>
    <cellStyle name="Accent1 43" xfId="27858"/>
    <cellStyle name="Accent1 44" xfId="27859"/>
    <cellStyle name="Accent1 45" xfId="27860"/>
    <cellStyle name="Accent1 46" xfId="27861"/>
    <cellStyle name="Accent1 47" xfId="27862"/>
    <cellStyle name="Accent1 48" xfId="27863"/>
    <cellStyle name="Accent1 49" xfId="27864"/>
    <cellStyle name="Accent1 5" xfId="27865"/>
    <cellStyle name="Accent1 5 2" xfId="27866"/>
    <cellStyle name="Accent1 5 2 2" xfId="27867"/>
    <cellStyle name="Accent1 5 2 3" xfId="27868"/>
    <cellStyle name="Accent1 5 3" xfId="27869"/>
    <cellStyle name="Accent1 50" xfId="27870"/>
    <cellStyle name="Accent1 51" xfId="27871"/>
    <cellStyle name="Accent1 52" xfId="27872"/>
    <cellStyle name="Accent1 53" xfId="27873"/>
    <cellStyle name="Accent1 54" xfId="27874"/>
    <cellStyle name="Accent1 55" xfId="27875"/>
    <cellStyle name="Accent1 56" xfId="27876"/>
    <cellStyle name="Accent1 57" xfId="27877"/>
    <cellStyle name="Accent1 58" xfId="27878"/>
    <cellStyle name="Accent1 59" xfId="27879"/>
    <cellStyle name="Accent1 6" xfId="27880"/>
    <cellStyle name="Accent1 6 2" xfId="27881"/>
    <cellStyle name="Accent1 6 2 2" xfId="27882"/>
    <cellStyle name="Accent1 6 3" xfId="27883"/>
    <cellStyle name="Accent1 6 4" xfId="27884"/>
    <cellStyle name="Accent1 6 5" xfId="27885"/>
    <cellStyle name="Accent1 6 6" xfId="27886"/>
    <cellStyle name="Accent1 60" xfId="27887"/>
    <cellStyle name="Accent1 61" xfId="27888"/>
    <cellStyle name="Accent1 62" xfId="27889"/>
    <cellStyle name="Accent1 63" xfId="27890"/>
    <cellStyle name="Accent1 64" xfId="27891"/>
    <cellStyle name="Accent1 65" xfId="27892"/>
    <cellStyle name="Accent1 7" xfId="27893"/>
    <cellStyle name="Accent1 7 2" xfId="27894"/>
    <cellStyle name="Accent1 7 3" xfId="27895"/>
    <cellStyle name="Accent1 7 4" xfId="27896"/>
    <cellStyle name="Accent1 8" xfId="27897"/>
    <cellStyle name="Accent1 8 2" xfId="27898"/>
    <cellStyle name="Accent1 8 3" xfId="27899"/>
    <cellStyle name="Accent1 8 4" xfId="27900"/>
    <cellStyle name="Accent1 9" xfId="27901"/>
    <cellStyle name="Accent1 9 2" xfId="27902"/>
    <cellStyle name="Accent1 9 3" xfId="27903"/>
    <cellStyle name="Accent1 9 4" xfId="27904"/>
    <cellStyle name="Accent2 - 20%" xfId="27905"/>
    <cellStyle name="Accent2 - 20% 2" xfId="27906"/>
    <cellStyle name="Accent2 - 20% 3" xfId="43063"/>
    <cellStyle name="Accent2 - 20% 4" xfId="43064"/>
    <cellStyle name="Accent2 - 40%" xfId="27907"/>
    <cellStyle name="Accent2 - 40% 2" xfId="27908"/>
    <cellStyle name="Accent2 - 40% 3" xfId="43065"/>
    <cellStyle name="Accent2 - 40% 4" xfId="43066"/>
    <cellStyle name="Accent2 - 60%" xfId="27909"/>
    <cellStyle name="Accent2 - 60% 2" xfId="27910"/>
    <cellStyle name="Accent2 - 60% 3" xfId="43067"/>
    <cellStyle name="Accent2 - 60% 4" xfId="43068"/>
    <cellStyle name="Accent2 10" xfId="27911"/>
    <cellStyle name="Accent2 10 2" xfId="27912"/>
    <cellStyle name="Accent2 10 3" xfId="27913"/>
    <cellStyle name="Accent2 11" xfId="27914"/>
    <cellStyle name="Accent2 11 2" xfId="27915"/>
    <cellStyle name="Accent2 11 3" xfId="27916"/>
    <cellStyle name="Accent2 12" xfId="27917"/>
    <cellStyle name="Accent2 12 2" xfId="27918"/>
    <cellStyle name="Accent2 13" xfId="27919"/>
    <cellStyle name="Accent2 13 2" xfId="27920"/>
    <cellStyle name="Accent2 13 3" xfId="27921"/>
    <cellStyle name="Accent2 14" xfId="27922"/>
    <cellStyle name="Accent2 14 2" xfId="27923"/>
    <cellStyle name="Accent2 14 3" xfId="27924"/>
    <cellStyle name="Accent2 15" xfId="27925"/>
    <cellStyle name="Accent2 15 2" xfId="27926"/>
    <cellStyle name="Accent2 15 3" xfId="27927"/>
    <cellStyle name="Accent2 16" xfId="27928"/>
    <cellStyle name="Accent2 16 2" xfId="27929"/>
    <cellStyle name="Accent2 16 3" xfId="27930"/>
    <cellStyle name="Accent2 17" xfId="27931"/>
    <cellStyle name="Accent2 17 2" xfId="27932"/>
    <cellStyle name="Accent2 17 3" xfId="27933"/>
    <cellStyle name="Accent2 18" xfId="27934"/>
    <cellStyle name="Accent2 18 2" xfId="27935"/>
    <cellStyle name="Accent2 19" xfId="27936"/>
    <cellStyle name="Accent2 2" xfId="27937"/>
    <cellStyle name="Accent2 2 2" xfId="27938"/>
    <cellStyle name="Accent2 2 2 2" xfId="27939"/>
    <cellStyle name="Accent2 2 2 2 2" xfId="27940"/>
    <cellStyle name="Accent2 2 2 2 2 2" xfId="27941"/>
    <cellStyle name="Accent2 2 2 2 3" xfId="27942"/>
    <cellStyle name="Accent2 2 2 3" xfId="27943"/>
    <cellStyle name="Accent2 2 2 3 2" xfId="27944"/>
    <cellStyle name="Accent2 2 2 4" xfId="27945"/>
    <cellStyle name="Accent2 2 2 4 2" xfId="27946"/>
    <cellStyle name="Accent2 2 3" xfId="27947"/>
    <cellStyle name="Accent2 2 3 2" xfId="27948"/>
    <cellStyle name="Accent2 2 3 2 2" xfId="27949"/>
    <cellStyle name="Accent2 2 3 2 2 2" xfId="27950"/>
    <cellStyle name="Accent2 2 3 2 3" xfId="27951"/>
    <cellStyle name="Accent2 2 3 2 4" xfId="27952"/>
    <cellStyle name="Accent2 2 3 3" xfId="27953"/>
    <cellStyle name="Accent2 2 3 3 2" xfId="27954"/>
    <cellStyle name="Accent2 2 3 3 3" xfId="27955"/>
    <cellStyle name="Accent2 2 3 4" xfId="27956"/>
    <cellStyle name="Accent2 2 3 4 2" xfId="27957"/>
    <cellStyle name="Accent2 2 3 5" xfId="27958"/>
    <cellStyle name="Accent2 2 3 6" xfId="27959"/>
    <cellStyle name="Accent2 2 4" xfId="27960"/>
    <cellStyle name="Accent2 2 4 2" xfId="27961"/>
    <cellStyle name="Accent2 2 4 2 2" xfId="27962"/>
    <cellStyle name="Accent2 2 4 3" xfId="27963"/>
    <cellStyle name="Accent2 2 4 4" xfId="27964"/>
    <cellStyle name="Accent2 2 4 5" xfId="27965"/>
    <cellStyle name="Accent2 2 5" xfId="27966"/>
    <cellStyle name="Accent2 2 5 2" xfId="27967"/>
    <cellStyle name="Accent2 2 6" xfId="27968"/>
    <cellStyle name="Accent2 2 6 2" xfId="27969"/>
    <cellStyle name="Accent2 2 7" xfId="27970"/>
    <cellStyle name="Accent2 20" xfId="27971"/>
    <cellStyle name="Accent2 21" xfId="27972"/>
    <cellStyle name="Accent2 22" xfId="27973"/>
    <cellStyle name="Accent2 23" xfId="27974"/>
    <cellStyle name="Accent2 24" xfId="27975"/>
    <cellStyle name="Accent2 25" xfId="27976"/>
    <cellStyle name="Accent2 26" xfId="27977"/>
    <cellStyle name="Accent2 27" xfId="27978"/>
    <cellStyle name="Accent2 28" xfId="27979"/>
    <cellStyle name="Accent2 29" xfId="27980"/>
    <cellStyle name="Accent2 3" xfId="27981"/>
    <cellStyle name="Accent2 3 2" xfId="27982"/>
    <cellStyle name="Accent2 3 2 2" xfId="27983"/>
    <cellStyle name="Accent2 3 2 2 2" xfId="27984"/>
    <cellStyle name="Accent2 3 2 3" xfId="27985"/>
    <cellStyle name="Accent2 3 2 4" xfId="27986"/>
    <cellStyle name="Accent2 3 3" xfId="27987"/>
    <cellStyle name="Accent2 3 3 2" xfId="27988"/>
    <cellStyle name="Accent2 3 4" xfId="27989"/>
    <cellStyle name="Accent2 3 4 2" xfId="27990"/>
    <cellStyle name="Accent2 3 5" xfId="27991"/>
    <cellStyle name="Accent2 30" xfId="27992"/>
    <cellStyle name="Accent2 31" xfId="27993"/>
    <cellStyle name="Accent2 32" xfId="27994"/>
    <cellStyle name="Accent2 33" xfId="27995"/>
    <cellStyle name="Accent2 34" xfId="27996"/>
    <cellStyle name="Accent2 35" xfId="27997"/>
    <cellStyle name="Accent2 36" xfId="27998"/>
    <cellStyle name="Accent2 37" xfId="27999"/>
    <cellStyle name="Accent2 38" xfId="28000"/>
    <cellStyle name="Accent2 39" xfId="28001"/>
    <cellStyle name="Accent2 4" xfId="28002"/>
    <cellStyle name="Accent2 4 2" xfId="28003"/>
    <cellStyle name="Accent2 4 2 2" xfId="28004"/>
    <cellStyle name="Accent2 4 2 2 2" xfId="28005"/>
    <cellStyle name="Accent2 4 2 3" xfId="28006"/>
    <cellStyle name="Accent2 4 2 4" xfId="28007"/>
    <cellStyle name="Accent2 4 2 5" xfId="28008"/>
    <cellStyle name="Accent2 4 3" xfId="28009"/>
    <cellStyle name="Accent2 4 3 2" xfId="28010"/>
    <cellStyle name="Accent2 4 4" xfId="28011"/>
    <cellStyle name="Accent2 4 4 2" xfId="28012"/>
    <cellStyle name="Accent2 40" xfId="28013"/>
    <cellStyle name="Accent2 41" xfId="28014"/>
    <cellStyle name="Accent2 42" xfId="28015"/>
    <cellStyle name="Accent2 43" xfId="28016"/>
    <cellStyle name="Accent2 44" xfId="28017"/>
    <cellStyle name="Accent2 45" xfId="28018"/>
    <cellStyle name="Accent2 46" xfId="28019"/>
    <cellStyle name="Accent2 47" xfId="28020"/>
    <cellStyle name="Accent2 48" xfId="28021"/>
    <cellStyle name="Accent2 49" xfId="28022"/>
    <cellStyle name="Accent2 5" xfId="28023"/>
    <cellStyle name="Accent2 5 2" xfId="28024"/>
    <cellStyle name="Accent2 5 2 2" xfId="28025"/>
    <cellStyle name="Accent2 5 2 3" xfId="28026"/>
    <cellStyle name="Accent2 5 3" xfId="28027"/>
    <cellStyle name="Accent2 50" xfId="28028"/>
    <cellStyle name="Accent2 51" xfId="28029"/>
    <cellStyle name="Accent2 52" xfId="28030"/>
    <cellStyle name="Accent2 53" xfId="28031"/>
    <cellStyle name="Accent2 54" xfId="28032"/>
    <cellStyle name="Accent2 55" xfId="28033"/>
    <cellStyle name="Accent2 56" xfId="28034"/>
    <cellStyle name="Accent2 57" xfId="28035"/>
    <cellStyle name="Accent2 58" xfId="28036"/>
    <cellStyle name="Accent2 59" xfId="28037"/>
    <cellStyle name="Accent2 6" xfId="28038"/>
    <cellStyle name="Accent2 6 2" xfId="28039"/>
    <cellStyle name="Accent2 6 2 2" xfId="28040"/>
    <cellStyle name="Accent2 6 3" xfId="28041"/>
    <cellStyle name="Accent2 6 4" xfId="28042"/>
    <cellStyle name="Accent2 6 5" xfId="28043"/>
    <cellStyle name="Accent2 6 6" xfId="28044"/>
    <cellStyle name="Accent2 60" xfId="28045"/>
    <cellStyle name="Accent2 61" xfId="28046"/>
    <cellStyle name="Accent2 62" xfId="28047"/>
    <cellStyle name="Accent2 63" xfId="28048"/>
    <cellStyle name="Accent2 64" xfId="28049"/>
    <cellStyle name="Accent2 65" xfId="28050"/>
    <cellStyle name="Accent2 7" xfId="28051"/>
    <cellStyle name="Accent2 7 2" xfId="28052"/>
    <cellStyle name="Accent2 7 3" xfId="28053"/>
    <cellStyle name="Accent2 7 4" xfId="28054"/>
    <cellStyle name="Accent2 8" xfId="28055"/>
    <cellStyle name="Accent2 8 2" xfId="28056"/>
    <cellStyle name="Accent2 8 3" xfId="28057"/>
    <cellStyle name="Accent2 8 4" xfId="28058"/>
    <cellStyle name="Accent2 9" xfId="28059"/>
    <cellStyle name="Accent2 9 2" xfId="28060"/>
    <cellStyle name="Accent2 9 3" xfId="28061"/>
    <cellStyle name="Accent2 9 4" xfId="28062"/>
    <cellStyle name="Accent3 - 20%" xfId="28063"/>
    <cellStyle name="Accent3 - 20% 2" xfId="28064"/>
    <cellStyle name="Accent3 - 20% 3" xfId="43069"/>
    <cellStyle name="Accent3 - 20% 4" xfId="43070"/>
    <cellStyle name="Accent3 - 40%" xfId="28065"/>
    <cellStyle name="Accent3 - 40% 2" xfId="28066"/>
    <cellStyle name="Accent3 - 40% 3" xfId="43071"/>
    <cellStyle name="Accent3 - 40% 4" xfId="43072"/>
    <cellStyle name="Accent3 - 60%" xfId="28067"/>
    <cellStyle name="Accent3 - 60% 2" xfId="28068"/>
    <cellStyle name="Accent3 - 60% 3" xfId="43073"/>
    <cellStyle name="Accent3 - 60% 4" xfId="43074"/>
    <cellStyle name="Accent3 10" xfId="28069"/>
    <cellStyle name="Accent3 10 2" xfId="28070"/>
    <cellStyle name="Accent3 10 3" xfId="28071"/>
    <cellStyle name="Accent3 11" xfId="28072"/>
    <cellStyle name="Accent3 11 2" xfId="28073"/>
    <cellStyle name="Accent3 11 3" xfId="28074"/>
    <cellStyle name="Accent3 12" xfId="28075"/>
    <cellStyle name="Accent3 12 2" xfId="28076"/>
    <cellStyle name="Accent3 13" xfId="28077"/>
    <cellStyle name="Accent3 13 2" xfId="28078"/>
    <cellStyle name="Accent3 13 3" xfId="28079"/>
    <cellStyle name="Accent3 14" xfId="28080"/>
    <cellStyle name="Accent3 14 2" xfId="28081"/>
    <cellStyle name="Accent3 14 3" xfId="28082"/>
    <cellStyle name="Accent3 15" xfId="28083"/>
    <cellStyle name="Accent3 15 2" xfId="28084"/>
    <cellStyle name="Accent3 15 3" xfId="28085"/>
    <cellStyle name="Accent3 16" xfId="28086"/>
    <cellStyle name="Accent3 16 2" xfId="28087"/>
    <cellStyle name="Accent3 16 3" xfId="28088"/>
    <cellStyle name="Accent3 17" xfId="28089"/>
    <cellStyle name="Accent3 17 2" xfId="28090"/>
    <cellStyle name="Accent3 17 3" xfId="28091"/>
    <cellStyle name="Accent3 18" xfId="28092"/>
    <cellStyle name="Accent3 18 2" xfId="28093"/>
    <cellStyle name="Accent3 19" xfId="28094"/>
    <cellStyle name="Accent3 2" xfId="28095"/>
    <cellStyle name="Accent3 2 2" xfId="28096"/>
    <cellStyle name="Accent3 2 2 2" xfId="28097"/>
    <cellStyle name="Accent3 2 2 2 2" xfId="28098"/>
    <cellStyle name="Accent3 2 2 2 2 2" xfId="28099"/>
    <cellStyle name="Accent3 2 2 2 3" xfId="28100"/>
    <cellStyle name="Accent3 2 2 3" xfId="28101"/>
    <cellStyle name="Accent3 2 2 3 2" xfId="28102"/>
    <cellStyle name="Accent3 2 2 4" xfId="28103"/>
    <cellStyle name="Accent3 2 2 4 2" xfId="28104"/>
    <cellStyle name="Accent3 2 3" xfId="28105"/>
    <cellStyle name="Accent3 2 3 2" xfId="28106"/>
    <cellStyle name="Accent3 2 3 2 2" xfId="28107"/>
    <cellStyle name="Accent3 2 3 2 2 2" xfId="28108"/>
    <cellStyle name="Accent3 2 3 2 3" xfId="28109"/>
    <cellStyle name="Accent3 2 3 2 4" xfId="28110"/>
    <cellStyle name="Accent3 2 3 3" xfId="28111"/>
    <cellStyle name="Accent3 2 3 3 2" xfId="28112"/>
    <cellStyle name="Accent3 2 3 3 3" xfId="28113"/>
    <cellStyle name="Accent3 2 3 4" xfId="28114"/>
    <cellStyle name="Accent3 2 3 4 2" xfId="28115"/>
    <cellStyle name="Accent3 2 3 5" xfId="28116"/>
    <cellStyle name="Accent3 2 3 6" xfId="28117"/>
    <cellStyle name="Accent3 2 4" xfId="28118"/>
    <cellStyle name="Accent3 2 4 2" xfId="28119"/>
    <cellStyle name="Accent3 2 4 2 2" xfId="28120"/>
    <cellStyle name="Accent3 2 4 3" xfId="28121"/>
    <cellStyle name="Accent3 2 4 4" xfId="28122"/>
    <cellStyle name="Accent3 2 4 5" xfId="28123"/>
    <cellStyle name="Accent3 2 5" xfId="28124"/>
    <cellStyle name="Accent3 2 5 2" xfId="28125"/>
    <cellStyle name="Accent3 2 6" xfId="28126"/>
    <cellStyle name="Accent3 2 6 2" xfId="28127"/>
    <cellStyle name="Accent3 2 7" xfId="28128"/>
    <cellStyle name="Accent3 20" xfId="28129"/>
    <cellStyle name="Accent3 21" xfId="28130"/>
    <cellStyle name="Accent3 22" xfId="28131"/>
    <cellStyle name="Accent3 23" xfId="28132"/>
    <cellStyle name="Accent3 24" xfId="28133"/>
    <cellStyle name="Accent3 25" xfId="28134"/>
    <cellStyle name="Accent3 26" xfId="28135"/>
    <cellStyle name="Accent3 27" xfId="28136"/>
    <cellStyle name="Accent3 28" xfId="28137"/>
    <cellStyle name="Accent3 29" xfId="28138"/>
    <cellStyle name="Accent3 3" xfId="28139"/>
    <cellStyle name="Accent3 3 2" xfId="28140"/>
    <cellStyle name="Accent3 3 2 2" xfId="28141"/>
    <cellStyle name="Accent3 3 2 2 2" xfId="28142"/>
    <cellStyle name="Accent3 3 2 3" xfId="28143"/>
    <cellStyle name="Accent3 3 2 4" xfId="28144"/>
    <cellStyle name="Accent3 3 3" xfId="28145"/>
    <cellStyle name="Accent3 3 3 2" xfId="28146"/>
    <cellStyle name="Accent3 3 4" xfId="28147"/>
    <cellStyle name="Accent3 3 4 2" xfId="28148"/>
    <cellStyle name="Accent3 3 5" xfId="28149"/>
    <cellStyle name="Accent3 30" xfId="28150"/>
    <cellStyle name="Accent3 31" xfId="28151"/>
    <cellStyle name="Accent3 32" xfId="28152"/>
    <cellStyle name="Accent3 33" xfId="28153"/>
    <cellStyle name="Accent3 34" xfId="28154"/>
    <cellStyle name="Accent3 35" xfId="28155"/>
    <cellStyle name="Accent3 36" xfId="28156"/>
    <cellStyle name="Accent3 37" xfId="28157"/>
    <cellStyle name="Accent3 38" xfId="28158"/>
    <cellStyle name="Accent3 39" xfId="28159"/>
    <cellStyle name="Accent3 4" xfId="28160"/>
    <cellStyle name="Accent3 4 2" xfId="28161"/>
    <cellStyle name="Accent3 4 2 2" xfId="28162"/>
    <cellStyle name="Accent3 4 2 2 2" xfId="28163"/>
    <cellStyle name="Accent3 4 2 3" xfId="28164"/>
    <cellStyle name="Accent3 4 2 4" xfId="28165"/>
    <cellStyle name="Accent3 4 2 5" xfId="28166"/>
    <cellStyle name="Accent3 4 3" xfId="28167"/>
    <cellStyle name="Accent3 4 3 2" xfId="28168"/>
    <cellStyle name="Accent3 4 4" xfId="28169"/>
    <cellStyle name="Accent3 4 4 2" xfId="28170"/>
    <cellStyle name="Accent3 40" xfId="28171"/>
    <cellStyle name="Accent3 41" xfId="28172"/>
    <cellStyle name="Accent3 42" xfId="28173"/>
    <cellStyle name="Accent3 43" xfId="28174"/>
    <cellStyle name="Accent3 44" xfId="28175"/>
    <cellStyle name="Accent3 45" xfId="28176"/>
    <cellStyle name="Accent3 46" xfId="28177"/>
    <cellStyle name="Accent3 47" xfId="28178"/>
    <cellStyle name="Accent3 48" xfId="28179"/>
    <cellStyle name="Accent3 49" xfId="28180"/>
    <cellStyle name="Accent3 5" xfId="28181"/>
    <cellStyle name="Accent3 5 2" xfId="28182"/>
    <cellStyle name="Accent3 5 2 2" xfId="28183"/>
    <cellStyle name="Accent3 5 2 3" xfId="28184"/>
    <cellStyle name="Accent3 5 3" xfId="28185"/>
    <cellStyle name="Accent3 50" xfId="28186"/>
    <cellStyle name="Accent3 51" xfId="28187"/>
    <cellStyle name="Accent3 52" xfId="28188"/>
    <cellStyle name="Accent3 53" xfId="28189"/>
    <cellStyle name="Accent3 54" xfId="28190"/>
    <cellStyle name="Accent3 55" xfId="28191"/>
    <cellStyle name="Accent3 56" xfId="28192"/>
    <cellStyle name="Accent3 57" xfId="28193"/>
    <cellStyle name="Accent3 58" xfId="28194"/>
    <cellStyle name="Accent3 59" xfId="28195"/>
    <cellStyle name="Accent3 6" xfId="28196"/>
    <cellStyle name="Accent3 6 2" xfId="28197"/>
    <cellStyle name="Accent3 6 2 2" xfId="28198"/>
    <cellStyle name="Accent3 6 3" xfId="28199"/>
    <cellStyle name="Accent3 6 4" xfId="28200"/>
    <cellStyle name="Accent3 6 5" xfId="28201"/>
    <cellStyle name="Accent3 6 6" xfId="28202"/>
    <cellStyle name="Accent3 60" xfId="28203"/>
    <cellStyle name="Accent3 61" xfId="28204"/>
    <cellStyle name="Accent3 62" xfId="28205"/>
    <cellStyle name="Accent3 63" xfId="28206"/>
    <cellStyle name="Accent3 64" xfId="28207"/>
    <cellStyle name="Accent3 65" xfId="28208"/>
    <cellStyle name="Accent3 7" xfId="28209"/>
    <cellStyle name="Accent3 7 2" xfId="28210"/>
    <cellStyle name="Accent3 7 3" xfId="28211"/>
    <cellStyle name="Accent3 7 4" xfId="28212"/>
    <cellStyle name="Accent3 8" xfId="28213"/>
    <cellStyle name="Accent3 8 2" xfId="28214"/>
    <cellStyle name="Accent3 8 3" xfId="28215"/>
    <cellStyle name="Accent3 8 4" xfId="28216"/>
    <cellStyle name="Accent3 9" xfId="28217"/>
    <cellStyle name="Accent3 9 2" xfId="28218"/>
    <cellStyle name="Accent3 9 3" xfId="28219"/>
    <cellStyle name="Accent3 9 4" xfId="28220"/>
    <cellStyle name="Accent4 - 20%" xfId="28221"/>
    <cellStyle name="Accent4 - 20% 2" xfId="28222"/>
    <cellStyle name="Accent4 - 20% 3" xfId="43075"/>
    <cellStyle name="Accent4 - 20% 4" xfId="43076"/>
    <cellStyle name="Accent4 - 40%" xfId="28223"/>
    <cellStyle name="Accent4 - 40% 2" xfId="28224"/>
    <cellStyle name="Accent4 - 40% 3" xfId="43077"/>
    <cellStyle name="Accent4 - 40% 4" xfId="43078"/>
    <cellStyle name="Accent4 - 60%" xfId="28225"/>
    <cellStyle name="Accent4 - 60% 2" xfId="28226"/>
    <cellStyle name="Accent4 - 60% 3" xfId="43079"/>
    <cellStyle name="Accent4 - 60% 4" xfId="43080"/>
    <cellStyle name="Accent4 10" xfId="28227"/>
    <cellStyle name="Accent4 10 2" xfId="28228"/>
    <cellStyle name="Accent4 10 3" xfId="28229"/>
    <cellStyle name="Accent4 11" xfId="28230"/>
    <cellStyle name="Accent4 11 2" xfId="28231"/>
    <cellStyle name="Accent4 11 3" xfId="28232"/>
    <cellStyle name="Accent4 12" xfId="28233"/>
    <cellStyle name="Accent4 12 2" xfId="28234"/>
    <cellStyle name="Accent4 13" xfId="28235"/>
    <cellStyle name="Accent4 13 2" xfId="28236"/>
    <cellStyle name="Accent4 13 3" xfId="28237"/>
    <cellStyle name="Accent4 14" xfId="28238"/>
    <cellStyle name="Accent4 14 2" xfId="28239"/>
    <cellStyle name="Accent4 14 3" xfId="28240"/>
    <cellStyle name="Accent4 15" xfId="28241"/>
    <cellStyle name="Accent4 15 2" xfId="28242"/>
    <cellStyle name="Accent4 15 3" xfId="28243"/>
    <cellStyle name="Accent4 16" xfId="28244"/>
    <cellStyle name="Accent4 16 2" xfId="28245"/>
    <cellStyle name="Accent4 16 3" xfId="28246"/>
    <cellStyle name="Accent4 17" xfId="28247"/>
    <cellStyle name="Accent4 17 2" xfId="28248"/>
    <cellStyle name="Accent4 17 3" xfId="28249"/>
    <cellStyle name="Accent4 18" xfId="28250"/>
    <cellStyle name="Accent4 18 2" xfId="28251"/>
    <cellStyle name="Accent4 19" xfId="28252"/>
    <cellStyle name="Accent4 2" xfId="28253"/>
    <cellStyle name="Accent4 2 2" xfId="28254"/>
    <cellStyle name="Accent4 2 2 2" xfId="28255"/>
    <cellStyle name="Accent4 2 2 2 2" xfId="28256"/>
    <cellStyle name="Accent4 2 2 2 2 2" xfId="28257"/>
    <cellStyle name="Accent4 2 2 2 3" xfId="28258"/>
    <cellStyle name="Accent4 2 2 3" xfId="28259"/>
    <cellStyle name="Accent4 2 2 3 2" xfId="28260"/>
    <cellStyle name="Accent4 2 2 4" xfId="28261"/>
    <cellStyle name="Accent4 2 2 4 2" xfId="28262"/>
    <cellStyle name="Accent4 2 3" xfId="28263"/>
    <cellStyle name="Accent4 2 3 2" xfId="28264"/>
    <cellStyle name="Accent4 2 3 2 2" xfId="28265"/>
    <cellStyle name="Accent4 2 3 2 2 2" xfId="28266"/>
    <cellStyle name="Accent4 2 3 2 3" xfId="28267"/>
    <cellStyle name="Accent4 2 3 2 4" xfId="28268"/>
    <cellStyle name="Accent4 2 3 3" xfId="28269"/>
    <cellStyle name="Accent4 2 3 3 2" xfId="28270"/>
    <cellStyle name="Accent4 2 3 4" xfId="28271"/>
    <cellStyle name="Accent4 2 3 4 2" xfId="28272"/>
    <cellStyle name="Accent4 2 3 5" xfId="28273"/>
    <cellStyle name="Accent4 2 3 6" xfId="28274"/>
    <cellStyle name="Accent4 2 4" xfId="28275"/>
    <cellStyle name="Accent4 2 4 2" xfId="28276"/>
    <cellStyle name="Accent4 2 4 2 2" xfId="28277"/>
    <cellStyle name="Accent4 2 4 3" xfId="28278"/>
    <cellStyle name="Accent4 2 4 4" xfId="28279"/>
    <cellStyle name="Accent4 2 4 5" xfId="28280"/>
    <cellStyle name="Accent4 2 5" xfId="28281"/>
    <cellStyle name="Accent4 2 5 2" xfId="28282"/>
    <cellStyle name="Accent4 2 6" xfId="28283"/>
    <cellStyle name="Accent4 2 6 2" xfId="28284"/>
    <cellStyle name="Accent4 2 7" xfId="28285"/>
    <cellStyle name="Accent4 20" xfId="28286"/>
    <cellStyle name="Accent4 21" xfId="28287"/>
    <cellStyle name="Accent4 22" xfId="28288"/>
    <cellStyle name="Accent4 23" xfId="28289"/>
    <cellStyle name="Accent4 24" xfId="28290"/>
    <cellStyle name="Accent4 25" xfId="28291"/>
    <cellStyle name="Accent4 26" xfId="28292"/>
    <cellStyle name="Accent4 27" xfId="28293"/>
    <cellStyle name="Accent4 28" xfId="28294"/>
    <cellStyle name="Accent4 29" xfId="28295"/>
    <cellStyle name="Accent4 3" xfId="28296"/>
    <cellStyle name="Accent4 3 2" xfId="28297"/>
    <cellStyle name="Accent4 3 2 2" xfId="28298"/>
    <cellStyle name="Accent4 3 2 2 2" xfId="28299"/>
    <cellStyle name="Accent4 3 2 3" xfId="28300"/>
    <cellStyle name="Accent4 3 2 4" xfId="28301"/>
    <cellStyle name="Accent4 3 3" xfId="28302"/>
    <cellStyle name="Accent4 3 3 2" xfId="28303"/>
    <cellStyle name="Accent4 3 4" xfId="28304"/>
    <cellStyle name="Accent4 3 4 2" xfId="28305"/>
    <cellStyle name="Accent4 3 5" xfId="28306"/>
    <cellStyle name="Accent4 30" xfId="28307"/>
    <cellStyle name="Accent4 31" xfId="28308"/>
    <cellStyle name="Accent4 32" xfId="28309"/>
    <cellStyle name="Accent4 33" xfId="28310"/>
    <cellStyle name="Accent4 34" xfId="28311"/>
    <cellStyle name="Accent4 35" xfId="28312"/>
    <cellStyle name="Accent4 36" xfId="28313"/>
    <cellStyle name="Accent4 37" xfId="28314"/>
    <cellStyle name="Accent4 38" xfId="28315"/>
    <cellStyle name="Accent4 39" xfId="28316"/>
    <cellStyle name="Accent4 4" xfId="28317"/>
    <cellStyle name="Accent4 4 2" xfId="28318"/>
    <cellStyle name="Accent4 4 2 2" xfId="28319"/>
    <cellStyle name="Accent4 4 2 2 2" xfId="28320"/>
    <cellStyle name="Accent4 4 2 3" xfId="28321"/>
    <cellStyle name="Accent4 4 2 4" xfId="28322"/>
    <cellStyle name="Accent4 4 2 5" xfId="28323"/>
    <cellStyle name="Accent4 4 3" xfId="28324"/>
    <cellStyle name="Accent4 4 3 2" xfId="28325"/>
    <cellStyle name="Accent4 4 4" xfId="28326"/>
    <cellStyle name="Accent4 4 4 2" xfId="28327"/>
    <cellStyle name="Accent4 40" xfId="28328"/>
    <cellStyle name="Accent4 41" xfId="28329"/>
    <cellStyle name="Accent4 42" xfId="28330"/>
    <cellStyle name="Accent4 43" xfId="28331"/>
    <cellStyle name="Accent4 44" xfId="28332"/>
    <cellStyle name="Accent4 45" xfId="28333"/>
    <cellStyle name="Accent4 46" xfId="28334"/>
    <cellStyle name="Accent4 47" xfId="28335"/>
    <cellStyle name="Accent4 48" xfId="28336"/>
    <cellStyle name="Accent4 49" xfId="28337"/>
    <cellStyle name="Accent4 5" xfId="28338"/>
    <cellStyle name="Accent4 5 2" xfId="28339"/>
    <cellStyle name="Accent4 5 2 2" xfId="28340"/>
    <cellStyle name="Accent4 5 2 3" xfId="28341"/>
    <cellStyle name="Accent4 5 3" xfId="28342"/>
    <cellStyle name="Accent4 50" xfId="28343"/>
    <cellStyle name="Accent4 51" xfId="28344"/>
    <cellStyle name="Accent4 52" xfId="28345"/>
    <cellStyle name="Accent4 53" xfId="28346"/>
    <cellStyle name="Accent4 54" xfId="28347"/>
    <cellStyle name="Accent4 55" xfId="28348"/>
    <cellStyle name="Accent4 56" xfId="28349"/>
    <cellStyle name="Accent4 57" xfId="28350"/>
    <cellStyle name="Accent4 58" xfId="28351"/>
    <cellStyle name="Accent4 59" xfId="28352"/>
    <cellStyle name="Accent4 6" xfId="28353"/>
    <cellStyle name="Accent4 6 2" xfId="28354"/>
    <cellStyle name="Accent4 6 2 2" xfId="28355"/>
    <cellStyle name="Accent4 6 3" xfId="28356"/>
    <cellStyle name="Accent4 6 4" xfId="28357"/>
    <cellStyle name="Accent4 6 5" xfId="28358"/>
    <cellStyle name="Accent4 6 6" xfId="28359"/>
    <cellStyle name="Accent4 60" xfId="28360"/>
    <cellStyle name="Accent4 61" xfId="28361"/>
    <cellStyle name="Accent4 62" xfId="28362"/>
    <cellStyle name="Accent4 63" xfId="28363"/>
    <cellStyle name="Accent4 64" xfId="28364"/>
    <cellStyle name="Accent4 65" xfId="28365"/>
    <cellStyle name="Accent4 7" xfId="28366"/>
    <cellStyle name="Accent4 7 2" xfId="28367"/>
    <cellStyle name="Accent4 7 3" xfId="28368"/>
    <cellStyle name="Accent4 7 4" xfId="28369"/>
    <cellStyle name="Accent4 8" xfId="28370"/>
    <cellStyle name="Accent4 8 2" xfId="28371"/>
    <cellStyle name="Accent4 8 3" xfId="28372"/>
    <cellStyle name="Accent4 8 4" xfId="28373"/>
    <cellStyle name="Accent4 9" xfId="28374"/>
    <cellStyle name="Accent4 9 2" xfId="28375"/>
    <cellStyle name="Accent4 9 3" xfId="28376"/>
    <cellStyle name="Accent4 9 4" xfId="28377"/>
    <cellStyle name="Accent5 - 20%" xfId="28378"/>
    <cellStyle name="Accent5 - 20% 2" xfId="28379"/>
    <cellStyle name="Accent5 - 20% 3" xfId="43081"/>
    <cellStyle name="Accent5 - 20% 4" xfId="43082"/>
    <cellStyle name="Accent5 - 40%" xfId="28380"/>
    <cellStyle name="Accent5 - 40% 2" xfId="28381"/>
    <cellStyle name="Accent5 - 60%" xfId="28382"/>
    <cellStyle name="Accent5 - 60% 2" xfId="28383"/>
    <cellStyle name="Accent5 - 60% 3" xfId="43083"/>
    <cellStyle name="Accent5 - 60% 4" xfId="43084"/>
    <cellStyle name="Accent5 10" xfId="28384"/>
    <cellStyle name="Accent5 10 2" xfId="28385"/>
    <cellStyle name="Accent5 11" xfId="28386"/>
    <cellStyle name="Accent5 11 2" xfId="28387"/>
    <cellStyle name="Accent5 12" xfId="28388"/>
    <cellStyle name="Accent5 12 2" xfId="28389"/>
    <cellStyle name="Accent5 13" xfId="28390"/>
    <cellStyle name="Accent5 13 2" xfId="28391"/>
    <cellStyle name="Accent5 13 3" xfId="28392"/>
    <cellStyle name="Accent5 14" xfId="28393"/>
    <cellStyle name="Accent5 14 2" xfId="28394"/>
    <cellStyle name="Accent5 14 3" xfId="28395"/>
    <cellStyle name="Accent5 15" xfId="28396"/>
    <cellStyle name="Accent5 15 2" xfId="28397"/>
    <cellStyle name="Accent5 15 3" xfId="28398"/>
    <cellStyle name="Accent5 16" xfId="28399"/>
    <cellStyle name="Accent5 16 2" xfId="28400"/>
    <cellStyle name="Accent5 16 3" xfId="28401"/>
    <cellStyle name="Accent5 17" xfId="28402"/>
    <cellStyle name="Accent5 17 2" xfId="28403"/>
    <cellStyle name="Accent5 17 3" xfId="28404"/>
    <cellStyle name="Accent5 18" xfId="28405"/>
    <cellStyle name="Accent5 18 2" xfId="28406"/>
    <cellStyle name="Accent5 19" xfId="28407"/>
    <cellStyle name="Accent5 19 2" xfId="28408"/>
    <cellStyle name="Accent5 2" xfId="28409"/>
    <cellStyle name="Accent5 2 2" xfId="28410"/>
    <cellStyle name="Accent5 2 2 2" xfId="28411"/>
    <cellStyle name="Accent5 2 2 2 2" xfId="28412"/>
    <cellStyle name="Accent5 2 2 2 2 2" xfId="28413"/>
    <cellStyle name="Accent5 2 2 2 3" xfId="28414"/>
    <cellStyle name="Accent5 2 2 3" xfId="28415"/>
    <cellStyle name="Accent5 2 2 3 2" xfId="28416"/>
    <cellStyle name="Accent5 2 2 4" xfId="28417"/>
    <cellStyle name="Accent5 2 2 4 2" xfId="28418"/>
    <cellStyle name="Accent5 2 3" xfId="28419"/>
    <cellStyle name="Accent5 2 3 2" xfId="28420"/>
    <cellStyle name="Accent5 2 3 2 2" xfId="28421"/>
    <cellStyle name="Accent5 2 3 2 2 2" xfId="28422"/>
    <cellStyle name="Accent5 2 3 2 3" xfId="28423"/>
    <cellStyle name="Accent5 2 3 2 4" xfId="28424"/>
    <cellStyle name="Accent5 2 3 3" xfId="28425"/>
    <cellStyle name="Accent5 2 3 3 2" xfId="28426"/>
    <cellStyle name="Accent5 2 3 4" xfId="28427"/>
    <cellStyle name="Accent5 2 3 4 2" xfId="28428"/>
    <cellStyle name="Accent5 2 3 5" xfId="28429"/>
    <cellStyle name="Accent5 2 3 6" xfId="28430"/>
    <cellStyle name="Accent5 2 4" xfId="28431"/>
    <cellStyle name="Accent5 2 4 2" xfId="28432"/>
    <cellStyle name="Accent5 2 4 2 2" xfId="28433"/>
    <cellStyle name="Accent5 2 4 3" xfId="28434"/>
    <cellStyle name="Accent5 2 4 4" xfId="28435"/>
    <cellStyle name="Accent5 2 5" xfId="28436"/>
    <cellStyle name="Accent5 2 5 2" xfId="28437"/>
    <cellStyle name="Accent5 2 6" xfId="28438"/>
    <cellStyle name="Accent5 2 6 2" xfId="28439"/>
    <cellStyle name="Accent5 20" xfId="28440"/>
    <cellStyle name="Accent5 20 2" xfId="28441"/>
    <cellStyle name="Accent5 21" xfId="28442"/>
    <cellStyle name="Accent5 21 2" xfId="28443"/>
    <cellStyle name="Accent5 22" xfId="28444"/>
    <cellStyle name="Accent5 22 2" xfId="28445"/>
    <cellStyle name="Accent5 23" xfId="28446"/>
    <cellStyle name="Accent5 23 2" xfId="28447"/>
    <cellStyle name="Accent5 24" xfId="28448"/>
    <cellStyle name="Accent5 24 2" xfId="28449"/>
    <cellStyle name="Accent5 25" xfId="28450"/>
    <cellStyle name="Accent5 25 2" xfId="28451"/>
    <cellStyle name="Accent5 26" xfId="28452"/>
    <cellStyle name="Accent5 26 2" xfId="28453"/>
    <cellStyle name="Accent5 27" xfId="28454"/>
    <cellStyle name="Accent5 27 2" xfId="28455"/>
    <cellStyle name="Accent5 28" xfId="28456"/>
    <cellStyle name="Accent5 28 2" xfId="28457"/>
    <cellStyle name="Accent5 29" xfId="28458"/>
    <cellStyle name="Accent5 29 2" xfId="28459"/>
    <cellStyle name="Accent5 3" xfId="28460"/>
    <cellStyle name="Accent5 3 2" xfId="28461"/>
    <cellStyle name="Accent5 3 2 2" xfId="28462"/>
    <cellStyle name="Accent5 3 2 2 2" xfId="28463"/>
    <cellStyle name="Accent5 3 2 3" xfId="28464"/>
    <cellStyle name="Accent5 3 2 4" xfId="28465"/>
    <cellStyle name="Accent5 3 3" xfId="28466"/>
    <cellStyle name="Accent5 3 3 2" xfId="28467"/>
    <cellStyle name="Accent5 3 4" xfId="28468"/>
    <cellStyle name="Accent5 3 4 2" xfId="28469"/>
    <cellStyle name="Accent5 30" xfId="28470"/>
    <cellStyle name="Accent5 30 2" xfId="28471"/>
    <cellStyle name="Accent5 31" xfId="28472"/>
    <cellStyle name="Accent5 32" xfId="28473"/>
    <cellStyle name="Accent5 33" xfId="28474"/>
    <cellStyle name="Accent5 34" xfId="28475"/>
    <cellStyle name="Accent5 35" xfId="28476"/>
    <cellStyle name="Accent5 36" xfId="28477"/>
    <cellStyle name="Accent5 37" xfId="28478"/>
    <cellStyle name="Accent5 38" xfId="28479"/>
    <cellStyle name="Accent5 39" xfId="28480"/>
    <cellStyle name="Accent5 4" xfId="28481"/>
    <cellStyle name="Accent5 4 2" xfId="28482"/>
    <cellStyle name="Accent5 4 2 2" xfId="28483"/>
    <cellStyle name="Accent5 4 2 2 2" xfId="28484"/>
    <cellStyle name="Accent5 4 2 3" xfId="28485"/>
    <cellStyle name="Accent5 4 2 4" xfId="28486"/>
    <cellStyle name="Accent5 4 2 5" xfId="28487"/>
    <cellStyle name="Accent5 4 3" xfId="28488"/>
    <cellStyle name="Accent5 4 3 2" xfId="28489"/>
    <cellStyle name="Accent5 4 4" xfId="28490"/>
    <cellStyle name="Accent5 4 4 2" xfId="28491"/>
    <cellStyle name="Accent5 40" xfId="28492"/>
    <cellStyle name="Accent5 41" xfId="28493"/>
    <cellStyle name="Accent5 42" xfId="28494"/>
    <cellStyle name="Accent5 43" xfId="28495"/>
    <cellStyle name="Accent5 44" xfId="28496"/>
    <cellStyle name="Accent5 45" xfId="28497"/>
    <cellStyle name="Accent5 46" xfId="28498"/>
    <cellStyle name="Accent5 47" xfId="28499"/>
    <cellStyle name="Accent5 48" xfId="28500"/>
    <cellStyle name="Accent5 49" xfId="28501"/>
    <cellStyle name="Accent5 5" xfId="28502"/>
    <cellStyle name="Accent5 5 2" xfId="28503"/>
    <cellStyle name="Accent5 5 2 2" xfId="28504"/>
    <cellStyle name="Accent5 50" xfId="28505"/>
    <cellStyle name="Accent5 51" xfId="28506"/>
    <cellStyle name="Accent5 52" xfId="28507"/>
    <cellStyle name="Accent5 53" xfId="28508"/>
    <cellStyle name="Accent5 54" xfId="28509"/>
    <cellStyle name="Accent5 55" xfId="28510"/>
    <cellStyle name="Accent5 56" xfId="28511"/>
    <cellStyle name="Accent5 57" xfId="28512"/>
    <cellStyle name="Accent5 58" xfId="28513"/>
    <cellStyle name="Accent5 59" xfId="28514"/>
    <cellStyle name="Accent5 6" xfId="28515"/>
    <cellStyle name="Accent5 6 2" xfId="28516"/>
    <cellStyle name="Accent5 6 2 2" xfId="28517"/>
    <cellStyle name="Accent5 6 3" xfId="28518"/>
    <cellStyle name="Accent5 6 4" xfId="28519"/>
    <cellStyle name="Accent5 6 5" xfId="28520"/>
    <cellStyle name="Accent5 60" xfId="28521"/>
    <cellStyle name="Accent5 61" xfId="28522"/>
    <cellStyle name="Accent5 62" xfId="28523"/>
    <cellStyle name="Accent5 63" xfId="28524"/>
    <cellStyle name="Accent5 64" xfId="28525"/>
    <cellStyle name="Accent5 65" xfId="28526"/>
    <cellStyle name="Accent5 7" xfId="28527"/>
    <cellStyle name="Accent5 7 2" xfId="28528"/>
    <cellStyle name="Accent5 7 3" xfId="28529"/>
    <cellStyle name="Accent5 8" xfId="28530"/>
    <cellStyle name="Accent5 8 2" xfId="28531"/>
    <cellStyle name="Accent5 8 3" xfId="28532"/>
    <cellStyle name="Accent5 9" xfId="28533"/>
    <cellStyle name="Accent5 9 2" xfId="28534"/>
    <cellStyle name="Accent6 - 20%" xfId="28535"/>
    <cellStyle name="Accent6 - 20% 2" xfId="28536"/>
    <cellStyle name="Accent6 - 40%" xfId="28537"/>
    <cellStyle name="Accent6 - 40% 2" xfId="28538"/>
    <cellStyle name="Accent6 - 40% 3" xfId="43085"/>
    <cellStyle name="Accent6 - 40% 4" xfId="43086"/>
    <cellStyle name="Accent6 - 60%" xfId="28539"/>
    <cellStyle name="Accent6 - 60% 2" xfId="28540"/>
    <cellStyle name="Accent6 - 60% 3" xfId="43087"/>
    <cellStyle name="Accent6 - 60% 4" xfId="43088"/>
    <cellStyle name="Accent6 10" xfId="28541"/>
    <cellStyle name="Accent6 10 2" xfId="28542"/>
    <cellStyle name="Accent6 10 3" xfId="28543"/>
    <cellStyle name="Accent6 11" xfId="28544"/>
    <cellStyle name="Accent6 11 2" xfId="28545"/>
    <cellStyle name="Accent6 11 3" xfId="28546"/>
    <cellStyle name="Accent6 12" xfId="28547"/>
    <cellStyle name="Accent6 12 2" xfId="28548"/>
    <cellStyle name="Accent6 13" xfId="28549"/>
    <cellStyle name="Accent6 13 2" xfId="28550"/>
    <cellStyle name="Accent6 13 3" xfId="28551"/>
    <cellStyle name="Accent6 14" xfId="28552"/>
    <cellStyle name="Accent6 14 2" xfId="28553"/>
    <cellStyle name="Accent6 14 3" xfId="28554"/>
    <cellStyle name="Accent6 15" xfId="28555"/>
    <cellStyle name="Accent6 15 2" xfId="28556"/>
    <cellStyle name="Accent6 15 3" xfId="28557"/>
    <cellStyle name="Accent6 16" xfId="28558"/>
    <cellStyle name="Accent6 16 2" xfId="28559"/>
    <cellStyle name="Accent6 16 3" xfId="28560"/>
    <cellStyle name="Accent6 17" xfId="28561"/>
    <cellStyle name="Accent6 17 2" xfId="28562"/>
    <cellStyle name="Accent6 17 3" xfId="28563"/>
    <cellStyle name="Accent6 18" xfId="28564"/>
    <cellStyle name="Accent6 18 2" xfId="28565"/>
    <cellStyle name="Accent6 19" xfId="28566"/>
    <cellStyle name="Accent6 2" xfId="28567"/>
    <cellStyle name="Accent6 2 2" xfId="28568"/>
    <cellStyle name="Accent6 2 2 2" xfId="28569"/>
    <cellStyle name="Accent6 2 2 2 2" xfId="28570"/>
    <cellStyle name="Accent6 2 2 2 2 2" xfId="28571"/>
    <cellStyle name="Accent6 2 2 2 3" xfId="28572"/>
    <cellStyle name="Accent6 2 2 3" xfId="28573"/>
    <cellStyle name="Accent6 2 2 3 2" xfId="28574"/>
    <cellStyle name="Accent6 2 2 4" xfId="28575"/>
    <cellStyle name="Accent6 2 2 4 2" xfId="28576"/>
    <cellStyle name="Accent6 2 3" xfId="28577"/>
    <cellStyle name="Accent6 2 3 2" xfId="28578"/>
    <cellStyle name="Accent6 2 3 2 2" xfId="28579"/>
    <cellStyle name="Accent6 2 3 2 2 2" xfId="28580"/>
    <cellStyle name="Accent6 2 3 2 3" xfId="28581"/>
    <cellStyle name="Accent6 2 3 2 4" xfId="28582"/>
    <cellStyle name="Accent6 2 3 3" xfId="28583"/>
    <cellStyle name="Accent6 2 3 3 2" xfId="28584"/>
    <cellStyle name="Accent6 2 3 3 3" xfId="28585"/>
    <cellStyle name="Accent6 2 3 4" xfId="28586"/>
    <cellStyle name="Accent6 2 3 4 2" xfId="28587"/>
    <cellStyle name="Accent6 2 3 5" xfId="28588"/>
    <cellStyle name="Accent6 2 3 6" xfId="28589"/>
    <cellStyle name="Accent6 2 4" xfId="28590"/>
    <cellStyle name="Accent6 2 4 2" xfId="28591"/>
    <cellStyle name="Accent6 2 4 2 2" xfId="28592"/>
    <cellStyle name="Accent6 2 4 3" xfId="28593"/>
    <cellStyle name="Accent6 2 4 4" xfId="28594"/>
    <cellStyle name="Accent6 2 4 5" xfId="28595"/>
    <cellStyle name="Accent6 2 5" xfId="28596"/>
    <cellStyle name="Accent6 2 5 2" xfId="28597"/>
    <cellStyle name="Accent6 2 6" xfId="28598"/>
    <cellStyle name="Accent6 2 6 2" xfId="28599"/>
    <cellStyle name="Accent6 2 7" xfId="28600"/>
    <cellStyle name="Accent6 20" xfId="28601"/>
    <cellStyle name="Accent6 21" xfId="28602"/>
    <cellStyle name="Accent6 22" xfId="28603"/>
    <cellStyle name="Accent6 23" xfId="28604"/>
    <cellStyle name="Accent6 24" xfId="28605"/>
    <cellStyle name="Accent6 25" xfId="28606"/>
    <cellStyle name="Accent6 26" xfId="28607"/>
    <cellStyle name="Accent6 27" xfId="28608"/>
    <cellStyle name="Accent6 28" xfId="28609"/>
    <cellStyle name="Accent6 29" xfId="28610"/>
    <cellStyle name="Accent6 3" xfId="28611"/>
    <cellStyle name="Accent6 3 2" xfId="28612"/>
    <cellStyle name="Accent6 3 2 2" xfId="28613"/>
    <cellStyle name="Accent6 3 2 2 2" xfId="28614"/>
    <cellStyle name="Accent6 3 2 3" xfId="28615"/>
    <cellStyle name="Accent6 3 2 4" xfId="28616"/>
    <cellStyle name="Accent6 3 3" xfId="28617"/>
    <cellStyle name="Accent6 3 3 2" xfId="28618"/>
    <cellStyle name="Accent6 3 4" xfId="28619"/>
    <cellStyle name="Accent6 3 4 2" xfId="28620"/>
    <cellStyle name="Accent6 3 5" xfId="28621"/>
    <cellStyle name="Accent6 30" xfId="28622"/>
    <cellStyle name="Accent6 31" xfId="28623"/>
    <cellStyle name="Accent6 32" xfId="28624"/>
    <cellStyle name="Accent6 33" xfId="28625"/>
    <cellStyle name="Accent6 34" xfId="28626"/>
    <cellStyle name="Accent6 35" xfId="28627"/>
    <cellStyle name="Accent6 36" xfId="28628"/>
    <cellStyle name="Accent6 37" xfId="28629"/>
    <cellStyle name="Accent6 38" xfId="28630"/>
    <cellStyle name="Accent6 39" xfId="28631"/>
    <cellStyle name="Accent6 4" xfId="28632"/>
    <cellStyle name="Accent6 4 2" xfId="28633"/>
    <cellStyle name="Accent6 4 2 2" xfId="28634"/>
    <cellStyle name="Accent6 4 2 2 2" xfId="28635"/>
    <cellStyle name="Accent6 4 2 3" xfId="28636"/>
    <cellStyle name="Accent6 4 2 4" xfId="28637"/>
    <cellStyle name="Accent6 4 2 5" xfId="28638"/>
    <cellStyle name="Accent6 4 3" xfId="28639"/>
    <cellStyle name="Accent6 4 3 2" xfId="28640"/>
    <cellStyle name="Accent6 4 4" xfId="28641"/>
    <cellStyle name="Accent6 4 4 2" xfId="28642"/>
    <cellStyle name="Accent6 40" xfId="28643"/>
    <cellStyle name="Accent6 41" xfId="28644"/>
    <cellStyle name="Accent6 42" xfId="28645"/>
    <cellStyle name="Accent6 43" xfId="28646"/>
    <cellStyle name="Accent6 44" xfId="28647"/>
    <cellStyle name="Accent6 45" xfId="28648"/>
    <cellStyle name="Accent6 46" xfId="28649"/>
    <cellStyle name="Accent6 47" xfId="28650"/>
    <cellStyle name="Accent6 48" xfId="28651"/>
    <cellStyle name="Accent6 49" xfId="28652"/>
    <cellStyle name="Accent6 5" xfId="28653"/>
    <cellStyle name="Accent6 5 2" xfId="28654"/>
    <cellStyle name="Accent6 5 2 2" xfId="28655"/>
    <cellStyle name="Accent6 5 2 3" xfId="28656"/>
    <cellStyle name="Accent6 5 3" xfId="28657"/>
    <cellStyle name="Accent6 50" xfId="28658"/>
    <cellStyle name="Accent6 51" xfId="28659"/>
    <cellStyle name="Accent6 52" xfId="28660"/>
    <cellStyle name="Accent6 53" xfId="28661"/>
    <cellStyle name="Accent6 54" xfId="28662"/>
    <cellStyle name="Accent6 55" xfId="28663"/>
    <cellStyle name="Accent6 56" xfId="28664"/>
    <cellStyle name="Accent6 57" xfId="28665"/>
    <cellStyle name="Accent6 58" xfId="28666"/>
    <cellStyle name="Accent6 59" xfId="28667"/>
    <cellStyle name="Accent6 6" xfId="28668"/>
    <cellStyle name="Accent6 6 2" xfId="28669"/>
    <cellStyle name="Accent6 6 2 2" xfId="28670"/>
    <cellStyle name="Accent6 6 3" xfId="28671"/>
    <cellStyle name="Accent6 6 4" xfId="28672"/>
    <cellStyle name="Accent6 6 5" xfId="28673"/>
    <cellStyle name="Accent6 6 6" xfId="28674"/>
    <cellStyle name="Accent6 60" xfId="28675"/>
    <cellStyle name="Accent6 61" xfId="28676"/>
    <cellStyle name="Accent6 62" xfId="28677"/>
    <cellStyle name="Accent6 63" xfId="28678"/>
    <cellStyle name="Accent6 64" xfId="28679"/>
    <cellStyle name="Accent6 65" xfId="28680"/>
    <cellStyle name="Accent6 7" xfId="28681"/>
    <cellStyle name="Accent6 7 2" xfId="28682"/>
    <cellStyle name="Accent6 7 3" xfId="28683"/>
    <cellStyle name="Accent6 7 4" xfId="28684"/>
    <cellStyle name="Accent6 8" xfId="28685"/>
    <cellStyle name="Accent6 8 2" xfId="28686"/>
    <cellStyle name="Accent6 8 3" xfId="28687"/>
    <cellStyle name="Accent6 8 4" xfId="28688"/>
    <cellStyle name="Accent6 9" xfId="28689"/>
    <cellStyle name="Accent6 9 2" xfId="28690"/>
    <cellStyle name="Accent6 9 3" xfId="28691"/>
    <cellStyle name="Accent6 9 4" xfId="28692"/>
    <cellStyle name="Bad 10" xfId="28693"/>
    <cellStyle name="Bad 11" xfId="28694"/>
    <cellStyle name="Bad 12" xfId="28695"/>
    <cellStyle name="Bad 13" xfId="28696"/>
    <cellStyle name="Bad 14" xfId="28697"/>
    <cellStyle name="Bad 15" xfId="28698"/>
    <cellStyle name="Bad 16" xfId="28699"/>
    <cellStyle name="Bad 17" xfId="28700"/>
    <cellStyle name="Bad 18" xfId="28701"/>
    <cellStyle name="Bad 19" xfId="28702"/>
    <cellStyle name="Bad 2" xfId="28703"/>
    <cellStyle name="Bad 2 2" xfId="28704"/>
    <cellStyle name="Bad 2 2 2" xfId="28705"/>
    <cellStyle name="Bad 2 2 2 2" xfId="28706"/>
    <cellStyle name="Bad 2 2 2 2 2" xfId="28707"/>
    <cellStyle name="Bad 2 2 2 3" xfId="28708"/>
    <cellStyle name="Bad 2 2 3" xfId="28709"/>
    <cellStyle name="Bad 2 2 3 2" xfId="28710"/>
    <cellStyle name="Bad 2 2 4" xfId="28711"/>
    <cellStyle name="Bad 2 2 4 2" xfId="28712"/>
    <cellStyle name="Bad 2 3" xfId="28713"/>
    <cellStyle name="Bad 2 3 2" xfId="28714"/>
    <cellStyle name="Bad 2 3 2 2" xfId="28715"/>
    <cellStyle name="Bad 2 3 2 2 2" xfId="28716"/>
    <cellStyle name="Bad 2 3 2 3" xfId="28717"/>
    <cellStyle name="Bad 2 3 2 4" xfId="28718"/>
    <cellStyle name="Bad 2 3 3" xfId="28719"/>
    <cellStyle name="Bad 2 3 3 2" xfId="28720"/>
    <cellStyle name="Bad 2 3 3 3" xfId="28721"/>
    <cellStyle name="Bad 2 3 4" xfId="28722"/>
    <cellStyle name="Bad 2 3 4 2" xfId="28723"/>
    <cellStyle name="Bad 2 3 5" xfId="28724"/>
    <cellStyle name="Bad 2 3 6" xfId="28725"/>
    <cellStyle name="Bad 2 4" xfId="28726"/>
    <cellStyle name="Bad 2 4 2" xfId="28727"/>
    <cellStyle name="Bad 2 4 2 2" xfId="28728"/>
    <cellStyle name="Bad 2 4 3" xfId="28729"/>
    <cellStyle name="Bad 2 4 4" xfId="28730"/>
    <cellStyle name="Bad 2 4 5" xfId="28731"/>
    <cellStyle name="Bad 2 5" xfId="28732"/>
    <cellStyle name="Bad 2 5 2" xfId="28733"/>
    <cellStyle name="Bad 2 6" xfId="28734"/>
    <cellStyle name="Bad 2 6 2" xfId="28735"/>
    <cellStyle name="Bad 2 7" xfId="28736"/>
    <cellStyle name="Bad 20" xfId="28737"/>
    <cellStyle name="Bad 21" xfId="28738"/>
    <cellStyle name="Bad 22" xfId="28739"/>
    <cellStyle name="Bad 23" xfId="28740"/>
    <cellStyle name="Bad 24" xfId="28741"/>
    <cellStyle name="Bad 25" xfId="28742"/>
    <cellStyle name="Bad 26" xfId="28743"/>
    <cellStyle name="Bad 27" xfId="28744"/>
    <cellStyle name="Bad 28" xfId="28745"/>
    <cellStyle name="Bad 29" xfId="28746"/>
    <cellStyle name="Bad 3" xfId="28747"/>
    <cellStyle name="Bad 3 2" xfId="28748"/>
    <cellStyle name="Bad 3 2 2" xfId="28749"/>
    <cellStyle name="Bad 3 2 2 2" xfId="28750"/>
    <cellStyle name="Bad 3 2 3" xfId="28751"/>
    <cellStyle name="Bad 3 3" xfId="28752"/>
    <cellStyle name="Bad 3 3 2" xfId="28753"/>
    <cellStyle name="Bad 3 4" xfId="28754"/>
    <cellStyle name="Bad 3 4 2" xfId="28755"/>
    <cellStyle name="Bad 3 5" xfId="28756"/>
    <cellStyle name="Bad 30" xfId="28757"/>
    <cellStyle name="Bad 31" xfId="28758"/>
    <cellStyle name="Bad 32" xfId="28759"/>
    <cellStyle name="Bad 33" xfId="28760"/>
    <cellStyle name="Bad 34" xfId="28761"/>
    <cellStyle name="Bad 35" xfId="28762"/>
    <cellStyle name="Bad 36" xfId="28763"/>
    <cellStyle name="Bad 37" xfId="28764"/>
    <cellStyle name="Bad 38" xfId="28765"/>
    <cellStyle name="Bad 39" xfId="28766"/>
    <cellStyle name="Bad 4" xfId="28767"/>
    <cellStyle name="Bad 4 2" xfId="28768"/>
    <cellStyle name="Bad 4 2 2" xfId="28769"/>
    <cellStyle name="Bad 4 2 2 2" xfId="28770"/>
    <cellStyle name="Bad 4 2 3" xfId="28771"/>
    <cellStyle name="Bad 4 2 4" xfId="28772"/>
    <cellStyle name="Bad 4 3" xfId="28773"/>
    <cellStyle name="Bad 4 3 2" xfId="28774"/>
    <cellStyle name="Bad 4 4" xfId="28775"/>
    <cellStyle name="Bad 4 4 2" xfId="28776"/>
    <cellStyle name="Bad 4 5" xfId="28777"/>
    <cellStyle name="Bad 40" xfId="28778"/>
    <cellStyle name="Bad 41" xfId="28779"/>
    <cellStyle name="Bad 42" xfId="28780"/>
    <cellStyle name="Bad 43" xfId="28781"/>
    <cellStyle name="Bad 44" xfId="28782"/>
    <cellStyle name="Bad 45" xfId="28783"/>
    <cellStyle name="Bad 46" xfId="28784"/>
    <cellStyle name="Bad 47" xfId="28785"/>
    <cellStyle name="Bad 48" xfId="28786"/>
    <cellStyle name="Bad 49" xfId="28787"/>
    <cellStyle name="Bad 5" xfId="28788"/>
    <cellStyle name="Bad 5 2" xfId="28789"/>
    <cellStyle name="Bad 5 2 2" xfId="28790"/>
    <cellStyle name="Bad 5 2 3" xfId="28791"/>
    <cellStyle name="Bad 5 3" xfId="28792"/>
    <cellStyle name="Bad 50" xfId="28793"/>
    <cellStyle name="Bad 51" xfId="28794"/>
    <cellStyle name="Bad 52" xfId="28795"/>
    <cellStyle name="Bad 53" xfId="28796"/>
    <cellStyle name="Bad 54" xfId="28797"/>
    <cellStyle name="Bad 55" xfId="28798"/>
    <cellStyle name="Bad 56" xfId="28799"/>
    <cellStyle name="Bad 57" xfId="28800"/>
    <cellStyle name="Bad 58" xfId="28801"/>
    <cellStyle name="Bad 59" xfId="28802"/>
    <cellStyle name="Bad 6" xfId="28803"/>
    <cellStyle name="Bad 6 2" xfId="28804"/>
    <cellStyle name="Bad 6 2 2" xfId="28805"/>
    <cellStyle name="Bad 6 3" xfId="28806"/>
    <cellStyle name="Bad 6 4" xfId="28807"/>
    <cellStyle name="Bad 6 5" xfId="28808"/>
    <cellStyle name="Bad 60" xfId="28809"/>
    <cellStyle name="Bad 61" xfId="28810"/>
    <cellStyle name="Bad 62" xfId="28811"/>
    <cellStyle name="Bad 63" xfId="28812"/>
    <cellStyle name="Bad 64" xfId="28813"/>
    <cellStyle name="Bad 65" xfId="28814"/>
    <cellStyle name="Bad 7" xfId="28815"/>
    <cellStyle name="Bad 7 2" xfId="28816"/>
    <cellStyle name="Bad 7 3" xfId="28817"/>
    <cellStyle name="Bad 8" xfId="28818"/>
    <cellStyle name="Bad 9" xfId="28819"/>
    <cellStyle name="Band 2" xfId="28820"/>
    <cellStyle name="blank" xfId="28821"/>
    <cellStyle name="blank 2" xfId="28822"/>
    <cellStyle name="bld-li - Style4" xfId="28823"/>
    <cellStyle name="Body: normal cell" xfId="43133"/>
    <cellStyle name="C06_Main text" xfId="28824"/>
    <cellStyle name="C07_Main text Bold Green" xfId="28825"/>
    <cellStyle name="C08_2001 Col heads" xfId="28826"/>
    <cellStyle name="C10_2001 Figs Black" xfId="28827"/>
    <cellStyle name="C11_2002 Figs Bold Green" xfId="28828"/>
    <cellStyle name="C13_2001 Figs 1 decimals" xfId="28829"/>
    <cellStyle name="C15_Main text Bold Black" xfId="28830"/>
    <cellStyle name="Calc Currency (0)" xfId="28831"/>
    <cellStyle name="Calc Currency (0) 2" xfId="28832"/>
    <cellStyle name="Calc Currency (0) 2 2" xfId="28833"/>
    <cellStyle name="Calc Currency (0) 2 2 2" xfId="28834"/>
    <cellStyle name="Calc Currency (0) 2 2 2 2" xfId="28835"/>
    <cellStyle name="Calc Currency (0) 2 2 3" xfId="28836"/>
    <cellStyle name="Calc Currency (0) 2 2 4" xfId="28837"/>
    <cellStyle name="Calc Currency (0) 2 3" xfId="28838"/>
    <cellStyle name="Calc Currency (0) 2 3 2" xfId="28839"/>
    <cellStyle name="Calc Currency (0) 2 3 3" xfId="28840"/>
    <cellStyle name="Calc Currency (0) 2 4" xfId="28841"/>
    <cellStyle name="Calc Currency (0) 2 4 2" xfId="28842"/>
    <cellStyle name="Calc Currency (0) 3" xfId="28843"/>
    <cellStyle name="Calc Currency (0) 3 2" xfId="28844"/>
    <cellStyle name="Calc Currency (0) 3 2 2" xfId="28845"/>
    <cellStyle name="Calc Currency (0) 3 3" xfId="28846"/>
    <cellStyle name="Calc Currency (0) 4" xfId="28847"/>
    <cellStyle name="Calc Currency (0) 4 2" xfId="28848"/>
    <cellStyle name="Calc Currency (0) 5" xfId="28849"/>
    <cellStyle name="Calc Currency (0) 5 2" xfId="28850"/>
    <cellStyle name="Calculation 10" xfId="28851"/>
    <cellStyle name="Calculation 10 2" xfId="28852"/>
    <cellStyle name="Calculation 11" xfId="28853"/>
    <cellStyle name="Calculation 12" xfId="28854"/>
    <cellStyle name="Calculation 13" xfId="28855"/>
    <cellStyle name="Calculation 14" xfId="28856"/>
    <cellStyle name="Calculation 15" xfId="28857"/>
    <cellStyle name="Calculation 16" xfId="28858"/>
    <cellStyle name="Calculation 17" xfId="28859"/>
    <cellStyle name="Calculation 18" xfId="28860"/>
    <cellStyle name="Calculation 19" xfId="28861"/>
    <cellStyle name="Calculation 2" xfId="28862"/>
    <cellStyle name="Calculation 2 2" xfId="28863"/>
    <cellStyle name="Calculation 2 2 2" xfId="28864"/>
    <cellStyle name="Calculation 2 2 2 2" xfId="28865"/>
    <cellStyle name="Calculation 2 2 2 2 2" xfId="28866"/>
    <cellStyle name="Calculation 2 2 2 3" xfId="28867"/>
    <cellStyle name="Calculation 2 2 2 4" xfId="28868"/>
    <cellStyle name="Calculation 2 2 2 5" xfId="28869"/>
    <cellStyle name="Calculation 2 2 2 6" xfId="28870"/>
    <cellStyle name="Calculation 2 2 2 7" xfId="28871"/>
    <cellStyle name="Calculation 2 2 3" xfId="28872"/>
    <cellStyle name="Calculation 2 2 3 2" xfId="28873"/>
    <cellStyle name="Calculation 2 2 3 3" xfId="28874"/>
    <cellStyle name="Calculation 2 2 4" xfId="28875"/>
    <cellStyle name="Calculation 2 2 4 2" xfId="28876"/>
    <cellStyle name="Calculation 2 2 5" xfId="28877"/>
    <cellStyle name="Calculation 2 3" xfId="28878"/>
    <cellStyle name="Calculation 2 3 2" xfId="28879"/>
    <cellStyle name="Calculation 2 3 2 2" xfId="28880"/>
    <cellStyle name="Calculation 2 3 2 2 2" xfId="28881"/>
    <cellStyle name="Calculation 2 3 2 3" xfId="28882"/>
    <cellStyle name="Calculation 2 3 2 4" xfId="28883"/>
    <cellStyle name="Calculation 2 3 3" xfId="28884"/>
    <cellStyle name="Calculation 2 3 3 2" xfId="28885"/>
    <cellStyle name="Calculation 2 3 4" xfId="28886"/>
    <cellStyle name="Calculation 2 3 4 2" xfId="28887"/>
    <cellStyle name="Calculation 2 3 5" xfId="28888"/>
    <cellStyle name="Calculation 2 3 6" xfId="28889"/>
    <cellStyle name="Calculation 2 4" xfId="28890"/>
    <cellStyle name="Calculation 2 4 2" xfId="28891"/>
    <cellStyle name="Calculation 2 4 2 2" xfId="28892"/>
    <cellStyle name="Calculation 2 4 3" xfId="28893"/>
    <cellStyle name="Calculation 2 5" xfId="28894"/>
    <cellStyle name="Calculation 2 5 2" xfId="28895"/>
    <cellStyle name="Calculation 2 5 2 2" xfId="28896"/>
    <cellStyle name="Calculation 2 5 3" xfId="28897"/>
    <cellStyle name="Calculation 2 6" xfId="28898"/>
    <cellStyle name="Calculation 2 6 2" xfId="28899"/>
    <cellStyle name="Calculation 2 6 2 2" xfId="28900"/>
    <cellStyle name="Calculation 2 6 3" xfId="28901"/>
    <cellStyle name="Calculation 2 7" xfId="28902"/>
    <cellStyle name="Calculation 2 7 2" xfId="28903"/>
    <cellStyle name="Calculation 2 8" xfId="28904"/>
    <cellStyle name="Calculation 20" xfId="28905"/>
    <cellStyle name="Calculation 21" xfId="28906"/>
    <cellStyle name="Calculation 22" xfId="28907"/>
    <cellStyle name="Calculation 23" xfId="28908"/>
    <cellStyle name="Calculation 24" xfId="28909"/>
    <cellStyle name="Calculation 25" xfId="28910"/>
    <cellStyle name="Calculation 26" xfId="28911"/>
    <cellStyle name="Calculation 27" xfId="28912"/>
    <cellStyle name="Calculation 28" xfId="28913"/>
    <cellStyle name="Calculation 29" xfId="28914"/>
    <cellStyle name="Calculation 3" xfId="28915"/>
    <cellStyle name="Calculation 3 2" xfId="28916"/>
    <cellStyle name="Calculation 3 2 2" xfId="28917"/>
    <cellStyle name="Calculation 3 2 2 2" xfId="28918"/>
    <cellStyle name="Calculation 3 2 2 3" xfId="28919"/>
    <cellStyle name="Calculation 3 2 3" xfId="28920"/>
    <cellStyle name="Calculation 3 2 3 2" xfId="28921"/>
    <cellStyle name="Calculation 3 2 4" xfId="28922"/>
    <cellStyle name="Calculation 3 3" xfId="28923"/>
    <cellStyle name="Calculation 3 3 2" xfId="28924"/>
    <cellStyle name="Calculation 3 3 2 2" xfId="28925"/>
    <cellStyle name="Calculation 3 3 3" xfId="28926"/>
    <cellStyle name="Calculation 3 3 4" xfId="28927"/>
    <cellStyle name="Calculation 3 4" xfId="28928"/>
    <cellStyle name="Calculation 3 4 2" xfId="28929"/>
    <cellStyle name="Calculation 3 4 2 2" xfId="28930"/>
    <cellStyle name="Calculation 3 4 3" xfId="28931"/>
    <cellStyle name="Calculation 3 5" xfId="28932"/>
    <cellStyle name="Calculation 3 5 2" xfId="28933"/>
    <cellStyle name="Calculation 3 6" xfId="28934"/>
    <cellStyle name="Calculation 30" xfId="28935"/>
    <cellStyle name="Calculation 31" xfId="28936"/>
    <cellStyle name="Calculation 32" xfId="28937"/>
    <cellStyle name="Calculation 33" xfId="28938"/>
    <cellStyle name="Calculation 34" xfId="28939"/>
    <cellStyle name="Calculation 35" xfId="28940"/>
    <cellStyle name="Calculation 36" xfId="28941"/>
    <cellStyle name="Calculation 37" xfId="28942"/>
    <cellStyle name="Calculation 38" xfId="28943"/>
    <cellStyle name="Calculation 39" xfId="28944"/>
    <cellStyle name="Calculation 4" xfId="28945"/>
    <cellStyle name="Calculation 4 2" xfId="28946"/>
    <cellStyle name="Calculation 4 2 2" xfId="28947"/>
    <cellStyle name="Calculation 4 2 2 2" xfId="28948"/>
    <cellStyle name="Calculation 4 2 3" xfId="28949"/>
    <cellStyle name="Calculation 4 3" xfId="28950"/>
    <cellStyle name="Calculation 4 3 2" xfId="28951"/>
    <cellStyle name="Calculation 4 3 2 2" xfId="28952"/>
    <cellStyle name="Calculation 4 3 3" xfId="28953"/>
    <cellStyle name="Calculation 4 4" xfId="28954"/>
    <cellStyle name="Calculation 4 4 2" xfId="28955"/>
    <cellStyle name="Calculation 4 4 2 2" xfId="28956"/>
    <cellStyle name="Calculation 4 4 3" xfId="28957"/>
    <cellStyle name="Calculation 4 5" xfId="28958"/>
    <cellStyle name="Calculation 4 5 2" xfId="28959"/>
    <cellStyle name="Calculation 4 6" xfId="28960"/>
    <cellStyle name="Calculation 40" xfId="28961"/>
    <cellStyle name="Calculation 41" xfId="28962"/>
    <cellStyle name="Calculation 42" xfId="28963"/>
    <cellStyle name="Calculation 43" xfId="28964"/>
    <cellStyle name="Calculation 44" xfId="28965"/>
    <cellStyle name="Calculation 45" xfId="28966"/>
    <cellStyle name="Calculation 46" xfId="28967"/>
    <cellStyle name="Calculation 47" xfId="28968"/>
    <cellStyle name="Calculation 48" xfId="28969"/>
    <cellStyle name="Calculation 49" xfId="28970"/>
    <cellStyle name="Calculation 5" xfId="28971"/>
    <cellStyle name="Calculation 5 2" xfId="28972"/>
    <cellStyle name="Calculation 5 2 2" xfId="28973"/>
    <cellStyle name="Calculation 5 2 2 2" xfId="28974"/>
    <cellStyle name="Calculation 5 2 2 2 2" xfId="28975"/>
    <cellStyle name="Calculation 5 2 3" xfId="28976"/>
    <cellStyle name="Calculation 5 2 3 2" xfId="28977"/>
    <cellStyle name="Calculation 5 2 4" xfId="28978"/>
    <cellStyle name="Calculation 5 2 4 2" xfId="28979"/>
    <cellStyle name="Calculation 5 3" xfId="28980"/>
    <cellStyle name="Calculation 5 3 2" xfId="28981"/>
    <cellStyle name="Calculation 5 3 2 2" xfId="28982"/>
    <cellStyle name="Calculation 5 4" xfId="28983"/>
    <cellStyle name="Calculation 5 4 2" xfId="28984"/>
    <cellStyle name="Calculation 5 4 2 2" xfId="28985"/>
    <cellStyle name="Calculation 5 4 3" xfId="28986"/>
    <cellStyle name="Calculation 5 5" xfId="28987"/>
    <cellStyle name="Calculation 5 5 2" xfId="28988"/>
    <cellStyle name="Calculation 5 6" xfId="28989"/>
    <cellStyle name="Calculation 5 6 2" xfId="28990"/>
    <cellStyle name="Calculation 50" xfId="28991"/>
    <cellStyle name="Calculation 51" xfId="28992"/>
    <cellStyle name="Calculation 52" xfId="28993"/>
    <cellStyle name="Calculation 53" xfId="28994"/>
    <cellStyle name="Calculation 54" xfId="28995"/>
    <cellStyle name="Calculation 55" xfId="28996"/>
    <cellStyle name="Calculation 56" xfId="28997"/>
    <cellStyle name="Calculation 57" xfId="28998"/>
    <cellStyle name="Calculation 58" xfId="28999"/>
    <cellStyle name="Calculation 59" xfId="29000"/>
    <cellStyle name="Calculation 6" xfId="29001"/>
    <cellStyle name="Calculation 6 2" xfId="29002"/>
    <cellStyle name="Calculation 6 2 2" xfId="29003"/>
    <cellStyle name="Calculation 6 2 2 2" xfId="29004"/>
    <cellStyle name="Calculation 6 2 3" xfId="29005"/>
    <cellStyle name="Calculation 6 2 4" xfId="29006"/>
    <cellStyle name="Calculation 6 3" xfId="29007"/>
    <cellStyle name="Calculation 6 3 2" xfId="29008"/>
    <cellStyle name="Calculation 6 3 3" xfId="29009"/>
    <cellStyle name="Calculation 6 4" xfId="29010"/>
    <cellStyle name="Calculation 6 4 2" xfId="29011"/>
    <cellStyle name="Calculation 60" xfId="29012"/>
    <cellStyle name="Calculation 61" xfId="29013"/>
    <cellStyle name="Calculation 62" xfId="29014"/>
    <cellStyle name="Calculation 63" xfId="29015"/>
    <cellStyle name="Calculation 64" xfId="29016"/>
    <cellStyle name="Calculation 65" xfId="29017"/>
    <cellStyle name="Calculation 66" xfId="29018"/>
    <cellStyle name="Calculation 67" xfId="29019"/>
    <cellStyle name="Calculation 7" xfId="29020"/>
    <cellStyle name="Calculation 7 2" xfId="29021"/>
    <cellStyle name="Calculation 7 2 2" xfId="29022"/>
    <cellStyle name="Calculation 7 3" xfId="29023"/>
    <cellStyle name="Calculation 7 3 2" xfId="29024"/>
    <cellStyle name="Calculation 8" xfId="29025"/>
    <cellStyle name="Calculation 8 2" xfId="29026"/>
    <cellStyle name="Calculation 8 2 2" xfId="29027"/>
    <cellStyle name="Calculation 8 3" xfId="29028"/>
    <cellStyle name="Calculation 9" xfId="29029"/>
    <cellStyle name="Calculation 9 2" xfId="29030"/>
    <cellStyle name="Calculation 9 2 2" xfId="29031"/>
    <cellStyle name="Calculation 9 3" xfId="29032"/>
    <cellStyle name="Check Cell 10" xfId="29033"/>
    <cellStyle name="Check Cell 11" xfId="29034"/>
    <cellStyle name="Check Cell 12" xfId="29035"/>
    <cellStyle name="Check Cell 13" xfId="29036"/>
    <cellStyle name="Check Cell 14" xfId="29037"/>
    <cellStyle name="Check Cell 15" xfId="29038"/>
    <cellStyle name="Check Cell 16" xfId="29039"/>
    <cellStyle name="Check Cell 17" xfId="29040"/>
    <cellStyle name="Check Cell 18" xfId="29041"/>
    <cellStyle name="Check Cell 19" xfId="29042"/>
    <cellStyle name="Check Cell 2" xfId="29043"/>
    <cellStyle name="Check Cell 2 2" xfId="29044"/>
    <cellStyle name="Check Cell 2 2 2" xfId="29045"/>
    <cellStyle name="Check Cell 2 2 2 2" xfId="29046"/>
    <cellStyle name="Check Cell 2 2 2 2 2" xfId="29047"/>
    <cellStyle name="Check Cell 2 2 2 3" xfId="29048"/>
    <cellStyle name="Check Cell 2 2 2 4" xfId="29049"/>
    <cellStyle name="Check Cell 2 2 2 5" xfId="29050"/>
    <cellStyle name="Check Cell 2 2 2 6" xfId="29051"/>
    <cellStyle name="Check Cell 2 2 2 7" xfId="29052"/>
    <cellStyle name="Check Cell 2 2 2 8" xfId="29053"/>
    <cellStyle name="Check Cell 2 2 2 9" xfId="29054"/>
    <cellStyle name="Check Cell 2 2 3" xfId="29055"/>
    <cellStyle name="Check Cell 2 2 3 2" xfId="29056"/>
    <cellStyle name="Check Cell 2 2 4" xfId="29057"/>
    <cellStyle name="Check Cell 2 2 4 2" xfId="29058"/>
    <cellStyle name="Check Cell 2 3" xfId="29059"/>
    <cellStyle name="Check Cell 2 3 2" xfId="29060"/>
    <cellStyle name="Check Cell 2 3 2 2" xfId="29061"/>
    <cellStyle name="Check Cell 2 3 2 2 2" xfId="29062"/>
    <cellStyle name="Check Cell 2 3 2 3" xfId="29063"/>
    <cellStyle name="Check Cell 2 3 2 4" xfId="29064"/>
    <cellStyle name="Check Cell 2 3 3" xfId="29065"/>
    <cellStyle name="Check Cell 2 3 3 2" xfId="29066"/>
    <cellStyle name="Check Cell 2 3 4" xfId="29067"/>
    <cellStyle name="Check Cell 2 3 4 2" xfId="29068"/>
    <cellStyle name="Check Cell 2 3 5" xfId="29069"/>
    <cellStyle name="Check Cell 2 3 6" xfId="29070"/>
    <cellStyle name="Check Cell 2 4" xfId="29071"/>
    <cellStyle name="Check Cell 2 4 2" xfId="29072"/>
    <cellStyle name="Check Cell 2 4 2 2" xfId="29073"/>
    <cellStyle name="Check Cell 2 4 3" xfId="29074"/>
    <cellStyle name="Check Cell 2 4 4" xfId="29075"/>
    <cellStyle name="Check Cell 2 5" xfId="29076"/>
    <cellStyle name="Check Cell 2 5 2" xfId="29077"/>
    <cellStyle name="Check Cell 2 6" xfId="29078"/>
    <cellStyle name="Check Cell 2 6 2" xfId="29079"/>
    <cellStyle name="Check Cell 20" xfId="29080"/>
    <cellStyle name="Check Cell 21" xfId="29081"/>
    <cellStyle name="Check Cell 22" xfId="29082"/>
    <cellStyle name="Check Cell 23" xfId="29083"/>
    <cellStyle name="Check Cell 24" xfId="29084"/>
    <cellStyle name="Check Cell 25" xfId="29085"/>
    <cellStyle name="Check Cell 26" xfId="29086"/>
    <cellStyle name="Check Cell 27" xfId="29087"/>
    <cellStyle name="Check Cell 28" xfId="29088"/>
    <cellStyle name="Check Cell 29" xfId="29089"/>
    <cellStyle name="Check Cell 3" xfId="29090"/>
    <cellStyle name="Check Cell 3 2" xfId="29091"/>
    <cellStyle name="Check Cell 3 2 2" xfId="29092"/>
    <cellStyle name="Check Cell 3 2 2 2" xfId="29093"/>
    <cellStyle name="Check Cell 3 2 3" xfId="29094"/>
    <cellStyle name="Check Cell 3 3" xfId="29095"/>
    <cellStyle name="Check Cell 3 3 2" xfId="29096"/>
    <cellStyle name="Check Cell 3 4" xfId="29097"/>
    <cellStyle name="Check Cell 3 4 2" xfId="29098"/>
    <cellStyle name="Check Cell 3 5" xfId="29099"/>
    <cellStyle name="Check Cell 3 6" xfId="29100"/>
    <cellStyle name="Check Cell 3 7" xfId="29101"/>
    <cellStyle name="Check Cell 3 8" xfId="29102"/>
    <cellStyle name="Check Cell 30" xfId="29103"/>
    <cellStyle name="Check Cell 31" xfId="29104"/>
    <cellStyle name="Check Cell 32" xfId="29105"/>
    <cellStyle name="Check Cell 33" xfId="29106"/>
    <cellStyle name="Check Cell 34" xfId="29107"/>
    <cellStyle name="Check Cell 35" xfId="29108"/>
    <cellStyle name="Check Cell 36" xfId="29109"/>
    <cellStyle name="Check Cell 37" xfId="29110"/>
    <cellStyle name="Check Cell 38" xfId="29111"/>
    <cellStyle name="Check Cell 39" xfId="29112"/>
    <cellStyle name="Check Cell 4" xfId="29113"/>
    <cellStyle name="Check Cell 4 2" xfId="29114"/>
    <cellStyle name="Check Cell 4 2 2" xfId="29115"/>
    <cellStyle name="Check Cell 4 2 2 2" xfId="29116"/>
    <cellStyle name="Check Cell 4 2 3" xfId="29117"/>
    <cellStyle name="Check Cell 4 2 4" xfId="29118"/>
    <cellStyle name="Check Cell 4 3" xfId="29119"/>
    <cellStyle name="Check Cell 4 3 2" xfId="29120"/>
    <cellStyle name="Check Cell 4 4" xfId="29121"/>
    <cellStyle name="Check Cell 4 4 2" xfId="29122"/>
    <cellStyle name="Check Cell 4 5" xfId="29123"/>
    <cellStyle name="Check Cell 40" xfId="29124"/>
    <cellStyle name="Check Cell 41" xfId="29125"/>
    <cellStyle name="Check Cell 42" xfId="29126"/>
    <cellStyle name="Check Cell 43" xfId="29127"/>
    <cellStyle name="Check Cell 44" xfId="29128"/>
    <cellStyle name="Check Cell 45" xfId="29129"/>
    <cellStyle name="Check Cell 46" xfId="29130"/>
    <cellStyle name="Check Cell 47" xfId="29131"/>
    <cellStyle name="Check Cell 48" xfId="29132"/>
    <cellStyle name="Check Cell 49" xfId="29133"/>
    <cellStyle name="Check Cell 5" xfId="29134"/>
    <cellStyle name="Check Cell 5 2" xfId="29135"/>
    <cellStyle name="Check Cell 5 2 2" xfId="29136"/>
    <cellStyle name="Check Cell 50" xfId="29137"/>
    <cellStyle name="Check Cell 51" xfId="29138"/>
    <cellStyle name="Check Cell 52" xfId="29139"/>
    <cellStyle name="Check Cell 53" xfId="29140"/>
    <cellStyle name="Check Cell 54" xfId="29141"/>
    <cellStyle name="Check Cell 55" xfId="29142"/>
    <cellStyle name="Check Cell 56" xfId="29143"/>
    <cellStyle name="Check Cell 57" xfId="29144"/>
    <cellStyle name="Check Cell 58" xfId="29145"/>
    <cellStyle name="Check Cell 59" xfId="29146"/>
    <cellStyle name="Check Cell 6" xfId="29147"/>
    <cellStyle name="Check Cell 6 2" xfId="29148"/>
    <cellStyle name="Check Cell 6 2 2" xfId="29149"/>
    <cellStyle name="Check Cell 6 3" xfId="29150"/>
    <cellStyle name="Check Cell 6 4" xfId="29151"/>
    <cellStyle name="Check Cell 6 5" xfId="29152"/>
    <cellStyle name="Check Cell 60" xfId="29153"/>
    <cellStyle name="Check Cell 61" xfId="29154"/>
    <cellStyle name="Check Cell 62" xfId="29155"/>
    <cellStyle name="Check Cell 63" xfId="29156"/>
    <cellStyle name="Check Cell 64" xfId="29157"/>
    <cellStyle name="Check Cell 65" xfId="29158"/>
    <cellStyle name="Check Cell 7" xfId="29159"/>
    <cellStyle name="Check Cell 7 2" xfId="29160"/>
    <cellStyle name="Check Cell 8" xfId="29161"/>
    <cellStyle name="Check Cell 9" xfId="29162"/>
    <cellStyle name="CheckCell" xfId="29163"/>
    <cellStyle name="CheckCell 2" xfId="29164"/>
    <cellStyle name="CheckCell 2 2" xfId="29165"/>
    <cellStyle name="CheckCell 2 2 2" xfId="29166"/>
    <cellStyle name="CheckCell 2 2 2 2" xfId="29167"/>
    <cellStyle name="CheckCell 2 2 2 2 2" xfId="29168"/>
    <cellStyle name="CheckCell 2 2 3" xfId="29169"/>
    <cellStyle name="CheckCell 2 2 3 2" xfId="29170"/>
    <cellStyle name="CheckCell 2 2 4" xfId="29171"/>
    <cellStyle name="CheckCell 2 2 4 2" xfId="29172"/>
    <cellStyle name="CheckCell 2 3" xfId="29173"/>
    <cellStyle name="CheckCell 2 3 2" xfId="29174"/>
    <cellStyle name="CheckCell 2 3 2 2" xfId="29175"/>
    <cellStyle name="CheckCell 2 4" xfId="29176"/>
    <cellStyle name="CheckCell 2 4 2" xfId="29177"/>
    <cellStyle name="CheckCell 2 4 2 2" xfId="29178"/>
    <cellStyle name="CheckCell 2 4 3" xfId="29179"/>
    <cellStyle name="CheckCell 2 5" xfId="29180"/>
    <cellStyle name="CheckCell 2 5 2" xfId="29181"/>
    <cellStyle name="CheckCell 2 6" xfId="29182"/>
    <cellStyle name="CheckCell 2 6 2" xfId="29183"/>
    <cellStyle name="CheckCell 3" xfId="29184"/>
    <cellStyle name="CheckCell 3 2" xfId="29185"/>
    <cellStyle name="CheckCell 3 2 2" xfId="29186"/>
    <cellStyle name="CheckCell 3 2 2 2" xfId="29187"/>
    <cellStyle name="CheckCell 3 3" xfId="29188"/>
    <cellStyle name="CheckCell 3 3 2" xfId="29189"/>
    <cellStyle name="CheckCell 3 4" xfId="29190"/>
    <cellStyle name="CheckCell 3 4 2" xfId="29191"/>
    <cellStyle name="CheckCell 4" xfId="29192"/>
    <cellStyle name="CheckCell 4 2" xfId="29193"/>
    <cellStyle name="CheckCell 4 2 2" xfId="29194"/>
    <cellStyle name="CheckCell 4 3" xfId="29195"/>
    <cellStyle name="CheckCell 5" xfId="29196"/>
    <cellStyle name="CheckCell 5 2" xfId="29197"/>
    <cellStyle name="CheckCell 5 2 2" xfId="29198"/>
    <cellStyle name="CheckCell 5 3" xfId="29199"/>
    <cellStyle name="CheckCell 6" xfId="29200"/>
    <cellStyle name="CheckCell 6 2" xfId="29201"/>
    <cellStyle name="CheckCell 7" xfId="29202"/>
    <cellStyle name="CheckCell 7 2" xfId="29203"/>
    <cellStyle name="CheckCell_Electric Rev Req Model (2009 GRC) Rebuttal" xfId="29204"/>
    <cellStyle name="ColumnHeading" xfId="29205"/>
    <cellStyle name="ColumnHeadings" xfId="29206"/>
    <cellStyle name="ColumnHeadings2" xfId="29207"/>
    <cellStyle name="Comma" xfId="43165" builtinId="3"/>
    <cellStyle name="Comma  - Style1" xfId="29208"/>
    <cellStyle name="Comma  - Style2" xfId="29209"/>
    <cellStyle name="Comma  - Style3" xfId="29210"/>
    <cellStyle name="Comma  - Style4" xfId="29211"/>
    <cellStyle name="Comma  - Style5" xfId="29212"/>
    <cellStyle name="Comma  - Style6" xfId="29213"/>
    <cellStyle name="Comma  - Style7" xfId="29214"/>
    <cellStyle name="Comma  - Style8" xfId="29215"/>
    <cellStyle name="Comma [0] 2" xfId="29216"/>
    <cellStyle name="Comma [0] 3" xfId="29217"/>
    <cellStyle name="Comma [0] 4" xfId="29218"/>
    <cellStyle name="Comma [0] 5" xfId="29219"/>
    <cellStyle name="Comma 10" xfId="29220"/>
    <cellStyle name="Comma 10 2" xfId="29221"/>
    <cellStyle name="Comma 10 2 2" xfId="29222"/>
    <cellStyle name="Comma 10 2 2 2" xfId="29223"/>
    <cellStyle name="Comma 10 2 2 2 2" xfId="29224"/>
    <cellStyle name="Comma 10 2 2 3" xfId="29225"/>
    <cellStyle name="Comma 10 2 2 3 2" xfId="29226"/>
    <cellStyle name="Comma 10 2 3" xfId="29227"/>
    <cellStyle name="Comma 10 2 3 2" xfId="29228"/>
    <cellStyle name="Comma 10 2 3 2 2" xfId="29229"/>
    <cellStyle name="Comma 10 2 3 3" xfId="29230"/>
    <cellStyle name="Comma 10 2 4" xfId="29231"/>
    <cellStyle name="Comma 10 2 4 2" xfId="29232"/>
    <cellStyle name="Comma 10 2 5" xfId="29233"/>
    <cellStyle name="Comma 10 2 5 2" xfId="29234"/>
    <cellStyle name="Comma 10 3" xfId="29235"/>
    <cellStyle name="Comma 10 3 2" xfId="29236"/>
    <cellStyle name="Comma 10 3 2 2" xfId="29237"/>
    <cellStyle name="Comma 10 3 3" xfId="29238"/>
    <cellStyle name="Comma 10 4" xfId="29239"/>
    <cellStyle name="Comma 10 4 2" xfId="29240"/>
    <cellStyle name="Comma 10 4 2 2" xfId="29241"/>
    <cellStyle name="Comma 10 4 3" xfId="29242"/>
    <cellStyle name="Comma 10 5" xfId="29243"/>
    <cellStyle name="Comma 10 5 2" xfId="29244"/>
    <cellStyle name="Comma 10 6" xfId="29245"/>
    <cellStyle name="Comma 10 6 2" xfId="29246"/>
    <cellStyle name="Comma 10 7" xfId="29247"/>
    <cellStyle name="Comma 10 7 2" xfId="29248"/>
    <cellStyle name="Comma 11" xfId="29249"/>
    <cellStyle name="Comma 11 2" xfId="29250"/>
    <cellStyle name="Comma 11 2 2" xfId="29251"/>
    <cellStyle name="Comma 11 2 2 2" xfId="29252"/>
    <cellStyle name="Comma 11 2 3" xfId="29253"/>
    <cellStyle name="Comma 11 3" xfId="29254"/>
    <cellStyle name="Comma 11 3 2" xfId="29255"/>
    <cellStyle name="Comma 11 3 2 2" xfId="29256"/>
    <cellStyle name="Comma 11 3 3" xfId="29257"/>
    <cellStyle name="Comma 11 3 4" xfId="29258"/>
    <cellStyle name="Comma 11 4" xfId="29259"/>
    <cellStyle name="Comma 11 4 2" xfId="29260"/>
    <cellStyle name="Comma 11 4 2 2" xfId="29261"/>
    <cellStyle name="Comma 11 4 3" xfId="29262"/>
    <cellStyle name="Comma 11 5" xfId="29263"/>
    <cellStyle name="Comma 11 5 2" xfId="29264"/>
    <cellStyle name="Comma 12" xfId="29265"/>
    <cellStyle name="Comma 12 2" xfId="29266"/>
    <cellStyle name="Comma 12 2 2" xfId="29267"/>
    <cellStyle name="Comma 12 2 2 2" xfId="29268"/>
    <cellStyle name="Comma 12 2 2 2 2" xfId="29269"/>
    <cellStyle name="Comma 12 2 3" xfId="29270"/>
    <cellStyle name="Comma 12 2 3 2" xfId="29271"/>
    <cellStyle name="Comma 12 2 4" xfId="29272"/>
    <cellStyle name="Comma 12 2 4 2" xfId="29273"/>
    <cellStyle name="Comma 12 3" xfId="29274"/>
    <cellStyle name="Comma 12 3 2" xfId="29275"/>
    <cellStyle name="Comma 12 3 2 2" xfId="29276"/>
    <cellStyle name="Comma 12 3 3" xfId="29277"/>
    <cellStyle name="Comma 12 4" xfId="29278"/>
    <cellStyle name="Comma 12 4 2" xfId="29279"/>
    <cellStyle name="Comma 12 4 2 2" xfId="29280"/>
    <cellStyle name="Comma 12 4 3" xfId="29281"/>
    <cellStyle name="Comma 12 5" xfId="29282"/>
    <cellStyle name="Comma 12 5 2" xfId="29283"/>
    <cellStyle name="Comma 12 6" xfId="29284"/>
    <cellStyle name="Comma 12 6 2" xfId="29285"/>
    <cellStyle name="Comma 13" xfId="29286"/>
    <cellStyle name="Comma 13 2" xfId="29287"/>
    <cellStyle name="Comma 13 2 2" xfId="29288"/>
    <cellStyle name="Comma 13 2 2 2" xfId="29289"/>
    <cellStyle name="Comma 13 2 2 2 2" xfId="29290"/>
    <cellStyle name="Comma 13 2 3" xfId="29291"/>
    <cellStyle name="Comma 13 2 3 2" xfId="29292"/>
    <cellStyle name="Comma 13 2 4" xfId="29293"/>
    <cellStyle name="Comma 13 2 4 2" xfId="29294"/>
    <cellStyle name="Comma 13 3" xfId="29295"/>
    <cellStyle name="Comma 13 3 2" xfId="29296"/>
    <cellStyle name="Comma 13 3 2 2" xfId="29297"/>
    <cellStyle name="Comma 13 3 3" xfId="29298"/>
    <cellStyle name="Comma 13 4" xfId="29299"/>
    <cellStyle name="Comma 13 4 2" xfId="29300"/>
    <cellStyle name="Comma 13 4 2 2" xfId="29301"/>
    <cellStyle name="Comma 13 4 3" xfId="29302"/>
    <cellStyle name="Comma 13 5" xfId="29303"/>
    <cellStyle name="Comma 13 5 2" xfId="29304"/>
    <cellStyle name="Comma 13 6" xfId="29305"/>
    <cellStyle name="Comma 13 6 2" xfId="29306"/>
    <cellStyle name="Comma 14" xfId="29307"/>
    <cellStyle name="Comma 14 2" xfId="29308"/>
    <cellStyle name="Comma 14 2 2" xfId="29309"/>
    <cellStyle name="Comma 14 2 2 2" xfId="29310"/>
    <cellStyle name="Comma 14 2 2 2 2" xfId="29311"/>
    <cellStyle name="Comma 14 2 3" xfId="29312"/>
    <cellStyle name="Comma 14 2 3 2" xfId="29313"/>
    <cellStyle name="Comma 14 2 4" xfId="29314"/>
    <cellStyle name="Comma 14 2 4 2" xfId="29315"/>
    <cellStyle name="Comma 14 3" xfId="29316"/>
    <cellStyle name="Comma 14 3 2" xfId="29317"/>
    <cellStyle name="Comma 14 3 2 2" xfId="29318"/>
    <cellStyle name="Comma 14 3 3" xfId="29319"/>
    <cellStyle name="Comma 14 4" xfId="29320"/>
    <cellStyle name="Comma 14 4 2" xfId="29321"/>
    <cellStyle name="Comma 14 4 2 2" xfId="29322"/>
    <cellStyle name="Comma 14 4 3" xfId="29323"/>
    <cellStyle name="Comma 14 5" xfId="29324"/>
    <cellStyle name="Comma 14 5 2" xfId="29325"/>
    <cellStyle name="Comma 14 6" xfId="29326"/>
    <cellStyle name="Comma 14 6 2" xfId="29327"/>
    <cellStyle name="Comma 15" xfId="29328"/>
    <cellStyle name="Comma 15 2" xfId="29329"/>
    <cellStyle name="Comma 15 2 2" xfId="29330"/>
    <cellStyle name="Comma 15 2 2 2" xfId="29331"/>
    <cellStyle name="Comma 15 2 2 3" xfId="29332"/>
    <cellStyle name="Comma 15 2 3" xfId="29333"/>
    <cellStyle name="Comma 15 3" xfId="29334"/>
    <cellStyle name="Comma 15 3 2" xfId="29335"/>
    <cellStyle name="Comma 15 3 2 2" xfId="29336"/>
    <cellStyle name="Comma 15 3 3" xfId="29337"/>
    <cellStyle name="Comma 15 3 4" xfId="29338"/>
    <cellStyle name="Comma 15 4" xfId="29339"/>
    <cellStyle name="Comma 15 4 2" xfId="29340"/>
    <cellStyle name="Comma 15 4 3" xfId="29341"/>
    <cellStyle name="Comma 15 5" xfId="29342"/>
    <cellStyle name="Comma 15 5 2" xfId="29343"/>
    <cellStyle name="Comma 16" xfId="29344"/>
    <cellStyle name="Comma 16 2" xfId="29345"/>
    <cellStyle name="Comma 16 2 2" xfId="29346"/>
    <cellStyle name="Comma 16 2 2 2" xfId="29347"/>
    <cellStyle name="Comma 16 2 2 2 2" xfId="29348"/>
    <cellStyle name="Comma 16 2 2 3" xfId="29349"/>
    <cellStyle name="Comma 16 2 3" xfId="29350"/>
    <cellStyle name="Comma 16 2 3 2" xfId="29351"/>
    <cellStyle name="Comma 16 2 3 2 2" xfId="29352"/>
    <cellStyle name="Comma 16 2 3 3" xfId="29353"/>
    <cellStyle name="Comma 16 2 4" xfId="29354"/>
    <cellStyle name="Comma 16 2 4 2" xfId="29355"/>
    <cellStyle name="Comma 16 3" xfId="29356"/>
    <cellStyle name="Comma 16 3 2" xfId="29357"/>
    <cellStyle name="Comma 16 3 2 2" xfId="29358"/>
    <cellStyle name="Comma 16 3 3" xfId="29359"/>
    <cellStyle name="Comma 16 4" xfId="29360"/>
    <cellStyle name="Comma 16 4 2" xfId="29361"/>
    <cellStyle name="Comma 16 4 2 2" xfId="29362"/>
    <cellStyle name="Comma 16 4 3" xfId="29363"/>
    <cellStyle name="Comma 16 5" xfId="29364"/>
    <cellStyle name="Comma 16 5 2" xfId="29365"/>
    <cellStyle name="Comma 16 6" xfId="29366"/>
    <cellStyle name="Comma 16 6 2" xfId="29367"/>
    <cellStyle name="Comma 17" xfId="29368"/>
    <cellStyle name="Comma 17 2" xfId="29369"/>
    <cellStyle name="Comma 17 2 2" xfId="29370"/>
    <cellStyle name="Comma 17 2 2 2" xfId="29371"/>
    <cellStyle name="Comma 17 2 2 2 2" xfId="29372"/>
    <cellStyle name="Comma 17 2 3" xfId="29373"/>
    <cellStyle name="Comma 17 2 3 2" xfId="29374"/>
    <cellStyle name="Comma 17 2 4" xfId="29375"/>
    <cellStyle name="Comma 17 2 4 2" xfId="29376"/>
    <cellStyle name="Comma 17 3" xfId="29377"/>
    <cellStyle name="Comma 17 3 2" xfId="29378"/>
    <cellStyle name="Comma 17 3 2 2" xfId="29379"/>
    <cellStyle name="Comma 17 3 3" xfId="29380"/>
    <cellStyle name="Comma 17 4" xfId="29381"/>
    <cellStyle name="Comma 17 4 2" xfId="29382"/>
    <cellStyle name="Comma 17 4 2 2" xfId="29383"/>
    <cellStyle name="Comma 17 4 3" xfId="29384"/>
    <cellStyle name="Comma 17 5" xfId="29385"/>
    <cellStyle name="Comma 17 5 2" xfId="29386"/>
    <cellStyle name="Comma 17 6" xfId="29387"/>
    <cellStyle name="Comma 17 6 2" xfId="29388"/>
    <cellStyle name="Comma 18" xfId="29389"/>
    <cellStyle name="Comma 18 2" xfId="29390"/>
    <cellStyle name="Comma 18 2 2" xfId="29391"/>
    <cellStyle name="Comma 18 2 2 2" xfId="29392"/>
    <cellStyle name="Comma 18 2 2 2 2" xfId="29393"/>
    <cellStyle name="Comma 18 2 2 3" xfId="29394"/>
    <cellStyle name="Comma 18 2 3" xfId="29395"/>
    <cellStyle name="Comma 18 2 3 2" xfId="29396"/>
    <cellStyle name="Comma 18 2 3 2 2" xfId="29397"/>
    <cellStyle name="Comma 18 2 3 3" xfId="29398"/>
    <cellStyle name="Comma 18 2 4" xfId="29399"/>
    <cellStyle name="Comma 18 2 4 2" xfId="29400"/>
    <cellStyle name="Comma 18 2 5" xfId="29401"/>
    <cellStyle name="Comma 18 3" xfId="29402"/>
    <cellStyle name="Comma 18 3 2" xfId="29403"/>
    <cellStyle name="Comma 18 3 2 2" xfId="29404"/>
    <cellStyle name="Comma 18 3 3" xfId="29405"/>
    <cellStyle name="Comma 18 4" xfId="29406"/>
    <cellStyle name="Comma 18 4 2" xfId="29407"/>
    <cellStyle name="Comma 18 4 2 2" xfId="29408"/>
    <cellStyle name="Comma 18 4 3" xfId="29409"/>
    <cellStyle name="Comma 18 5" xfId="29410"/>
    <cellStyle name="Comma 18 5 2" xfId="29411"/>
    <cellStyle name="Comma 18 5 2 2" xfId="29412"/>
    <cellStyle name="Comma 18 5 3" xfId="29413"/>
    <cellStyle name="Comma 18 6" xfId="29414"/>
    <cellStyle name="Comma 18 6 2" xfId="29415"/>
    <cellStyle name="Comma 18 7" xfId="29416"/>
    <cellStyle name="Comma 18 8" xfId="29417"/>
    <cellStyle name="Comma 19" xfId="29418"/>
    <cellStyle name="Comma 19 2" xfId="29419"/>
    <cellStyle name="Comma 19 2 2" xfId="29420"/>
    <cellStyle name="Comma 19 2 2 2" xfId="29421"/>
    <cellStyle name="Comma 19 2 2 2 2" xfId="29422"/>
    <cellStyle name="Comma 19 2 2 3" xfId="29423"/>
    <cellStyle name="Comma 19 2 3" xfId="29424"/>
    <cellStyle name="Comma 19 2 3 2" xfId="29425"/>
    <cellStyle name="Comma 19 2 4" xfId="29426"/>
    <cellStyle name="Comma 19 2 4 2" xfId="29427"/>
    <cellStyle name="Comma 19 2 5" xfId="29428"/>
    <cellStyle name="Comma 19 2 6" xfId="29429"/>
    <cellStyle name="Comma 19 3" xfId="29430"/>
    <cellStyle name="Comma 19 3 2" xfId="29431"/>
    <cellStyle name="Comma 19 3 2 2" xfId="29432"/>
    <cellStyle name="Comma 19 3 2 2 2" xfId="29433"/>
    <cellStyle name="Comma 19 3 2 3" xfId="29434"/>
    <cellStyle name="Comma 19 3 3" xfId="29435"/>
    <cellStyle name="Comma 19 3 3 2" xfId="29436"/>
    <cellStyle name="Comma 19 3 4" xfId="29437"/>
    <cellStyle name="Comma 19 4" xfId="29438"/>
    <cellStyle name="Comma 19 4 2" xfId="29439"/>
    <cellStyle name="Comma 19 4 2 2" xfId="29440"/>
    <cellStyle name="Comma 19 4 3" xfId="29441"/>
    <cellStyle name="Comma 19 5" xfId="29442"/>
    <cellStyle name="Comma 19 5 2" xfId="29443"/>
    <cellStyle name="Comma 19 6" xfId="29444"/>
    <cellStyle name="Comma 2" xfId="2"/>
    <cellStyle name="Comma 2 10" xfId="29445"/>
    <cellStyle name="Comma 2 10 2" xfId="29446"/>
    <cellStyle name="Comma 2 10 2 2" xfId="29447"/>
    <cellStyle name="Comma 2 10 3" xfId="29448"/>
    <cellStyle name="Comma 2 11" xfId="29449"/>
    <cellStyle name="Comma 2 11 2" xfId="29450"/>
    <cellStyle name="Comma 2 12" xfId="29451"/>
    <cellStyle name="Comma 2 12 2" xfId="29452"/>
    <cellStyle name="Comma 2 13" xfId="29453"/>
    <cellStyle name="Comma 2 13 2" xfId="29454"/>
    <cellStyle name="Comma 2 2" xfId="29455"/>
    <cellStyle name="Comma 2 2 2" xfId="29456"/>
    <cellStyle name="Comma 2 2 2 2" xfId="29457"/>
    <cellStyle name="Comma 2 2 2 2 2" xfId="29458"/>
    <cellStyle name="Comma 2 2 2 2 2 2" xfId="29459"/>
    <cellStyle name="Comma 2 2 2 2 3" xfId="29460"/>
    <cellStyle name="Comma 2 2 2 2 4" xfId="29461"/>
    <cellStyle name="Comma 2 2 2 3" xfId="29462"/>
    <cellStyle name="Comma 2 2 2 3 2" xfId="29463"/>
    <cellStyle name="Comma 2 2 2 3 2 2" xfId="29464"/>
    <cellStyle name="Comma 2 2 2 3 3" xfId="29465"/>
    <cellStyle name="Comma 2 2 2 3 4" xfId="29466"/>
    <cellStyle name="Comma 2 2 2 4" xfId="29467"/>
    <cellStyle name="Comma 2 2 2 4 2" xfId="29468"/>
    <cellStyle name="Comma 2 2 2 4 2 2" xfId="29469"/>
    <cellStyle name="Comma 2 2 2 4 3" xfId="29470"/>
    <cellStyle name="Comma 2 2 2 5" xfId="29471"/>
    <cellStyle name="Comma 2 2 2 5 2" xfId="29472"/>
    <cellStyle name="Comma 2 2 2 6" xfId="29473"/>
    <cellStyle name="Comma 2 2 3" xfId="29474"/>
    <cellStyle name="Comma 2 2 3 2" xfId="29475"/>
    <cellStyle name="Comma 2 2 3 2 2" xfId="29476"/>
    <cellStyle name="Comma 2 2 3 2 2 2" xfId="29477"/>
    <cellStyle name="Comma 2 2 3 2 3" xfId="29478"/>
    <cellStyle name="Comma 2 2 3 3" xfId="29479"/>
    <cellStyle name="Comma 2 2 3 3 2" xfId="29480"/>
    <cellStyle name="Comma 2 2 3 3 2 2" xfId="29481"/>
    <cellStyle name="Comma 2 2 3 3 3" xfId="29482"/>
    <cellStyle name="Comma 2 2 3 4" xfId="29483"/>
    <cellStyle name="Comma 2 2 3 4 2" xfId="29484"/>
    <cellStyle name="Comma 2 2 3 5" xfId="29485"/>
    <cellStyle name="Comma 2 2 3 5 2" xfId="29486"/>
    <cellStyle name="Comma 2 2 4" xfId="29487"/>
    <cellStyle name="Comma 2 2 4 2" xfId="29488"/>
    <cellStyle name="Comma 2 2 4 2 2" xfId="29489"/>
    <cellStyle name="Comma 2 2 4 3" xfId="29490"/>
    <cellStyle name="Comma 2 2 5" xfId="29491"/>
    <cellStyle name="Comma 2 2 5 2" xfId="29492"/>
    <cellStyle name="Comma 2 2 5 2 2" xfId="29493"/>
    <cellStyle name="Comma 2 2 5 3" xfId="29494"/>
    <cellStyle name="Comma 2 2 5 4" xfId="29495"/>
    <cellStyle name="Comma 2 2 6" xfId="29496"/>
    <cellStyle name="Comma 2 2 6 2" xfId="29497"/>
    <cellStyle name="Comma 2 2 7" xfId="29498"/>
    <cellStyle name="Comma 2 2 7 2" xfId="29499"/>
    <cellStyle name="Comma 2 2_DEM-WP(C) Chelan Power Costs" xfId="29500"/>
    <cellStyle name="Comma 2 3" xfId="29501"/>
    <cellStyle name="Comma 2 3 2" xfId="29502"/>
    <cellStyle name="Comma 2 3 2 2" xfId="29503"/>
    <cellStyle name="Comma 2 3 2 2 2" xfId="29504"/>
    <cellStyle name="Comma 2 3 2 2 3" xfId="29505"/>
    <cellStyle name="Comma 2 3 2 3" xfId="29506"/>
    <cellStyle name="Comma 2 3 2 4" xfId="29507"/>
    <cellStyle name="Comma 2 3 2 5" xfId="29508"/>
    <cellStyle name="Comma 2 3 3" xfId="29509"/>
    <cellStyle name="Comma 2 3 3 2" xfId="29510"/>
    <cellStyle name="Comma 2 3 3 2 2" xfId="29511"/>
    <cellStyle name="Comma 2 3 3 3" xfId="29512"/>
    <cellStyle name="Comma 2 3 3 4" xfId="29513"/>
    <cellStyle name="Comma 2 3 4" xfId="29514"/>
    <cellStyle name="Comma 2 3 4 2" xfId="29515"/>
    <cellStyle name="Comma 2 3 5" xfId="29516"/>
    <cellStyle name="Comma 2 4" xfId="29517"/>
    <cellStyle name="Comma 2 4 2" xfId="29518"/>
    <cellStyle name="Comma 2 4 2 2" xfId="29519"/>
    <cellStyle name="Comma 2 4 2 2 2" xfId="29520"/>
    <cellStyle name="Comma 2 4 2 3" xfId="29521"/>
    <cellStyle name="Comma 2 4 2 4" xfId="29522"/>
    <cellStyle name="Comma 2 4 3" xfId="29523"/>
    <cellStyle name="Comma 2 4 3 2" xfId="29524"/>
    <cellStyle name="Comma 2 4 3 2 2" xfId="29525"/>
    <cellStyle name="Comma 2 4 3 3" xfId="29526"/>
    <cellStyle name="Comma 2 4 4" xfId="29527"/>
    <cellStyle name="Comma 2 4 4 2" xfId="29528"/>
    <cellStyle name="Comma 2 4 5" xfId="29529"/>
    <cellStyle name="Comma 2 4 5 2" xfId="29530"/>
    <cellStyle name="Comma 2 4 6" xfId="29531"/>
    <cellStyle name="Comma 2 5" xfId="29532"/>
    <cellStyle name="Comma 2 5 2" xfId="29533"/>
    <cellStyle name="Comma 2 5 2 2" xfId="29534"/>
    <cellStyle name="Comma 2 5 2 2 2" xfId="29535"/>
    <cellStyle name="Comma 2 5 2 3" xfId="29536"/>
    <cellStyle name="Comma 2 5 2 4" xfId="29537"/>
    <cellStyle name="Comma 2 5 3" xfId="29538"/>
    <cellStyle name="Comma 2 5 3 2" xfId="29539"/>
    <cellStyle name="Comma 2 5 3 2 2" xfId="29540"/>
    <cellStyle name="Comma 2 5 3 3" xfId="29541"/>
    <cellStyle name="Comma 2 5 4" xfId="29542"/>
    <cellStyle name="Comma 2 5 4 2" xfId="29543"/>
    <cellStyle name="Comma 2 5 5" xfId="29544"/>
    <cellStyle name="Comma 2 5 5 2" xfId="29545"/>
    <cellStyle name="Comma 2 5 6" xfId="29546"/>
    <cellStyle name="Comma 2 6" xfId="29547"/>
    <cellStyle name="Comma 2 6 2" xfId="29548"/>
    <cellStyle name="Comma 2 6 2 2" xfId="29549"/>
    <cellStyle name="Comma 2 6 2 2 2" xfId="29550"/>
    <cellStyle name="Comma 2 6 2 3" xfId="29551"/>
    <cellStyle name="Comma 2 6 3" xfId="29552"/>
    <cellStyle name="Comma 2 6 3 2" xfId="29553"/>
    <cellStyle name="Comma 2 6 3 2 2" xfId="29554"/>
    <cellStyle name="Comma 2 6 3 3" xfId="29555"/>
    <cellStyle name="Comma 2 6 3 4" xfId="29556"/>
    <cellStyle name="Comma 2 6 4" xfId="29557"/>
    <cellStyle name="Comma 2 6 4 2" xfId="29558"/>
    <cellStyle name="Comma 2 6 5" xfId="29559"/>
    <cellStyle name="Comma 2 6 5 2" xfId="29560"/>
    <cellStyle name="Comma 2 6 6" xfId="29561"/>
    <cellStyle name="Comma 2 7" xfId="29562"/>
    <cellStyle name="Comma 2 7 2" xfId="29563"/>
    <cellStyle name="Comma 2 7 2 2" xfId="29564"/>
    <cellStyle name="Comma 2 7 2 2 2" xfId="29565"/>
    <cellStyle name="Comma 2 7 2 3" xfId="29566"/>
    <cellStyle name="Comma 2 7 3" xfId="29567"/>
    <cellStyle name="Comma 2 7 3 2" xfId="29568"/>
    <cellStyle name="Comma 2 7 3 2 2" xfId="29569"/>
    <cellStyle name="Comma 2 7 3 3" xfId="29570"/>
    <cellStyle name="Comma 2 7 3 4" xfId="29571"/>
    <cellStyle name="Comma 2 7 4" xfId="29572"/>
    <cellStyle name="Comma 2 7 4 2" xfId="29573"/>
    <cellStyle name="Comma 2 7 5" xfId="29574"/>
    <cellStyle name="Comma 2 7 5 2" xfId="29575"/>
    <cellStyle name="Comma 2 7 6" xfId="29576"/>
    <cellStyle name="Comma 2 8" xfId="29577"/>
    <cellStyle name="Comma 2 8 2" xfId="29578"/>
    <cellStyle name="Comma 2 8 2 2" xfId="29579"/>
    <cellStyle name="Comma 2 8 2 2 2" xfId="29580"/>
    <cellStyle name="Comma 2 8 2 3" xfId="29581"/>
    <cellStyle name="Comma 2 8 3" xfId="29582"/>
    <cellStyle name="Comma 2 8 3 2" xfId="29583"/>
    <cellStyle name="Comma 2 8 3 2 2" xfId="29584"/>
    <cellStyle name="Comma 2 8 3 3" xfId="29585"/>
    <cellStyle name="Comma 2 8 4" xfId="29586"/>
    <cellStyle name="Comma 2 8 4 2" xfId="29587"/>
    <cellStyle name="Comma 2 8 5" xfId="29588"/>
    <cellStyle name="Comma 2 8 5 2" xfId="29589"/>
    <cellStyle name="Comma 2 9" xfId="29590"/>
    <cellStyle name="Comma 2 9 2" xfId="29591"/>
    <cellStyle name="Comma 2 9 2 2" xfId="29592"/>
    <cellStyle name="Comma 2 9 2 3" xfId="29593"/>
    <cellStyle name="Comma 2 9 3" xfId="29594"/>
    <cellStyle name="Comma 2_4 31E Reg Asset  Liab and EXH D" xfId="29595"/>
    <cellStyle name="Comma 20" xfId="29596"/>
    <cellStyle name="Comma 20 2" xfId="29597"/>
    <cellStyle name="Comma 20 2 2" xfId="29598"/>
    <cellStyle name="Comma 20 2 2 2" xfId="29599"/>
    <cellStyle name="Comma 20 2 3" xfId="29600"/>
    <cellStyle name="Comma 20 2 3 2" xfId="29601"/>
    <cellStyle name="Comma 20 3" xfId="29602"/>
    <cellStyle name="Comma 20 3 2" xfId="29603"/>
    <cellStyle name="Comma 20 4" xfId="29604"/>
    <cellStyle name="Comma 20 4 2" xfId="29605"/>
    <cellStyle name="Comma 21" xfId="29606"/>
    <cellStyle name="Comma 21 2" xfId="29607"/>
    <cellStyle name="Comma 21 2 2" xfId="29608"/>
    <cellStyle name="Comma 21 2 2 2" xfId="29609"/>
    <cellStyle name="Comma 21 3" xfId="29610"/>
    <cellStyle name="Comma 21 3 2" xfId="29611"/>
    <cellStyle name="Comma 21 4" xfId="29612"/>
    <cellStyle name="Comma 21 4 2" xfId="29613"/>
    <cellStyle name="Comma 22" xfId="29614"/>
    <cellStyle name="Comma 22 2" xfId="29615"/>
    <cellStyle name="Comma 22 2 2" xfId="29616"/>
    <cellStyle name="Comma 22 2 2 2" xfId="29617"/>
    <cellStyle name="Comma 22 3" xfId="29618"/>
    <cellStyle name="Comma 22 3 2" xfId="29619"/>
    <cellStyle name="Comma 23" xfId="29620"/>
    <cellStyle name="Comma 23 2" xfId="29621"/>
    <cellStyle name="Comma 23 2 2" xfId="29622"/>
    <cellStyle name="Comma 23 2 3" xfId="29623"/>
    <cellStyle name="Comma 23 3" xfId="29624"/>
    <cellStyle name="Comma 23 4" xfId="29625"/>
    <cellStyle name="Comma 23 5" xfId="43144"/>
    <cellStyle name="Comma 24" xfId="29626"/>
    <cellStyle name="Comma 24 2" xfId="29627"/>
    <cellStyle name="Comma 24 2 2" xfId="29628"/>
    <cellStyle name="Comma 24 2 3" xfId="29629"/>
    <cellStyle name="Comma 24 3" xfId="29630"/>
    <cellStyle name="Comma 25" xfId="29631"/>
    <cellStyle name="Comma 25 2" xfId="29632"/>
    <cellStyle name="Comma 25 2 2" xfId="29633"/>
    <cellStyle name="Comma 25 3" xfId="29634"/>
    <cellStyle name="Comma 26" xfId="29635"/>
    <cellStyle name="Comma 26 2" xfId="29636"/>
    <cellStyle name="Comma 26 2 2" xfId="29637"/>
    <cellStyle name="Comma 26 2 2 2" xfId="29638"/>
    <cellStyle name="Comma 26 2 3" xfId="29639"/>
    <cellStyle name="Comma 26 3" xfId="29640"/>
    <cellStyle name="Comma 26 3 2" xfId="29641"/>
    <cellStyle name="Comma 26 3 2 2" xfId="29642"/>
    <cellStyle name="Comma 26 3 3" xfId="29643"/>
    <cellStyle name="Comma 26 4" xfId="29644"/>
    <cellStyle name="Comma 26 4 2" xfId="29645"/>
    <cellStyle name="Comma 26 5" xfId="29646"/>
    <cellStyle name="Comma 26 5 2" xfId="29647"/>
    <cellStyle name="Comma 26 6" xfId="29648"/>
    <cellStyle name="Comma 27" xfId="29649"/>
    <cellStyle name="Comma 27 2" xfId="29650"/>
    <cellStyle name="Comma 27 2 2" xfId="29651"/>
    <cellStyle name="Comma 27 2 2 2" xfId="29652"/>
    <cellStyle name="Comma 27 2 3" xfId="29653"/>
    <cellStyle name="Comma 27 3" xfId="29654"/>
    <cellStyle name="Comma 27 3 2" xfId="29655"/>
    <cellStyle name="Comma 27 3 2 2" xfId="29656"/>
    <cellStyle name="Comma 27 3 3" xfId="29657"/>
    <cellStyle name="Comma 27 4" xfId="29658"/>
    <cellStyle name="Comma 27 4 2" xfId="29659"/>
    <cellStyle name="Comma 27 5" xfId="29660"/>
    <cellStyle name="Comma 27 5 2" xfId="29661"/>
    <cellStyle name="Comma 27 6" xfId="29662"/>
    <cellStyle name="Comma 28" xfId="29663"/>
    <cellStyle name="Comma 28 2" xfId="29664"/>
    <cellStyle name="Comma 28 2 2" xfId="29665"/>
    <cellStyle name="Comma 28 2 2 2" xfId="29666"/>
    <cellStyle name="Comma 28 2 3" xfId="29667"/>
    <cellStyle name="Comma 28 3" xfId="29668"/>
    <cellStyle name="Comma 28 3 2" xfId="29669"/>
    <cellStyle name="Comma 28 3 2 2" xfId="29670"/>
    <cellStyle name="Comma 28 3 3" xfId="29671"/>
    <cellStyle name="Comma 28 4" xfId="29672"/>
    <cellStyle name="Comma 28 4 2" xfId="29673"/>
    <cellStyle name="Comma 28 5" xfId="29674"/>
    <cellStyle name="Comma 28 5 2" xfId="29675"/>
    <cellStyle name="Comma 29" xfId="29676"/>
    <cellStyle name="Comma 29 2" xfId="29677"/>
    <cellStyle name="Comma 29 2 2" xfId="29678"/>
    <cellStyle name="Comma 29 2 3" xfId="29679"/>
    <cellStyle name="Comma 29 3" xfId="29680"/>
    <cellStyle name="Comma 29 4" xfId="29681"/>
    <cellStyle name="Comma 3" xfId="10"/>
    <cellStyle name="Comma 3 2" xfId="29682"/>
    <cellStyle name="Comma 3 2 2" xfId="29683"/>
    <cellStyle name="Comma 3 2 2 2" xfId="29684"/>
    <cellStyle name="Comma 3 2 2 2 2" xfId="29685"/>
    <cellStyle name="Comma 3 2 2 3" xfId="29686"/>
    <cellStyle name="Comma 3 2 3" xfId="29687"/>
    <cellStyle name="Comma 3 2 3 2" xfId="29688"/>
    <cellStyle name="Comma 3 2 3 2 2" xfId="29689"/>
    <cellStyle name="Comma 3 2 3 3" xfId="29690"/>
    <cellStyle name="Comma 3 2 4" xfId="29691"/>
    <cellStyle name="Comma 3 2 4 2" xfId="29692"/>
    <cellStyle name="Comma 3 2 5" xfId="29693"/>
    <cellStyle name="Comma 3 2 5 2" xfId="29694"/>
    <cellStyle name="Comma 3 3" xfId="29695"/>
    <cellStyle name="Comma 3 3 2" xfId="29696"/>
    <cellStyle name="Comma 3 3 2 2" xfId="29697"/>
    <cellStyle name="Comma 3 3 2 2 2" xfId="29698"/>
    <cellStyle name="Comma 3 3 2 3" xfId="29699"/>
    <cellStyle name="Comma 3 3 3" xfId="29700"/>
    <cellStyle name="Comma 3 3 3 2" xfId="29701"/>
    <cellStyle name="Comma 3 3 3 2 2" xfId="29702"/>
    <cellStyle name="Comma 3 3 3 3" xfId="29703"/>
    <cellStyle name="Comma 3 3 4" xfId="29704"/>
    <cellStyle name="Comma 3 3 4 2" xfId="29705"/>
    <cellStyle name="Comma 3 3 5" xfId="29706"/>
    <cellStyle name="Comma 3 3 5 2" xfId="29707"/>
    <cellStyle name="Comma 3 4" xfId="29708"/>
    <cellStyle name="Comma 3 4 2" xfId="29709"/>
    <cellStyle name="Comma 3 4 2 2" xfId="29710"/>
    <cellStyle name="Comma 3 4 3" xfId="29711"/>
    <cellStyle name="Comma 3 4 4" xfId="29712"/>
    <cellStyle name="Comma 3 4 5" xfId="29713"/>
    <cellStyle name="Comma 3 5" xfId="29714"/>
    <cellStyle name="Comma 3 5 2" xfId="29715"/>
    <cellStyle name="Comma 3 5 2 2" xfId="29716"/>
    <cellStyle name="Comma 3 5 3" xfId="29717"/>
    <cellStyle name="Comma 3 5 4" xfId="29718"/>
    <cellStyle name="Comma 3 6" xfId="29719"/>
    <cellStyle name="Comma 3 6 2" xfId="29720"/>
    <cellStyle name="Comma 3 7" xfId="29721"/>
    <cellStyle name="Comma 3 7 2" xfId="29722"/>
    <cellStyle name="Comma 3 8" xfId="29723"/>
    <cellStyle name="Comma 3 8 2" xfId="29724"/>
    <cellStyle name="Comma 3 8 3" xfId="29725"/>
    <cellStyle name="Comma 30" xfId="29726"/>
    <cellStyle name="Comma 30 2" xfId="29727"/>
    <cellStyle name="Comma 30 2 2" xfId="29728"/>
    <cellStyle name="Comma 30 2 2 2" xfId="29729"/>
    <cellStyle name="Comma 30 2 3" xfId="29730"/>
    <cellStyle name="Comma 30 3" xfId="29731"/>
    <cellStyle name="Comma 30 3 2" xfId="29732"/>
    <cellStyle name="Comma 30 4" xfId="29733"/>
    <cellStyle name="Comma 31" xfId="29734"/>
    <cellStyle name="Comma 31 2" xfId="29735"/>
    <cellStyle name="Comma 31 2 2" xfId="29736"/>
    <cellStyle name="Comma 31 3" xfId="29737"/>
    <cellStyle name="Comma 31 3 2" xfId="29738"/>
    <cellStyle name="Comma 32" xfId="29739"/>
    <cellStyle name="Comma 32 2" xfId="29740"/>
    <cellStyle name="Comma 32 2 2" xfId="29741"/>
    <cellStyle name="Comma 32 3" xfId="29742"/>
    <cellStyle name="Comma 33" xfId="29743"/>
    <cellStyle name="Comma 33 2" xfId="29744"/>
    <cellStyle name="Comma 34" xfId="29745"/>
    <cellStyle name="Comma 34 2" xfId="29746"/>
    <cellStyle name="Comma 34 3" xfId="29747"/>
    <cellStyle name="Comma 35" xfId="29748"/>
    <cellStyle name="Comma 35 2" xfId="29749"/>
    <cellStyle name="Comma 35 3" xfId="29750"/>
    <cellStyle name="Comma 35 4" xfId="29751"/>
    <cellStyle name="Comma 35 5" xfId="29752"/>
    <cellStyle name="Comma 35 6" xfId="29753"/>
    <cellStyle name="Comma 36" xfId="29754"/>
    <cellStyle name="Comma 36 2" xfId="29755"/>
    <cellStyle name="Comma 36 3" xfId="29756"/>
    <cellStyle name="Comma 36 4" xfId="29757"/>
    <cellStyle name="Comma 36 5" xfId="29758"/>
    <cellStyle name="Comma 36 6" xfId="29759"/>
    <cellStyle name="Comma 37" xfId="29760"/>
    <cellStyle name="Comma 37 2" xfId="29761"/>
    <cellStyle name="Comma 37 3" xfId="29762"/>
    <cellStyle name="Comma 37 4" xfId="29763"/>
    <cellStyle name="Comma 37 5" xfId="29764"/>
    <cellStyle name="Comma 37 6" xfId="29765"/>
    <cellStyle name="Comma 38" xfId="29766"/>
    <cellStyle name="Comma 38 2" xfId="29767"/>
    <cellStyle name="Comma 38 3" xfId="29768"/>
    <cellStyle name="Comma 38 4" xfId="29769"/>
    <cellStyle name="Comma 38 5" xfId="29770"/>
    <cellStyle name="Comma 38 6" xfId="29771"/>
    <cellStyle name="Comma 39" xfId="29772"/>
    <cellStyle name="Comma 39 2" xfId="29773"/>
    <cellStyle name="Comma 39 3" xfId="29774"/>
    <cellStyle name="Comma 39 4" xfId="29775"/>
    <cellStyle name="Comma 39 5" xfId="29776"/>
    <cellStyle name="Comma 39 6" xfId="29777"/>
    <cellStyle name="Comma 4" xfId="29778"/>
    <cellStyle name="Comma 4 2" xfId="29779"/>
    <cellStyle name="Comma 4 2 2" xfId="29780"/>
    <cellStyle name="Comma 4 2 2 2" xfId="29781"/>
    <cellStyle name="Comma 4 2 2 2 2" xfId="29782"/>
    <cellStyle name="Comma 4 2 2 3" xfId="29783"/>
    <cellStyle name="Comma 4 2 2 3 2" xfId="29784"/>
    <cellStyle name="Comma 4 2 3" xfId="29785"/>
    <cellStyle name="Comma 4 2 3 2" xfId="29786"/>
    <cellStyle name="Comma 4 2 3 2 2" xfId="29787"/>
    <cellStyle name="Comma 4 2 3 3" xfId="29788"/>
    <cellStyle name="Comma 4 2 4" xfId="29789"/>
    <cellStyle name="Comma 4 2 4 2" xfId="29790"/>
    <cellStyle name="Comma 4 2 5" xfId="29791"/>
    <cellStyle name="Comma 4 2 5 2" xfId="29792"/>
    <cellStyle name="Comma 4 3" xfId="29793"/>
    <cellStyle name="Comma 4 3 2" xfId="29794"/>
    <cellStyle name="Comma 4 3 2 2" xfId="29795"/>
    <cellStyle name="Comma 4 3 2 2 2" xfId="29796"/>
    <cellStyle name="Comma 4 3 3" xfId="29797"/>
    <cellStyle name="Comma 4 3 3 2" xfId="29798"/>
    <cellStyle name="Comma 4 3 4" xfId="29799"/>
    <cellStyle name="Comma 4 3 4 2" xfId="29800"/>
    <cellStyle name="Comma 4 4" xfId="29801"/>
    <cellStyle name="Comma 4 4 2" xfId="29802"/>
    <cellStyle name="Comma 4 4 2 2" xfId="29803"/>
    <cellStyle name="Comma 4 4 3" xfId="29804"/>
    <cellStyle name="Comma 4 5" xfId="29805"/>
    <cellStyle name="Comma 4 5 2" xfId="29806"/>
    <cellStyle name="Comma 4 5 2 2" xfId="29807"/>
    <cellStyle name="Comma 4 5 3" xfId="29808"/>
    <cellStyle name="Comma 4 6" xfId="29809"/>
    <cellStyle name="Comma 4 6 2" xfId="29810"/>
    <cellStyle name="Comma 4 7" xfId="29811"/>
    <cellStyle name="Comma 4 7 2" xfId="29812"/>
    <cellStyle name="Comma 4 8" xfId="29813"/>
    <cellStyle name="Comma 40" xfId="29814"/>
    <cellStyle name="Comma 40 2" xfId="29815"/>
    <cellStyle name="Comma 40 3" xfId="29816"/>
    <cellStyle name="Comma 40 4" xfId="29817"/>
    <cellStyle name="Comma 40 5" xfId="29818"/>
    <cellStyle name="Comma 41" xfId="29819"/>
    <cellStyle name="Comma 41 2" xfId="29820"/>
    <cellStyle name="Comma 41 2 2" xfId="29821"/>
    <cellStyle name="Comma 41 3" xfId="29822"/>
    <cellStyle name="Comma 41 4" xfId="29823"/>
    <cellStyle name="Comma 41 5" xfId="29824"/>
    <cellStyle name="Comma 42" xfId="29825"/>
    <cellStyle name="Comma 42 2" xfId="29826"/>
    <cellStyle name="Comma 42 3" xfId="29827"/>
    <cellStyle name="Comma 42 4" xfId="29828"/>
    <cellStyle name="Comma 43" xfId="29829"/>
    <cellStyle name="Comma 43 2" xfId="29830"/>
    <cellStyle name="Comma 43 3" xfId="29831"/>
    <cellStyle name="Comma 44" xfId="29832"/>
    <cellStyle name="Comma 44 2" xfId="29833"/>
    <cellStyle name="Comma 44 3" xfId="29834"/>
    <cellStyle name="Comma 45" xfId="29835"/>
    <cellStyle name="Comma 46" xfId="29836"/>
    <cellStyle name="Comma 47" xfId="29837"/>
    <cellStyle name="Comma 47 2" xfId="29838"/>
    <cellStyle name="Comma 47 3" xfId="29839"/>
    <cellStyle name="Comma 48" xfId="29840"/>
    <cellStyle name="Comma 48 2" xfId="29841"/>
    <cellStyle name="Comma 48 3" xfId="29842"/>
    <cellStyle name="Comma 49" xfId="29843"/>
    <cellStyle name="Comma 5" xfId="29844"/>
    <cellStyle name="Comma 5 2" xfId="29845"/>
    <cellStyle name="Comma 5 2 2" xfId="29846"/>
    <cellStyle name="Comma 5 2 2 2" xfId="29847"/>
    <cellStyle name="Comma 5 2 2 2 2" xfId="29848"/>
    <cellStyle name="Comma 5 2 2 2 3" xfId="29849"/>
    <cellStyle name="Comma 5 2 2 3" xfId="29850"/>
    <cellStyle name="Comma 5 2 2 3 2" xfId="29851"/>
    <cellStyle name="Comma 5 2 2 4" xfId="29852"/>
    <cellStyle name="Comma 5 2 3" xfId="29853"/>
    <cellStyle name="Comma 5 2 3 2" xfId="29854"/>
    <cellStyle name="Comma 5 2 3 2 2" xfId="29855"/>
    <cellStyle name="Comma 5 2 3 2 3" xfId="29856"/>
    <cellStyle name="Comma 5 2 3 3" xfId="29857"/>
    <cellStyle name="Comma 5 2 3 3 2" xfId="29858"/>
    <cellStyle name="Comma 5 2 3 4" xfId="29859"/>
    <cellStyle name="Comma 5 2 4" xfId="29860"/>
    <cellStyle name="Comma 5 2 4 2" xfId="29861"/>
    <cellStyle name="Comma 5 2 4 3" xfId="29862"/>
    <cellStyle name="Comma 5 2 5" xfId="29863"/>
    <cellStyle name="Comma 5 2 5 2" xfId="29864"/>
    <cellStyle name="Comma 5 2 6" xfId="29865"/>
    <cellStyle name="Comma 5 3" xfId="29866"/>
    <cellStyle name="Comma 5 3 2" xfId="29867"/>
    <cellStyle name="Comma 5 3 2 2" xfId="29868"/>
    <cellStyle name="Comma 5 3 2 2 2" xfId="29869"/>
    <cellStyle name="Comma 5 3 2 3" xfId="29870"/>
    <cellStyle name="Comma 5 3 3" xfId="29871"/>
    <cellStyle name="Comma 5 3 3 2" xfId="29872"/>
    <cellStyle name="Comma 5 3 4" xfId="29873"/>
    <cellStyle name="Comma 5 4" xfId="29874"/>
    <cellStyle name="Comma 5 4 2" xfId="29875"/>
    <cellStyle name="Comma 5 4 2 2" xfId="29876"/>
    <cellStyle name="Comma 5 4 2 3" xfId="29877"/>
    <cellStyle name="Comma 5 4 3" xfId="29878"/>
    <cellStyle name="Comma 5 4 3 2" xfId="29879"/>
    <cellStyle name="Comma 5 4 4" xfId="29880"/>
    <cellStyle name="Comma 5 5" xfId="29881"/>
    <cellStyle name="Comma 5 5 2" xfId="29882"/>
    <cellStyle name="Comma 5 5 3" xfId="29883"/>
    <cellStyle name="Comma 5 6" xfId="29884"/>
    <cellStyle name="Comma 5 6 2" xfId="29885"/>
    <cellStyle name="Comma 5 7" xfId="29886"/>
    <cellStyle name="Comma 50" xfId="29887"/>
    <cellStyle name="Comma 50 2" xfId="29888"/>
    <cellStyle name="Comma 51" xfId="29889"/>
    <cellStyle name="Comma 51 2" xfId="29890"/>
    <cellStyle name="Comma 51 2 2" xfId="29891"/>
    <cellStyle name="Comma 51 2 3" xfId="29892"/>
    <cellStyle name="Comma 51 3" xfId="29893"/>
    <cellStyle name="Comma 52" xfId="29894"/>
    <cellStyle name="Comma 53" xfId="29895"/>
    <cellStyle name="Comma 54" xfId="29896"/>
    <cellStyle name="Comma 55" xfId="29897"/>
    <cellStyle name="Comma 56" xfId="29898"/>
    <cellStyle name="Comma 57" xfId="29899"/>
    <cellStyle name="Comma 58" xfId="29900"/>
    <cellStyle name="Comma 59" xfId="29901"/>
    <cellStyle name="Comma 6" xfId="29902"/>
    <cellStyle name="Comma 6 2" xfId="29903"/>
    <cellStyle name="Comma 6 2 2" xfId="29904"/>
    <cellStyle name="Comma 6 2 2 2" xfId="29905"/>
    <cellStyle name="Comma 6 2 2 2 2" xfId="29906"/>
    <cellStyle name="Comma 6 2 2 3" xfId="29907"/>
    <cellStyle name="Comma 6 2 2 4" xfId="29908"/>
    <cellStyle name="Comma 6 2 3" xfId="29909"/>
    <cellStyle name="Comma 6 2 3 2" xfId="29910"/>
    <cellStyle name="Comma 6 2 3 2 2" xfId="29911"/>
    <cellStyle name="Comma 6 2 3 3" xfId="29912"/>
    <cellStyle name="Comma 6 2 3 4" xfId="29913"/>
    <cellStyle name="Comma 6 2 4" xfId="29914"/>
    <cellStyle name="Comma 6 2 4 2" xfId="29915"/>
    <cellStyle name="Comma 6 2 5" xfId="29916"/>
    <cellStyle name="Comma 6 2 6" xfId="29917"/>
    <cellStyle name="Comma 6 3" xfId="29918"/>
    <cellStyle name="Comma 6 3 2" xfId="29919"/>
    <cellStyle name="Comma 6 3 2 2" xfId="29920"/>
    <cellStyle name="Comma 6 3 3" xfId="29921"/>
    <cellStyle name="Comma 6 3 4" xfId="29922"/>
    <cellStyle name="Comma 6 3 5" xfId="29923"/>
    <cellStyle name="Comma 6 4" xfId="29924"/>
    <cellStyle name="Comma 6 4 2" xfId="29925"/>
    <cellStyle name="Comma 6 4 2 2" xfId="29926"/>
    <cellStyle name="Comma 6 4 3" xfId="29927"/>
    <cellStyle name="Comma 6 5" xfId="29928"/>
    <cellStyle name="Comma 6 5 2" xfId="29929"/>
    <cellStyle name="Comma 6 6" xfId="29930"/>
    <cellStyle name="Comma 6 6 2" xfId="29931"/>
    <cellStyle name="Comma 6 7" xfId="29932"/>
    <cellStyle name="Comma 60" xfId="29933"/>
    <cellStyle name="Comma 61" xfId="29934"/>
    <cellStyle name="Comma 62" xfId="29935"/>
    <cellStyle name="Comma 63" xfId="29936"/>
    <cellStyle name="Comma 64" xfId="29937"/>
    <cellStyle name="Comma 65" xfId="29938"/>
    <cellStyle name="Comma 66" xfId="29939"/>
    <cellStyle name="Comma 67" xfId="29940"/>
    <cellStyle name="Comma 68" xfId="29941"/>
    <cellStyle name="Comma 69" xfId="29942"/>
    <cellStyle name="Comma 69 2" xfId="29943"/>
    <cellStyle name="Comma 7" xfId="29944"/>
    <cellStyle name="Comma 7 2" xfId="29945"/>
    <cellStyle name="Comma 7 2 2" xfId="29946"/>
    <cellStyle name="Comma 7 2 2 2" xfId="29947"/>
    <cellStyle name="Comma 7 2 2 2 2" xfId="29948"/>
    <cellStyle name="Comma 7 2 3" xfId="29949"/>
    <cellStyle name="Comma 7 2 3 2" xfId="29950"/>
    <cellStyle name="Comma 7 2 4" xfId="29951"/>
    <cellStyle name="Comma 7 2 4 2" xfId="29952"/>
    <cellStyle name="Comma 7 3" xfId="29953"/>
    <cellStyle name="Comma 7 3 2" xfId="29954"/>
    <cellStyle name="Comma 7 3 2 2" xfId="29955"/>
    <cellStyle name="Comma 7 3 3" xfId="29956"/>
    <cellStyle name="Comma 7 4" xfId="29957"/>
    <cellStyle name="Comma 7 4 2" xfId="29958"/>
    <cellStyle name="Comma 7 4 2 2" xfId="29959"/>
    <cellStyle name="Comma 7 4 3" xfId="29960"/>
    <cellStyle name="Comma 7 5" xfId="29961"/>
    <cellStyle name="Comma 7 5 2" xfId="29962"/>
    <cellStyle name="Comma 7 6" xfId="29963"/>
    <cellStyle name="Comma 7 6 2" xfId="29964"/>
    <cellStyle name="Comma 7 7" xfId="29965"/>
    <cellStyle name="Comma 70" xfId="29966"/>
    <cellStyle name="Comma 71" xfId="29967"/>
    <cellStyle name="Comma 72" xfId="29968"/>
    <cellStyle name="Comma 73" xfId="29969"/>
    <cellStyle name="Comma 74" xfId="29970"/>
    <cellStyle name="Comma 75" xfId="29971"/>
    <cellStyle name="Comma 76" xfId="43131"/>
    <cellStyle name="Comma 77" xfId="43134"/>
    <cellStyle name="Comma 78" xfId="43155"/>
    <cellStyle name="Comma 79" xfId="43163"/>
    <cellStyle name="Comma 8" xfId="29972"/>
    <cellStyle name="Comma 8 2" xfId="29973"/>
    <cellStyle name="Comma 8 2 2" xfId="29974"/>
    <cellStyle name="Comma 8 2 2 2" xfId="29975"/>
    <cellStyle name="Comma 8 2 2 2 2" xfId="29976"/>
    <cellStyle name="Comma 8 2 2 3" xfId="29977"/>
    <cellStyle name="Comma 8 2 3" xfId="29978"/>
    <cellStyle name="Comma 8 2 3 2" xfId="29979"/>
    <cellStyle name="Comma 8 2 4" xfId="29980"/>
    <cellStyle name="Comma 8 2 4 2" xfId="29981"/>
    <cellStyle name="Comma 8 3" xfId="29982"/>
    <cellStyle name="Comma 8 3 2" xfId="29983"/>
    <cellStyle name="Comma 8 3 2 2" xfId="29984"/>
    <cellStyle name="Comma 8 3 3" xfId="29985"/>
    <cellStyle name="Comma 8 4" xfId="29986"/>
    <cellStyle name="Comma 8 4 2" xfId="29987"/>
    <cellStyle name="Comma 8 4 2 2" xfId="29988"/>
    <cellStyle name="Comma 8 4 3" xfId="29989"/>
    <cellStyle name="Comma 8 5" xfId="29990"/>
    <cellStyle name="Comma 8 5 2" xfId="29991"/>
    <cellStyle name="Comma 8 6" xfId="29992"/>
    <cellStyle name="Comma 8 6 2" xfId="29993"/>
    <cellStyle name="Comma 9" xfId="29994"/>
    <cellStyle name="Comma 9 10" xfId="29995"/>
    <cellStyle name="Comma 9 2" xfId="29996"/>
    <cellStyle name="Comma 9 2 2" xfId="29997"/>
    <cellStyle name="Comma 9 2 2 2" xfId="29998"/>
    <cellStyle name="Comma 9 2 2 2 2" xfId="29999"/>
    <cellStyle name="Comma 9 2 2 3" xfId="30000"/>
    <cellStyle name="Comma 9 2 3" xfId="30001"/>
    <cellStyle name="Comma 9 2 3 2" xfId="30002"/>
    <cellStyle name="Comma 9 2 4" xfId="30003"/>
    <cellStyle name="Comma 9 2 4 2" xfId="30004"/>
    <cellStyle name="Comma 9 3" xfId="30005"/>
    <cellStyle name="Comma 9 3 2" xfId="30006"/>
    <cellStyle name="Comma 9 3 2 2" xfId="30007"/>
    <cellStyle name="Comma 9 3 3" xfId="30008"/>
    <cellStyle name="Comma 9 3 3 2" xfId="30009"/>
    <cellStyle name="Comma 9 3 4" xfId="30010"/>
    <cellStyle name="Comma 9 3 4 2" xfId="30011"/>
    <cellStyle name="Comma 9 3 5" xfId="30012"/>
    <cellStyle name="Comma 9 4" xfId="30013"/>
    <cellStyle name="Comma 9 4 2" xfId="30014"/>
    <cellStyle name="Comma 9 4 2 2" xfId="30015"/>
    <cellStyle name="Comma 9 4 3" xfId="30016"/>
    <cellStyle name="Comma 9 5" xfId="30017"/>
    <cellStyle name="Comma 9 5 2" xfId="30018"/>
    <cellStyle name="Comma 9 5 2 2" xfId="30019"/>
    <cellStyle name="Comma 9 5 3" xfId="30020"/>
    <cellStyle name="Comma 9 6" xfId="30021"/>
    <cellStyle name="Comma 9 6 2" xfId="30022"/>
    <cellStyle name="Comma 9 7" xfId="30023"/>
    <cellStyle name="Comma 9 7 2" xfId="30024"/>
    <cellStyle name="Comma 9 8" xfId="30025"/>
    <cellStyle name="Comma 9 8 2" xfId="30026"/>
    <cellStyle name="Comma 9 9" xfId="30027"/>
    <cellStyle name="Comma 9 9 2" xfId="30028"/>
    <cellStyle name="Comma0" xfId="30029"/>
    <cellStyle name="Comma0 - Style2" xfId="30030"/>
    <cellStyle name="Comma0 - Style2 2" xfId="30031"/>
    <cellStyle name="Comma0 - Style2 2 2" xfId="30032"/>
    <cellStyle name="Comma0 - Style2 2 2 2" xfId="30033"/>
    <cellStyle name="Comma0 - Style2 2 3" xfId="30034"/>
    <cellStyle name="Comma0 - Style2 3" xfId="30035"/>
    <cellStyle name="Comma0 - Style2 3 2" xfId="30036"/>
    <cellStyle name="Comma0 - Style2 4" xfId="30037"/>
    <cellStyle name="Comma0 - Style2 4 2" xfId="30038"/>
    <cellStyle name="Comma0 - Style4" xfId="30039"/>
    <cellStyle name="Comma0 - Style4 2" xfId="30040"/>
    <cellStyle name="Comma0 - Style4 2 2" xfId="30041"/>
    <cellStyle name="Comma0 - Style4 2 2 2" xfId="30042"/>
    <cellStyle name="Comma0 - Style4 2 3" xfId="30043"/>
    <cellStyle name="Comma0 - Style4 3" xfId="30044"/>
    <cellStyle name="Comma0 - Style4 3 2" xfId="30045"/>
    <cellStyle name="Comma0 - Style4 4" xfId="30046"/>
    <cellStyle name="Comma0 - Style4 4 2" xfId="30047"/>
    <cellStyle name="Comma0 - Style5" xfId="30048"/>
    <cellStyle name="Comma0 - Style5 2" xfId="30049"/>
    <cellStyle name="Comma0 - Style5 2 2" xfId="30050"/>
    <cellStyle name="Comma0 - Style5 2 2 2" xfId="30051"/>
    <cellStyle name="Comma0 - Style5 2 3" xfId="30052"/>
    <cellStyle name="Comma0 - Style5 3" xfId="30053"/>
    <cellStyle name="Comma0 - Style5 3 2" xfId="30054"/>
    <cellStyle name="Comma0 - Style5 3 2 2" xfId="30055"/>
    <cellStyle name="Comma0 - Style5 3 3" xfId="30056"/>
    <cellStyle name="Comma0 - Style5 4" xfId="30057"/>
    <cellStyle name="Comma0 - Style5 4 2" xfId="30058"/>
    <cellStyle name="Comma0 - Style5 5" xfId="30059"/>
    <cellStyle name="Comma0 - Style5_ACCOUNTS" xfId="30060"/>
    <cellStyle name="Comma0 10" xfId="30061"/>
    <cellStyle name="Comma0 10 2" xfId="30062"/>
    <cellStyle name="Comma0 10 2 2" xfId="30063"/>
    <cellStyle name="Comma0 10 3" xfId="30064"/>
    <cellStyle name="Comma0 11" xfId="30065"/>
    <cellStyle name="Comma0 11 2" xfId="30066"/>
    <cellStyle name="Comma0 11 2 2" xfId="30067"/>
    <cellStyle name="Comma0 11 3" xfId="30068"/>
    <cellStyle name="Comma0 12" xfId="30069"/>
    <cellStyle name="Comma0 12 2" xfId="30070"/>
    <cellStyle name="Comma0 12 2 2" xfId="30071"/>
    <cellStyle name="Comma0 12 3" xfId="30072"/>
    <cellStyle name="Comma0 13" xfId="30073"/>
    <cellStyle name="Comma0 13 2" xfId="30074"/>
    <cellStyle name="Comma0 13 2 2" xfId="30075"/>
    <cellStyle name="Comma0 13 3" xfId="30076"/>
    <cellStyle name="Comma0 14" xfId="30077"/>
    <cellStyle name="Comma0 14 2" xfId="30078"/>
    <cellStyle name="Comma0 14 2 2" xfId="30079"/>
    <cellStyle name="Comma0 14 3" xfId="30080"/>
    <cellStyle name="Comma0 15" xfId="30081"/>
    <cellStyle name="Comma0 15 2" xfId="30082"/>
    <cellStyle name="Comma0 15 2 2" xfId="30083"/>
    <cellStyle name="Comma0 15 3" xfId="30084"/>
    <cellStyle name="Comma0 16" xfId="30085"/>
    <cellStyle name="Comma0 16 2" xfId="30086"/>
    <cellStyle name="Comma0 16 2 2" xfId="30087"/>
    <cellStyle name="Comma0 16 3" xfId="30088"/>
    <cellStyle name="Comma0 17" xfId="30089"/>
    <cellStyle name="Comma0 17 2" xfId="30090"/>
    <cellStyle name="Comma0 18" xfId="30091"/>
    <cellStyle name="Comma0 18 2" xfId="30092"/>
    <cellStyle name="Comma0 19" xfId="30093"/>
    <cellStyle name="Comma0 19 2" xfId="30094"/>
    <cellStyle name="Comma0 2" xfId="30095"/>
    <cellStyle name="Comma0 2 2" xfId="30096"/>
    <cellStyle name="Comma0 2 2 2" xfId="30097"/>
    <cellStyle name="Comma0 2 2 2 2" xfId="30098"/>
    <cellStyle name="Comma0 2 2 3" xfId="30099"/>
    <cellStyle name="Comma0 2 3" xfId="30100"/>
    <cellStyle name="Comma0 2 3 2" xfId="30101"/>
    <cellStyle name="Comma0 2 4" xfId="30102"/>
    <cellStyle name="Comma0 2 4 2" xfId="30103"/>
    <cellStyle name="Comma0 20" xfId="30104"/>
    <cellStyle name="Comma0 20 2" xfId="30105"/>
    <cellStyle name="Comma0 21" xfId="30106"/>
    <cellStyle name="Comma0 21 2" xfId="30107"/>
    <cellStyle name="Comma0 22" xfId="30108"/>
    <cellStyle name="Comma0 22 2" xfId="30109"/>
    <cellStyle name="Comma0 23" xfId="30110"/>
    <cellStyle name="Comma0 23 2" xfId="30111"/>
    <cellStyle name="Comma0 24" xfId="30112"/>
    <cellStyle name="Comma0 24 2" xfId="30113"/>
    <cellStyle name="Comma0 25" xfId="30114"/>
    <cellStyle name="Comma0 25 2" xfId="30115"/>
    <cellStyle name="Comma0 26" xfId="30116"/>
    <cellStyle name="Comma0 26 2" xfId="30117"/>
    <cellStyle name="Comma0 27" xfId="30118"/>
    <cellStyle name="Comma0 27 2" xfId="30119"/>
    <cellStyle name="Comma0 28" xfId="30120"/>
    <cellStyle name="Comma0 28 2" xfId="30121"/>
    <cellStyle name="Comma0 29" xfId="30122"/>
    <cellStyle name="Comma0 29 2" xfId="30123"/>
    <cellStyle name="Comma0 3" xfId="30124"/>
    <cellStyle name="Comma0 3 2" xfId="30125"/>
    <cellStyle name="Comma0 3 2 2" xfId="30126"/>
    <cellStyle name="Comma0 3 2 2 2" xfId="30127"/>
    <cellStyle name="Comma0 3 2 3" xfId="30128"/>
    <cellStyle name="Comma0 3 3" xfId="30129"/>
    <cellStyle name="Comma0 3 3 2" xfId="30130"/>
    <cellStyle name="Comma0 3 4" xfId="30131"/>
    <cellStyle name="Comma0 3 4 2" xfId="30132"/>
    <cellStyle name="Comma0 30" xfId="30133"/>
    <cellStyle name="Comma0 30 2" xfId="30134"/>
    <cellStyle name="Comma0 31" xfId="30135"/>
    <cellStyle name="Comma0 31 2" xfId="30136"/>
    <cellStyle name="Comma0 32" xfId="30137"/>
    <cellStyle name="Comma0 32 2" xfId="30138"/>
    <cellStyle name="Comma0 33" xfId="30139"/>
    <cellStyle name="Comma0 33 2" xfId="30140"/>
    <cellStyle name="Comma0 34" xfId="30141"/>
    <cellStyle name="Comma0 34 2" xfId="30142"/>
    <cellStyle name="Comma0 35" xfId="30143"/>
    <cellStyle name="Comma0 35 2" xfId="30144"/>
    <cellStyle name="Comma0 36" xfId="30145"/>
    <cellStyle name="Comma0 36 2" xfId="30146"/>
    <cellStyle name="Comma0 37" xfId="30147"/>
    <cellStyle name="Comma0 38" xfId="30148"/>
    <cellStyle name="Comma0 39" xfId="30149"/>
    <cellStyle name="Comma0 4" xfId="30150"/>
    <cellStyle name="Comma0 4 2" xfId="30151"/>
    <cellStyle name="Comma0 4 2 2" xfId="30152"/>
    <cellStyle name="Comma0 4 2 2 2" xfId="30153"/>
    <cellStyle name="Comma0 4 2 3" xfId="30154"/>
    <cellStyle name="Comma0 4 3" xfId="30155"/>
    <cellStyle name="Comma0 4 3 2" xfId="30156"/>
    <cellStyle name="Comma0 4 4" xfId="30157"/>
    <cellStyle name="Comma0 4 4 2" xfId="30158"/>
    <cellStyle name="Comma0 40" xfId="30159"/>
    <cellStyle name="Comma0 41" xfId="30160"/>
    <cellStyle name="Comma0 42" xfId="30161"/>
    <cellStyle name="Comma0 43" xfId="30162"/>
    <cellStyle name="Comma0 44" xfId="30163"/>
    <cellStyle name="Comma0 45" xfId="30164"/>
    <cellStyle name="Comma0 46" xfId="30165"/>
    <cellStyle name="Comma0 47" xfId="30166"/>
    <cellStyle name="Comma0 48" xfId="30167"/>
    <cellStyle name="Comma0 49" xfId="30168"/>
    <cellStyle name="Comma0 5" xfId="30169"/>
    <cellStyle name="Comma0 5 2" xfId="30170"/>
    <cellStyle name="Comma0 5 2 2" xfId="30171"/>
    <cellStyle name="Comma0 5 2 3" xfId="30172"/>
    <cellStyle name="Comma0 5 3" xfId="30173"/>
    <cellStyle name="Comma0 5 4" xfId="30174"/>
    <cellStyle name="Comma0 50" xfId="30175"/>
    <cellStyle name="Comma0 51" xfId="30176"/>
    <cellStyle name="Comma0 52" xfId="30177"/>
    <cellStyle name="Comma0 53" xfId="30178"/>
    <cellStyle name="Comma0 54" xfId="30179"/>
    <cellStyle name="Comma0 55" xfId="30180"/>
    <cellStyle name="Comma0 56" xfId="30181"/>
    <cellStyle name="Comma0 57" xfId="30182"/>
    <cellStyle name="Comma0 58" xfId="30183"/>
    <cellStyle name="Comma0 59" xfId="30184"/>
    <cellStyle name="Comma0 6" xfId="30185"/>
    <cellStyle name="Comma0 6 2" xfId="30186"/>
    <cellStyle name="Comma0 6 2 2" xfId="30187"/>
    <cellStyle name="Comma0 6 3" xfId="30188"/>
    <cellStyle name="Comma0 60" xfId="30189"/>
    <cellStyle name="Comma0 61" xfId="30190"/>
    <cellStyle name="Comma0 62" xfId="30191"/>
    <cellStyle name="Comma0 63" xfId="30192"/>
    <cellStyle name="Comma0 64" xfId="30193"/>
    <cellStyle name="Comma0 65" xfId="30194"/>
    <cellStyle name="Comma0 66" xfId="30195"/>
    <cellStyle name="Comma0 67" xfId="30196"/>
    <cellStyle name="Comma0 68" xfId="30197"/>
    <cellStyle name="Comma0 69" xfId="30198"/>
    <cellStyle name="Comma0 7" xfId="30199"/>
    <cellStyle name="Comma0 7 2" xfId="30200"/>
    <cellStyle name="Comma0 7 2 2" xfId="30201"/>
    <cellStyle name="Comma0 7 3" xfId="30202"/>
    <cellStyle name="Comma0 70" xfId="30203"/>
    <cellStyle name="Comma0 71" xfId="30204"/>
    <cellStyle name="Comma0 72" xfId="30205"/>
    <cellStyle name="Comma0 73" xfId="30206"/>
    <cellStyle name="Comma0 74" xfId="30207"/>
    <cellStyle name="Comma0 75" xfId="30208"/>
    <cellStyle name="Comma0 76" xfId="30209"/>
    <cellStyle name="Comma0 77" xfId="30210"/>
    <cellStyle name="Comma0 8" xfId="30211"/>
    <cellStyle name="Comma0 8 2" xfId="30212"/>
    <cellStyle name="Comma0 8 2 2" xfId="30213"/>
    <cellStyle name="Comma0 8 3" xfId="30214"/>
    <cellStyle name="Comma0 9" xfId="30215"/>
    <cellStyle name="Comma0 9 2" xfId="30216"/>
    <cellStyle name="Comma0 9 2 2" xfId="30217"/>
    <cellStyle name="Comma0 9 3" xfId="30218"/>
    <cellStyle name="Comma0_00COS Ind Allocators" xfId="30219"/>
    <cellStyle name="Comma1 - Style1" xfId="30220"/>
    <cellStyle name="Comma1 - Style1 2" xfId="30221"/>
    <cellStyle name="Comma1 - Style1 2 2" xfId="30222"/>
    <cellStyle name="Comma1 - Style1 2 2 2" xfId="30223"/>
    <cellStyle name="Comma1 - Style1 2 3" xfId="30224"/>
    <cellStyle name="Comma1 - Style1 3" xfId="30225"/>
    <cellStyle name="Comma1 - Style1 3 2" xfId="30226"/>
    <cellStyle name="Comma1 - Style1 3 2 2" xfId="30227"/>
    <cellStyle name="Comma1 - Style1 3 3" xfId="30228"/>
    <cellStyle name="Comma1 - Style1 4" xfId="30229"/>
    <cellStyle name="Comma1 - Style1 4 2" xfId="30230"/>
    <cellStyle name="Comma1 - Style1 5" xfId="30231"/>
    <cellStyle name="Comma1 - Style1_ACCOUNTS" xfId="30232"/>
    <cellStyle name="Comment" xfId="30233"/>
    <cellStyle name="Copied" xfId="30234"/>
    <cellStyle name="Copied 2" xfId="30235"/>
    <cellStyle name="Copied 2 2" xfId="30236"/>
    <cellStyle name="Copied 2 2 2" xfId="30237"/>
    <cellStyle name="Copied 2 2 3" xfId="30238"/>
    <cellStyle name="Copied 2 3" xfId="30239"/>
    <cellStyle name="Copied 2 4" xfId="30240"/>
    <cellStyle name="Copied 3" xfId="30241"/>
    <cellStyle name="Copied 3 2" xfId="30242"/>
    <cellStyle name="Copied 4" xfId="30243"/>
    <cellStyle name="Copied 4 2" xfId="30244"/>
    <cellStyle name="Copied 5" xfId="30245"/>
    <cellStyle name="COST1" xfId="30246"/>
    <cellStyle name="COST1 2" xfId="30247"/>
    <cellStyle name="COST1 2 2" xfId="30248"/>
    <cellStyle name="COST1 2 2 2" xfId="30249"/>
    <cellStyle name="COST1 2 2 3" xfId="30250"/>
    <cellStyle name="COST1 2 3" xfId="30251"/>
    <cellStyle name="COST1 2 4" xfId="30252"/>
    <cellStyle name="COST1 3" xfId="30253"/>
    <cellStyle name="COST1 3 2" xfId="30254"/>
    <cellStyle name="COST1 4" xfId="30255"/>
    <cellStyle name="COST1 4 2" xfId="30256"/>
    <cellStyle name="COST1 5" xfId="30257"/>
    <cellStyle name="CountryTitle" xfId="30258"/>
    <cellStyle name="Curren - Style1" xfId="30259"/>
    <cellStyle name="Curren - Style1 2" xfId="30260"/>
    <cellStyle name="Curren - Style1 2 2" xfId="30261"/>
    <cellStyle name="Curren - Style1 2 2 2" xfId="30262"/>
    <cellStyle name="Curren - Style1 2 3" xfId="30263"/>
    <cellStyle name="Curren - Style1 3" xfId="30264"/>
    <cellStyle name="Curren - Style1 3 2" xfId="30265"/>
    <cellStyle name="Curren - Style1 4" xfId="30266"/>
    <cellStyle name="Curren - Style1 4 2" xfId="30267"/>
    <cellStyle name="Curren - Style2" xfId="30268"/>
    <cellStyle name="Curren - Style2 2" xfId="30269"/>
    <cellStyle name="Curren - Style2 2 2" xfId="30270"/>
    <cellStyle name="Curren - Style2 2 2 2" xfId="30271"/>
    <cellStyle name="Curren - Style2 2 3" xfId="30272"/>
    <cellStyle name="Curren - Style2 3" xfId="30273"/>
    <cellStyle name="Curren - Style2 3 2" xfId="30274"/>
    <cellStyle name="Curren - Style2 3 2 2" xfId="30275"/>
    <cellStyle name="Curren - Style2 3 3" xfId="30276"/>
    <cellStyle name="Curren - Style2 4" xfId="30277"/>
    <cellStyle name="Curren - Style2 4 2" xfId="30278"/>
    <cellStyle name="Curren - Style2 5" xfId="30279"/>
    <cellStyle name="Curren - Style2_ACCOUNTS" xfId="30280"/>
    <cellStyle name="Curren - Style5" xfId="30281"/>
    <cellStyle name="Curren - Style5 2" xfId="30282"/>
    <cellStyle name="Curren - Style5 2 2" xfId="30283"/>
    <cellStyle name="Curren - Style5 2 2 2" xfId="30284"/>
    <cellStyle name="Curren - Style5 2 3" xfId="30285"/>
    <cellStyle name="Curren - Style5 3" xfId="30286"/>
    <cellStyle name="Curren - Style5 3 2" xfId="30287"/>
    <cellStyle name="Curren - Style5 4" xfId="30288"/>
    <cellStyle name="Curren - Style5 4 2" xfId="30289"/>
    <cellStyle name="Curren - Style6" xfId="30290"/>
    <cellStyle name="Curren - Style6 2" xfId="30291"/>
    <cellStyle name="Curren - Style6 2 2" xfId="30292"/>
    <cellStyle name="Curren - Style6 2 2 2" xfId="30293"/>
    <cellStyle name="Curren - Style6 2 3" xfId="30294"/>
    <cellStyle name="Curren - Style6 3" xfId="30295"/>
    <cellStyle name="Curren - Style6 3 2" xfId="30296"/>
    <cellStyle name="Curren - Style6 3 2 2" xfId="30297"/>
    <cellStyle name="Curren - Style6 3 3" xfId="30298"/>
    <cellStyle name="Curren - Style6 4" xfId="30299"/>
    <cellStyle name="Curren - Style6 4 2" xfId="30300"/>
    <cellStyle name="Curren - Style6 5" xfId="30301"/>
    <cellStyle name="Curren - Style6_ACCOUNTS" xfId="30302"/>
    <cellStyle name="Currency" xfId="43152" builtinId="4"/>
    <cellStyle name="Currency [0] 2" xfId="30303"/>
    <cellStyle name="Currency 10" xfId="30304"/>
    <cellStyle name="Currency 10 2" xfId="30305"/>
    <cellStyle name="Currency 10 2 2" xfId="30306"/>
    <cellStyle name="Currency 10 2 2 2" xfId="30307"/>
    <cellStyle name="Currency 10 2 3" xfId="30308"/>
    <cellStyle name="Currency 10 3" xfId="30309"/>
    <cellStyle name="Currency 10 3 2" xfId="30310"/>
    <cellStyle name="Currency 10 3 2 2" xfId="30311"/>
    <cellStyle name="Currency 10 3 3" xfId="30312"/>
    <cellStyle name="Currency 10 3 4" xfId="30313"/>
    <cellStyle name="Currency 10 3 4 2" xfId="30314"/>
    <cellStyle name="Currency 10 4" xfId="30315"/>
    <cellStyle name="Currency 10 4 2" xfId="30316"/>
    <cellStyle name="Currency 10 4 2 2" xfId="30317"/>
    <cellStyle name="Currency 10 4 3" xfId="30318"/>
    <cellStyle name="Currency 10 5" xfId="30319"/>
    <cellStyle name="Currency 10 5 2" xfId="30320"/>
    <cellStyle name="Currency 10 6" xfId="30321"/>
    <cellStyle name="Currency 10 6 2" xfId="30322"/>
    <cellStyle name="Currency 11" xfId="30323"/>
    <cellStyle name="Currency 11 2" xfId="30324"/>
    <cellStyle name="Currency 11 2 2" xfId="30325"/>
    <cellStyle name="Currency 11 2 2 2" xfId="30326"/>
    <cellStyle name="Currency 11 2 2 2 2" xfId="30327"/>
    <cellStyle name="Currency 11 2 3" xfId="30328"/>
    <cellStyle name="Currency 11 2 3 2" xfId="30329"/>
    <cellStyle name="Currency 11 2 4" xfId="30330"/>
    <cellStyle name="Currency 11 2 4 2" xfId="30331"/>
    <cellStyle name="Currency 11 3" xfId="30332"/>
    <cellStyle name="Currency 11 3 2" xfId="30333"/>
    <cellStyle name="Currency 11 3 2 2" xfId="30334"/>
    <cellStyle name="Currency 11 3 3" xfId="30335"/>
    <cellStyle name="Currency 11 4" xfId="30336"/>
    <cellStyle name="Currency 11 4 2" xfId="30337"/>
    <cellStyle name="Currency 11 4 2 2" xfId="30338"/>
    <cellStyle name="Currency 11 4 3" xfId="30339"/>
    <cellStyle name="Currency 11 5" xfId="30340"/>
    <cellStyle name="Currency 11 5 2" xfId="30341"/>
    <cellStyle name="Currency 11 6" xfId="30342"/>
    <cellStyle name="Currency 11 6 2" xfId="30343"/>
    <cellStyle name="Currency 11 7" xfId="30344"/>
    <cellStyle name="Currency 12" xfId="30345"/>
    <cellStyle name="Currency 12 2" xfId="30346"/>
    <cellStyle name="Currency 12 2 2" xfId="30347"/>
    <cellStyle name="Currency 12 2 2 2" xfId="30348"/>
    <cellStyle name="Currency 12 2 2 2 2" xfId="30349"/>
    <cellStyle name="Currency 12 2 2 3" xfId="30350"/>
    <cellStyle name="Currency 12 2 3" xfId="30351"/>
    <cellStyle name="Currency 12 2 3 2" xfId="30352"/>
    <cellStyle name="Currency 12 2 3 2 2" xfId="30353"/>
    <cellStyle name="Currency 12 2 3 3" xfId="30354"/>
    <cellStyle name="Currency 12 2 4" xfId="30355"/>
    <cellStyle name="Currency 12 2 4 2" xfId="30356"/>
    <cellStyle name="Currency 12 2 5" xfId="30357"/>
    <cellStyle name="Currency 12 2 5 2" xfId="30358"/>
    <cellStyle name="Currency 12 3" xfId="30359"/>
    <cellStyle name="Currency 12 3 2" xfId="30360"/>
    <cellStyle name="Currency 12 3 2 2" xfId="30361"/>
    <cellStyle name="Currency 12 3 2 2 2" xfId="30362"/>
    <cellStyle name="Currency 12 3 2 3" xfId="30363"/>
    <cellStyle name="Currency 12 3 3" xfId="30364"/>
    <cellStyle name="Currency 12 3 3 2" xfId="30365"/>
    <cellStyle name="Currency 12 3 3 2 2" xfId="30366"/>
    <cellStyle name="Currency 12 3 3 3" xfId="30367"/>
    <cellStyle name="Currency 12 3 4" xfId="30368"/>
    <cellStyle name="Currency 12 3 4 2" xfId="30369"/>
    <cellStyle name="Currency 12 3 5" xfId="30370"/>
    <cellStyle name="Currency 12 3 5 2" xfId="30371"/>
    <cellStyle name="Currency 12 4" xfId="30372"/>
    <cellStyle name="Currency 12 4 2" xfId="30373"/>
    <cellStyle name="Currency 12 4 2 2" xfId="30374"/>
    <cellStyle name="Currency 12 4 2 2 2" xfId="30375"/>
    <cellStyle name="Currency 12 4 2 3" xfId="30376"/>
    <cellStyle name="Currency 12 4 3" xfId="30377"/>
    <cellStyle name="Currency 12 4 3 2" xfId="30378"/>
    <cellStyle name="Currency 12 4 3 2 2" xfId="30379"/>
    <cellStyle name="Currency 12 4 3 3" xfId="30380"/>
    <cellStyle name="Currency 12 4 4" xfId="30381"/>
    <cellStyle name="Currency 12 4 4 2" xfId="30382"/>
    <cellStyle name="Currency 12 4 5" xfId="30383"/>
    <cellStyle name="Currency 12 4 5 2" xfId="30384"/>
    <cellStyle name="Currency 12 5" xfId="30385"/>
    <cellStyle name="Currency 12 5 2" xfId="30386"/>
    <cellStyle name="Currency 12 5 2 2" xfId="30387"/>
    <cellStyle name="Currency 12 5 3" xfId="30388"/>
    <cellStyle name="Currency 12 6" xfId="30389"/>
    <cellStyle name="Currency 12 6 2" xfId="30390"/>
    <cellStyle name="Currency 12 6 2 2" xfId="30391"/>
    <cellStyle name="Currency 12 6 3" xfId="30392"/>
    <cellStyle name="Currency 12 7" xfId="30393"/>
    <cellStyle name="Currency 12 7 2" xfId="30394"/>
    <cellStyle name="Currency 12 8" xfId="30395"/>
    <cellStyle name="Currency 12 8 2" xfId="30396"/>
    <cellStyle name="Currency 13" xfId="30397"/>
    <cellStyle name="Currency 13 2" xfId="30398"/>
    <cellStyle name="Currency 13 2 2" xfId="30399"/>
    <cellStyle name="Currency 13 2 2 2" xfId="30400"/>
    <cellStyle name="Currency 13 2 2 2 2" xfId="30401"/>
    <cellStyle name="Currency 13 2 2 3" xfId="30402"/>
    <cellStyle name="Currency 13 2 3" xfId="30403"/>
    <cellStyle name="Currency 13 2 3 2" xfId="30404"/>
    <cellStyle name="Currency 13 2 3 2 2" xfId="30405"/>
    <cellStyle name="Currency 13 2 3 3" xfId="30406"/>
    <cellStyle name="Currency 13 2 4" xfId="30407"/>
    <cellStyle name="Currency 13 2 4 2" xfId="30408"/>
    <cellStyle name="Currency 13 2 5" xfId="30409"/>
    <cellStyle name="Currency 13 3" xfId="30410"/>
    <cellStyle name="Currency 13 3 2" xfId="30411"/>
    <cellStyle name="Currency 13 3 2 2" xfId="30412"/>
    <cellStyle name="Currency 13 3 3" xfId="30413"/>
    <cellStyle name="Currency 13 3 3 2" xfId="30414"/>
    <cellStyle name="Currency 13 3 4" xfId="30415"/>
    <cellStyle name="Currency 13 4" xfId="30416"/>
    <cellStyle name="Currency 13 4 2" xfId="30417"/>
    <cellStyle name="Currency 13 4 2 2" xfId="30418"/>
    <cellStyle name="Currency 13 4 3" xfId="30419"/>
    <cellStyle name="Currency 13 4 4" xfId="30420"/>
    <cellStyle name="Currency 13 5" xfId="30421"/>
    <cellStyle name="Currency 13 5 2" xfId="30422"/>
    <cellStyle name="Currency 13 5 2 2" xfId="30423"/>
    <cellStyle name="Currency 13 5 3" xfId="30424"/>
    <cellStyle name="Currency 13 6" xfId="30425"/>
    <cellStyle name="Currency 13 6 2" xfId="30426"/>
    <cellStyle name="Currency 13 7" xfId="30427"/>
    <cellStyle name="Currency 13 8" xfId="30428"/>
    <cellStyle name="Currency 14" xfId="30429"/>
    <cellStyle name="Currency 14 2" xfId="30430"/>
    <cellStyle name="Currency 14 2 2" xfId="30431"/>
    <cellStyle name="Currency 14 2 2 2" xfId="30432"/>
    <cellStyle name="Currency 14 2 2 2 2" xfId="30433"/>
    <cellStyle name="Currency 14 2 3" xfId="30434"/>
    <cellStyle name="Currency 14 2 3 2" xfId="30435"/>
    <cellStyle name="Currency 14 2 4" xfId="30436"/>
    <cellStyle name="Currency 14 2 4 2" xfId="30437"/>
    <cellStyle name="Currency 14 2 5" xfId="30438"/>
    <cellStyle name="Currency 14 3" xfId="30439"/>
    <cellStyle name="Currency 14 3 2" xfId="30440"/>
    <cellStyle name="Currency 14 3 2 2" xfId="30441"/>
    <cellStyle name="Currency 14 3 3" xfId="30442"/>
    <cellStyle name="Currency 14 4" xfId="30443"/>
    <cellStyle name="Currency 14 4 2" xfId="30444"/>
    <cellStyle name="Currency 14 4 2 2" xfId="30445"/>
    <cellStyle name="Currency 14 4 3" xfId="30446"/>
    <cellStyle name="Currency 14 5" xfId="30447"/>
    <cellStyle name="Currency 14 5 2" xfId="30448"/>
    <cellStyle name="Currency 15" xfId="30449"/>
    <cellStyle name="Currency 15 2" xfId="30450"/>
    <cellStyle name="Currency 15 2 2" xfId="30451"/>
    <cellStyle name="Currency 15 2 2 2" xfId="30452"/>
    <cellStyle name="Currency 15 3" xfId="30453"/>
    <cellStyle name="Currency 15 3 2" xfId="30454"/>
    <cellStyle name="Currency 15 3 2 2" xfId="30455"/>
    <cellStyle name="Currency 15 3 3" xfId="30456"/>
    <cellStyle name="Currency 15 3 4" xfId="30457"/>
    <cellStyle name="Currency 15 3 5" xfId="30458"/>
    <cellStyle name="Currency 15 4" xfId="30459"/>
    <cellStyle name="Currency 15 4 2" xfId="30460"/>
    <cellStyle name="Currency 15 5" xfId="30461"/>
    <cellStyle name="Currency 16" xfId="30462"/>
    <cellStyle name="Currency 16 2" xfId="30463"/>
    <cellStyle name="Currency 16 2 2" xfId="30464"/>
    <cellStyle name="Currency 16 2 2 2" xfId="30465"/>
    <cellStyle name="Currency 16 2 3" xfId="30466"/>
    <cellStyle name="Currency 16 3" xfId="30467"/>
    <cellStyle name="Currency 16 3 2" xfId="30468"/>
    <cellStyle name="Currency 16 3 3" xfId="30469"/>
    <cellStyle name="Currency 16 4" xfId="30470"/>
    <cellStyle name="Currency 16 4 2" xfId="43135"/>
    <cellStyle name="Currency 16 5" xfId="30471"/>
    <cellStyle name="Currency 17" xfId="30472"/>
    <cellStyle name="Currency 17 2" xfId="30473"/>
    <cellStyle name="Currency 17 2 2" xfId="30474"/>
    <cellStyle name="Currency 17 3" xfId="30475"/>
    <cellStyle name="Currency 17 4" xfId="30476"/>
    <cellStyle name="Currency 18" xfId="30477"/>
    <cellStyle name="Currency 18 2" xfId="30478"/>
    <cellStyle name="Currency 18 2 2" xfId="30479"/>
    <cellStyle name="Currency 18 2 2 2" xfId="30480"/>
    <cellStyle name="Currency 18 2 3" xfId="30481"/>
    <cellStyle name="Currency 18 2 4" xfId="30482"/>
    <cellStyle name="Currency 18 3" xfId="30483"/>
    <cellStyle name="Currency 18 3 2" xfId="30484"/>
    <cellStyle name="Currency 18 4" xfId="30485"/>
    <cellStyle name="Currency 18 5" xfId="30486"/>
    <cellStyle name="Currency 19" xfId="30487"/>
    <cellStyle name="Currency 19 2" xfId="30488"/>
    <cellStyle name="Currency 19 2 2" xfId="30489"/>
    <cellStyle name="Currency 19 3" xfId="30490"/>
    <cellStyle name="Currency 19 4" xfId="30491"/>
    <cellStyle name="Currency 19 5" xfId="30492"/>
    <cellStyle name="Currency 2" xfId="11"/>
    <cellStyle name="Currency 2 10" xfId="30493"/>
    <cellStyle name="Currency 2 10 2" xfId="30494"/>
    <cellStyle name="Currency 2 10 2 2" xfId="30495"/>
    <cellStyle name="Currency 2 10 3" xfId="30496"/>
    <cellStyle name="Currency 2 11" xfId="30497"/>
    <cellStyle name="Currency 2 11 2" xfId="30498"/>
    <cellStyle name="Currency 2 12" xfId="30499"/>
    <cellStyle name="Currency 2 12 2" xfId="30500"/>
    <cellStyle name="Currency 2 13" xfId="30501"/>
    <cellStyle name="Currency 2 13 2" xfId="30502"/>
    <cellStyle name="Currency 2 14" xfId="43145"/>
    <cellStyle name="Currency 2 2" xfId="30503"/>
    <cellStyle name="Currency 2 2 2" xfId="30504"/>
    <cellStyle name="Currency 2 2 2 2" xfId="30505"/>
    <cellStyle name="Currency 2 2 2 2 2" xfId="30506"/>
    <cellStyle name="Currency 2 2 2 2 2 2" xfId="30507"/>
    <cellStyle name="Currency 2 2 2 3" xfId="30508"/>
    <cellStyle name="Currency 2 2 2 3 2" xfId="30509"/>
    <cellStyle name="Currency 2 2 2 4" xfId="30510"/>
    <cellStyle name="Currency 2 2 2 4 2" xfId="30511"/>
    <cellStyle name="Currency 2 2 3" xfId="30512"/>
    <cellStyle name="Currency 2 2 3 2" xfId="30513"/>
    <cellStyle name="Currency 2 2 3 2 2" xfId="30514"/>
    <cellStyle name="Currency 2 2 3 3" xfId="30515"/>
    <cellStyle name="Currency 2 2 4" xfId="30516"/>
    <cellStyle name="Currency 2 2 4 2" xfId="30517"/>
    <cellStyle name="Currency 2 2 4 2 2" xfId="30518"/>
    <cellStyle name="Currency 2 2 4 3" xfId="30519"/>
    <cellStyle name="Currency 2 2 5" xfId="30520"/>
    <cellStyle name="Currency 2 2 5 2" xfId="30521"/>
    <cellStyle name="Currency 2 2 6" xfId="30522"/>
    <cellStyle name="Currency 2 2 6 2" xfId="30523"/>
    <cellStyle name="Currency 2 3" xfId="30524"/>
    <cellStyle name="Currency 2 3 2" xfId="30525"/>
    <cellStyle name="Currency 2 3 2 2" xfId="30526"/>
    <cellStyle name="Currency 2 3 2 2 2" xfId="30527"/>
    <cellStyle name="Currency 2 3 2 3" xfId="30528"/>
    <cellStyle name="Currency 2 3 3" xfId="30529"/>
    <cellStyle name="Currency 2 3 3 2" xfId="30530"/>
    <cellStyle name="Currency 2 3 3 2 2" xfId="30531"/>
    <cellStyle name="Currency 2 3 3 3" xfId="30532"/>
    <cellStyle name="Currency 2 3 4" xfId="30533"/>
    <cellStyle name="Currency 2 3 4 2" xfId="30534"/>
    <cellStyle name="Currency 2 3 5" xfId="30535"/>
    <cellStyle name="Currency 2 3 5 2" xfId="30536"/>
    <cellStyle name="Currency 2 4" xfId="30537"/>
    <cellStyle name="Currency 2 4 2" xfId="30538"/>
    <cellStyle name="Currency 2 4 2 2" xfId="30539"/>
    <cellStyle name="Currency 2 4 2 2 2" xfId="30540"/>
    <cellStyle name="Currency 2 4 2 3" xfId="30541"/>
    <cellStyle name="Currency 2 4 3" xfId="30542"/>
    <cellStyle name="Currency 2 4 3 2" xfId="30543"/>
    <cellStyle name="Currency 2 4 3 2 2" xfId="30544"/>
    <cellStyle name="Currency 2 4 3 3" xfId="30545"/>
    <cellStyle name="Currency 2 4 4" xfId="30546"/>
    <cellStyle name="Currency 2 4 4 2" xfId="30547"/>
    <cellStyle name="Currency 2 4 5" xfId="30548"/>
    <cellStyle name="Currency 2 4 5 2" xfId="30549"/>
    <cellStyle name="Currency 2 5" xfId="30550"/>
    <cellStyle name="Currency 2 5 2" xfId="30551"/>
    <cellStyle name="Currency 2 5 2 2" xfId="30552"/>
    <cellStyle name="Currency 2 5 2 2 2" xfId="30553"/>
    <cellStyle name="Currency 2 5 2 3" xfId="30554"/>
    <cellStyle name="Currency 2 5 3" xfId="30555"/>
    <cellStyle name="Currency 2 5 3 2" xfId="30556"/>
    <cellStyle name="Currency 2 5 3 2 2" xfId="30557"/>
    <cellStyle name="Currency 2 5 3 3" xfId="30558"/>
    <cellStyle name="Currency 2 5 4" xfId="30559"/>
    <cellStyle name="Currency 2 5 4 2" xfId="30560"/>
    <cellStyle name="Currency 2 5 5" xfId="30561"/>
    <cellStyle name="Currency 2 5 5 2" xfId="30562"/>
    <cellStyle name="Currency 2 6" xfId="30563"/>
    <cellStyle name="Currency 2 6 2" xfId="30564"/>
    <cellStyle name="Currency 2 6 2 2" xfId="30565"/>
    <cellStyle name="Currency 2 6 2 2 2" xfId="30566"/>
    <cellStyle name="Currency 2 6 2 3" xfId="30567"/>
    <cellStyle name="Currency 2 6 3" xfId="30568"/>
    <cellStyle name="Currency 2 6 3 2" xfId="30569"/>
    <cellStyle name="Currency 2 6 3 2 2" xfId="30570"/>
    <cellStyle name="Currency 2 6 3 3" xfId="30571"/>
    <cellStyle name="Currency 2 6 4" xfId="30572"/>
    <cellStyle name="Currency 2 6 4 2" xfId="30573"/>
    <cellStyle name="Currency 2 6 5" xfId="30574"/>
    <cellStyle name="Currency 2 6 5 2" xfId="30575"/>
    <cellStyle name="Currency 2 7" xfId="30576"/>
    <cellStyle name="Currency 2 7 2" xfId="30577"/>
    <cellStyle name="Currency 2 7 2 2" xfId="30578"/>
    <cellStyle name="Currency 2 7 2 2 2" xfId="30579"/>
    <cellStyle name="Currency 2 7 2 3" xfId="30580"/>
    <cellStyle name="Currency 2 7 3" xfId="30581"/>
    <cellStyle name="Currency 2 7 3 2" xfId="30582"/>
    <cellStyle name="Currency 2 7 3 2 2" xfId="30583"/>
    <cellStyle name="Currency 2 7 3 3" xfId="30584"/>
    <cellStyle name="Currency 2 7 4" xfId="30585"/>
    <cellStyle name="Currency 2 7 4 2" xfId="30586"/>
    <cellStyle name="Currency 2 7 5" xfId="30587"/>
    <cellStyle name="Currency 2 7 5 2" xfId="30588"/>
    <cellStyle name="Currency 2 8" xfId="30589"/>
    <cellStyle name="Currency 2 8 2" xfId="30590"/>
    <cellStyle name="Currency 2 8 2 2" xfId="30591"/>
    <cellStyle name="Currency 2 8 2 2 2" xfId="30592"/>
    <cellStyle name="Currency 2 8 2 3" xfId="30593"/>
    <cellStyle name="Currency 2 8 3" xfId="30594"/>
    <cellStyle name="Currency 2 8 3 2" xfId="30595"/>
    <cellStyle name="Currency 2 8 3 2 2" xfId="30596"/>
    <cellStyle name="Currency 2 8 3 3" xfId="30597"/>
    <cellStyle name="Currency 2 8 4" xfId="30598"/>
    <cellStyle name="Currency 2 8 4 2" xfId="30599"/>
    <cellStyle name="Currency 2 8 5" xfId="30600"/>
    <cellStyle name="Currency 2 8 5 2" xfId="30601"/>
    <cellStyle name="Currency 2 9" xfId="30602"/>
    <cellStyle name="Currency 2 9 2" xfId="30603"/>
    <cellStyle name="Currency 2 9 2 2" xfId="30604"/>
    <cellStyle name="Currency 2 9 3" xfId="30605"/>
    <cellStyle name="Currency 20" xfId="30606"/>
    <cellStyle name="Currency 20 2" xfId="30607"/>
    <cellStyle name="Currency 20 2 2" xfId="30608"/>
    <cellStyle name="Currency 20 2 3" xfId="30609"/>
    <cellStyle name="Currency 20 2 4" xfId="30610"/>
    <cellStyle name="Currency 20 2 5" xfId="30611"/>
    <cellStyle name="Currency 20 3" xfId="30612"/>
    <cellStyle name="Currency 20 4" xfId="30613"/>
    <cellStyle name="Currency 20 5" xfId="30614"/>
    <cellStyle name="Currency 21" xfId="30615"/>
    <cellStyle name="Currency 21 2" xfId="30616"/>
    <cellStyle name="Currency 21 2 2" xfId="30617"/>
    <cellStyle name="Currency 21 2 3" xfId="30618"/>
    <cellStyle name="Currency 21 3" xfId="30619"/>
    <cellStyle name="Currency 21 4" xfId="30620"/>
    <cellStyle name="Currency 21 5" xfId="30621"/>
    <cellStyle name="Currency 22" xfId="30622"/>
    <cellStyle name="Currency 22 2" xfId="30623"/>
    <cellStyle name="Currency 22 3" xfId="30624"/>
    <cellStyle name="Currency 23" xfId="30625"/>
    <cellStyle name="Currency 23 2" xfId="43089"/>
    <cellStyle name="Currency 24" xfId="30626"/>
    <cellStyle name="Currency 24 2" xfId="30627"/>
    <cellStyle name="Currency 24 2 2" xfId="30628"/>
    <cellStyle name="Currency 25" xfId="30629"/>
    <cellStyle name="Currency 25 2" xfId="30630"/>
    <cellStyle name="Currency 25 3" xfId="30631"/>
    <cellStyle name="Currency 25 3 2" xfId="30632"/>
    <cellStyle name="Currency 25 4" xfId="30633"/>
    <cellStyle name="Currency 26" xfId="30634"/>
    <cellStyle name="Currency 27" xfId="30635"/>
    <cellStyle name="Currency 27 2" xfId="30636"/>
    <cellStyle name="Currency 27 2 2" xfId="30637"/>
    <cellStyle name="Currency 27 2 3" xfId="30638"/>
    <cellStyle name="Currency 27 3" xfId="30639"/>
    <cellStyle name="Currency 28" xfId="30640"/>
    <cellStyle name="Currency 28 2" xfId="30641"/>
    <cellStyle name="Currency 29" xfId="30642"/>
    <cellStyle name="Currency 3" xfId="30643"/>
    <cellStyle name="Currency 3 2" xfId="30644"/>
    <cellStyle name="Currency 3 2 2" xfId="30645"/>
    <cellStyle name="Currency 3 2 2 2" xfId="30646"/>
    <cellStyle name="Currency 3 2 2 2 2" xfId="30647"/>
    <cellStyle name="Currency 3 2 2 3" xfId="30648"/>
    <cellStyle name="Currency 3 2 3" xfId="30649"/>
    <cellStyle name="Currency 3 2 3 2" xfId="30650"/>
    <cellStyle name="Currency 3 2 3 2 2" xfId="30651"/>
    <cellStyle name="Currency 3 2 3 3" xfId="30652"/>
    <cellStyle name="Currency 3 2 4" xfId="30653"/>
    <cellStyle name="Currency 3 2 4 2" xfId="30654"/>
    <cellStyle name="Currency 3 2 5" xfId="30655"/>
    <cellStyle name="Currency 3 2 5 2" xfId="30656"/>
    <cellStyle name="Currency 3 3" xfId="30657"/>
    <cellStyle name="Currency 3 3 2" xfId="30658"/>
    <cellStyle name="Currency 3 3 2 2" xfId="30659"/>
    <cellStyle name="Currency 3 3 2 2 2" xfId="30660"/>
    <cellStyle name="Currency 3 3 2 3" xfId="30661"/>
    <cellStyle name="Currency 3 3 3" xfId="30662"/>
    <cellStyle name="Currency 3 3 3 2" xfId="30663"/>
    <cellStyle name="Currency 3 3 3 2 2" xfId="30664"/>
    <cellStyle name="Currency 3 3 3 3" xfId="30665"/>
    <cellStyle name="Currency 3 3 4" xfId="30666"/>
    <cellStyle name="Currency 3 3 4 2" xfId="30667"/>
    <cellStyle name="Currency 3 3 5" xfId="30668"/>
    <cellStyle name="Currency 3 3 5 2" xfId="30669"/>
    <cellStyle name="Currency 3 4" xfId="30670"/>
    <cellStyle name="Currency 3 4 2" xfId="30671"/>
    <cellStyle name="Currency 3 4 2 2" xfId="30672"/>
    <cellStyle name="Currency 3 4 3" xfId="30673"/>
    <cellStyle name="Currency 3 4 4" xfId="30674"/>
    <cellStyle name="Currency 3 4 5" xfId="30675"/>
    <cellStyle name="Currency 3 5" xfId="30676"/>
    <cellStyle name="Currency 3 5 2" xfId="30677"/>
    <cellStyle name="Currency 3 5 2 2" xfId="30678"/>
    <cellStyle name="Currency 3 5 3" xfId="30679"/>
    <cellStyle name="Currency 3 6" xfId="30680"/>
    <cellStyle name="Currency 3 6 2" xfId="30681"/>
    <cellStyle name="Currency 3 7" xfId="30682"/>
    <cellStyle name="Currency 3 7 2" xfId="30683"/>
    <cellStyle name="Currency 3 8" xfId="30684"/>
    <cellStyle name="Currency 3 8 2" xfId="30685"/>
    <cellStyle name="Currency 3 8 3" xfId="30686"/>
    <cellStyle name="Currency 3 9" xfId="30687"/>
    <cellStyle name="Currency 30" xfId="30688"/>
    <cellStyle name="Currency 31" xfId="30689"/>
    <cellStyle name="Currency 32" xfId="43136"/>
    <cellStyle name="Currency 33" xfId="43154"/>
    <cellStyle name="Currency 34" xfId="43162"/>
    <cellStyle name="Currency 35" xfId="43167"/>
    <cellStyle name="Currency 37" xfId="43160"/>
    <cellStyle name="Currency 4" xfId="30690"/>
    <cellStyle name="Currency 4 2" xfId="30691"/>
    <cellStyle name="Currency 4 2 2" xfId="30692"/>
    <cellStyle name="Currency 4 2 2 2" xfId="30693"/>
    <cellStyle name="Currency 4 2 2 2 2" xfId="30694"/>
    <cellStyle name="Currency 4 2 2 2 2 2" xfId="30695"/>
    <cellStyle name="Currency 4 2 2 2 3" xfId="30696"/>
    <cellStyle name="Currency 4 2 2 3" xfId="30697"/>
    <cellStyle name="Currency 4 2 2 3 2" xfId="30698"/>
    <cellStyle name="Currency 4 2 2 3 3" xfId="30699"/>
    <cellStyle name="Currency 4 2 2 4" xfId="30700"/>
    <cellStyle name="Currency 4 2 2 4 2" xfId="30701"/>
    <cellStyle name="Currency 4 2 2 5" xfId="30702"/>
    <cellStyle name="Currency 4 2 3" xfId="30703"/>
    <cellStyle name="Currency 4 2 3 2" xfId="30704"/>
    <cellStyle name="Currency 4 2 3 2 2" xfId="30705"/>
    <cellStyle name="Currency 4 2 3 2 3" xfId="30706"/>
    <cellStyle name="Currency 4 2 3 3" xfId="30707"/>
    <cellStyle name="Currency 4 2 3 3 2" xfId="30708"/>
    <cellStyle name="Currency 4 2 3 4" xfId="30709"/>
    <cellStyle name="Currency 4 2 4" xfId="30710"/>
    <cellStyle name="Currency 4 2 4 2" xfId="30711"/>
    <cellStyle name="Currency 4 2 4 2 2" xfId="30712"/>
    <cellStyle name="Currency 4 2 4 3" xfId="30713"/>
    <cellStyle name="Currency 4 2 4 4" xfId="30714"/>
    <cellStyle name="Currency 4 2 5" xfId="30715"/>
    <cellStyle name="Currency 4 2 5 2" xfId="30716"/>
    <cellStyle name="Currency 4 2 5 3" xfId="30717"/>
    <cellStyle name="Currency 4 2 6" xfId="30718"/>
    <cellStyle name="Currency 4 2 6 2" xfId="30719"/>
    <cellStyle name="Currency 4 2 7" xfId="30720"/>
    <cellStyle name="Currency 4 3" xfId="30721"/>
    <cellStyle name="Currency 4 3 2" xfId="30722"/>
    <cellStyle name="Currency 4 3 2 2" xfId="30723"/>
    <cellStyle name="Currency 4 3 2 2 2" xfId="30724"/>
    <cellStyle name="Currency 4 3 2 2 3" xfId="30725"/>
    <cellStyle name="Currency 4 3 2 3" xfId="30726"/>
    <cellStyle name="Currency 4 3 2 4" xfId="30727"/>
    <cellStyle name="Currency 4 3 3" xfId="30728"/>
    <cellStyle name="Currency 4 3 3 2" xfId="30729"/>
    <cellStyle name="Currency 4 3 3 2 2" xfId="30730"/>
    <cellStyle name="Currency 4 3 3 3" xfId="30731"/>
    <cellStyle name="Currency 4 3 3 4" xfId="30732"/>
    <cellStyle name="Currency 4 3 4" xfId="30733"/>
    <cellStyle name="Currency 4 3 4 2" xfId="30734"/>
    <cellStyle name="Currency 4 3 4 2 2" xfId="30735"/>
    <cellStyle name="Currency 4 3 4 3" xfId="30736"/>
    <cellStyle name="Currency 4 3 5" xfId="30737"/>
    <cellStyle name="Currency 4 3 6" xfId="30738"/>
    <cellStyle name="Currency 4 4" xfId="30739"/>
    <cellStyle name="Currency 4 4 2" xfId="30740"/>
    <cellStyle name="Currency 4 4 2 2" xfId="30741"/>
    <cellStyle name="Currency 4 4 2 3" xfId="30742"/>
    <cellStyle name="Currency 4 4 3" xfId="30743"/>
    <cellStyle name="Currency 4 4 3 2" xfId="30744"/>
    <cellStyle name="Currency 4 4 4" xfId="30745"/>
    <cellStyle name="Currency 4 5" xfId="30746"/>
    <cellStyle name="Currency 4 5 2" xfId="30747"/>
    <cellStyle name="Currency 4 5 2 2" xfId="30748"/>
    <cellStyle name="Currency 4 5 3" xfId="30749"/>
    <cellStyle name="Currency 4 5 4" xfId="30750"/>
    <cellStyle name="Currency 4 6" xfId="30751"/>
    <cellStyle name="Currency 4 6 2" xfId="30752"/>
    <cellStyle name="Currency 4 6 3" xfId="30753"/>
    <cellStyle name="Currency 4 7" xfId="30754"/>
    <cellStyle name="Currency 4_2009 GRC Compliance Filing (Electric) for Exh A-1" xfId="30755"/>
    <cellStyle name="Currency 5" xfId="30756"/>
    <cellStyle name="Currency 5 2" xfId="30757"/>
    <cellStyle name="Currency 5 2 2" xfId="30758"/>
    <cellStyle name="Currency 5 2 2 2" xfId="30759"/>
    <cellStyle name="Currency 5 2 2 2 2" xfId="30760"/>
    <cellStyle name="Currency 5 2 3" xfId="30761"/>
    <cellStyle name="Currency 5 2 3 2" xfId="30762"/>
    <cellStyle name="Currency 5 2 4" xfId="30763"/>
    <cellStyle name="Currency 5 2 4 2" xfId="30764"/>
    <cellStyle name="Currency 5 3" xfId="30765"/>
    <cellStyle name="Currency 5 3 2" xfId="30766"/>
    <cellStyle name="Currency 5 3 2 2" xfId="30767"/>
    <cellStyle name="Currency 5 3 3" xfId="30768"/>
    <cellStyle name="Currency 5 4" xfId="30769"/>
    <cellStyle name="Currency 5 4 2" xfId="30770"/>
    <cellStyle name="Currency 5 4 2 2" xfId="30771"/>
    <cellStyle name="Currency 5 4 3" xfId="30772"/>
    <cellStyle name="Currency 5 5" xfId="30773"/>
    <cellStyle name="Currency 5 5 2" xfId="30774"/>
    <cellStyle name="Currency 5 6" xfId="30775"/>
    <cellStyle name="Currency 5 6 2" xfId="30776"/>
    <cellStyle name="Currency 6" xfId="30777"/>
    <cellStyle name="Currency 6 2" xfId="30778"/>
    <cellStyle name="Currency 6 2 2" xfId="30779"/>
    <cellStyle name="Currency 6 2 2 2" xfId="30780"/>
    <cellStyle name="Currency 6 2 2 2 2" xfId="30781"/>
    <cellStyle name="Currency 6 2 3" xfId="30782"/>
    <cellStyle name="Currency 6 2 3 2" xfId="30783"/>
    <cellStyle name="Currency 6 2 4" xfId="30784"/>
    <cellStyle name="Currency 6 2 4 2" xfId="30785"/>
    <cellStyle name="Currency 6 3" xfId="30786"/>
    <cellStyle name="Currency 6 3 2" xfId="30787"/>
    <cellStyle name="Currency 6 3 2 2" xfId="30788"/>
    <cellStyle name="Currency 6 3 3" xfId="30789"/>
    <cellStyle name="Currency 6 4" xfId="30790"/>
    <cellStyle name="Currency 6 4 2" xfId="30791"/>
    <cellStyle name="Currency 6 4 2 2" xfId="30792"/>
    <cellStyle name="Currency 6 4 3" xfId="30793"/>
    <cellStyle name="Currency 6 5" xfId="30794"/>
    <cellStyle name="Currency 6 5 2" xfId="30795"/>
    <cellStyle name="Currency 6 6" xfId="30796"/>
    <cellStyle name="Currency 6 6 2" xfId="30797"/>
    <cellStyle name="Currency 7" xfId="30798"/>
    <cellStyle name="Currency 7 2" xfId="30799"/>
    <cellStyle name="Currency 7 2 2" xfId="30800"/>
    <cellStyle name="Currency 7 2 2 2" xfId="30801"/>
    <cellStyle name="Currency 7 2 2 2 2" xfId="30802"/>
    <cellStyle name="Currency 7 2 3" xfId="30803"/>
    <cellStyle name="Currency 7 2 3 2" xfId="30804"/>
    <cellStyle name="Currency 7 2 4" xfId="30805"/>
    <cellStyle name="Currency 7 2 4 2" xfId="30806"/>
    <cellStyle name="Currency 7 3" xfId="30807"/>
    <cellStyle name="Currency 7 3 2" xfId="30808"/>
    <cellStyle name="Currency 7 3 2 2" xfId="30809"/>
    <cellStyle name="Currency 7 3 3" xfId="30810"/>
    <cellStyle name="Currency 7 4" xfId="30811"/>
    <cellStyle name="Currency 7 4 2" xfId="30812"/>
    <cellStyle name="Currency 7 4 2 2" xfId="30813"/>
    <cellStyle name="Currency 7 4 3" xfId="30814"/>
    <cellStyle name="Currency 7 5" xfId="30815"/>
    <cellStyle name="Currency 7 5 2" xfId="30816"/>
    <cellStyle name="Currency 7 6" xfId="30817"/>
    <cellStyle name="Currency 7 6 2" xfId="30818"/>
    <cellStyle name="Currency 8" xfId="30819"/>
    <cellStyle name="Currency 8 2" xfId="30820"/>
    <cellStyle name="Currency 8 2 2" xfId="30821"/>
    <cellStyle name="Currency 8 2 2 2" xfId="30822"/>
    <cellStyle name="Currency 8 2 2 2 2" xfId="30823"/>
    <cellStyle name="Currency 8 2 2 3" xfId="30824"/>
    <cellStyle name="Currency 8 2 2 3 2" xfId="30825"/>
    <cellStyle name="Currency 8 2 2 4" xfId="30826"/>
    <cellStyle name="Currency 8 2 2 4 2" xfId="30827"/>
    <cellStyle name="Currency 8 2 2 5" xfId="30828"/>
    <cellStyle name="Currency 8 2 3" xfId="30829"/>
    <cellStyle name="Currency 8 2 3 2" xfId="30830"/>
    <cellStyle name="Currency 8 2 3 2 2" xfId="30831"/>
    <cellStyle name="Currency 8 2 3 3" xfId="30832"/>
    <cellStyle name="Currency 8 2 4" xfId="30833"/>
    <cellStyle name="Currency 8 2 4 2" xfId="30834"/>
    <cellStyle name="Currency 8 2 5" xfId="30835"/>
    <cellStyle name="Currency 8 2 5 2" xfId="30836"/>
    <cellStyle name="Currency 8 2 6" xfId="30837"/>
    <cellStyle name="Currency 8 2 6 2" xfId="30838"/>
    <cellStyle name="Currency 8 2 7" xfId="30839"/>
    <cellStyle name="Currency 8 3" xfId="30840"/>
    <cellStyle name="Currency 8 3 2" xfId="30841"/>
    <cellStyle name="Currency 8 3 2 2" xfId="30842"/>
    <cellStyle name="Currency 8 3 3" xfId="30843"/>
    <cellStyle name="Currency 8 4" xfId="30844"/>
    <cellStyle name="Currency 8 4 2" xfId="30845"/>
    <cellStyle name="Currency 8 4 2 2" xfId="30846"/>
    <cellStyle name="Currency 8 4 3" xfId="30847"/>
    <cellStyle name="Currency 8 5" xfId="30848"/>
    <cellStyle name="Currency 8 5 2" xfId="30849"/>
    <cellStyle name="Currency 8 6" xfId="30850"/>
    <cellStyle name="Currency 8 6 2" xfId="30851"/>
    <cellStyle name="Currency 9" xfId="30852"/>
    <cellStyle name="Currency 9 10" xfId="30853"/>
    <cellStyle name="Currency 9 2" xfId="30854"/>
    <cellStyle name="Currency 9 2 2" xfId="30855"/>
    <cellStyle name="Currency 9 2 2 2" xfId="30856"/>
    <cellStyle name="Currency 9 2 2 2 2" xfId="30857"/>
    <cellStyle name="Currency 9 2 2 3" xfId="30858"/>
    <cellStyle name="Currency 9 2 3" xfId="30859"/>
    <cellStyle name="Currency 9 2 3 2" xfId="30860"/>
    <cellStyle name="Currency 9 2 4" xfId="30861"/>
    <cellStyle name="Currency 9 2 4 2" xfId="30862"/>
    <cellStyle name="Currency 9 3" xfId="30863"/>
    <cellStyle name="Currency 9 3 2" xfId="30864"/>
    <cellStyle name="Currency 9 3 2 2" xfId="30865"/>
    <cellStyle name="Currency 9 3 3" xfId="30866"/>
    <cellStyle name="Currency 9 3 3 2" xfId="30867"/>
    <cellStyle name="Currency 9 3 4" xfId="30868"/>
    <cellStyle name="Currency 9 3 4 2" xfId="30869"/>
    <cellStyle name="Currency 9 3 5" xfId="30870"/>
    <cellStyle name="Currency 9 4" xfId="30871"/>
    <cellStyle name="Currency 9 4 2" xfId="30872"/>
    <cellStyle name="Currency 9 4 2 2" xfId="30873"/>
    <cellStyle name="Currency 9 4 3" xfId="30874"/>
    <cellStyle name="Currency 9 5" xfId="30875"/>
    <cellStyle name="Currency 9 5 2" xfId="30876"/>
    <cellStyle name="Currency 9 5 2 2" xfId="30877"/>
    <cellStyle name="Currency 9 5 3" xfId="30878"/>
    <cellStyle name="Currency 9 6" xfId="30879"/>
    <cellStyle name="Currency 9 6 2" xfId="30880"/>
    <cellStyle name="Currency 9 7" xfId="30881"/>
    <cellStyle name="Currency 9 7 2" xfId="30882"/>
    <cellStyle name="Currency 9 8" xfId="30883"/>
    <cellStyle name="Currency 9 8 2" xfId="30884"/>
    <cellStyle name="Currency 9 9" xfId="30885"/>
    <cellStyle name="Currency0" xfId="30886"/>
    <cellStyle name="Currency0 10" xfId="30887"/>
    <cellStyle name="Currency0 10 2" xfId="30888"/>
    <cellStyle name="Currency0 10 2 2" xfId="30889"/>
    <cellStyle name="Currency0 10 2 2 2" xfId="30890"/>
    <cellStyle name="Currency0 10 2 3" xfId="30891"/>
    <cellStyle name="Currency0 10 3" xfId="30892"/>
    <cellStyle name="Currency0 10 3 2" xfId="30893"/>
    <cellStyle name="Currency0 10 4" xfId="30894"/>
    <cellStyle name="Currency0 11" xfId="30895"/>
    <cellStyle name="Currency0 11 2" xfId="30896"/>
    <cellStyle name="Currency0 12" xfId="30897"/>
    <cellStyle name="Currency0 12 2" xfId="30898"/>
    <cellStyle name="Currency0 13" xfId="30899"/>
    <cellStyle name="Currency0 13 2" xfId="30900"/>
    <cellStyle name="Currency0 13 3" xfId="30901"/>
    <cellStyle name="Currency0 14" xfId="30902"/>
    <cellStyle name="Currency0 2" xfId="30903"/>
    <cellStyle name="Currency0 2 2" xfId="30904"/>
    <cellStyle name="Currency0 2 2 2" xfId="30905"/>
    <cellStyle name="Currency0 2 2 2 2" xfId="30906"/>
    <cellStyle name="Currency0 2 2 2 2 2" xfId="30907"/>
    <cellStyle name="Currency0 2 2 2 3" xfId="30908"/>
    <cellStyle name="Currency0 2 2 3" xfId="30909"/>
    <cellStyle name="Currency0 2 2 3 2" xfId="30910"/>
    <cellStyle name="Currency0 2 2 4" xfId="30911"/>
    <cellStyle name="Currency0 2 2 4 2" xfId="30912"/>
    <cellStyle name="Currency0 2 2 5" xfId="30913"/>
    <cellStyle name="Currency0 2 3" xfId="30914"/>
    <cellStyle name="Currency0 2 3 2" xfId="30915"/>
    <cellStyle name="Currency0 2 3 2 2" xfId="30916"/>
    <cellStyle name="Currency0 2 3 3" xfId="30917"/>
    <cellStyle name="Currency0 2 4" xfId="30918"/>
    <cellStyle name="Currency0 2 4 2" xfId="30919"/>
    <cellStyle name="Currency0 2 4 2 2" xfId="30920"/>
    <cellStyle name="Currency0 2 4 3" xfId="30921"/>
    <cellStyle name="Currency0 2 5" xfId="30922"/>
    <cellStyle name="Currency0 2 5 2" xfId="30923"/>
    <cellStyle name="Currency0 2 6" xfId="30924"/>
    <cellStyle name="Currency0 2 6 2" xfId="30925"/>
    <cellStyle name="Currency0 2 7" xfId="30926"/>
    <cellStyle name="Currency0 3" xfId="30927"/>
    <cellStyle name="Currency0 3 2" xfId="30928"/>
    <cellStyle name="Currency0 3 2 2" xfId="30929"/>
    <cellStyle name="Currency0 3 2 2 2" xfId="30930"/>
    <cellStyle name="Currency0 3 2 3" xfId="30931"/>
    <cellStyle name="Currency0 3 3" xfId="30932"/>
    <cellStyle name="Currency0 3 3 2" xfId="30933"/>
    <cellStyle name="Currency0 3 3 2 2" xfId="30934"/>
    <cellStyle name="Currency0 3 3 3" xfId="30935"/>
    <cellStyle name="Currency0 3 3 4" xfId="30936"/>
    <cellStyle name="Currency0 3 4" xfId="30937"/>
    <cellStyle name="Currency0 3 4 2" xfId="30938"/>
    <cellStyle name="Currency0 3 5" xfId="30939"/>
    <cellStyle name="Currency0 3 5 2" xfId="30940"/>
    <cellStyle name="Currency0 3 6" xfId="30941"/>
    <cellStyle name="Currency0 4" xfId="30942"/>
    <cellStyle name="Currency0 4 2" xfId="30943"/>
    <cellStyle name="Currency0 4 2 2" xfId="30944"/>
    <cellStyle name="Currency0 4 2 2 2" xfId="30945"/>
    <cellStyle name="Currency0 4 2 2 2 2" xfId="30946"/>
    <cellStyle name="Currency0 4 2 3" xfId="30947"/>
    <cellStyle name="Currency0 4 2 3 2" xfId="30948"/>
    <cellStyle name="Currency0 4 2 4" xfId="30949"/>
    <cellStyle name="Currency0 4 2 4 2" xfId="30950"/>
    <cellStyle name="Currency0 4 3" xfId="30951"/>
    <cellStyle name="Currency0 4 3 2" xfId="30952"/>
    <cellStyle name="Currency0 4 3 2 2" xfId="30953"/>
    <cellStyle name="Currency0 4 3 3" xfId="30954"/>
    <cellStyle name="Currency0 4 4" xfId="30955"/>
    <cellStyle name="Currency0 4 4 2" xfId="30956"/>
    <cellStyle name="Currency0 4 4 2 2" xfId="30957"/>
    <cellStyle name="Currency0 4 4 3" xfId="30958"/>
    <cellStyle name="Currency0 4 4 4" xfId="30959"/>
    <cellStyle name="Currency0 4 5" xfId="30960"/>
    <cellStyle name="Currency0 4 5 2" xfId="30961"/>
    <cellStyle name="Currency0 4 6" xfId="30962"/>
    <cellStyle name="Currency0 4 6 2" xfId="30963"/>
    <cellStyle name="Currency0 4 7" xfId="30964"/>
    <cellStyle name="Currency0 5" xfId="30965"/>
    <cellStyle name="Currency0 5 2" xfId="30966"/>
    <cellStyle name="Currency0 5 2 2" xfId="30967"/>
    <cellStyle name="Currency0 5 2 2 2" xfId="30968"/>
    <cellStyle name="Currency0 5 2 2 2 2" xfId="30969"/>
    <cellStyle name="Currency0 5 2 3" xfId="30970"/>
    <cellStyle name="Currency0 5 2 3 2" xfId="30971"/>
    <cellStyle name="Currency0 5 2 4" xfId="30972"/>
    <cellStyle name="Currency0 5 2 4 2" xfId="30973"/>
    <cellStyle name="Currency0 5 3" xfId="30974"/>
    <cellStyle name="Currency0 5 3 2" xfId="30975"/>
    <cellStyle name="Currency0 5 3 2 2" xfId="30976"/>
    <cellStyle name="Currency0 5 3 3" xfId="30977"/>
    <cellStyle name="Currency0 5 4" xfId="30978"/>
    <cellStyle name="Currency0 5 4 2" xfId="30979"/>
    <cellStyle name="Currency0 5 4 2 2" xfId="30980"/>
    <cellStyle name="Currency0 5 4 3" xfId="30981"/>
    <cellStyle name="Currency0 5 5" xfId="30982"/>
    <cellStyle name="Currency0 5 5 2" xfId="30983"/>
    <cellStyle name="Currency0 5 6" xfId="30984"/>
    <cellStyle name="Currency0 5 6 2" xfId="30985"/>
    <cellStyle name="Currency0 6" xfId="30986"/>
    <cellStyle name="Currency0 6 2" xfId="30987"/>
    <cellStyle name="Currency0 6 2 2" xfId="30988"/>
    <cellStyle name="Currency0 6 2 2 2" xfId="30989"/>
    <cellStyle name="Currency0 6 2 2 2 2" xfId="30990"/>
    <cellStyle name="Currency0 6 2 3" xfId="30991"/>
    <cellStyle name="Currency0 6 2 3 2" xfId="30992"/>
    <cellStyle name="Currency0 6 2 4" xfId="30993"/>
    <cellStyle name="Currency0 6 2 4 2" xfId="30994"/>
    <cellStyle name="Currency0 6 3" xfId="30995"/>
    <cellStyle name="Currency0 6 3 2" xfId="30996"/>
    <cellStyle name="Currency0 6 3 2 2" xfId="30997"/>
    <cellStyle name="Currency0 6 4" xfId="30998"/>
    <cellStyle name="Currency0 6 4 2" xfId="30999"/>
    <cellStyle name="Currency0 6 5" xfId="31000"/>
    <cellStyle name="Currency0 6 5 2" xfId="31001"/>
    <cellStyle name="Currency0 6 6" xfId="31002"/>
    <cellStyle name="Currency0 7" xfId="31003"/>
    <cellStyle name="Currency0 7 2" xfId="31004"/>
    <cellStyle name="Currency0 7 2 2" xfId="31005"/>
    <cellStyle name="Currency0 7 2 2 2" xfId="31006"/>
    <cellStyle name="Currency0 7 2 3" xfId="31007"/>
    <cellStyle name="Currency0 7 2 4" xfId="31008"/>
    <cellStyle name="Currency0 7 3" xfId="31009"/>
    <cellStyle name="Currency0 7 3 2" xfId="31010"/>
    <cellStyle name="Currency0 7 4" xfId="31011"/>
    <cellStyle name="Currency0 7 4 2" xfId="31012"/>
    <cellStyle name="Currency0 7 5" xfId="31013"/>
    <cellStyle name="Currency0 8" xfId="31014"/>
    <cellStyle name="Currency0 8 2" xfId="31015"/>
    <cellStyle name="Currency0 8 2 2" xfId="31016"/>
    <cellStyle name="Currency0 8 2 3" xfId="31017"/>
    <cellStyle name="Currency0 8 2 4" xfId="31018"/>
    <cellStyle name="Currency0 8 3" xfId="31019"/>
    <cellStyle name="Currency0 8 4" xfId="31020"/>
    <cellStyle name="Currency0 8 5" xfId="31021"/>
    <cellStyle name="Currency0 9" xfId="31022"/>
    <cellStyle name="Currency0 9 2" xfId="31023"/>
    <cellStyle name="Currency0 9 2 2" xfId="31024"/>
    <cellStyle name="Currency0 9 3" xfId="31025"/>
    <cellStyle name="Currency0_ACCOUNTS" xfId="31026"/>
    <cellStyle name="Date" xfId="31027"/>
    <cellStyle name="Date 2" xfId="31028"/>
    <cellStyle name="Date 2 2" xfId="31029"/>
    <cellStyle name="Date 2 2 2" xfId="31030"/>
    <cellStyle name="Date 2 2 2 2" xfId="31031"/>
    <cellStyle name="Date 2 2 3" xfId="31032"/>
    <cellStyle name="Date 2 3" xfId="31033"/>
    <cellStyle name="Date 2 3 2" xfId="31034"/>
    <cellStyle name="Date 2 4" xfId="31035"/>
    <cellStyle name="Date 2 4 2" xfId="31036"/>
    <cellStyle name="Date 3" xfId="31037"/>
    <cellStyle name="Date 3 2" xfId="31038"/>
    <cellStyle name="Date 3 2 2" xfId="31039"/>
    <cellStyle name="Date 3 2 2 2" xfId="31040"/>
    <cellStyle name="Date 3 2 3" xfId="31041"/>
    <cellStyle name="Date 3 3" xfId="31042"/>
    <cellStyle name="Date 3 3 2" xfId="31043"/>
    <cellStyle name="Date 3 4" xfId="31044"/>
    <cellStyle name="Date 3 4 2" xfId="31045"/>
    <cellStyle name="Date 4" xfId="31046"/>
    <cellStyle name="Date 4 2" xfId="31047"/>
    <cellStyle name="Date 4 2 2" xfId="31048"/>
    <cellStyle name="Date 4 2 2 2" xfId="31049"/>
    <cellStyle name="Date 4 2 3" xfId="31050"/>
    <cellStyle name="Date 4 3" xfId="31051"/>
    <cellStyle name="Date 4 3 2" xfId="31052"/>
    <cellStyle name="Date 4 4" xfId="31053"/>
    <cellStyle name="Date 4 4 2" xfId="31054"/>
    <cellStyle name="Date 5" xfId="31055"/>
    <cellStyle name="Date 5 2" xfId="31056"/>
    <cellStyle name="Date 5 2 2" xfId="31057"/>
    <cellStyle name="Date 5 2 3" xfId="31058"/>
    <cellStyle name="Date 5 3" xfId="31059"/>
    <cellStyle name="Date 5 4" xfId="31060"/>
    <cellStyle name="Date 6" xfId="31061"/>
    <cellStyle name="Date 6 2" xfId="31062"/>
    <cellStyle name="Date 7" xfId="31063"/>
    <cellStyle name="Date 7 2" xfId="31064"/>
    <cellStyle name="Date 8" xfId="31065"/>
    <cellStyle name="Date 8 2" xfId="31066"/>
    <cellStyle name="Date_903 SAP 2-6-09" xfId="31067"/>
    <cellStyle name="DateTime" xfId="31068"/>
    <cellStyle name="DateTime 2" xfId="31069"/>
    <cellStyle name="drp-sh - Style2" xfId="31070"/>
    <cellStyle name="Emphasis 1" xfId="31071"/>
    <cellStyle name="Emphasis 1 2" xfId="31072"/>
    <cellStyle name="Emphasis 1 3" xfId="43090"/>
    <cellStyle name="Emphasis 1 4" xfId="43091"/>
    <cellStyle name="Emphasis 2" xfId="31073"/>
    <cellStyle name="Emphasis 2 2" xfId="31074"/>
    <cellStyle name="Emphasis 2 3" xfId="43092"/>
    <cellStyle name="Emphasis 2 4" xfId="43093"/>
    <cellStyle name="Emphasis 3" xfId="31075"/>
    <cellStyle name="Emphasis 3 2" xfId="31076"/>
    <cellStyle name="Entered" xfId="31077"/>
    <cellStyle name="Entered 10" xfId="31078"/>
    <cellStyle name="Entered 10 2" xfId="31079"/>
    <cellStyle name="Entered 10 2 2" xfId="31080"/>
    <cellStyle name="Entered 10 2 2 2" xfId="31081"/>
    <cellStyle name="Entered 10 2 3" xfId="31082"/>
    <cellStyle name="Entered 10 3" xfId="31083"/>
    <cellStyle name="Entered 10 3 2" xfId="31084"/>
    <cellStyle name="Entered 10 4" xfId="31085"/>
    <cellStyle name="Entered 11" xfId="31086"/>
    <cellStyle name="Entered 11 2" xfId="31087"/>
    <cellStyle name="Entered 12" xfId="31088"/>
    <cellStyle name="Entered 12 2" xfId="31089"/>
    <cellStyle name="Entered 13" xfId="31090"/>
    <cellStyle name="Entered 13 2" xfId="31091"/>
    <cellStyle name="Entered 14" xfId="31092"/>
    <cellStyle name="Entered 2" xfId="31093"/>
    <cellStyle name="Entered 2 2" xfId="31094"/>
    <cellStyle name="Entered 2 2 2" xfId="31095"/>
    <cellStyle name="Entered 2 2 2 2" xfId="31096"/>
    <cellStyle name="Entered 2 2 2 2 2" xfId="31097"/>
    <cellStyle name="Entered 2 2 3" xfId="31098"/>
    <cellStyle name="Entered 2 2 3 2" xfId="31099"/>
    <cellStyle name="Entered 2 2 4" xfId="31100"/>
    <cellStyle name="Entered 2 2 4 2" xfId="31101"/>
    <cellStyle name="Entered 2 3" xfId="31102"/>
    <cellStyle name="Entered 2 3 2" xfId="31103"/>
    <cellStyle name="Entered 2 3 2 2" xfId="31104"/>
    <cellStyle name="Entered 2 3 3" xfId="31105"/>
    <cellStyle name="Entered 2 4" xfId="31106"/>
    <cellStyle name="Entered 2 4 2" xfId="31107"/>
    <cellStyle name="Entered 2 4 2 2" xfId="31108"/>
    <cellStyle name="Entered 2 4 3" xfId="31109"/>
    <cellStyle name="Entered 2 5" xfId="31110"/>
    <cellStyle name="Entered 2 5 2" xfId="31111"/>
    <cellStyle name="Entered 2 6" xfId="31112"/>
    <cellStyle name="Entered 2 6 2" xfId="31113"/>
    <cellStyle name="Entered 2 7" xfId="31114"/>
    <cellStyle name="Entered 3" xfId="31115"/>
    <cellStyle name="Entered 3 2" xfId="31116"/>
    <cellStyle name="Entered 3 2 2" xfId="31117"/>
    <cellStyle name="Entered 3 2 2 2" xfId="31118"/>
    <cellStyle name="Entered 3 2 3" xfId="31119"/>
    <cellStyle name="Entered 3 3" xfId="31120"/>
    <cellStyle name="Entered 3 3 2" xfId="31121"/>
    <cellStyle name="Entered 3 3 2 2" xfId="31122"/>
    <cellStyle name="Entered 3 3 3" xfId="31123"/>
    <cellStyle name="Entered 3 4" xfId="31124"/>
    <cellStyle name="Entered 3 4 2" xfId="31125"/>
    <cellStyle name="Entered 3 4 2 2" xfId="31126"/>
    <cellStyle name="Entered 3 4 3" xfId="31127"/>
    <cellStyle name="Entered 3 5" xfId="31128"/>
    <cellStyle name="Entered 3 5 2" xfId="31129"/>
    <cellStyle name="Entered 3 6" xfId="31130"/>
    <cellStyle name="Entered 4" xfId="31131"/>
    <cellStyle name="Entered 4 2" xfId="31132"/>
    <cellStyle name="Entered 4 2 2" xfId="31133"/>
    <cellStyle name="Entered 4 2 2 2" xfId="31134"/>
    <cellStyle name="Entered 4 2 2 2 2" xfId="31135"/>
    <cellStyle name="Entered 4 2 3" xfId="31136"/>
    <cellStyle name="Entered 4 2 3 2" xfId="31137"/>
    <cellStyle name="Entered 4 2 4" xfId="31138"/>
    <cellStyle name="Entered 4 2 4 2" xfId="31139"/>
    <cellStyle name="Entered 4 2 5" xfId="31140"/>
    <cellStyle name="Entered 4 3" xfId="31141"/>
    <cellStyle name="Entered 4 3 2" xfId="31142"/>
    <cellStyle name="Entered 4 3 2 2" xfId="31143"/>
    <cellStyle name="Entered 4 3 3" xfId="31144"/>
    <cellStyle name="Entered 4 4" xfId="31145"/>
    <cellStyle name="Entered 4 4 2" xfId="31146"/>
    <cellStyle name="Entered 4 4 2 2" xfId="31147"/>
    <cellStyle name="Entered 4 4 3" xfId="31148"/>
    <cellStyle name="Entered 4 5" xfId="31149"/>
    <cellStyle name="Entered 4 5 2" xfId="31150"/>
    <cellStyle name="Entered 4 6" xfId="31151"/>
    <cellStyle name="Entered 4 6 2" xfId="31152"/>
    <cellStyle name="Entered 4 7" xfId="31153"/>
    <cellStyle name="Entered 5" xfId="31154"/>
    <cellStyle name="Entered 5 2" xfId="31155"/>
    <cellStyle name="Entered 5 2 2" xfId="31156"/>
    <cellStyle name="Entered 5 2 2 2" xfId="31157"/>
    <cellStyle name="Entered 5 2 2 2 2" xfId="31158"/>
    <cellStyle name="Entered 5 2 3" xfId="31159"/>
    <cellStyle name="Entered 5 2 3 2" xfId="31160"/>
    <cellStyle name="Entered 5 2 4" xfId="31161"/>
    <cellStyle name="Entered 5 2 4 2" xfId="31162"/>
    <cellStyle name="Entered 5 2 5" xfId="31163"/>
    <cellStyle name="Entered 5 2 6" xfId="31164"/>
    <cellStyle name="Entered 5 3" xfId="31165"/>
    <cellStyle name="Entered 5 3 2" xfId="31166"/>
    <cellStyle name="Entered 5 3 2 2" xfId="31167"/>
    <cellStyle name="Entered 5 3 3" xfId="31168"/>
    <cellStyle name="Entered 5 4" xfId="31169"/>
    <cellStyle name="Entered 5 4 2" xfId="31170"/>
    <cellStyle name="Entered 5 5" xfId="31171"/>
    <cellStyle name="Entered 5 5 2" xfId="31172"/>
    <cellStyle name="Entered 5 6" xfId="31173"/>
    <cellStyle name="Entered 6" xfId="31174"/>
    <cellStyle name="Entered 6 2" xfId="31175"/>
    <cellStyle name="Entered 6 2 2" xfId="31176"/>
    <cellStyle name="Entered 6 2 2 2" xfId="31177"/>
    <cellStyle name="Entered 6 2 2 2 2" xfId="31178"/>
    <cellStyle name="Entered 6 2 3" xfId="31179"/>
    <cellStyle name="Entered 6 2 3 2" xfId="31180"/>
    <cellStyle name="Entered 6 2 4" xfId="31181"/>
    <cellStyle name="Entered 6 2 4 2" xfId="31182"/>
    <cellStyle name="Entered 6 2 5" xfId="31183"/>
    <cellStyle name="Entered 6 3" xfId="31184"/>
    <cellStyle name="Entered 6 3 2" xfId="31185"/>
    <cellStyle name="Entered 6 3 2 2" xfId="31186"/>
    <cellStyle name="Entered 6 4" xfId="31187"/>
    <cellStyle name="Entered 6 4 2" xfId="31188"/>
    <cellStyle name="Entered 6 5" xfId="31189"/>
    <cellStyle name="Entered 6 5 2" xfId="31190"/>
    <cellStyle name="Entered 7" xfId="31191"/>
    <cellStyle name="Entered 7 2" xfId="31192"/>
    <cellStyle name="Entered 7 2 2" xfId="31193"/>
    <cellStyle name="Entered 7 2 2 2" xfId="31194"/>
    <cellStyle name="Entered 7 2 3" xfId="31195"/>
    <cellStyle name="Entered 7 3" xfId="31196"/>
    <cellStyle name="Entered 7 3 2" xfId="31197"/>
    <cellStyle name="Entered 7 4" xfId="31198"/>
    <cellStyle name="Entered 7 4 2" xfId="31199"/>
    <cellStyle name="Entered 8" xfId="31200"/>
    <cellStyle name="Entered 8 2" xfId="31201"/>
    <cellStyle name="Entered 8 2 2" xfId="31202"/>
    <cellStyle name="Entered 8 2 3" xfId="31203"/>
    <cellStyle name="Entered 8 3" xfId="31204"/>
    <cellStyle name="Entered 8 4" xfId="31205"/>
    <cellStyle name="Entered 9" xfId="31206"/>
    <cellStyle name="Entered 9 2" xfId="31207"/>
    <cellStyle name="Entered 9 2 2" xfId="31208"/>
    <cellStyle name="Entered 9 3" xfId="31209"/>
    <cellStyle name="Entered_4.32E Depreciation Study Robs file" xfId="31210"/>
    <cellStyle name="Euro" xfId="3"/>
    <cellStyle name="Euro 10" xfId="31211"/>
    <cellStyle name="Euro 10 2" xfId="31212"/>
    <cellStyle name="Euro 10 2 2" xfId="31213"/>
    <cellStyle name="Euro 10 2 2 2" xfId="31214"/>
    <cellStyle name="Euro 10 2 3" xfId="31215"/>
    <cellStyle name="Euro 10 3" xfId="31216"/>
    <cellStyle name="Euro 10 3 2" xfId="31217"/>
    <cellStyle name="Euro 10 4" xfId="31218"/>
    <cellStyle name="Euro 11" xfId="31219"/>
    <cellStyle name="Euro 11 2" xfId="31220"/>
    <cellStyle name="Euro 12" xfId="31221"/>
    <cellStyle name="Euro 12 2" xfId="31222"/>
    <cellStyle name="Euro 12 3" xfId="31223"/>
    <cellStyle name="Euro 2" xfId="31224"/>
    <cellStyle name="Euro 2 2" xfId="31225"/>
    <cellStyle name="Euro 2 2 2" xfId="31226"/>
    <cellStyle name="Euro 2 2 2 2" xfId="31227"/>
    <cellStyle name="Euro 2 2 2 2 2" xfId="31228"/>
    <cellStyle name="Euro 2 2 3" xfId="31229"/>
    <cellStyle name="Euro 2 2 3 2" xfId="31230"/>
    <cellStyle name="Euro 2 2 4" xfId="31231"/>
    <cellStyle name="Euro 2 2 4 2" xfId="31232"/>
    <cellStyle name="Euro 2 3" xfId="31233"/>
    <cellStyle name="Euro 2 3 2" xfId="31234"/>
    <cellStyle name="Euro 2 3 2 2" xfId="31235"/>
    <cellStyle name="Euro 2 3 3" xfId="31236"/>
    <cellStyle name="Euro 2 4" xfId="31237"/>
    <cellStyle name="Euro 2 4 2" xfId="31238"/>
    <cellStyle name="Euro 2 4 2 2" xfId="31239"/>
    <cellStyle name="Euro 2 4 3" xfId="31240"/>
    <cellStyle name="Euro 2 5" xfId="31241"/>
    <cellStyle name="Euro 2 5 2" xfId="31242"/>
    <cellStyle name="Euro 2 6" xfId="31243"/>
    <cellStyle name="Euro 2 6 2" xfId="31244"/>
    <cellStyle name="Euro 3" xfId="31245"/>
    <cellStyle name="Euro 3 2" xfId="31246"/>
    <cellStyle name="Euro 3 2 2" xfId="31247"/>
    <cellStyle name="Euro 3 2 2 2" xfId="31248"/>
    <cellStyle name="Euro 3 2 3" xfId="31249"/>
    <cellStyle name="Euro 3 3" xfId="31250"/>
    <cellStyle name="Euro 3 3 2" xfId="31251"/>
    <cellStyle name="Euro 3 3 2 2" xfId="31252"/>
    <cellStyle name="Euro 3 3 3" xfId="31253"/>
    <cellStyle name="Euro 3 4" xfId="31254"/>
    <cellStyle name="Euro 3 4 2" xfId="31255"/>
    <cellStyle name="Euro 3 5" xfId="31256"/>
    <cellStyle name="Euro 3 5 2" xfId="31257"/>
    <cellStyle name="Euro 4" xfId="31258"/>
    <cellStyle name="Euro 4 2" xfId="31259"/>
    <cellStyle name="Euro 4 2 2" xfId="31260"/>
    <cellStyle name="Euro 4 2 2 2" xfId="31261"/>
    <cellStyle name="Euro 4 2 2 2 2" xfId="31262"/>
    <cellStyle name="Euro 4 2 3" xfId="31263"/>
    <cellStyle name="Euro 4 2 3 2" xfId="31264"/>
    <cellStyle name="Euro 4 2 4" xfId="31265"/>
    <cellStyle name="Euro 4 2 4 2" xfId="31266"/>
    <cellStyle name="Euro 4 3" xfId="31267"/>
    <cellStyle name="Euro 4 3 2" xfId="31268"/>
    <cellStyle name="Euro 4 3 2 2" xfId="31269"/>
    <cellStyle name="Euro 4 4" xfId="31270"/>
    <cellStyle name="Euro 4 4 2" xfId="31271"/>
    <cellStyle name="Euro 4 4 2 2" xfId="31272"/>
    <cellStyle name="Euro 4 4 3" xfId="31273"/>
    <cellStyle name="Euro 4 5" xfId="31274"/>
    <cellStyle name="Euro 4 5 2" xfId="31275"/>
    <cellStyle name="Euro 4 6" xfId="31276"/>
    <cellStyle name="Euro 4 6 2" xfId="31277"/>
    <cellStyle name="Euro 5" xfId="31278"/>
    <cellStyle name="Euro 5 2" xfId="31279"/>
    <cellStyle name="Euro 5 2 2" xfId="31280"/>
    <cellStyle name="Euro 5 2 2 2" xfId="31281"/>
    <cellStyle name="Euro 5 2 2 2 2" xfId="31282"/>
    <cellStyle name="Euro 5 2 3" xfId="31283"/>
    <cellStyle name="Euro 5 2 3 2" xfId="31284"/>
    <cellStyle name="Euro 5 2 4" xfId="31285"/>
    <cellStyle name="Euro 5 2 4 2" xfId="31286"/>
    <cellStyle name="Euro 5 3" xfId="31287"/>
    <cellStyle name="Euro 5 3 2" xfId="31288"/>
    <cellStyle name="Euro 5 3 2 2" xfId="31289"/>
    <cellStyle name="Euro 5 3 3" xfId="31290"/>
    <cellStyle name="Euro 5 4" xfId="31291"/>
    <cellStyle name="Euro 5 4 2" xfId="31292"/>
    <cellStyle name="Euro 5 4 2 2" xfId="31293"/>
    <cellStyle name="Euro 5 4 3" xfId="31294"/>
    <cellStyle name="Euro 5 5" xfId="31295"/>
    <cellStyle name="Euro 5 5 2" xfId="31296"/>
    <cellStyle name="Euro 5 6" xfId="31297"/>
    <cellStyle name="Euro 5 6 2" xfId="31298"/>
    <cellStyle name="Euro 5 7" xfId="31299"/>
    <cellStyle name="Euro 6" xfId="31300"/>
    <cellStyle name="Euro 6 2" xfId="31301"/>
    <cellStyle name="Euro 6 2 2" xfId="31302"/>
    <cellStyle name="Euro 6 2 2 2" xfId="31303"/>
    <cellStyle name="Euro 6 2 2 2 2" xfId="31304"/>
    <cellStyle name="Euro 6 2 3" xfId="31305"/>
    <cellStyle name="Euro 6 2 3 2" xfId="31306"/>
    <cellStyle name="Euro 6 2 4" xfId="31307"/>
    <cellStyle name="Euro 6 2 4 2" xfId="31308"/>
    <cellStyle name="Euro 6 2 5" xfId="31309"/>
    <cellStyle name="Euro 6 3" xfId="31310"/>
    <cellStyle name="Euro 6 3 2" xfId="31311"/>
    <cellStyle name="Euro 6 3 2 2" xfId="31312"/>
    <cellStyle name="Euro 6 4" xfId="31313"/>
    <cellStyle name="Euro 6 4 2" xfId="31314"/>
    <cellStyle name="Euro 6 5" xfId="31315"/>
    <cellStyle name="Euro 6 5 2" xfId="31316"/>
    <cellStyle name="Euro 7" xfId="31317"/>
    <cellStyle name="Euro 7 2" xfId="31318"/>
    <cellStyle name="Euro 7 2 2" xfId="31319"/>
    <cellStyle name="Euro 7 2 2 2" xfId="31320"/>
    <cellStyle name="Euro 7 2 3" xfId="31321"/>
    <cellStyle name="Euro 7 3" xfId="31322"/>
    <cellStyle name="Euro 7 3 2" xfId="31323"/>
    <cellStyle name="Euro 7 4" xfId="31324"/>
    <cellStyle name="Euro 7 4 2" xfId="31325"/>
    <cellStyle name="Euro 8" xfId="31326"/>
    <cellStyle name="Euro 8 2" xfId="31327"/>
    <cellStyle name="Euro 8 2 2" xfId="31328"/>
    <cellStyle name="Euro 8 2 3" xfId="31329"/>
    <cellStyle name="Euro 8 3" xfId="31330"/>
    <cellStyle name="Euro 8 4" xfId="31331"/>
    <cellStyle name="Euro 9" xfId="31332"/>
    <cellStyle name="Euro 9 2" xfId="31333"/>
    <cellStyle name="Euro 9 2 2" xfId="31334"/>
    <cellStyle name="Euro 9 3" xfId="31335"/>
    <cellStyle name="Explanatory Text 10" xfId="31336"/>
    <cellStyle name="Explanatory Text 11" xfId="31337"/>
    <cellStyle name="Explanatory Text 12" xfId="31338"/>
    <cellStyle name="Explanatory Text 13" xfId="31339"/>
    <cellStyle name="Explanatory Text 14" xfId="31340"/>
    <cellStyle name="Explanatory Text 15" xfId="31341"/>
    <cellStyle name="Explanatory Text 16" xfId="31342"/>
    <cellStyle name="Explanatory Text 17" xfId="31343"/>
    <cellStyle name="Explanatory Text 18" xfId="31344"/>
    <cellStyle name="Explanatory Text 19" xfId="31345"/>
    <cellStyle name="Explanatory Text 2" xfId="31346"/>
    <cellStyle name="Explanatory Text 2 2" xfId="31347"/>
    <cellStyle name="Explanatory Text 2 2 2" xfId="31348"/>
    <cellStyle name="Explanatory Text 2 2 2 2" xfId="31349"/>
    <cellStyle name="Explanatory Text 2 2 2 2 2" xfId="31350"/>
    <cellStyle name="Explanatory Text 2 2 2 3" xfId="31351"/>
    <cellStyle name="Explanatory Text 2 2 3" xfId="31352"/>
    <cellStyle name="Explanatory Text 2 2 3 2" xfId="31353"/>
    <cellStyle name="Explanatory Text 2 2 4" xfId="31354"/>
    <cellStyle name="Explanatory Text 2 2 4 2" xfId="31355"/>
    <cellStyle name="Explanatory Text 2 3" xfId="31356"/>
    <cellStyle name="Explanatory Text 2 3 2" xfId="31357"/>
    <cellStyle name="Explanatory Text 2 3 2 2" xfId="31358"/>
    <cellStyle name="Explanatory Text 2 3 2 2 2" xfId="31359"/>
    <cellStyle name="Explanatory Text 2 3 2 3" xfId="31360"/>
    <cellStyle name="Explanatory Text 2 3 2 4" xfId="31361"/>
    <cellStyle name="Explanatory Text 2 3 3" xfId="31362"/>
    <cellStyle name="Explanatory Text 2 3 3 2" xfId="31363"/>
    <cellStyle name="Explanatory Text 2 3 4" xfId="31364"/>
    <cellStyle name="Explanatory Text 2 3 4 2" xfId="31365"/>
    <cellStyle name="Explanatory Text 2 3 5" xfId="31366"/>
    <cellStyle name="Explanatory Text 2 4" xfId="31367"/>
    <cellStyle name="Explanatory Text 2 4 2" xfId="31368"/>
    <cellStyle name="Explanatory Text 2 4 2 2" xfId="31369"/>
    <cellStyle name="Explanatory Text 2 4 3" xfId="31370"/>
    <cellStyle name="Explanatory Text 2 4 4" xfId="31371"/>
    <cellStyle name="Explanatory Text 2 5" xfId="31372"/>
    <cellStyle name="Explanatory Text 2 5 2" xfId="31373"/>
    <cellStyle name="Explanatory Text 2 6" xfId="31374"/>
    <cellStyle name="Explanatory Text 2 6 2" xfId="31375"/>
    <cellStyle name="Explanatory Text 20" xfId="31376"/>
    <cellStyle name="Explanatory Text 21" xfId="31377"/>
    <cellStyle name="Explanatory Text 22" xfId="31378"/>
    <cellStyle name="Explanatory Text 23" xfId="31379"/>
    <cellStyle name="Explanatory Text 24" xfId="31380"/>
    <cellStyle name="Explanatory Text 25" xfId="31381"/>
    <cellStyle name="Explanatory Text 26" xfId="31382"/>
    <cellStyle name="Explanatory Text 27" xfId="31383"/>
    <cellStyle name="Explanatory Text 28" xfId="31384"/>
    <cellStyle name="Explanatory Text 29" xfId="31385"/>
    <cellStyle name="Explanatory Text 3" xfId="31386"/>
    <cellStyle name="Explanatory Text 3 2" xfId="31387"/>
    <cellStyle name="Explanatory Text 3 2 2" xfId="31388"/>
    <cellStyle name="Explanatory Text 3 2 2 2" xfId="31389"/>
    <cellStyle name="Explanatory Text 3 2 3" xfId="31390"/>
    <cellStyle name="Explanatory Text 3 3" xfId="31391"/>
    <cellStyle name="Explanatory Text 3 3 2" xfId="31392"/>
    <cellStyle name="Explanatory Text 3 4" xfId="31393"/>
    <cellStyle name="Explanatory Text 3 4 2" xfId="31394"/>
    <cellStyle name="Explanatory Text 30" xfId="31395"/>
    <cellStyle name="Explanatory Text 31" xfId="31396"/>
    <cellStyle name="Explanatory Text 32" xfId="31397"/>
    <cellStyle name="Explanatory Text 33" xfId="31398"/>
    <cellStyle name="Explanatory Text 34" xfId="31399"/>
    <cellStyle name="Explanatory Text 35" xfId="31400"/>
    <cellStyle name="Explanatory Text 36" xfId="31401"/>
    <cellStyle name="Explanatory Text 37" xfId="31402"/>
    <cellStyle name="Explanatory Text 38" xfId="31403"/>
    <cellStyle name="Explanatory Text 39" xfId="31404"/>
    <cellStyle name="Explanatory Text 4" xfId="31405"/>
    <cellStyle name="Explanatory Text 4 2" xfId="31406"/>
    <cellStyle name="Explanatory Text 4 2 2" xfId="31407"/>
    <cellStyle name="Explanatory Text 4 2 2 2" xfId="31408"/>
    <cellStyle name="Explanatory Text 4 2 3" xfId="31409"/>
    <cellStyle name="Explanatory Text 4 2 4" xfId="31410"/>
    <cellStyle name="Explanatory Text 4 3" xfId="31411"/>
    <cellStyle name="Explanatory Text 4 3 2" xfId="31412"/>
    <cellStyle name="Explanatory Text 4 4" xfId="31413"/>
    <cellStyle name="Explanatory Text 4 4 2" xfId="31414"/>
    <cellStyle name="Explanatory Text 4 5" xfId="31415"/>
    <cellStyle name="Explanatory Text 40" xfId="31416"/>
    <cellStyle name="Explanatory Text 41" xfId="31417"/>
    <cellStyle name="Explanatory Text 42" xfId="31418"/>
    <cellStyle name="Explanatory Text 43" xfId="31419"/>
    <cellStyle name="Explanatory Text 44" xfId="31420"/>
    <cellStyle name="Explanatory Text 45" xfId="31421"/>
    <cellStyle name="Explanatory Text 46" xfId="31422"/>
    <cellStyle name="Explanatory Text 47" xfId="31423"/>
    <cellStyle name="Explanatory Text 48" xfId="31424"/>
    <cellStyle name="Explanatory Text 49" xfId="31425"/>
    <cellStyle name="Explanatory Text 5" xfId="31426"/>
    <cellStyle name="Explanatory Text 5 2" xfId="31427"/>
    <cellStyle name="Explanatory Text 5 2 2" xfId="31428"/>
    <cellStyle name="Explanatory Text 5 3" xfId="31429"/>
    <cellStyle name="Explanatory Text 50" xfId="31430"/>
    <cellStyle name="Explanatory Text 51" xfId="31431"/>
    <cellStyle name="Explanatory Text 52" xfId="31432"/>
    <cellStyle name="Explanatory Text 53" xfId="31433"/>
    <cellStyle name="Explanatory Text 54" xfId="31434"/>
    <cellStyle name="Explanatory Text 55" xfId="31435"/>
    <cellStyle name="Explanatory Text 56" xfId="31436"/>
    <cellStyle name="Explanatory Text 57" xfId="31437"/>
    <cellStyle name="Explanatory Text 58" xfId="31438"/>
    <cellStyle name="Explanatory Text 59" xfId="31439"/>
    <cellStyle name="Explanatory Text 6" xfId="31440"/>
    <cellStyle name="Explanatory Text 6 2" xfId="31441"/>
    <cellStyle name="Explanatory Text 6 2 2" xfId="31442"/>
    <cellStyle name="Explanatory Text 6 3" xfId="31443"/>
    <cellStyle name="Explanatory Text 6 4" xfId="31444"/>
    <cellStyle name="Explanatory Text 6 5" xfId="31445"/>
    <cellStyle name="Explanatory Text 60" xfId="31446"/>
    <cellStyle name="Explanatory Text 61" xfId="31447"/>
    <cellStyle name="Explanatory Text 62" xfId="31448"/>
    <cellStyle name="Explanatory Text 63" xfId="31449"/>
    <cellStyle name="Explanatory Text 64" xfId="31450"/>
    <cellStyle name="Explanatory Text 65" xfId="31451"/>
    <cellStyle name="Explanatory Text 7" xfId="31452"/>
    <cellStyle name="Explanatory Text 7 2" xfId="31453"/>
    <cellStyle name="Explanatory Text 8" xfId="31454"/>
    <cellStyle name="Explanatory Text 9" xfId="31455"/>
    <cellStyle name="FieldName" xfId="31456"/>
    <cellStyle name="Fixed" xfId="31457"/>
    <cellStyle name="Fixed 2" xfId="31458"/>
    <cellStyle name="Fixed 2 2" xfId="31459"/>
    <cellStyle name="Fixed 2 2 2" xfId="31460"/>
    <cellStyle name="Fixed 2 2 3" xfId="31461"/>
    <cellStyle name="Fixed 2 3" xfId="31462"/>
    <cellStyle name="Fixed 2 4" xfId="31463"/>
    <cellStyle name="Fixed 3" xfId="31464"/>
    <cellStyle name="Fixed 3 2" xfId="31465"/>
    <cellStyle name="Fixed 4" xfId="31466"/>
    <cellStyle name="Fixed 4 2" xfId="31467"/>
    <cellStyle name="Fixed 5" xfId="31468"/>
    <cellStyle name="Fixed 5 2" xfId="31469"/>
    <cellStyle name="Fixed 6" xfId="31470"/>
    <cellStyle name="Fixed 7" xfId="31471"/>
    <cellStyle name="Fixed_ACCOUNTS" xfId="31472"/>
    <cellStyle name="Fixed3 - Style3" xfId="31473"/>
    <cellStyle name="Fixed3 - Style3 2" xfId="31474"/>
    <cellStyle name="Fixed3 - Style3 2 2" xfId="31475"/>
    <cellStyle name="Fixed3 - Style3 2 2 2" xfId="31476"/>
    <cellStyle name="Fixed3 - Style3 2 3" xfId="31477"/>
    <cellStyle name="Fixed3 - Style3 3" xfId="31478"/>
    <cellStyle name="Fixed3 - Style3 3 2" xfId="31479"/>
    <cellStyle name="Fixed3 - Style3 4" xfId="31480"/>
    <cellStyle name="Fixed3 - Style3 4 2" xfId="31481"/>
    <cellStyle name="Followed Hyperlink 2" xfId="31482"/>
    <cellStyle name="Footnote" xfId="31483"/>
    <cellStyle name="G01_2001 figures 1 decimal a" xfId="31484"/>
    <cellStyle name="G03_Text" xfId="31485"/>
    <cellStyle name="G05_Superiors" xfId="31486"/>
    <cellStyle name="G07_Bold_2002_figs_Green" xfId="31487"/>
    <cellStyle name="G08_2001_figs" xfId="31488"/>
    <cellStyle name="General" xfId="43137"/>
    <cellStyle name="Good 10" xfId="31489"/>
    <cellStyle name="Good 11" xfId="31490"/>
    <cellStyle name="Good 12" xfId="31491"/>
    <cellStyle name="Good 13" xfId="31492"/>
    <cellStyle name="Good 14" xfId="31493"/>
    <cellStyle name="Good 15" xfId="31494"/>
    <cellStyle name="Good 16" xfId="31495"/>
    <cellStyle name="Good 17" xfId="31496"/>
    <cellStyle name="Good 18" xfId="31497"/>
    <cellStyle name="Good 19" xfId="31498"/>
    <cellStyle name="Good 2" xfId="31499"/>
    <cellStyle name="Good 2 2" xfId="31500"/>
    <cellStyle name="Good 2 2 2" xfId="31501"/>
    <cellStyle name="Good 2 2 2 2" xfId="31502"/>
    <cellStyle name="Good 2 2 2 2 2" xfId="31503"/>
    <cellStyle name="Good 2 2 2 3" xfId="31504"/>
    <cellStyle name="Good 2 2 3" xfId="31505"/>
    <cellStyle name="Good 2 2 3 2" xfId="31506"/>
    <cellStyle name="Good 2 2 4" xfId="31507"/>
    <cellStyle name="Good 2 2 4 2" xfId="31508"/>
    <cellStyle name="Good 2 3" xfId="31509"/>
    <cellStyle name="Good 2 3 2" xfId="31510"/>
    <cellStyle name="Good 2 3 2 2" xfId="31511"/>
    <cellStyle name="Good 2 3 2 2 2" xfId="31512"/>
    <cellStyle name="Good 2 3 2 3" xfId="31513"/>
    <cellStyle name="Good 2 3 2 4" xfId="31514"/>
    <cellStyle name="Good 2 3 3" xfId="31515"/>
    <cellStyle name="Good 2 3 3 2" xfId="31516"/>
    <cellStyle name="Good 2 3 3 3" xfId="31517"/>
    <cellStyle name="Good 2 3 4" xfId="31518"/>
    <cellStyle name="Good 2 3 4 2" xfId="31519"/>
    <cellStyle name="Good 2 3 5" xfId="31520"/>
    <cellStyle name="Good 2 3 6" xfId="31521"/>
    <cellStyle name="Good 2 4" xfId="31522"/>
    <cellStyle name="Good 2 4 2" xfId="31523"/>
    <cellStyle name="Good 2 4 2 2" xfId="31524"/>
    <cellStyle name="Good 2 4 3" xfId="31525"/>
    <cellStyle name="Good 2 4 4" xfId="31526"/>
    <cellStyle name="Good 2 4 5" xfId="31527"/>
    <cellStyle name="Good 2 5" xfId="31528"/>
    <cellStyle name="Good 2 5 2" xfId="31529"/>
    <cellStyle name="Good 2 6" xfId="31530"/>
    <cellStyle name="Good 2 6 2" xfId="31531"/>
    <cellStyle name="Good 2 7" xfId="31532"/>
    <cellStyle name="Good 20" xfId="31533"/>
    <cellStyle name="Good 21" xfId="31534"/>
    <cellStyle name="Good 22" xfId="31535"/>
    <cellStyle name="Good 23" xfId="31536"/>
    <cellStyle name="Good 24" xfId="31537"/>
    <cellStyle name="Good 25" xfId="31538"/>
    <cellStyle name="Good 26" xfId="31539"/>
    <cellStyle name="Good 27" xfId="31540"/>
    <cellStyle name="Good 28" xfId="31541"/>
    <cellStyle name="Good 29" xfId="31542"/>
    <cellStyle name="Good 3" xfId="31543"/>
    <cellStyle name="Good 3 2" xfId="31544"/>
    <cellStyle name="Good 3 2 2" xfId="31545"/>
    <cellStyle name="Good 3 2 2 2" xfId="31546"/>
    <cellStyle name="Good 3 2 3" xfId="31547"/>
    <cellStyle name="Good 3 3" xfId="31548"/>
    <cellStyle name="Good 3 3 2" xfId="31549"/>
    <cellStyle name="Good 3 4" xfId="31550"/>
    <cellStyle name="Good 3 4 2" xfId="31551"/>
    <cellStyle name="Good 3 5" xfId="31552"/>
    <cellStyle name="Good 30" xfId="31553"/>
    <cellStyle name="Good 31" xfId="31554"/>
    <cellStyle name="Good 32" xfId="31555"/>
    <cellStyle name="Good 33" xfId="31556"/>
    <cellStyle name="Good 34" xfId="31557"/>
    <cellStyle name="Good 35" xfId="31558"/>
    <cellStyle name="Good 36" xfId="31559"/>
    <cellStyle name="Good 37" xfId="31560"/>
    <cellStyle name="Good 38" xfId="31561"/>
    <cellStyle name="Good 39" xfId="31562"/>
    <cellStyle name="Good 4" xfId="31563"/>
    <cellStyle name="Good 4 2" xfId="31564"/>
    <cellStyle name="Good 4 2 2" xfId="31565"/>
    <cellStyle name="Good 4 2 2 2" xfId="31566"/>
    <cellStyle name="Good 4 2 3" xfId="31567"/>
    <cellStyle name="Good 4 2 4" xfId="31568"/>
    <cellStyle name="Good 4 3" xfId="31569"/>
    <cellStyle name="Good 4 3 2" xfId="31570"/>
    <cellStyle name="Good 4 4" xfId="31571"/>
    <cellStyle name="Good 4 4 2" xfId="31572"/>
    <cellStyle name="Good 4 5" xfId="31573"/>
    <cellStyle name="Good 40" xfId="31574"/>
    <cellStyle name="Good 41" xfId="31575"/>
    <cellStyle name="Good 42" xfId="31576"/>
    <cellStyle name="Good 43" xfId="31577"/>
    <cellStyle name="Good 44" xfId="31578"/>
    <cellStyle name="Good 45" xfId="31579"/>
    <cellStyle name="Good 46" xfId="31580"/>
    <cellStyle name="Good 47" xfId="31581"/>
    <cellStyle name="Good 48" xfId="31582"/>
    <cellStyle name="Good 49" xfId="31583"/>
    <cellStyle name="Good 5" xfId="31584"/>
    <cellStyle name="Good 5 2" xfId="31585"/>
    <cellStyle name="Good 5 2 2" xfId="31586"/>
    <cellStyle name="Good 5 2 3" xfId="31587"/>
    <cellStyle name="Good 5 3" xfId="31588"/>
    <cellStyle name="Good 50" xfId="31589"/>
    <cellStyle name="Good 51" xfId="31590"/>
    <cellStyle name="Good 52" xfId="31591"/>
    <cellStyle name="Good 53" xfId="31592"/>
    <cellStyle name="Good 54" xfId="31593"/>
    <cellStyle name="Good 55" xfId="31594"/>
    <cellStyle name="Good 56" xfId="31595"/>
    <cellStyle name="Good 57" xfId="31596"/>
    <cellStyle name="Good 58" xfId="31597"/>
    <cellStyle name="Good 59" xfId="31598"/>
    <cellStyle name="Good 6" xfId="31599"/>
    <cellStyle name="Good 6 2" xfId="31600"/>
    <cellStyle name="Good 6 2 2" xfId="31601"/>
    <cellStyle name="Good 6 3" xfId="31602"/>
    <cellStyle name="Good 6 4" xfId="31603"/>
    <cellStyle name="Good 6 5" xfId="31604"/>
    <cellStyle name="Good 60" xfId="31605"/>
    <cellStyle name="Good 61" xfId="31606"/>
    <cellStyle name="Good 62" xfId="31607"/>
    <cellStyle name="Good 63" xfId="31608"/>
    <cellStyle name="Good 64" xfId="31609"/>
    <cellStyle name="Good 65" xfId="31610"/>
    <cellStyle name="Good 7" xfId="31611"/>
    <cellStyle name="Good 7 2" xfId="31612"/>
    <cellStyle name="Good 7 3" xfId="31613"/>
    <cellStyle name="Good 8" xfId="31614"/>
    <cellStyle name="Good 9" xfId="31615"/>
    <cellStyle name="Grey" xfId="4"/>
    <cellStyle name="Grey 2" xfId="31616"/>
    <cellStyle name="Grey 2 2" xfId="31617"/>
    <cellStyle name="Grey 2 2 2" xfId="31618"/>
    <cellStyle name="Grey 2 2 2 2" xfId="31619"/>
    <cellStyle name="Grey 2 2 2 2 2" xfId="31620"/>
    <cellStyle name="Grey 2 2 2 3" xfId="31621"/>
    <cellStyle name="Grey 2 2 3" xfId="31622"/>
    <cellStyle name="Grey 2 2 3 2" xfId="31623"/>
    <cellStyle name="Grey 2 2 3 2 2" xfId="31624"/>
    <cellStyle name="Grey 2 2 3 3" xfId="31625"/>
    <cellStyle name="Grey 2 2 4" xfId="31626"/>
    <cellStyle name="Grey 2 2 4 2" xfId="31627"/>
    <cellStyle name="Grey 2 2 5" xfId="31628"/>
    <cellStyle name="Grey 2 2 5 2" xfId="31629"/>
    <cellStyle name="Grey 2 2 6" xfId="31630"/>
    <cellStyle name="Grey 2 3" xfId="31631"/>
    <cellStyle name="Grey 2 3 2" xfId="31632"/>
    <cellStyle name="Grey 2 3 2 2" xfId="31633"/>
    <cellStyle name="Grey 2 3 3" xfId="31634"/>
    <cellStyle name="Grey 2 3 4" xfId="31635"/>
    <cellStyle name="Grey 2 4" xfId="31636"/>
    <cellStyle name="Grey 2 4 2" xfId="31637"/>
    <cellStyle name="Grey 2 5" xfId="31638"/>
    <cellStyle name="Grey 2 5 2" xfId="31639"/>
    <cellStyle name="Grey 3" xfId="31640"/>
    <cellStyle name="Grey 3 2" xfId="31641"/>
    <cellStyle name="Grey 3 2 2" xfId="31642"/>
    <cellStyle name="Grey 3 2 2 2" xfId="31643"/>
    <cellStyle name="Grey 3 2 2 2 2" xfId="31644"/>
    <cellStyle name="Grey 3 2 2 3" xfId="31645"/>
    <cellStyle name="Grey 3 2 3" xfId="31646"/>
    <cellStyle name="Grey 3 2 3 2" xfId="31647"/>
    <cellStyle name="Grey 3 2 3 2 2" xfId="31648"/>
    <cellStyle name="Grey 3 2 3 3" xfId="31649"/>
    <cellStyle name="Grey 3 2 4" xfId="31650"/>
    <cellStyle name="Grey 3 2 4 2" xfId="31651"/>
    <cellStyle name="Grey 3 2 5" xfId="31652"/>
    <cellStyle name="Grey 3 2 5 2" xfId="31653"/>
    <cellStyle name="Grey 3 2 6" xfId="31654"/>
    <cellStyle name="Grey 3 3" xfId="31655"/>
    <cellStyle name="Grey 3 3 2" xfId="31656"/>
    <cellStyle name="Grey 3 3 2 2" xfId="31657"/>
    <cellStyle name="Grey 3 3 3" xfId="31658"/>
    <cellStyle name="Grey 3 3 4" xfId="31659"/>
    <cellStyle name="Grey 3 4" xfId="31660"/>
    <cellStyle name="Grey 3 4 2" xfId="31661"/>
    <cellStyle name="Grey 3 5" xfId="31662"/>
    <cellStyle name="Grey 3 5 2" xfId="31663"/>
    <cellStyle name="Grey 4" xfId="31664"/>
    <cellStyle name="Grey 4 2" xfId="31665"/>
    <cellStyle name="Grey 4 2 2" xfId="31666"/>
    <cellStyle name="Grey 4 2 2 2" xfId="31667"/>
    <cellStyle name="Grey 4 2 3" xfId="31668"/>
    <cellStyle name="Grey 4 2 4" xfId="31669"/>
    <cellStyle name="Grey 4 2 5" xfId="31670"/>
    <cellStyle name="Grey 4 3" xfId="31671"/>
    <cellStyle name="Grey 4 3 2" xfId="31672"/>
    <cellStyle name="Grey 4 4" xfId="31673"/>
    <cellStyle name="Grey 4 4 2" xfId="31674"/>
    <cellStyle name="Grey 5" xfId="31675"/>
    <cellStyle name="Grey 5 2" xfId="31676"/>
    <cellStyle name="Grey 5 2 2" xfId="31677"/>
    <cellStyle name="Grey 5 2 2 2" xfId="31678"/>
    <cellStyle name="Grey 5 2 2 2 2" xfId="31679"/>
    <cellStyle name="Grey 5 2 2 3" xfId="31680"/>
    <cellStyle name="Grey 5 2 3" xfId="31681"/>
    <cellStyle name="Grey 5 2 3 2" xfId="31682"/>
    <cellStyle name="Grey 5 2 4" xfId="31683"/>
    <cellStyle name="Grey 5 2 4 2" xfId="31684"/>
    <cellStyle name="Grey 5 3" xfId="31685"/>
    <cellStyle name="Grey 5 3 2" xfId="31686"/>
    <cellStyle name="Grey 5 3 2 2" xfId="31687"/>
    <cellStyle name="Grey 5 3 3" xfId="31688"/>
    <cellStyle name="Grey 5 4" xfId="31689"/>
    <cellStyle name="Grey 5 4 2" xfId="31690"/>
    <cellStyle name="Grey 5 4 2 2" xfId="31691"/>
    <cellStyle name="Grey 5 4 3" xfId="31692"/>
    <cellStyle name="Grey 5 5" xfId="31693"/>
    <cellStyle name="Grey 5 5 2" xfId="31694"/>
    <cellStyle name="Grey 5 6" xfId="31695"/>
    <cellStyle name="Grey 5 6 2" xfId="31696"/>
    <cellStyle name="Grey 6" xfId="31697"/>
    <cellStyle name="Grey 6 2" xfId="31698"/>
    <cellStyle name="Grey 6 2 2" xfId="31699"/>
    <cellStyle name="Grey 6 3" xfId="31700"/>
    <cellStyle name="Grey 6 4" xfId="31701"/>
    <cellStyle name="Grey 7" xfId="31702"/>
    <cellStyle name="Grey 7 2" xfId="31703"/>
    <cellStyle name="Grey 8" xfId="31704"/>
    <cellStyle name="Grey 8 2" xfId="31705"/>
    <cellStyle name="Grey 9" xfId="31706"/>
    <cellStyle name="Grey 9 2" xfId="31707"/>
    <cellStyle name="Grey_(C) WHE Proforma with ITC cash grant 10 Yr Amort_for deferral_102809" xfId="31708"/>
    <cellStyle name="g-tota - Style7" xfId="31709"/>
    <cellStyle name="Header" xfId="31710"/>
    <cellStyle name="Header1" xfId="31711"/>
    <cellStyle name="Header1 2" xfId="31712"/>
    <cellStyle name="Header1 2 2" xfId="31713"/>
    <cellStyle name="Header1 2 2 2" xfId="31714"/>
    <cellStyle name="Header1 2 2 2 2" xfId="31715"/>
    <cellStyle name="Header1 2 2 3" xfId="31716"/>
    <cellStyle name="Header1 2 3" xfId="31717"/>
    <cellStyle name="Header1 2 3 2" xfId="31718"/>
    <cellStyle name="Header1 2 4" xfId="31719"/>
    <cellStyle name="Header1 2 4 2" xfId="31720"/>
    <cellStyle name="Header1 3" xfId="31721"/>
    <cellStyle name="Header1 3 2" xfId="31722"/>
    <cellStyle name="Header1 3 2 2" xfId="31723"/>
    <cellStyle name="Header1 3 2 3" xfId="31724"/>
    <cellStyle name="Header1 3 3" xfId="31725"/>
    <cellStyle name="Header1 3 4" xfId="31726"/>
    <cellStyle name="Header1 4" xfId="31727"/>
    <cellStyle name="Header1 4 2" xfId="31728"/>
    <cellStyle name="Header1 5" xfId="31729"/>
    <cellStyle name="Header1 5 2" xfId="31730"/>
    <cellStyle name="Header1_AURORA Total New" xfId="31731"/>
    <cellStyle name="Header2" xfId="31732"/>
    <cellStyle name="Header2 2" xfId="31733"/>
    <cellStyle name="Header2 2 2" xfId="31734"/>
    <cellStyle name="Header2 2 2 2" xfId="31735"/>
    <cellStyle name="Header2 2 2 2 2" xfId="31736"/>
    <cellStyle name="Header2 2 2 3" xfId="31737"/>
    <cellStyle name="Header2 2 3" xfId="31738"/>
    <cellStyle name="Header2 2 3 2" xfId="31739"/>
    <cellStyle name="Header2 2 4" xfId="31740"/>
    <cellStyle name="Header2 2 4 2" xfId="31741"/>
    <cellStyle name="Header2 2 5" xfId="31742"/>
    <cellStyle name="Header2 2 6" xfId="31743"/>
    <cellStyle name="Header2 3" xfId="31744"/>
    <cellStyle name="Header2 3 2" xfId="31745"/>
    <cellStyle name="Header2 3 2 2" xfId="31746"/>
    <cellStyle name="Header2 3 2 3" xfId="31747"/>
    <cellStyle name="Header2 3 2 4" xfId="31748"/>
    <cellStyle name="Header2 3 2 5" xfId="31749"/>
    <cellStyle name="Header2 3 2 6" xfId="31750"/>
    <cellStyle name="Header2 3 2 7" xfId="31751"/>
    <cellStyle name="Header2 3 3" xfId="31752"/>
    <cellStyle name="Header2 3 4" xfId="31753"/>
    <cellStyle name="Header2 4" xfId="31754"/>
    <cellStyle name="Header2 4 2" xfId="31755"/>
    <cellStyle name="Header2 4 3" xfId="31756"/>
    <cellStyle name="Header2 4 4" xfId="31757"/>
    <cellStyle name="Header2 4 5" xfId="31758"/>
    <cellStyle name="Header2 4 6" xfId="31759"/>
    <cellStyle name="Header2 4 7" xfId="31760"/>
    <cellStyle name="Header2 5" xfId="31761"/>
    <cellStyle name="Header2 5 2" xfId="31762"/>
    <cellStyle name="Header2 6" xfId="31763"/>
    <cellStyle name="Header2 6 2" xfId="31764"/>
    <cellStyle name="Header2 7" xfId="31765"/>
    <cellStyle name="Header2_AURORA Total New" xfId="31766"/>
    <cellStyle name="Heading" xfId="31767"/>
    <cellStyle name="Heading 1 10" xfId="31768"/>
    <cellStyle name="Heading 1 11" xfId="31769"/>
    <cellStyle name="Heading 1 12" xfId="31770"/>
    <cellStyle name="Heading 1 13" xfId="31771"/>
    <cellStyle name="Heading 1 14" xfId="31772"/>
    <cellStyle name="Heading 1 15" xfId="31773"/>
    <cellStyle name="Heading 1 16" xfId="31774"/>
    <cellStyle name="Heading 1 17" xfId="31775"/>
    <cellStyle name="Heading 1 18" xfId="31776"/>
    <cellStyle name="Heading 1 19" xfId="31777"/>
    <cellStyle name="Heading 1 2" xfId="31778"/>
    <cellStyle name="Heading 1 2 2" xfId="31779"/>
    <cellStyle name="Heading 1 2 2 2" xfId="31780"/>
    <cellStyle name="Heading 1 2 2 2 2" xfId="31781"/>
    <cellStyle name="Heading 1 2 2 2 2 2" xfId="31782"/>
    <cellStyle name="Heading 1 2 2 2 3" xfId="31783"/>
    <cellStyle name="Heading 1 2 2 3" xfId="31784"/>
    <cellStyle name="Heading 1 2 2 3 2" xfId="31785"/>
    <cellStyle name="Heading 1 2 2 4" xfId="31786"/>
    <cellStyle name="Heading 1 2 2 4 2" xfId="31787"/>
    <cellStyle name="Heading 1 2 3" xfId="31788"/>
    <cellStyle name="Heading 1 2 3 2" xfId="31789"/>
    <cellStyle name="Heading 1 2 3 2 2" xfId="31790"/>
    <cellStyle name="Heading 1 2 3 2 2 2" xfId="31791"/>
    <cellStyle name="Heading 1 2 3 2 3" xfId="31792"/>
    <cellStyle name="Heading 1 2 3 2 4" xfId="31793"/>
    <cellStyle name="Heading 1 2 3 3" xfId="31794"/>
    <cellStyle name="Heading 1 2 3 3 2" xfId="31795"/>
    <cellStyle name="Heading 1 2 3 3 3" xfId="31796"/>
    <cellStyle name="Heading 1 2 3 4" xfId="31797"/>
    <cellStyle name="Heading 1 2 3 4 2" xfId="31798"/>
    <cellStyle name="Heading 1 2 3 5" xfId="31799"/>
    <cellStyle name="Heading 1 2 3 6" xfId="31800"/>
    <cellStyle name="Heading 1 2 4" xfId="31801"/>
    <cellStyle name="Heading 1 2 4 2" xfId="31802"/>
    <cellStyle name="Heading 1 2 4 2 2" xfId="31803"/>
    <cellStyle name="Heading 1 2 4 3" xfId="31804"/>
    <cellStyle name="Heading 1 2 4 4" xfId="31805"/>
    <cellStyle name="Heading 1 2 4 5" xfId="31806"/>
    <cellStyle name="Heading 1 2 5" xfId="31807"/>
    <cellStyle name="Heading 1 2 5 2" xfId="31808"/>
    <cellStyle name="Heading 1 2 5 2 2" xfId="31809"/>
    <cellStyle name="Heading 1 2 5 3" xfId="31810"/>
    <cellStyle name="Heading 1 2 5 4" xfId="31811"/>
    <cellStyle name="Heading 1 2 6" xfId="31812"/>
    <cellStyle name="Heading 1 2 6 2" xfId="31813"/>
    <cellStyle name="Heading 1 2 7" xfId="31814"/>
    <cellStyle name="Heading 1 20" xfId="31815"/>
    <cellStyle name="Heading 1 21" xfId="31816"/>
    <cellStyle name="Heading 1 22" xfId="31817"/>
    <cellStyle name="Heading 1 23" xfId="31818"/>
    <cellStyle name="Heading 1 24" xfId="31819"/>
    <cellStyle name="Heading 1 25" xfId="31820"/>
    <cellStyle name="Heading 1 26" xfId="31821"/>
    <cellStyle name="Heading 1 27" xfId="31822"/>
    <cellStyle name="Heading 1 28" xfId="31823"/>
    <cellStyle name="Heading 1 29" xfId="31824"/>
    <cellStyle name="Heading 1 3" xfId="31825"/>
    <cellStyle name="Heading 1 3 2" xfId="31826"/>
    <cellStyle name="Heading 1 3 2 2" xfId="31827"/>
    <cellStyle name="Heading 1 3 2 2 2" xfId="31828"/>
    <cellStyle name="Heading 1 3 2 3" xfId="31829"/>
    <cellStyle name="Heading 1 3 2 4" xfId="31830"/>
    <cellStyle name="Heading 1 3 3" xfId="31831"/>
    <cellStyle name="Heading 1 3 3 2" xfId="31832"/>
    <cellStyle name="Heading 1 3 3 2 2" xfId="31833"/>
    <cellStyle name="Heading 1 3 3 3" xfId="31834"/>
    <cellStyle name="Heading 1 3 4" xfId="31835"/>
    <cellStyle name="Heading 1 3 4 2" xfId="31836"/>
    <cellStyle name="Heading 1 3 5" xfId="31837"/>
    <cellStyle name="Heading 1 30" xfId="31838"/>
    <cellStyle name="Heading 1 31" xfId="31839"/>
    <cellStyle name="Heading 1 32" xfId="31840"/>
    <cellStyle name="Heading 1 33" xfId="31841"/>
    <cellStyle name="Heading 1 34" xfId="31842"/>
    <cellStyle name="Heading 1 35" xfId="31843"/>
    <cellStyle name="Heading 1 36" xfId="31844"/>
    <cellStyle name="Heading 1 37" xfId="31845"/>
    <cellStyle name="Heading 1 38" xfId="31846"/>
    <cellStyle name="Heading 1 39" xfId="31847"/>
    <cellStyle name="Heading 1 4" xfId="31848"/>
    <cellStyle name="Heading 1 4 2" xfId="31849"/>
    <cellStyle name="Heading 1 4 2 2" xfId="31850"/>
    <cellStyle name="Heading 1 4 3" xfId="31851"/>
    <cellStyle name="Heading 1 4 4" xfId="31852"/>
    <cellStyle name="Heading 1 40" xfId="31853"/>
    <cellStyle name="Heading 1 41" xfId="31854"/>
    <cellStyle name="Heading 1 42" xfId="31855"/>
    <cellStyle name="Heading 1 43" xfId="31856"/>
    <cellStyle name="Heading 1 44" xfId="31857"/>
    <cellStyle name="Heading 1 45" xfId="31858"/>
    <cellStyle name="Heading 1 46" xfId="31859"/>
    <cellStyle name="Heading 1 47" xfId="31860"/>
    <cellStyle name="Heading 1 48" xfId="31861"/>
    <cellStyle name="Heading 1 49" xfId="31862"/>
    <cellStyle name="Heading 1 5" xfId="31863"/>
    <cellStyle name="Heading 1 5 2" xfId="31864"/>
    <cellStyle name="Heading 1 5 2 2" xfId="31865"/>
    <cellStyle name="Heading 1 5 3" xfId="31866"/>
    <cellStyle name="Heading 1 5 4" xfId="31867"/>
    <cellStyle name="Heading 1 50" xfId="31868"/>
    <cellStyle name="Heading 1 51" xfId="31869"/>
    <cellStyle name="Heading 1 52" xfId="31870"/>
    <cellStyle name="Heading 1 53" xfId="31871"/>
    <cellStyle name="Heading 1 54" xfId="31872"/>
    <cellStyle name="Heading 1 55" xfId="31873"/>
    <cellStyle name="Heading 1 56" xfId="31874"/>
    <cellStyle name="Heading 1 57" xfId="31875"/>
    <cellStyle name="Heading 1 58" xfId="31876"/>
    <cellStyle name="Heading 1 59" xfId="31877"/>
    <cellStyle name="Heading 1 6" xfId="31878"/>
    <cellStyle name="Heading 1 6 2" xfId="31879"/>
    <cellStyle name="Heading 1 6 3" xfId="31880"/>
    <cellStyle name="Heading 1 60" xfId="31881"/>
    <cellStyle name="Heading 1 61" xfId="31882"/>
    <cellStyle name="Heading 1 62" xfId="31883"/>
    <cellStyle name="Heading 1 63" xfId="31884"/>
    <cellStyle name="Heading 1 64" xfId="31885"/>
    <cellStyle name="Heading 1 65" xfId="31886"/>
    <cellStyle name="Heading 1 66" xfId="31887"/>
    <cellStyle name="Heading 1 7" xfId="31888"/>
    <cellStyle name="Heading 1 8" xfId="31889"/>
    <cellStyle name="Heading 1 9" xfId="31890"/>
    <cellStyle name="Heading 1 9 2" xfId="31891"/>
    <cellStyle name="Heading 2 10" xfId="31892"/>
    <cellStyle name="Heading 2 11" xfId="31893"/>
    <cellStyle name="Heading 2 12" xfId="31894"/>
    <cellStyle name="Heading 2 13" xfId="31895"/>
    <cellStyle name="Heading 2 14" xfId="31896"/>
    <cellStyle name="Heading 2 15" xfId="31897"/>
    <cellStyle name="Heading 2 16" xfId="31898"/>
    <cellStyle name="Heading 2 17" xfId="31899"/>
    <cellStyle name="Heading 2 18" xfId="31900"/>
    <cellStyle name="Heading 2 19" xfId="31901"/>
    <cellStyle name="Heading 2 2" xfId="31902"/>
    <cellStyle name="Heading 2 2 2" xfId="31903"/>
    <cellStyle name="Heading 2 2 2 2" xfId="31904"/>
    <cellStyle name="Heading 2 2 2 2 2" xfId="31905"/>
    <cellStyle name="Heading 2 2 2 2 2 2" xfId="31906"/>
    <cellStyle name="Heading 2 2 2 2 3" xfId="31907"/>
    <cellStyle name="Heading 2 2 2 3" xfId="31908"/>
    <cellStyle name="Heading 2 2 2 3 2" xfId="31909"/>
    <cellStyle name="Heading 2 2 2 4" xfId="31910"/>
    <cellStyle name="Heading 2 2 2 4 2" xfId="31911"/>
    <cellStyle name="Heading 2 2 3" xfId="31912"/>
    <cellStyle name="Heading 2 2 3 2" xfId="31913"/>
    <cellStyle name="Heading 2 2 3 2 2" xfId="31914"/>
    <cellStyle name="Heading 2 2 3 2 2 2" xfId="31915"/>
    <cellStyle name="Heading 2 2 3 2 3" xfId="31916"/>
    <cellStyle name="Heading 2 2 3 2 4" xfId="31917"/>
    <cellStyle name="Heading 2 2 3 3" xfId="31918"/>
    <cellStyle name="Heading 2 2 3 3 2" xfId="31919"/>
    <cellStyle name="Heading 2 2 3 3 3" xfId="31920"/>
    <cellStyle name="Heading 2 2 3 4" xfId="31921"/>
    <cellStyle name="Heading 2 2 3 4 2" xfId="31922"/>
    <cellStyle name="Heading 2 2 3 5" xfId="31923"/>
    <cellStyle name="Heading 2 2 3 6" xfId="31924"/>
    <cellStyle name="Heading 2 2 4" xfId="31925"/>
    <cellStyle name="Heading 2 2 4 2" xfId="31926"/>
    <cellStyle name="Heading 2 2 4 2 2" xfId="31927"/>
    <cellStyle name="Heading 2 2 4 3" xfId="31928"/>
    <cellStyle name="Heading 2 2 4 4" xfId="31929"/>
    <cellStyle name="Heading 2 2 4 5" xfId="31930"/>
    <cellStyle name="Heading 2 2 5" xfId="31931"/>
    <cellStyle name="Heading 2 2 5 2" xfId="31932"/>
    <cellStyle name="Heading 2 2 5 2 2" xfId="31933"/>
    <cellStyle name="Heading 2 2 5 3" xfId="31934"/>
    <cellStyle name="Heading 2 2 5 4" xfId="31935"/>
    <cellStyle name="Heading 2 2 6" xfId="31936"/>
    <cellStyle name="Heading 2 2 6 2" xfId="31937"/>
    <cellStyle name="Heading 2 2 7" xfId="31938"/>
    <cellStyle name="Heading 2 20" xfId="31939"/>
    <cellStyle name="Heading 2 21" xfId="31940"/>
    <cellStyle name="Heading 2 22" xfId="31941"/>
    <cellStyle name="Heading 2 23" xfId="31942"/>
    <cellStyle name="Heading 2 24" xfId="31943"/>
    <cellStyle name="Heading 2 25" xfId="31944"/>
    <cellStyle name="Heading 2 26" xfId="31945"/>
    <cellStyle name="Heading 2 27" xfId="31946"/>
    <cellStyle name="Heading 2 28" xfId="31947"/>
    <cellStyle name="Heading 2 29" xfId="31948"/>
    <cellStyle name="Heading 2 3" xfId="31949"/>
    <cellStyle name="Heading 2 3 2" xfId="31950"/>
    <cellStyle name="Heading 2 3 2 2" xfId="31951"/>
    <cellStyle name="Heading 2 3 2 2 2" xfId="31952"/>
    <cellStyle name="Heading 2 3 2 3" xfId="31953"/>
    <cellStyle name="Heading 2 3 2 4" xfId="31954"/>
    <cellStyle name="Heading 2 3 3" xfId="31955"/>
    <cellStyle name="Heading 2 3 3 2" xfId="31956"/>
    <cellStyle name="Heading 2 3 3 2 2" xfId="31957"/>
    <cellStyle name="Heading 2 3 3 3" xfId="31958"/>
    <cellStyle name="Heading 2 3 4" xfId="31959"/>
    <cellStyle name="Heading 2 3 4 2" xfId="31960"/>
    <cellStyle name="Heading 2 3 5" xfId="31961"/>
    <cellStyle name="Heading 2 30" xfId="31962"/>
    <cellStyle name="Heading 2 31" xfId="31963"/>
    <cellStyle name="Heading 2 32" xfId="31964"/>
    <cellStyle name="Heading 2 33" xfId="31965"/>
    <cellStyle name="Heading 2 34" xfId="31966"/>
    <cellStyle name="Heading 2 35" xfId="31967"/>
    <cellStyle name="Heading 2 36" xfId="31968"/>
    <cellStyle name="Heading 2 37" xfId="31969"/>
    <cellStyle name="Heading 2 38" xfId="31970"/>
    <cellStyle name="Heading 2 39" xfId="31971"/>
    <cellStyle name="Heading 2 4" xfId="31972"/>
    <cellStyle name="Heading 2 4 2" xfId="31973"/>
    <cellStyle name="Heading 2 4 2 2" xfId="31974"/>
    <cellStyle name="Heading 2 4 3" xfId="31975"/>
    <cellStyle name="Heading 2 4 4" xfId="31976"/>
    <cellStyle name="Heading 2 40" xfId="31977"/>
    <cellStyle name="Heading 2 41" xfId="31978"/>
    <cellStyle name="Heading 2 42" xfId="31979"/>
    <cellStyle name="Heading 2 43" xfId="31980"/>
    <cellStyle name="Heading 2 44" xfId="31981"/>
    <cellStyle name="Heading 2 45" xfId="31982"/>
    <cellStyle name="Heading 2 46" xfId="31983"/>
    <cellStyle name="Heading 2 47" xfId="31984"/>
    <cellStyle name="Heading 2 48" xfId="31985"/>
    <cellStyle name="Heading 2 49" xfId="31986"/>
    <cellStyle name="Heading 2 5" xfId="31987"/>
    <cellStyle name="Heading 2 5 2" xfId="31988"/>
    <cellStyle name="Heading 2 5 2 2" xfId="31989"/>
    <cellStyle name="Heading 2 5 3" xfId="31990"/>
    <cellStyle name="Heading 2 5 4" xfId="31991"/>
    <cellStyle name="Heading 2 50" xfId="31992"/>
    <cellStyle name="Heading 2 51" xfId="31993"/>
    <cellStyle name="Heading 2 52" xfId="31994"/>
    <cellStyle name="Heading 2 53" xfId="31995"/>
    <cellStyle name="Heading 2 54" xfId="31996"/>
    <cellStyle name="Heading 2 55" xfId="31997"/>
    <cellStyle name="Heading 2 56" xfId="31998"/>
    <cellStyle name="Heading 2 57" xfId="31999"/>
    <cellStyle name="Heading 2 58" xfId="32000"/>
    <cellStyle name="Heading 2 59" xfId="32001"/>
    <cellStyle name="Heading 2 6" xfId="32002"/>
    <cellStyle name="Heading 2 6 2" xfId="32003"/>
    <cellStyle name="Heading 2 6 3" xfId="32004"/>
    <cellStyle name="Heading 2 60" xfId="32005"/>
    <cellStyle name="Heading 2 61" xfId="32006"/>
    <cellStyle name="Heading 2 62" xfId="32007"/>
    <cellStyle name="Heading 2 63" xfId="32008"/>
    <cellStyle name="Heading 2 64" xfId="32009"/>
    <cellStyle name="Heading 2 65" xfId="32010"/>
    <cellStyle name="Heading 2 66" xfId="32011"/>
    <cellStyle name="Heading 2 7" xfId="32012"/>
    <cellStyle name="Heading 2 8" xfId="32013"/>
    <cellStyle name="Heading 2 9" xfId="32014"/>
    <cellStyle name="Heading 2 9 2" xfId="32015"/>
    <cellStyle name="Heading 3 10" xfId="32016"/>
    <cellStyle name="Heading 3 11" xfId="32017"/>
    <cellStyle name="Heading 3 12" xfId="32018"/>
    <cellStyle name="Heading 3 13" xfId="32019"/>
    <cellStyle name="Heading 3 14" xfId="32020"/>
    <cellStyle name="Heading 3 15" xfId="32021"/>
    <cellStyle name="Heading 3 16" xfId="32022"/>
    <cellStyle name="Heading 3 17" xfId="32023"/>
    <cellStyle name="Heading 3 18" xfId="32024"/>
    <cellStyle name="Heading 3 19" xfId="32025"/>
    <cellStyle name="Heading 3 2" xfId="32026"/>
    <cellStyle name="Heading 3 2 2" xfId="32027"/>
    <cellStyle name="Heading 3 2 2 2" xfId="32028"/>
    <cellStyle name="Heading 3 2 2 2 2" xfId="32029"/>
    <cellStyle name="Heading 3 2 2 2 2 2" xfId="32030"/>
    <cellStyle name="Heading 3 2 2 2 3" xfId="32031"/>
    <cellStyle name="Heading 3 2 2 3" xfId="32032"/>
    <cellStyle name="Heading 3 2 2 3 2" xfId="32033"/>
    <cellStyle name="Heading 3 2 2 4" xfId="32034"/>
    <cellStyle name="Heading 3 2 2 4 2" xfId="32035"/>
    <cellStyle name="Heading 3 2 3" xfId="32036"/>
    <cellStyle name="Heading 3 2 3 2" xfId="32037"/>
    <cellStyle name="Heading 3 2 3 2 2" xfId="32038"/>
    <cellStyle name="Heading 3 2 3 2 2 2" xfId="32039"/>
    <cellStyle name="Heading 3 2 3 2 3" xfId="32040"/>
    <cellStyle name="Heading 3 2 3 2 4" xfId="32041"/>
    <cellStyle name="Heading 3 2 3 3" xfId="32042"/>
    <cellStyle name="Heading 3 2 3 3 2" xfId="32043"/>
    <cellStyle name="Heading 3 2 3 3 3" xfId="32044"/>
    <cellStyle name="Heading 3 2 3 4" xfId="32045"/>
    <cellStyle name="Heading 3 2 3 4 2" xfId="32046"/>
    <cellStyle name="Heading 3 2 3 4 3" xfId="32047"/>
    <cellStyle name="Heading 3 2 3 5" xfId="32048"/>
    <cellStyle name="Heading 3 2 3 6" xfId="32049"/>
    <cellStyle name="Heading 3 2 4" xfId="32050"/>
    <cellStyle name="Heading 3 2 4 2" xfId="32051"/>
    <cellStyle name="Heading 3 2 4 2 2" xfId="32052"/>
    <cellStyle name="Heading 3 2 4 3" xfId="32053"/>
    <cellStyle name="Heading 3 2 4 4" xfId="32054"/>
    <cellStyle name="Heading 3 2 4 5" xfId="32055"/>
    <cellStyle name="Heading 3 2 5" xfId="32056"/>
    <cellStyle name="Heading 3 2 5 2" xfId="32057"/>
    <cellStyle name="Heading 3 2 5 3" xfId="32058"/>
    <cellStyle name="Heading 3 2 6" xfId="32059"/>
    <cellStyle name="Heading 3 2 6 2" xfId="32060"/>
    <cellStyle name="Heading 3 2 7" xfId="32061"/>
    <cellStyle name="Heading 3 20" xfId="32062"/>
    <cellStyle name="Heading 3 21" xfId="32063"/>
    <cellStyle name="Heading 3 22" xfId="32064"/>
    <cellStyle name="Heading 3 23" xfId="32065"/>
    <cellStyle name="Heading 3 24" xfId="32066"/>
    <cellStyle name="Heading 3 25" xfId="32067"/>
    <cellStyle name="Heading 3 26" xfId="32068"/>
    <cellStyle name="Heading 3 27" xfId="32069"/>
    <cellStyle name="Heading 3 28" xfId="32070"/>
    <cellStyle name="Heading 3 29" xfId="32071"/>
    <cellStyle name="Heading 3 3" xfId="32072"/>
    <cellStyle name="Heading 3 3 2" xfId="32073"/>
    <cellStyle name="Heading 3 3 2 2" xfId="32074"/>
    <cellStyle name="Heading 3 3 2 2 2" xfId="32075"/>
    <cellStyle name="Heading 3 3 2 3" xfId="32076"/>
    <cellStyle name="Heading 3 3 3" xfId="32077"/>
    <cellStyle name="Heading 3 3 3 2" xfId="32078"/>
    <cellStyle name="Heading 3 3 4" xfId="32079"/>
    <cellStyle name="Heading 3 3 4 2" xfId="32080"/>
    <cellStyle name="Heading 3 3 5" xfId="32081"/>
    <cellStyle name="Heading 3 30" xfId="32082"/>
    <cellStyle name="Heading 3 31" xfId="32083"/>
    <cellStyle name="Heading 3 32" xfId="32084"/>
    <cellStyle name="Heading 3 33" xfId="32085"/>
    <cellStyle name="Heading 3 34" xfId="32086"/>
    <cellStyle name="Heading 3 35" xfId="32087"/>
    <cellStyle name="Heading 3 36" xfId="32088"/>
    <cellStyle name="Heading 3 37" xfId="32089"/>
    <cellStyle name="Heading 3 38" xfId="32090"/>
    <cellStyle name="Heading 3 39" xfId="32091"/>
    <cellStyle name="Heading 3 4" xfId="32092"/>
    <cellStyle name="Heading 3 4 2" xfId="32093"/>
    <cellStyle name="Heading 3 4 2 2" xfId="32094"/>
    <cellStyle name="Heading 3 4 2 2 2" xfId="32095"/>
    <cellStyle name="Heading 3 4 2 3" xfId="32096"/>
    <cellStyle name="Heading 3 4 2 4" xfId="32097"/>
    <cellStyle name="Heading 3 4 3" xfId="32098"/>
    <cellStyle name="Heading 3 4 3 2" xfId="32099"/>
    <cellStyle name="Heading 3 4 4" xfId="32100"/>
    <cellStyle name="Heading 3 4 4 2" xfId="32101"/>
    <cellStyle name="Heading 3 4 5" xfId="32102"/>
    <cellStyle name="Heading 3 40" xfId="32103"/>
    <cellStyle name="Heading 3 41" xfId="32104"/>
    <cellStyle name="Heading 3 42" xfId="32105"/>
    <cellStyle name="Heading 3 43" xfId="32106"/>
    <cellStyle name="Heading 3 44" xfId="32107"/>
    <cellStyle name="Heading 3 45" xfId="32108"/>
    <cellStyle name="Heading 3 46" xfId="32109"/>
    <cellStyle name="Heading 3 47" xfId="32110"/>
    <cellStyle name="Heading 3 48" xfId="32111"/>
    <cellStyle name="Heading 3 49" xfId="32112"/>
    <cellStyle name="Heading 3 5" xfId="32113"/>
    <cellStyle name="Heading 3 5 2" xfId="32114"/>
    <cellStyle name="Heading 3 5 2 2" xfId="32115"/>
    <cellStyle name="Heading 3 5 2 3" xfId="32116"/>
    <cellStyle name="Heading 3 5 3" xfId="32117"/>
    <cellStyle name="Heading 3 50" xfId="32118"/>
    <cellStyle name="Heading 3 51" xfId="32119"/>
    <cellStyle name="Heading 3 52" xfId="32120"/>
    <cellStyle name="Heading 3 53" xfId="32121"/>
    <cellStyle name="Heading 3 54" xfId="32122"/>
    <cellStyle name="Heading 3 55" xfId="32123"/>
    <cellStyle name="Heading 3 56" xfId="32124"/>
    <cellStyle name="Heading 3 57" xfId="32125"/>
    <cellStyle name="Heading 3 58" xfId="32126"/>
    <cellStyle name="Heading 3 59" xfId="32127"/>
    <cellStyle name="Heading 3 6" xfId="32128"/>
    <cellStyle name="Heading 3 6 2" xfId="32129"/>
    <cellStyle name="Heading 3 6 2 2" xfId="32130"/>
    <cellStyle name="Heading 3 6 3" xfId="32131"/>
    <cellStyle name="Heading 3 6 4" xfId="32132"/>
    <cellStyle name="Heading 3 6 5" xfId="32133"/>
    <cellStyle name="Heading 3 60" xfId="32134"/>
    <cellStyle name="Heading 3 61" xfId="32135"/>
    <cellStyle name="Heading 3 62" xfId="32136"/>
    <cellStyle name="Heading 3 63" xfId="32137"/>
    <cellStyle name="Heading 3 64" xfId="32138"/>
    <cellStyle name="Heading 3 65" xfId="32139"/>
    <cellStyle name="Heading 3 7" xfId="32140"/>
    <cellStyle name="Heading 3 7 2" xfId="32141"/>
    <cellStyle name="Heading 3 7 3" xfId="32142"/>
    <cellStyle name="Heading 3 8" xfId="32143"/>
    <cellStyle name="Heading 3 9" xfId="32144"/>
    <cellStyle name="Heading 4 10" xfId="32145"/>
    <cellStyle name="Heading 4 11" xfId="32146"/>
    <cellStyle name="Heading 4 12" xfId="32147"/>
    <cellStyle name="Heading 4 13" xfId="32148"/>
    <cellStyle name="Heading 4 14" xfId="32149"/>
    <cellStyle name="Heading 4 15" xfId="32150"/>
    <cellStyle name="Heading 4 16" xfId="32151"/>
    <cellStyle name="Heading 4 17" xfId="32152"/>
    <cellStyle name="Heading 4 18" xfId="32153"/>
    <cellStyle name="Heading 4 19" xfId="32154"/>
    <cellStyle name="Heading 4 2" xfId="32155"/>
    <cellStyle name="Heading 4 2 2" xfId="32156"/>
    <cellStyle name="Heading 4 2 2 2" xfId="32157"/>
    <cellStyle name="Heading 4 2 2 2 2" xfId="32158"/>
    <cellStyle name="Heading 4 2 2 2 2 2" xfId="32159"/>
    <cellStyle name="Heading 4 2 2 2 3" xfId="32160"/>
    <cellStyle name="Heading 4 2 2 3" xfId="32161"/>
    <cellStyle name="Heading 4 2 2 3 2" xfId="32162"/>
    <cellStyle name="Heading 4 2 2 4" xfId="32163"/>
    <cellStyle name="Heading 4 2 2 4 2" xfId="32164"/>
    <cellStyle name="Heading 4 2 3" xfId="32165"/>
    <cellStyle name="Heading 4 2 3 2" xfId="32166"/>
    <cellStyle name="Heading 4 2 3 2 2" xfId="32167"/>
    <cellStyle name="Heading 4 2 3 2 2 2" xfId="32168"/>
    <cellStyle name="Heading 4 2 3 2 3" xfId="32169"/>
    <cellStyle name="Heading 4 2 3 2 4" xfId="32170"/>
    <cellStyle name="Heading 4 2 3 3" xfId="32171"/>
    <cellStyle name="Heading 4 2 3 3 2" xfId="32172"/>
    <cellStyle name="Heading 4 2 3 3 3" xfId="32173"/>
    <cellStyle name="Heading 4 2 3 4" xfId="32174"/>
    <cellStyle name="Heading 4 2 3 4 2" xfId="32175"/>
    <cellStyle name="Heading 4 2 4" xfId="32176"/>
    <cellStyle name="Heading 4 2 4 2" xfId="32177"/>
    <cellStyle name="Heading 4 2 4 2 2" xfId="32178"/>
    <cellStyle name="Heading 4 2 4 3" xfId="32179"/>
    <cellStyle name="Heading 4 2 4 4" xfId="32180"/>
    <cellStyle name="Heading 4 2 4 5" xfId="32181"/>
    <cellStyle name="Heading 4 2 5" xfId="32182"/>
    <cellStyle name="Heading 4 2 5 2" xfId="32183"/>
    <cellStyle name="Heading 4 2 5 3" xfId="32184"/>
    <cellStyle name="Heading 4 2 6" xfId="32185"/>
    <cellStyle name="Heading 4 2 6 2" xfId="32186"/>
    <cellStyle name="Heading 4 2 7" xfId="32187"/>
    <cellStyle name="Heading 4 20" xfId="32188"/>
    <cellStyle name="Heading 4 21" xfId="32189"/>
    <cellStyle name="Heading 4 22" xfId="32190"/>
    <cellStyle name="Heading 4 23" xfId="32191"/>
    <cellStyle name="Heading 4 24" xfId="32192"/>
    <cellStyle name="Heading 4 25" xfId="32193"/>
    <cellStyle name="Heading 4 26" xfId="32194"/>
    <cellStyle name="Heading 4 27" xfId="32195"/>
    <cellStyle name="Heading 4 28" xfId="32196"/>
    <cellStyle name="Heading 4 29" xfId="32197"/>
    <cellStyle name="Heading 4 3" xfId="32198"/>
    <cellStyle name="Heading 4 3 2" xfId="32199"/>
    <cellStyle name="Heading 4 3 2 2" xfId="32200"/>
    <cellStyle name="Heading 4 3 2 2 2" xfId="32201"/>
    <cellStyle name="Heading 4 3 2 3" xfId="32202"/>
    <cellStyle name="Heading 4 3 3" xfId="32203"/>
    <cellStyle name="Heading 4 3 3 2" xfId="32204"/>
    <cellStyle name="Heading 4 3 4" xfId="32205"/>
    <cellStyle name="Heading 4 3 4 2" xfId="32206"/>
    <cellStyle name="Heading 4 3 5" xfId="32207"/>
    <cellStyle name="Heading 4 30" xfId="32208"/>
    <cellStyle name="Heading 4 31" xfId="32209"/>
    <cellStyle name="Heading 4 32" xfId="32210"/>
    <cellStyle name="Heading 4 33" xfId="32211"/>
    <cellStyle name="Heading 4 34" xfId="32212"/>
    <cellStyle name="Heading 4 35" xfId="32213"/>
    <cellStyle name="Heading 4 36" xfId="32214"/>
    <cellStyle name="Heading 4 37" xfId="32215"/>
    <cellStyle name="Heading 4 38" xfId="32216"/>
    <cellStyle name="Heading 4 39" xfId="32217"/>
    <cellStyle name="Heading 4 4" xfId="32218"/>
    <cellStyle name="Heading 4 4 2" xfId="32219"/>
    <cellStyle name="Heading 4 4 2 2" xfId="32220"/>
    <cellStyle name="Heading 4 4 2 2 2" xfId="32221"/>
    <cellStyle name="Heading 4 4 2 3" xfId="32222"/>
    <cellStyle name="Heading 4 4 2 4" xfId="32223"/>
    <cellStyle name="Heading 4 4 3" xfId="32224"/>
    <cellStyle name="Heading 4 4 3 2" xfId="32225"/>
    <cellStyle name="Heading 4 4 4" xfId="32226"/>
    <cellStyle name="Heading 4 4 4 2" xfId="32227"/>
    <cellStyle name="Heading 4 4 5" xfId="32228"/>
    <cellStyle name="Heading 4 40" xfId="32229"/>
    <cellStyle name="Heading 4 41" xfId="32230"/>
    <cellStyle name="Heading 4 42" xfId="32231"/>
    <cellStyle name="Heading 4 43" xfId="32232"/>
    <cellStyle name="Heading 4 44" xfId="32233"/>
    <cellStyle name="Heading 4 45" xfId="32234"/>
    <cellStyle name="Heading 4 46" xfId="32235"/>
    <cellStyle name="Heading 4 47" xfId="32236"/>
    <cellStyle name="Heading 4 48" xfId="32237"/>
    <cellStyle name="Heading 4 49" xfId="32238"/>
    <cellStyle name="Heading 4 5" xfId="32239"/>
    <cellStyle name="Heading 4 5 2" xfId="32240"/>
    <cellStyle name="Heading 4 5 2 2" xfId="32241"/>
    <cellStyle name="Heading 4 5 2 3" xfId="32242"/>
    <cellStyle name="Heading 4 5 3" xfId="32243"/>
    <cellStyle name="Heading 4 50" xfId="32244"/>
    <cellStyle name="Heading 4 51" xfId="32245"/>
    <cellStyle name="Heading 4 52" xfId="32246"/>
    <cellStyle name="Heading 4 53" xfId="32247"/>
    <cellStyle name="Heading 4 54" xfId="32248"/>
    <cellStyle name="Heading 4 55" xfId="32249"/>
    <cellStyle name="Heading 4 56" xfId="32250"/>
    <cellStyle name="Heading 4 57" xfId="32251"/>
    <cellStyle name="Heading 4 58" xfId="32252"/>
    <cellStyle name="Heading 4 59" xfId="32253"/>
    <cellStyle name="Heading 4 6" xfId="32254"/>
    <cellStyle name="Heading 4 6 2" xfId="32255"/>
    <cellStyle name="Heading 4 6 2 2" xfId="32256"/>
    <cellStyle name="Heading 4 6 3" xfId="32257"/>
    <cellStyle name="Heading 4 6 4" xfId="32258"/>
    <cellStyle name="Heading 4 6 5" xfId="32259"/>
    <cellStyle name="Heading 4 60" xfId="32260"/>
    <cellStyle name="Heading 4 61" xfId="32261"/>
    <cellStyle name="Heading 4 62" xfId="32262"/>
    <cellStyle name="Heading 4 63" xfId="32263"/>
    <cellStyle name="Heading 4 64" xfId="32264"/>
    <cellStyle name="Heading 4 65" xfId="32265"/>
    <cellStyle name="Heading 4 7" xfId="32266"/>
    <cellStyle name="Heading 4 7 2" xfId="32267"/>
    <cellStyle name="Heading 4 7 3" xfId="32268"/>
    <cellStyle name="Heading 4 8" xfId="32269"/>
    <cellStyle name="Heading 4 9" xfId="32270"/>
    <cellStyle name="Heading 5" xfId="32271"/>
    <cellStyle name="Heading1" xfId="32272"/>
    <cellStyle name="Heading1 2" xfId="32273"/>
    <cellStyle name="Heading1 2 2" xfId="32274"/>
    <cellStyle name="Heading1 2 2 2" xfId="32275"/>
    <cellStyle name="Heading1 2 3" xfId="32276"/>
    <cellStyle name="Heading1 2 3 2" xfId="32277"/>
    <cellStyle name="Heading1 3" xfId="32278"/>
    <cellStyle name="Heading1 3 2" xfId="32279"/>
    <cellStyle name="Heading1 3 2 2" xfId="32280"/>
    <cellStyle name="Heading1 3 2 3" xfId="32281"/>
    <cellStyle name="Heading1 3 3" xfId="32282"/>
    <cellStyle name="Heading1 3 4" xfId="32283"/>
    <cellStyle name="Heading1 4" xfId="32284"/>
    <cellStyle name="Heading1 4 2" xfId="32285"/>
    <cellStyle name="Heading1 5" xfId="32286"/>
    <cellStyle name="Heading1 5 2" xfId="32287"/>
    <cellStyle name="Heading1 6" xfId="32288"/>
    <cellStyle name="Heading1 6 2" xfId="32289"/>
    <cellStyle name="Heading1 7" xfId="32290"/>
    <cellStyle name="Heading1 8" xfId="32291"/>
    <cellStyle name="Heading1_4.32E Depreciation Study Robs file" xfId="32292"/>
    <cellStyle name="Heading2" xfId="32293"/>
    <cellStyle name="Heading2 2" xfId="32294"/>
    <cellStyle name="Heading2 2 2" xfId="32295"/>
    <cellStyle name="Heading2 2 2 2" xfId="32296"/>
    <cellStyle name="Heading2 2 3" xfId="32297"/>
    <cellStyle name="Heading2 2 3 2" xfId="32298"/>
    <cellStyle name="Heading2 3" xfId="32299"/>
    <cellStyle name="Heading2 3 2" xfId="32300"/>
    <cellStyle name="Heading2 3 2 2" xfId="32301"/>
    <cellStyle name="Heading2 3 2 3" xfId="32302"/>
    <cellStyle name="Heading2 3 3" xfId="32303"/>
    <cellStyle name="Heading2 3 4" xfId="32304"/>
    <cellStyle name="Heading2 4" xfId="32305"/>
    <cellStyle name="Heading2 4 2" xfId="32306"/>
    <cellStyle name="Heading2 5" xfId="32307"/>
    <cellStyle name="Heading2 5 2" xfId="32308"/>
    <cellStyle name="Heading2 6" xfId="32309"/>
    <cellStyle name="Heading2 6 2" xfId="32310"/>
    <cellStyle name="Heading2 7" xfId="32311"/>
    <cellStyle name="Heading2 8" xfId="32312"/>
    <cellStyle name="Heading2_4.32E Depreciation Study Robs file" xfId="32313"/>
    <cellStyle name="HeadlineStyle" xfId="32314"/>
    <cellStyle name="HeadlineStyle 2" xfId="32315"/>
    <cellStyle name="HeadlineStyle 2 2" xfId="32316"/>
    <cellStyle name="HeadlineStyle 2 2 2" xfId="32317"/>
    <cellStyle name="HeadlineStyle 2 2 2 2" xfId="32318"/>
    <cellStyle name="HeadlineStyle 2 3" xfId="32319"/>
    <cellStyle name="HeadlineStyle 2 3 2" xfId="32320"/>
    <cellStyle name="HeadlineStyle 2 4" xfId="32321"/>
    <cellStyle name="HeadlineStyle 2 4 2" xfId="32322"/>
    <cellStyle name="HeadlineStyle 3" xfId="32323"/>
    <cellStyle name="HeadlineStyle 3 2" xfId="32324"/>
    <cellStyle name="HeadlineStyle 3 2 2" xfId="32325"/>
    <cellStyle name="HeadlineStyle 4" xfId="32326"/>
    <cellStyle name="HeadlineStyle 4 2" xfId="32327"/>
    <cellStyle name="HeadlineStyle 4 2 2" xfId="32328"/>
    <cellStyle name="HeadlineStyle 4 3" xfId="32329"/>
    <cellStyle name="HeadlineStyle 5" xfId="32330"/>
    <cellStyle name="HeadlineStyle 5 2" xfId="32331"/>
    <cellStyle name="HeadlineStyle 6" xfId="32332"/>
    <cellStyle name="HeadlineStyle 6 2" xfId="32333"/>
    <cellStyle name="HeadlineStyleJustified" xfId="32334"/>
    <cellStyle name="HeadlineStyleJustified 2" xfId="32335"/>
    <cellStyle name="HeadlineStyleJustified 2 2" xfId="32336"/>
    <cellStyle name="HeadlineStyleJustified 2 2 2" xfId="32337"/>
    <cellStyle name="HeadlineStyleJustified 2 2 2 2" xfId="32338"/>
    <cellStyle name="HeadlineStyleJustified 2 3" xfId="32339"/>
    <cellStyle name="HeadlineStyleJustified 2 3 2" xfId="32340"/>
    <cellStyle name="HeadlineStyleJustified 2 4" xfId="32341"/>
    <cellStyle name="HeadlineStyleJustified 2 4 2" xfId="32342"/>
    <cellStyle name="HeadlineStyleJustified 3" xfId="32343"/>
    <cellStyle name="HeadlineStyleJustified 3 2" xfId="32344"/>
    <cellStyle name="HeadlineStyleJustified 3 2 2" xfId="32345"/>
    <cellStyle name="HeadlineStyleJustified 4" xfId="32346"/>
    <cellStyle name="HeadlineStyleJustified 4 2" xfId="32347"/>
    <cellStyle name="HeadlineStyleJustified 4 2 2" xfId="32348"/>
    <cellStyle name="HeadlineStyleJustified 4 3" xfId="32349"/>
    <cellStyle name="HeadlineStyleJustified 5" xfId="32350"/>
    <cellStyle name="HeadlineStyleJustified 5 2" xfId="32351"/>
    <cellStyle name="HeadlineStyleJustified 6" xfId="32352"/>
    <cellStyle name="HeadlineStyleJustified 6 2" xfId="32353"/>
    <cellStyle name="Hyperlink 2" xfId="32354"/>
    <cellStyle name="Hyperlink 2 2" xfId="32355"/>
    <cellStyle name="Hyperlink 2 2 2" xfId="32356"/>
    <cellStyle name="Hyperlink 2 2 2 2" xfId="32357"/>
    <cellStyle name="Hyperlink 2 2 3" xfId="32358"/>
    <cellStyle name="Hyperlink 2 3" xfId="32359"/>
    <cellStyle name="Hyperlink 2 3 2" xfId="32360"/>
    <cellStyle name="Hyperlink 2 4" xfId="32361"/>
    <cellStyle name="Hyperlink 2 4 2" xfId="32362"/>
    <cellStyle name="Hyperlink 3" xfId="32363"/>
    <cellStyle name="Hyperlink 3 2" xfId="32364"/>
    <cellStyle name="Hyperlink_F2009Tables_Final_with_link" xfId="5"/>
    <cellStyle name="Input [yellow]" xfId="6"/>
    <cellStyle name="Input [yellow] 10" xfId="32365"/>
    <cellStyle name="Input [yellow] 2" xfId="32366"/>
    <cellStyle name="Input [yellow] 2 2" xfId="32367"/>
    <cellStyle name="Input [yellow] 2 2 2" xfId="32368"/>
    <cellStyle name="Input [yellow] 2 2 2 2" xfId="32369"/>
    <cellStyle name="Input [yellow] 2 2 2 2 2" xfId="32370"/>
    <cellStyle name="Input [yellow] 2 2 2 3" xfId="32371"/>
    <cellStyle name="Input [yellow] 2 2 3" xfId="32372"/>
    <cellStyle name="Input [yellow] 2 2 3 2" xfId="32373"/>
    <cellStyle name="Input [yellow] 2 2 3 2 2" xfId="32374"/>
    <cellStyle name="Input [yellow] 2 2 3 3" xfId="32375"/>
    <cellStyle name="Input [yellow] 2 2 4" xfId="32376"/>
    <cellStyle name="Input [yellow] 2 2 4 2" xfId="32377"/>
    <cellStyle name="Input [yellow] 2 2 5" xfId="32378"/>
    <cellStyle name="Input [yellow] 2 2 5 2" xfId="32379"/>
    <cellStyle name="Input [yellow] 2 2 6" xfId="32380"/>
    <cellStyle name="Input [yellow] 2 2 7" xfId="32381"/>
    <cellStyle name="Input [yellow] 2 3" xfId="32382"/>
    <cellStyle name="Input [yellow] 2 3 2" xfId="32383"/>
    <cellStyle name="Input [yellow] 2 3 2 2" xfId="32384"/>
    <cellStyle name="Input [yellow] 2 3 3" xfId="32385"/>
    <cellStyle name="Input [yellow] 2 3 4" xfId="32386"/>
    <cellStyle name="Input [yellow] 2 3 5" xfId="32387"/>
    <cellStyle name="Input [yellow] 2 3 6" xfId="32388"/>
    <cellStyle name="Input [yellow] 2 3 7" xfId="32389"/>
    <cellStyle name="Input [yellow] 2 4" xfId="32390"/>
    <cellStyle name="Input [yellow] 2 4 2" xfId="32391"/>
    <cellStyle name="Input [yellow] 2 5" xfId="32392"/>
    <cellStyle name="Input [yellow] 2 5 2" xfId="32393"/>
    <cellStyle name="Input [yellow] 2 6" xfId="32394"/>
    <cellStyle name="Input [yellow] 3" xfId="32395"/>
    <cellStyle name="Input [yellow] 3 2" xfId="32396"/>
    <cellStyle name="Input [yellow] 3 2 2" xfId="32397"/>
    <cellStyle name="Input [yellow] 3 2 2 2" xfId="32398"/>
    <cellStyle name="Input [yellow] 3 2 2 2 2" xfId="32399"/>
    <cellStyle name="Input [yellow] 3 2 2 3" xfId="32400"/>
    <cellStyle name="Input [yellow] 3 2 3" xfId="32401"/>
    <cellStyle name="Input [yellow] 3 2 3 2" xfId="32402"/>
    <cellStyle name="Input [yellow] 3 2 3 2 2" xfId="32403"/>
    <cellStyle name="Input [yellow] 3 2 3 3" xfId="32404"/>
    <cellStyle name="Input [yellow] 3 2 4" xfId="32405"/>
    <cellStyle name="Input [yellow] 3 2 4 2" xfId="32406"/>
    <cellStyle name="Input [yellow] 3 2 5" xfId="32407"/>
    <cellStyle name="Input [yellow] 3 2 5 2" xfId="32408"/>
    <cellStyle name="Input [yellow] 3 2 6" xfId="32409"/>
    <cellStyle name="Input [yellow] 3 2 7" xfId="32410"/>
    <cellStyle name="Input [yellow] 3 3" xfId="32411"/>
    <cellStyle name="Input [yellow] 3 3 2" xfId="32412"/>
    <cellStyle name="Input [yellow] 3 3 2 2" xfId="32413"/>
    <cellStyle name="Input [yellow] 3 3 3" xfId="32414"/>
    <cellStyle name="Input [yellow] 3 3 4" xfId="32415"/>
    <cellStyle name="Input [yellow] 3 3 5" xfId="32416"/>
    <cellStyle name="Input [yellow] 3 3 6" xfId="32417"/>
    <cellStyle name="Input [yellow] 3 3 7" xfId="32418"/>
    <cellStyle name="Input [yellow] 3 4" xfId="32419"/>
    <cellStyle name="Input [yellow] 3 4 2" xfId="32420"/>
    <cellStyle name="Input [yellow] 3 5" xfId="32421"/>
    <cellStyle name="Input [yellow] 3 5 2" xfId="32422"/>
    <cellStyle name="Input [yellow] 3 6" xfId="32423"/>
    <cellStyle name="Input [yellow] 4" xfId="32424"/>
    <cellStyle name="Input [yellow] 4 2" xfId="32425"/>
    <cellStyle name="Input [yellow] 4 2 2" xfId="32426"/>
    <cellStyle name="Input [yellow] 4 2 2 2" xfId="32427"/>
    <cellStyle name="Input [yellow] 4 2 3" xfId="32428"/>
    <cellStyle name="Input [yellow] 4 2 4" xfId="32429"/>
    <cellStyle name="Input [yellow] 4 2 5" xfId="32430"/>
    <cellStyle name="Input [yellow] 4 2 6" xfId="32431"/>
    <cellStyle name="Input [yellow] 4 2 7" xfId="32432"/>
    <cellStyle name="Input [yellow] 4 3" xfId="32433"/>
    <cellStyle name="Input [yellow] 4 3 2" xfId="32434"/>
    <cellStyle name="Input [yellow] 4 3 3" xfId="32435"/>
    <cellStyle name="Input [yellow] 4 3 4" xfId="32436"/>
    <cellStyle name="Input [yellow] 4 3 5" xfId="32437"/>
    <cellStyle name="Input [yellow] 4 3 6" xfId="32438"/>
    <cellStyle name="Input [yellow] 4 3 7" xfId="32439"/>
    <cellStyle name="Input [yellow] 4 4" xfId="32440"/>
    <cellStyle name="Input [yellow] 4 4 2" xfId="32441"/>
    <cellStyle name="Input [yellow] 4 5" xfId="32442"/>
    <cellStyle name="Input [yellow] 4 5 2" xfId="32443"/>
    <cellStyle name="Input [yellow] 4 6" xfId="32444"/>
    <cellStyle name="Input [yellow] 5" xfId="32445"/>
    <cellStyle name="Input [yellow] 5 2" xfId="32446"/>
    <cellStyle name="Input [yellow] 5 2 2" xfId="32447"/>
    <cellStyle name="Input [yellow] 5 2 2 2" xfId="32448"/>
    <cellStyle name="Input [yellow] 5 2 2 2 2" xfId="32449"/>
    <cellStyle name="Input [yellow] 5 2 2 3" xfId="32450"/>
    <cellStyle name="Input [yellow] 5 2 3" xfId="32451"/>
    <cellStyle name="Input [yellow] 5 2 3 2" xfId="32452"/>
    <cellStyle name="Input [yellow] 5 2 4" xfId="32453"/>
    <cellStyle name="Input [yellow] 5 2 4 2" xfId="32454"/>
    <cellStyle name="Input [yellow] 5 2 5" xfId="32455"/>
    <cellStyle name="Input [yellow] 5 2 6" xfId="32456"/>
    <cellStyle name="Input [yellow] 5 2 7" xfId="32457"/>
    <cellStyle name="Input [yellow] 5 3" xfId="32458"/>
    <cellStyle name="Input [yellow] 5 3 2" xfId="32459"/>
    <cellStyle name="Input [yellow] 5 3 2 2" xfId="32460"/>
    <cellStyle name="Input [yellow] 5 3 3" xfId="32461"/>
    <cellStyle name="Input [yellow] 5 4" xfId="32462"/>
    <cellStyle name="Input [yellow] 5 4 2" xfId="32463"/>
    <cellStyle name="Input [yellow] 5 4 2 2" xfId="32464"/>
    <cellStyle name="Input [yellow] 5 4 3" xfId="32465"/>
    <cellStyle name="Input [yellow] 5 5" xfId="32466"/>
    <cellStyle name="Input [yellow] 5 5 2" xfId="32467"/>
    <cellStyle name="Input [yellow] 5 6" xfId="32468"/>
    <cellStyle name="Input [yellow] 5 6 2" xfId="32469"/>
    <cellStyle name="Input [yellow] 6" xfId="32470"/>
    <cellStyle name="Input [yellow] 6 2" xfId="32471"/>
    <cellStyle name="Input [yellow] 6 2 2" xfId="32472"/>
    <cellStyle name="Input [yellow] 6 3" xfId="32473"/>
    <cellStyle name="Input [yellow] 6 4" xfId="32474"/>
    <cellStyle name="Input [yellow] 6 5" xfId="32475"/>
    <cellStyle name="Input [yellow] 6 6" xfId="32476"/>
    <cellStyle name="Input [yellow] 6 7" xfId="32477"/>
    <cellStyle name="Input [yellow] 7" xfId="32478"/>
    <cellStyle name="Input [yellow] 7 2" xfId="32479"/>
    <cellStyle name="Input [yellow] 8" xfId="32480"/>
    <cellStyle name="Input [yellow] 8 2" xfId="32481"/>
    <cellStyle name="Input [yellow] 9" xfId="32482"/>
    <cellStyle name="Input [yellow] 9 2" xfId="32483"/>
    <cellStyle name="Input [yellow]_(C) WHE Proforma with ITC cash grant 10 Yr Amort_for deferral_102809" xfId="32484"/>
    <cellStyle name="Input 10" xfId="32485"/>
    <cellStyle name="Input 10 2" xfId="32486"/>
    <cellStyle name="Input 10 2 2" xfId="32487"/>
    <cellStyle name="Input 10 2 2 2" xfId="32488"/>
    <cellStyle name="Input 10 2 3" xfId="32489"/>
    <cellStyle name="Input 10 3" xfId="32490"/>
    <cellStyle name="Input 10 3 2" xfId="32491"/>
    <cellStyle name="Input 10 4" xfId="32492"/>
    <cellStyle name="Input 10 4 2" xfId="32493"/>
    <cellStyle name="Input 10 5" xfId="32494"/>
    <cellStyle name="Input 10 6" xfId="32495"/>
    <cellStyle name="Input 10 7" xfId="32496"/>
    <cellStyle name="Input 10 8" xfId="32497"/>
    <cellStyle name="Input 11" xfId="32498"/>
    <cellStyle name="Input 11 2" xfId="32499"/>
    <cellStyle name="Input 11 2 2" xfId="32500"/>
    <cellStyle name="Input 11 2 2 2" xfId="32501"/>
    <cellStyle name="Input 11 2 3" xfId="32502"/>
    <cellStyle name="Input 11 3" xfId="32503"/>
    <cellStyle name="Input 11 3 2" xfId="32504"/>
    <cellStyle name="Input 11 4" xfId="32505"/>
    <cellStyle name="Input 11 4 2" xfId="32506"/>
    <cellStyle name="Input 11 5" xfId="32507"/>
    <cellStyle name="Input 12" xfId="32508"/>
    <cellStyle name="Input 12 2" xfId="32509"/>
    <cellStyle name="Input 12 2 2" xfId="32510"/>
    <cellStyle name="Input 12 2 2 2" xfId="32511"/>
    <cellStyle name="Input 12 2 3" xfId="32512"/>
    <cellStyle name="Input 12 3" xfId="32513"/>
    <cellStyle name="Input 12 3 2" xfId="32514"/>
    <cellStyle name="Input 12 4" xfId="32515"/>
    <cellStyle name="Input 12 4 2" xfId="32516"/>
    <cellStyle name="Input 12 5" xfId="32517"/>
    <cellStyle name="Input 13" xfId="32518"/>
    <cellStyle name="Input 13 2" xfId="32519"/>
    <cellStyle name="Input 13 2 2" xfId="32520"/>
    <cellStyle name="Input 13 2 2 2" xfId="32521"/>
    <cellStyle name="Input 13 2 3" xfId="32522"/>
    <cellStyle name="Input 13 3" xfId="32523"/>
    <cellStyle name="Input 13 3 2" xfId="32524"/>
    <cellStyle name="Input 13 4" xfId="32525"/>
    <cellStyle name="Input 13 4 2" xfId="32526"/>
    <cellStyle name="Input 13 5" xfId="32527"/>
    <cellStyle name="Input 13 6" xfId="32528"/>
    <cellStyle name="Input 13 7" xfId="32529"/>
    <cellStyle name="Input 13 8" xfId="32530"/>
    <cellStyle name="Input 14" xfId="32531"/>
    <cellStyle name="Input 14 2" xfId="32532"/>
    <cellStyle name="Input 14 2 2" xfId="32533"/>
    <cellStyle name="Input 14 2 2 2" xfId="32534"/>
    <cellStyle name="Input 14 2 3" xfId="32535"/>
    <cellStyle name="Input 14 3" xfId="32536"/>
    <cellStyle name="Input 14 3 2" xfId="32537"/>
    <cellStyle name="Input 14 4" xfId="32538"/>
    <cellStyle name="Input 14 4 2" xfId="32539"/>
    <cellStyle name="Input 14 5" xfId="32540"/>
    <cellStyle name="Input 14 6" xfId="32541"/>
    <cellStyle name="Input 14 7" xfId="32542"/>
    <cellStyle name="Input 14 8" xfId="32543"/>
    <cellStyle name="Input 15" xfId="32544"/>
    <cellStyle name="Input 15 2" xfId="32545"/>
    <cellStyle name="Input 15 2 2" xfId="32546"/>
    <cellStyle name="Input 15 2 2 2" xfId="32547"/>
    <cellStyle name="Input 15 2 3" xfId="32548"/>
    <cellStyle name="Input 15 3" xfId="32549"/>
    <cellStyle name="Input 15 3 2" xfId="32550"/>
    <cellStyle name="Input 15 4" xfId="32551"/>
    <cellStyle name="Input 15 4 2" xfId="32552"/>
    <cellStyle name="Input 15 5" xfId="32553"/>
    <cellStyle name="Input 15 6" xfId="32554"/>
    <cellStyle name="Input 16" xfId="32555"/>
    <cellStyle name="Input 16 2" xfId="32556"/>
    <cellStyle name="Input 16 2 2" xfId="32557"/>
    <cellStyle name="Input 16 2 2 2" xfId="32558"/>
    <cellStyle name="Input 16 2 3" xfId="32559"/>
    <cellStyle name="Input 16 3" xfId="32560"/>
    <cellStyle name="Input 16 3 2" xfId="32561"/>
    <cellStyle name="Input 16 4" xfId="32562"/>
    <cellStyle name="Input 16 4 2" xfId="32563"/>
    <cellStyle name="Input 16 5" xfId="32564"/>
    <cellStyle name="Input 16 6" xfId="32565"/>
    <cellStyle name="Input 17" xfId="32566"/>
    <cellStyle name="Input 17 2" xfId="32567"/>
    <cellStyle name="Input 17 2 2" xfId="32568"/>
    <cellStyle name="Input 17 2 2 2" xfId="32569"/>
    <cellStyle name="Input 17 2 3" xfId="32570"/>
    <cellStyle name="Input 17 3" xfId="32571"/>
    <cellStyle name="Input 17 3 2" xfId="32572"/>
    <cellStyle name="Input 17 4" xfId="32573"/>
    <cellStyle name="Input 17 4 2" xfId="32574"/>
    <cellStyle name="Input 17 5" xfId="32575"/>
    <cellStyle name="Input 17 6" xfId="32576"/>
    <cellStyle name="Input 18" xfId="32577"/>
    <cellStyle name="Input 18 2" xfId="32578"/>
    <cellStyle name="Input 18 2 2" xfId="32579"/>
    <cellStyle name="Input 18 2 2 2" xfId="32580"/>
    <cellStyle name="Input 18 2 3" xfId="32581"/>
    <cellStyle name="Input 18 2 4" xfId="32582"/>
    <cellStyle name="Input 18 3" xfId="32583"/>
    <cellStyle name="Input 18 3 2" xfId="32584"/>
    <cellStyle name="Input 18 4" xfId="32585"/>
    <cellStyle name="Input 18 4 2" xfId="32586"/>
    <cellStyle name="Input 18 5" xfId="32587"/>
    <cellStyle name="Input 19" xfId="32588"/>
    <cellStyle name="Input 19 2" xfId="32589"/>
    <cellStyle name="Input 19 2 2" xfId="32590"/>
    <cellStyle name="Input 19 2 2 2" xfId="32591"/>
    <cellStyle name="Input 19 2 3" xfId="32592"/>
    <cellStyle name="Input 19 2 4" xfId="32593"/>
    <cellStyle name="Input 19 3" xfId="32594"/>
    <cellStyle name="Input 19 3 2" xfId="32595"/>
    <cellStyle name="Input 19 4" xfId="32596"/>
    <cellStyle name="Input 19 4 2" xfId="32597"/>
    <cellStyle name="Input 19 5" xfId="32598"/>
    <cellStyle name="Input 19 6" xfId="32599"/>
    <cellStyle name="Input 2" xfId="32600"/>
    <cellStyle name="Input 2 10" xfId="32601"/>
    <cellStyle name="Input 2 2" xfId="32602"/>
    <cellStyle name="Input 2 2 2" xfId="32603"/>
    <cellStyle name="Input 2 2 2 2" xfId="32604"/>
    <cellStyle name="Input 2 2 2 2 2" xfId="32605"/>
    <cellStyle name="Input 2 2 2 3" xfId="32606"/>
    <cellStyle name="Input 2 2 2 4" xfId="32607"/>
    <cellStyle name="Input 2 2 2 5" xfId="32608"/>
    <cellStyle name="Input 2 2 2 6" xfId="32609"/>
    <cellStyle name="Input 2 2 2 7" xfId="32610"/>
    <cellStyle name="Input 2 2 3" xfId="32611"/>
    <cellStyle name="Input 2 2 3 2" xfId="32612"/>
    <cellStyle name="Input 2 2 4" xfId="32613"/>
    <cellStyle name="Input 2 2 4 2" xfId="32614"/>
    <cellStyle name="Input 2 3" xfId="32615"/>
    <cellStyle name="Input 2 3 2" xfId="32616"/>
    <cellStyle name="Input 2 3 2 2" xfId="32617"/>
    <cellStyle name="Input 2 3 2 2 2" xfId="32618"/>
    <cellStyle name="Input 2 3 2 3" xfId="32619"/>
    <cellStyle name="Input 2 3 2 4" xfId="32620"/>
    <cellStyle name="Input 2 3 3" xfId="32621"/>
    <cellStyle name="Input 2 3 3 2" xfId="32622"/>
    <cellStyle name="Input 2 3 3 3" xfId="32623"/>
    <cellStyle name="Input 2 3 4" xfId="32624"/>
    <cellStyle name="Input 2 3 4 2" xfId="32625"/>
    <cellStyle name="Input 2 3 5" xfId="32626"/>
    <cellStyle name="Input 2 3 6" xfId="32627"/>
    <cellStyle name="Input 2 4" xfId="32628"/>
    <cellStyle name="Input 2 4 2" xfId="32629"/>
    <cellStyle name="Input 2 4 2 2" xfId="32630"/>
    <cellStyle name="Input 2 4 3" xfId="32631"/>
    <cellStyle name="Input 2 4 4" xfId="32632"/>
    <cellStyle name="Input 2 4 5" xfId="32633"/>
    <cellStyle name="Input 2 5" xfId="32634"/>
    <cellStyle name="Input 2 5 2" xfId="32635"/>
    <cellStyle name="Input 2 6" xfId="32636"/>
    <cellStyle name="Input 2 6 2" xfId="32637"/>
    <cellStyle name="Input 2 7" xfId="32638"/>
    <cellStyle name="Input 2 8" xfId="32639"/>
    <cellStyle name="Input 2 9" xfId="32640"/>
    <cellStyle name="Input 20" xfId="32641"/>
    <cellStyle name="Input 20 2" xfId="32642"/>
    <cellStyle name="Input 20 2 2" xfId="32643"/>
    <cellStyle name="Input 20 2 2 2" xfId="32644"/>
    <cellStyle name="Input 20 2 3" xfId="32645"/>
    <cellStyle name="Input 20 2 4" xfId="32646"/>
    <cellStyle name="Input 20 3" xfId="32647"/>
    <cellStyle name="Input 20 3 2" xfId="32648"/>
    <cellStyle name="Input 20 4" xfId="32649"/>
    <cellStyle name="Input 20 4 2" xfId="32650"/>
    <cellStyle name="Input 20 5" xfId="32651"/>
    <cellStyle name="Input 21" xfId="32652"/>
    <cellStyle name="Input 21 2" xfId="32653"/>
    <cellStyle name="Input 21 2 2" xfId="32654"/>
    <cellStyle name="Input 21 2 3" xfId="32655"/>
    <cellStyle name="Input 21 3" xfId="32656"/>
    <cellStyle name="Input 21 4" xfId="32657"/>
    <cellStyle name="Input 22" xfId="32658"/>
    <cellStyle name="Input 22 2" xfId="32659"/>
    <cellStyle name="Input 22 2 2" xfId="32660"/>
    <cellStyle name="Input 22 3" xfId="32661"/>
    <cellStyle name="Input 22 4" xfId="32662"/>
    <cellStyle name="Input 23" xfId="32663"/>
    <cellStyle name="Input 23 2" xfId="32664"/>
    <cellStyle name="Input 23 2 2" xfId="32665"/>
    <cellStyle name="Input 23 3" xfId="32666"/>
    <cellStyle name="Input 23 4" xfId="32667"/>
    <cellStyle name="Input 24" xfId="32668"/>
    <cellStyle name="Input 24 2" xfId="32669"/>
    <cellStyle name="Input 24 2 2" xfId="32670"/>
    <cellStyle name="Input 24 2 3" xfId="32671"/>
    <cellStyle name="Input 24 3" xfId="32672"/>
    <cellStyle name="Input 25" xfId="32673"/>
    <cellStyle name="Input 25 2" xfId="32674"/>
    <cellStyle name="Input 25 2 2" xfId="32675"/>
    <cellStyle name="Input 25 3" xfId="32676"/>
    <cellStyle name="Input 26" xfId="32677"/>
    <cellStyle name="Input 26 2" xfId="32678"/>
    <cellStyle name="Input 26 2 2" xfId="32679"/>
    <cellStyle name="Input 26 3" xfId="32680"/>
    <cellStyle name="Input 27" xfId="32681"/>
    <cellStyle name="Input 27 2" xfId="32682"/>
    <cellStyle name="Input 27 2 2" xfId="32683"/>
    <cellStyle name="Input 27 3" xfId="32684"/>
    <cellStyle name="Input 28" xfId="32685"/>
    <cellStyle name="Input 28 2" xfId="32686"/>
    <cellStyle name="Input 28 2 2" xfId="32687"/>
    <cellStyle name="Input 28 3" xfId="32688"/>
    <cellStyle name="Input 29" xfId="32689"/>
    <cellStyle name="Input 29 2" xfId="32690"/>
    <cellStyle name="Input 29 2 2" xfId="32691"/>
    <cellStyle name="Input 29 3" xfId="32692"/>
    <cellStyle name="Input 3" xfId="32693"/>
    <cellStyle name="Input 3 10" xfId="32694"/>
    <cellStyle name="Input 3 2" xfId="32695"/>
    <cellStyle name="Input 3 2 2" xfId="32696"/>
    <cellStyle name="Input 3 2 2 2" xfId="32697"/>
    <cellStyle name="Input 3 2 2 2 2" xfId="32698"/>
    <cellStyle name="Input 3 2 2 3" xfId="32699"/>
    <cellStyle name="Input 3 2 2 4" xfId="32700"/>
    <cellStyle name="Input 3 2 3" xfId="32701"/>
    <cellStyle name="Input 3 2 3 2" xfId="32702"/>
    <cellStyle name="Input 3 2 3 3" xfId="32703"/>
    <cellStyle name="Input 3 2 4" xfId="32704"/>
    <cellStyle name="Input 3 2 4 2" xfId="32705"/>
    <cellStyle name="Input 3 2 5" xfId="32706"/>
    <cellStyle name="Input 3 2 6" xfId="32707"/>
    <cellStyle name="Input 3 3" xfId="32708"/>
    <cellStyle name="Input 3 3 2" xfId="32709"/>
    <cellStyle name="Input 3 3 2 2" xfId="32710"/>
    <cellStyle name="Input 3 3 3" xfId="32711"/>
    <cellStyle name="Input 3 3 4" xfId="32712"/>
    <cellStyle name="Input 3 3 5" xfId="32713"/>
    <cellStyle name="Input 3 4" xfId="32714"/>
    <cellStyle name="Input 3 4 2" xfId="32715"/>
    <cellStyle name="Input 3 5" xfId="32716"/>
    <cellStyle name="Input 3 5 2" xfId="32717"/>
    <cellStyle name="Input 3 6" xfId="32718"/>
    <cellStyle name="Input 3 7" xfId="32719"/>
    <cellStyle name="Input 3 8" xfId="32720"/>
    <cellStyle name="Input 3 9" xfId="32721"/>
    <cellStyle name="Input 30" xfId="32722"/>
    <cellStyle name="Input 30 2" xfId="32723"/>
    <cellStyle name="Input 30 2 2" xfId="32724"/>
    <cellStyle name="Input 30 3" xfId="32725"/>
    <cellStyle name="Input 31" xfId="32726"/>
    <cellStyle name="Input 31 2" xfId="32727"/>
    <cellStyle name="Input 31 2 2" xfId="32728"/>
    <cellStyle name="Input 31 3" xfId="32729"/>
    <cellStyle name="Input 32" xfId="32730"/>
    <cellStyle name="Input 32 2" xfId="32731"/>
    <cellStyle name="Input 32 2 2" xfId="32732"/>
    <cellStyle name="Input 32 3" xfId="32733"/>
    <cellStyle name="Input 33" xfId="32734"/>
    <cellStyle name="Input 33 2" xfId="32735"/>
    <cellStyle name="Input 33 2 2" xfId="32736"/>
    <cellStyle name="Input 33 3" xfId="32737"/>
    <cellStyle name="Input 34" xfId="32738"/>
    <cellStyle name="Input 34 2" xfId="32739"/>
    <cellStyle name="Input 34 2 2" xfId="32740"/>
    <cellStyle name="Input 34 3" xfId="32741"/>
    <cellStyle name="Input 35" xfId="32742"/>
    <cellStyle name="Input 35 2" xfId="32743"/>
    <cellStyle name="Input 35 2 2" xfId="32744"/>
    <cellStyle name="Input 35 3" xfId="32745"/>
    <cellStyle name="Input 36" xfId="32746"/>
    <cellStyle name="Input 36 2" xfId="32747"/>
    <cellStyle name="Input 36 2 2" xfId="32748"/>
    <cellStyle name="Input 37" xfId="32749"/>
    <cellStyle name="Input 37 2" xfId="32750"/>
    <cellStyle name="Input 37 2 2" xfId="32751"/>
    <cellStyle name="Input 38" xfId="32752"/>
    <cellStyle name="Input 38 2" xfId="32753"/>
    <cellStyle name="Input 38 2 2" xfId="32754"/>
    <cellStyle name="Input 39" xfId="32755"/>
    <cellStyle name="Input 39 2" xfId="32756"/>
    <cellStyle name="Input 39 2 2" xfId="32757"/>
    <cellStyle name="Input 4" xfId="32758"/>
    <cellStyle name="Input 4 2" xfId="32759"/>
    <cellStyle name="Input 4 2 2" xfId="32760"/>
    <cellStyle name="Input 4 2 2 2" xfId="32761"/>
    <cellStyle name="Input 4 2 3" xfId="32762"/>
    <cellStyle name="Input 4 2 4" xfId="32763"/>
    <cellStyle name="Input 4 2 5" xfId="32764"/>
    <cellStyle name="Input 4 2 6" xfId="32765"/>
    <cellStyle name="Input 4 3" xfId="32766"/>
    <cellStyle name="Input 4 3 2" xfId="32767"/>
    <cellStyle name="Input 4 4" xfId="32768"/>
    <cellStyle name="Input 4 4 2" xfId="32769"/>
    <cellStyle name="Input 4 5" xfId="32770"/>
    <cellStyle name="Input 40" xfId="32771"/>
    <cellStyle name="Input 40 2" xfId="32772"/>
    <cellStyle name="Input 40 2 2" xfId="32773"/>
    <cellStyle name="Input 41" xfId="32774"/>
    <cellStyle name="Input 41 2" xfId="32775"/>
    <cellStyle name="Input 41 2 2" xfId="32776"/>
    <cellStyle name="Input 42" xfId="32777"/>
    <cellStyle name="Input 42 2" xfId="32778"/>
    <cellStyle name="Input 42 2 2" xfId="32779"/>
    <cellStyle name="Input 43" xfId="32780"/>
    <cellStyle name="Input 43 2" xfId="32781"/>
    <cellStyle name="Input 43 2 2" xfId="32782"/>
    <cellStyle name="Input 44" xfId="32783"/>
    <cellStyle name="Input 44 2" xfId="32784"/>
    <cellStyle name="Input 44 2 2" xfId="32785"/>
    <cellStyle name="Input 45" xfId="32786"/>
    <cellStyle name="Input 45 2" xfId="32787"/>
    <cellStyle name="Input 45 2 2" xfId="32788"/>
    <cellStyle name="Input 46" xfId="32789"/>
    <cellStyle name="Input 46 2" xfId="32790"/>
    <cellStyle name="Input 46 2 2" xfId="32791"/>
    <cellStyle name="Input 47" xfId="32792"/>
    <cellStyle name="Input 47 2" xfId="32793"/>
    <cellStyle name="Input 47 2 2" xfId="32794"/>
    <cellStyle name="Input 48" xfId="32795"/>
    <cellStyle name="Input 48 2" xfId="32796"/>
    <cellStyle name="Input 48 2 2" xfId="32797"/>
    <cellStyle name="Input 49" xfId="32798"/>
    <cellStyle name="Input 49 2" xfId="32799"/>
    <cellStyle name="Input 49 2 2" xfId="32800"/>
    <cellStyle name="Input 5" xfId="32801"/>
    <cellStyle name="Input 5 2" xfId="32802"/>
    <cellStyle name="Input 5 2 2" xfId="32803"/>
    <cellStyle name="Input 5 2 2 2" xfId="32804"/>
    <cellStyle name="Input 5 2 3" xfId="32805"/>
    <cellStyle name="Input 5 2 4" xfId="32806"/>
    <cellStyle name="Input 5 2 5" xfId="32807"/>
    <cellStyle name="Input 5 3" xfId="32808"/>
    <cellStyle name="Input 5 3 2" xfId="32809"/>
    <cellStyle name="Input 5 4" xfId="32810"/>
    <cellStyle name="Input 5 4 2" xfId="32811"/>
    <cellStyle name="Input 5 5" xfId="32812"/>
    <cellStyle name="Input 50" xfId="32813"/>
    <cellStyle name="Input 50 2" xfId="32814"/>
    <cellStyle name="Input 50 2 2" xfId="32815"/>
    <cellStyle name="Input 51" xfId="32816"/>
    <cellStyle name="Input 51 2" xfId="32817"/>
    <cellStyle name="Input 51 2 2" xfId="32818"/>
    <cellStyle name="Input 52" xfId="32819"/>
    <cellStyle name="Input 52 2" xfId="32820"/>
    <cellStyle name="Input 52 2 2" xfId="32821"/>
    <cellStyle name="Input 53" xfId="32822"/>
    <cellStyle name="Input 53 2" xfId="32823"/>
    <cellStyle name="Input 53 2 2" xfId="32824"/>
    <cellStyle name="Input 54" xfId="32825"/>
    <cellStyle name="Input 54 2" xfId="32826"/>
    <cellStyle name="Input 54 2 2" xfId="32827"/>
    <cellStyle name="Input 55" xfId="32828"/>
    <cellStyle name="Input 55 2" xfId="32829"/>
    <cellStyle name="Input 55 2 2" xfId="32830"/>
    <cellStyle name="Input 56" xfId="32831"/>
    <cellStyle name="Input 56 2" xfId="32832"/>
    <cellStyle name="Input 56 2 2" xfId="32833"/>
    <cellStyle name="Input 57" xfId="32834"/>
    <cellStyle name="Input 57 2" xfId="32835"/>
    <cellStyle name="Input 57 2 2" xfId="32836"/>
    <cellStyle name="Input 58" xfId="32837"/>
    <cellStyle name="Input 58 2" xfId="32838"/>
    <cellStyle name="Input 58 2 2" xfId="32839"/>
    <cellStyle name="Input 59" xfId="32840"/>
    <cellStyle name="Input 59 2" xfId="32841"/>
    <cellStyle name="Input 59 2 2" xfId="32842"/>
    <cellStyle name="Input 6" xfId="32843"/>
    <cellStyle name="Input 6 2" xfId="32844"/>
    <cellStyle name="Input 6 2 2" xfId="32845"/>
    <cellStyle name="Input 6 2 2 2" xfId="32846"/>
    <cellStyle name="Input 6 2 3" xfId="32847"/>
    <cellStyle name="Input 6 2 4" xfId="32848"/>
    <cellStyle name="Input 6 2 5" xfId="32849"/>
    <cellStyle name="Input 6 3" xfId="32850"/>
    <cellStyle name="Input 6 3 2" xfId="32851"/>
    <cellStyle name="Input 6 4" xfId="32852"/>
    <cellStyle name="Input 6 4 2" xfId="32853"/>
    <cellStyle name="Input 6 5" xfId="32854"/>
    <cellStyle name="Input 60" xfId="32855"/>
    <cellStyle name="Input 60 2" xfId="32856"/>
    <cellStyle name="Input 60 2 2" xfId="32857"/>
    <cellStyle name="Input 61" xfId="32858"/>
    <cellStyle name="Input 61 2" xfId="32859"/>
    <cellStyle name="Input 61 2 2" xfId="32860"/>
    <cellStyle name="Input 62" xfId="32861"/>
    <cellStyle name="Input 62 2" xfId="32862"/>
    <cellStyle name="Input 62 2 2" xfId="32863"/>
    <cellStyle name="Input 63" xfId="32864"/>
    <cellStyle name="Input 63 2" xfId="32865"/>
    <cellStyle name="Input 63 2 2" xfId="32866"/>
    <cellStyle name="Input 64" xfId="32867"/>
    <cellStyle name="Input 64 2" xfId="32868"/>
    <cellStyle name="Input 64 2 2" xfId="32869"/>
    <cellStyle name="Input 65" xfId="32870"/>
    <cellStyle name="Input 65 2" xfId="32871"/>
    <cellStyle name="Input 65 2 2" xfId="32872"/>
    <cellStyle name="Input 66" xfId="32873"/>
    <cellStyle name="Input 66 2" xfId="32874"/>
    <cellStyle name="Input 66 2 2" xfId="32875"/>
    <cellStyle name="Input 67" xfId="32876"/>
    <cellStyle name="Input 67 2" xfId="32877"/>
    <cellStyle name="Input 67 2 2" xfId="32878"/>
    <cellStyle name="Input 68" xfId="32879"/>
    <cellStyle name="Input 68 2" xfId="32880"/>
    <cellStyle name="Input 68 2 2" xfId="32881"/>
    <cellStyle name="Input 68 3" xfId="32882"/>
    <cellStyle name="Input 69" xfId="32883"/>
    <cellStyle name="Input 69 2" xfId="32884"/>
    <cellStyle name="Input 69 2 2" xfId="32885"/>
    <cellStyle name="Input 69 3" xfId="32886"/>
    <cellStyle name="Input 7" xfId="32887"/>
    <cellStyle name="Input 7 2" xfId="32888"/>
    <cellStyle name="Input 7 2 2" xfId="32889"/>
    <cellStyle name="Input 7 2 2 2" xfId="32890"/>
    <cellStyle name="Input 7 2 3" xfId="32891"/>
    <cellStyle name="Input 7 2 4" xfId="32892"/>
    <cellStyle name="Input 7 3" xfId="32893"/>
    <cellStyle name="Input 7 3 2" xfId="32894"/>
    <cellStyle name="Input 7 4" xfId="32895"/>
    <cellStyle name="Input 7 4 2" xfId="32896"/>
    <cellStyle name="Input 7 5" xfId="32897"/>
    <cellStyle name="Input 70" xfId="32898"/>
    <cellStyle name="Input 70 2" xfId="32899"/>
    <cellStyle name="Input 70 2 2" xfId="32900"/>
    <cellStyle name="Input 70 3" xfId="32901"/>
    <cellStyle name="Input 71" xfId="32902"/>
    <cellStyle name="Input 71 2" xfId="32903"/>
    <cellStyle name="Input 71 2 2" xfId="32904"/>
    <cellStyle name="Input 71 3" xfId="32905"/>
    <cellStyle name="Input 72" xfId="32906"/>
    <cellStyle name="Input 72 2" xfId="32907"/>
    <cellStyle name="Input 72 2 2" xfId="32908"/>
    <cellStyle name="Input 72 3" xfId="32909"/>
    <cellStyle name="Input 73" xfId="32910"/>
    <cellStyle name="Input 73 2" xfId="32911"/>
    <cellStyle name="Input 73 2 2" xfId="32912"/>
    <cellStyle name="Input 73 3" xfId="32913"/>
    <cellStyle name="Input 74" xfId="32914"/>
    <cellStyle name="Input 74 2" xfId="32915"/>
    <cellStyle name="Input 74 2 2" xfId="32916"/>
    <cellStyle name="Input 74 3" xfId="32917"/>
    <cellStyle name="Input 75" xfId="32918"/>
    <cellStyle name="Input 75 2" xfId="32919"/>
    <cellStyle name="Input 75 2 2" xfId="32920"/>
    <cellStyle name="Input 75 3" xfId="32921"/>
    <cellStyle name="Input 76" xfId="32922"/>
    <cellStyle name="Input 76 2" xfId="32923"/>
    <cellStyle name="Input 76 2 2" xfId="32924"/>
    <cellStyle name="Input 76 3" xfId="32925"/>
    <cellStyle name="Input 77" xfId="32926"/>
    <cellStyle name="Input 77 2" xfId="32927"/>
    <cellStyle name="Input 77 2 2" xfId="32928"/>
    <cellStyle name="Input 77 3" xfId="32929"/>
    <cellStyle name="Input 78" xfId="32930"/>
    <cellStyle name="Input 78 2" xfId="32931"/>
    <cellStyle name="Input 78 2 2" xfId="32932"/>
    <cellStyle name="Input 78 3" xfId="32933"/>
    <cellStyle name="Input 79" xfId="32934"/>
    <cellStyle name="Input 79 2" xfId="32935"/>
    <cellStyle name="Input 79 2 2" xfId="32936"/>
    <cellStyle name="Input 79 3" xfId="32937"/>
    <cellStyle name="Input 8" xfId="32938"/>
    <cellStyle name="Input 8 2" xfId="32939"/>
    <cellStyle name="Input 8 2 2" xfId="32940"/>
    <cellStyle name="Input 8 2 2 2" xfId="32941"/>
    <cellStyle name="Input 8 2 3" xfId="32942"/>
    <cellStyle name="Input 8 2 4" xfId="32943"/>
    <cellStyle name="Input 8 3" xfId="32944"/>
    <cellStyle name="Input 8 3 2" xfId="32945"/>
    <cellStyle name="Input 8 4" xfId="32946"/>
    <cellStyle name="Input 8 4 2" xfId="32947"/>
    <cellStyle name="Input 8 5" xfId="32948"/>
    <cellStyle name="Input 80" xfId="32949"/>
    <cellStyle name="Input 80 2" xfId="32950"/>
    <cellStyle name="Input 81" xfId="32951"/>
    <cellStyle name="Input 81 2" xfId="32952"/>
    <cellStyle name="Input 82" xfId="32953"/>
    <cellStyle name="Input 82 2" xfId="32954"/>
    <cellStyle name="Input 83" xfId="32955"/>
    <cellStyle name="Input 83 2" xfId="32956"/>
    <cellStyle name="Input 84" xfId="32957"/>
    <cellStyle name="Input 84 2" xfId="32958"/>
    <cellStyle name="Input 85" xfId="32959"/>
    <cellStyle name="Input 85 2" xfId="32960"/>
    <cellStyle name="Input 86" xfId="32961"/>
    <cellStyle name="Input 86 2" xfId="32962"/>
    <cellStyle name="Input 87" xfId="32963"/>
    <cellStyle name="Input 87 2" xfId="32964"/>
    <cellStyle name="Input 88" xfId="32965"/>
    <cellStyle name="Input 88 2" xfId="32966"/>
    <cellStyle name="Input 89" xfId="32967"/>
    <cellStyle name="Input 89 2" xfId="32968"/>
    <cellStyle name="Input 9" xfId="32969"/>
    <cellStyle name="Input 9 2" xfId="32970"/>
    <cellStyle name="Input 9 2 2" xfId="32971"/>
    <cellStyle name="Input 9 2 2 2" xfId="32972"/>
    <cellStyle name="Input 9 2 3" xfId="32973"/>
    <cellStyle name="Input 9 3" xfId="32974"/>
    <cellStyle name="Input 9 3 2" xfId="32975"/>
    <cellStyle name="Input 9 4" xfId="32976"/>
    <cellStyle name="Input 9 4 2" xfId="32977"/>
    <cellStyle name="Input 9 5" xfId="32978"/>
    <cellStyle name="Input 90" xfId="32979"/>
    <cellStyle name="Input 90 2" xfId="32980"/>
    <cellStyle name="Input 91" xfId="32981"/>
    <cellStyle name="Input 91 2" xfId="32982"/>
    <cellStyle name="Input 92" xfId="32983"/>
    <cellStyle name="Input 93" xfId="32984"/>
    <cellStyle name="Input 94" xfId="32985"/>
    <cellStyle name="Input 95" xfId="32986"/>
    <cellStyle name="Input 96" xfId="32987"/>
    <cellStyle name="Input 97" xfId="32988"/>
    <cellStyle name="Input Cells" xfId="32989"/>
    <cellStyle name="Input Cells 2" xfId="32990"/>
    <cellStyle name="Input Cells 2 2" xfId="32991"/>
    <cellStyle name="Input Cells 2 2 2" xfId="32992"/>
    <cellStyle name="Input Cells 2 2 2 2" xfId="32993"/>
    <cellStyle name="Input Cells 2 2 3" xfId="32994"/>
    <cellStyle name="Input Cells 2 3" xfId="32995"/>
    <cellStyle name="Input Cells 2 3 2" xfId="32996"/>
    <cellStyle name="Input Cells 2 4" xfId="32997"/>
    <cellStyle name="Input Cells 2 4 2" xfId="32998"/>
    <cellStyle name="Input Cells 3" xfId="32999"/>
    <cellStyle name="Input Cells 3 2" xfId="33000"/>
    <cellStyle name="Input Cells 3 2 2" xfId="33001"/>
    <cellStyle name="Input Cells 3 3" xfId="33002"/>
    <cellStyle name="Input Cells 4" xfId="33003"/>
    <cellStyle name="Input Cells 4 2" xfId="33004"/>
    <cellStyle name="Input Cells 5" xfId="33005"/>
    <cellStyle name="Input Cells 5 2" xfId="33006"/>
    <cellStyle name="Input Cells Percent" xfId="33007"/>
    <cellStyle name="Input Cells Percent 2" xfId="33008"/>
    <cellStyle name="Input Cells Percent 2 2" xfId="33009"/>
    <cellStyle name="Input Cells Percent 2 2 2" xfId="33010"/>
    <cellStyle name="Input Cells Percent 2 2 2 2" xfId="33011"/>
    <cellStyle name="Input Cells Percent 2 2 3" xfId="33012"/>
    <cellStyle name="Input Cells Percent 2 3" xfId="33013"/>
    <cellStyle name="Input Cells Percent 2 3 2" xfId="33014"/>
    <cellStyle name="Input Cells Percent 2 4" xfId="33015"/>
    <cellStyle name="Input Cells Percent 2 4 2" xfId="33016"/>
    <cellStyle name="Input Cells Percent 3" xfId="33017"/>
    <cellStyle name="Input Cells Percent 3 2" xfId="33018"/>
    <cellStyle name="Input Cells Percent 3 2 2" xfId="33019"/>
    <cellStyle name="Input Cells Percent 3 3" xfId="33020"/>
    <cellStyle name="Input Cells Percent 4" xfId="33021"/>
    <cellStyle name="Input Cells Percent 4 2" xfId="33022"/>
    <cellStyle name="Input Cells Percent 5" xfId="33023"/>
    <cellStyle name="Input Cells Percent 5 2" xfId="33024"/>
    <cellStyle name="Input Cells Percent_AURORA Total New" xfId="33025"/>
    <cellStyle name="Input Cells_4.34E Mint Farm Deferral" xfId="33026"/>
    <cellStyle name="line b - Style6" xfId="33027"/>
    <cellStyle name="Lines" xfId="33028"/>
    <cellStyle name="Lines 2" xfId="33029"/>
    <cellStyle name="Lines 2 2" xfId="33030"/>
    <cellStyle name="Lines 2 2 2" xfId="33031"/>
    <cellStyle name="Lines 2 2 2 2" xfId="33032"/>
    <cellStyle name="Lines 2 2 3" xfId="33033"/>
    <cellStyle name="Lines 2 3" xfId="33034"/>
    <cellStyle name="Lines 2 3 2" xfId="33035"/>
    <cellStyle name="Lines 2 4" xfId="33036"/>
    <cellStyle name="Lines 2 4 2" xfId="33037"/>
    <cellStyle name="Lines 3" xfId="33038"/>
    <cellStyle name="Lines 3 2" xfId="33039"/>
    <cellStyle name="Lines 3 2 2" xfId="33040"/>
    <cellStyle name="Lines 3 2 2 2" xfId="33041"/>
    <cellStyle name="Lines 3 2 3" xfId="33042"/>
    <cellStyle name="Lines 3 3" xfId="33043"/>
    <cellStyle name="Lines 3 3 2" xfId="33044"/>
    <cellStyle name="Lines 3 4" xfId="33045"/>
    <cellStyle name="Lines 3 4 2" xfId="33046"/>
    <cellStyle name="Lines 4" xfId="33047"/>
    <cellStyle name="Lines 4 2" xfId="33048"/>
    <cellStyle name="Lines 4 2 2" xfId="33049"/>
    <cellStyle name="Lines 4 3" xfId="33050"/>
    <cellStyle name="Lines 4 3 2" xfId="33051"/>
    <cellStyle name="Lines 5" xfId="33052"/>
    <cellStyle name="Lines 5 2" xfId="33053"/>
    <cellStyle name="Lines 5 2 2" xfId="33054"/>
    <cellStyle name="Lines 5 3" xfId="33055"/>
    <cellStyle name="Lines 6" xfId="33056"/>
    <cellStyle name="Lines 6 2" xfId="33057"/>
    <cellStyle name="Lines 7" xfId="33058"/>
    <cellStyle name="Lines 7 2" xfId="33059"/>
    <cellStyle name="Lines_Electric Rev Req Model (2009 GRC) Rebuttal" xfId="33060"/>
    <cellStyle name="LINKED" xfId="33061"/>
    <cellStyle name="LINKED 2" xfId="33062"/>
    <cellStyle name="LINKED 2 2" xfId="33063"/>
    <cellStyle name="LINKED 2 2 2" xfId="33064"/>
    <cellStyle name="LINKED 2 2 3" xfId="33065"/>
    <cellStyle name="LINKED 2 3" xfId="33066"/>
    <cellStyle name="LINKED 2 4" xfId="33067"/>
    <cellStyle name="LINKED 3" xfId="33068"/>
    <cellStyle name="LINKED 3 2" xfId="33069"/>
    <cellStyle name="LINKED 4" xfId="33070"/>
    <cellStyle name="LINKED 4 2" xfId="33071"/>
    <cellStyle name="Linked Cell 10" xfId="33072"/>
    <cellStyle name="Linked Cell 11" xfId="33073"/>
    <cellStyle name="Linked Cell 12" xfId="33074"/>
    <cellStyle name="Linked Cell 13" xfId="33075"/>
    <cellStyle name="Linked Cell 14" xfId="33076"/>
    <cellStyle name="Linked Cell 15" xfId="33077"/>
    <cellStyle name="Linked Cell 16" xfId="33078"/>
    <cellStyle name="Linked Cell 17" xfId="33079"/>
    <cellStyle name="Linked Cell 18" xfId="33080"/>
    <cellStyle name="Linked Cell 19" xfId="33081"/>
    <cellStyle name="Linked Cell 2" xfId="33082"/>
    <cellStyle name="Linked Cell 2 2" xfId="33083"/>
    <cellStyle name="Linked Cell 2 2 2" xfId="33084"/>
    <cellStyle name="Linked Cell 2 2 2 2" xfId="33085"/>
    <cellStyle name="Linked Cell 2 2 2 2 2" xfId="33086"/>
    <cellStyle name="Linked Cell 2 2 2 3" xfId="33087"/>
    <cellStyle name="Linked Cell 2 2 3" xfId="33088"/>
    <cellStyle name="Linked Cell 2 2 3 2" xfId="33089"/>
    <cellStyle name="Linked Cell 2 2 4" xfId="33090"/>
    <cellStyle name="Linked Cell 2 2 4 2" xfId="33091"/>
    <cellStyle name="Linked Cell 2 3" xfId="33092"/>
    <cellStyle name="Linked Cell 2 3 2" xfId="33093"/>
    <cellStyle name="Linked Cell 2 3 2 2" xfId="33094"/>
    <cellStyle name="Linked Cell 2 3 2 2 2" xfId="33095"/>
    <cellStyle name="Linked Cell 2 3 2 3" xfId="33096"/>
    <cellStyle name="Linked Cell 2 3 2 4" xfId="33097"/>
    <cellStyle name="Linked Cell 2 3 3" xfId="33098"/>
    <cellStyle name="Linked Cell 2 3 3 2" xfId="33099"/>
    <cellStyle name="Linked Cell 2 3 3 3" xfId="33100"/>
    <cellStyle name="Linked Cell 2 3 4" xfId="33101"/>
    <cellStyle name="Linked Cell 2 3 4 2" xfId="33102"/>
    <cellStyle name="Linked Cell 2 3 4 3" xfId="33103"/>
    <cellStyle name="Linked Cell 2 3 5" xfId="33104"/>
    <cellStyle name="Linked Cell 2 3 6" xfId="33105"/>
    <cellStyle name="Linked Cell 2 4" xfId="33106"/>
    <cellStyle name="Linked Cell 2 4 2" xfId="33107"/>
    <cellStyle name="Linked Cell 2 4 2 2" xfId="33108"/>
    <cellStyle name="Linked Cell 2 4 3" xfId="33109"/>
    <cellStyle name="Linked Cell 2 4 4" xfId="33110"/>
    <cellStyle name="Linked Cell 2 4 5" xfId="33111"/>
    <cellStyle name="Linked Cell 2 5" xfId="33112"/>
    <cellStyle name="Linked Cell 2 5 2" xfId="33113"/>
    <cellStyle name="Linked Cell 2 5 3" xfId="33114"/>
    <cellStyle name="Linked Cell 2 6" xfId="33115"/>
    <cellStyle name="Linked Cell 2 6 2" xfId="33116"/>
    <cellStyle name="Linked Cell 20" xfId="33117"/>
    <cellStyle name="Linked Cell 21" xfId="33118"/>
    <cellStyle name="Linked Cell 22" xfId="33119"/>
    <cellStyle name="Linked Cell 23" xfId="33120"/>
    <cellStyle name="Linked Cell 24" xfId="33121"/>
    <cellStyle name="Linked Cell 25" xfId="33122"/>
    <cellStyle name="Linked Cell 26" xfId="33123"/>
    <cellStyle name="Linked Cell 27" xfId="33124"/>
    <cellStyle name="Linked Cell 28" xfId="33125"/>
    <cellStyle name="Linked Cell 29" xfId="33126"/>
    <cellStyle name="Linked Cell 3" xfId="33127"/>
    <cellStyle name="Linked Cell 3 2" xfId="33128"/>
    <cellStyle name="Linked Cell 3 2 2" xfId="33129"/>
    <cellStyle name="Linked Cell 3 2 2 2" xfId="33130"/>
    <cellStyle name="Linked Cell 3 2 3" xfId="33131"/>
    <cellStyle name="Linked Cell 3 3" xfId="33132"/>
    <cellStyle name="Linked Cell 3 3 2" xfId="33133"/>
    <cellStyle name="Linked Cell 3 4" xfId="33134"/>
    <cellStyle name="Linked Cell 3 4 2" xfId="33135"/>
    <cellStyle name="Linked Cell 3 5" xfId="33136"/>
    <cellStyle name="Linked Cell 30" xfId="33137"/>
    <cellStyle name="Linked Cell 31" xfId="33138"/>
    <cellStyle name="Linked Cell 32" xfId="33139"/>
    <cellStyle name="Linked Cell 33" xfId="33140"/>
    <cellStyle name="Linked Cell 34" xfId="33141"/>
    <cellStyle name="Linked Cell 35" xfId="33142"/>
    <cellStyle name="Linked Cell 36" xfId="33143"/>
    <cellStyle name="Linked Cell 37" xfId="33144"/>
    <cellStyle name="Linked Cell 38" xfId="33145"/>
    <cellStyle name="Linked Cell 39" xfId="33146"/>
    <cellStyle name="Linked Cell 4" xfId="33147"/>
    <cellStyle name="Linked Cell 4 2" xfId="33148"/>
    <cellStyle name="Linked Cell 4 2 2" xfId="33149"/>
    <cellStyle name="Linked Cell 4 2 2 2" xfId="33150"/>
    <cellStyle name="Linked Cell 4 2 3" xfId="33151"/>
    <cellStyle name="Linked Cell 4 2 4" xfId="33152"/>
    <cellStyle name="Linked Cell 4 3" xfId="33153"/>
    <cellStyle name="Linked Cell 4 3 2" xfId="33154"/>
    <cellStyle name="Linked Cell 4 4" xfId="33155"/>
    <cellStyle name="Linked Cell 4 4 2" xfId="33156"/>
    <cellStyle name="Linked Cell 4 5" xfId="33157"/>
    <cellStyle name="Linked Cell 40" xfId="33158"/>
    <cellStyle name="Linked Cell 41" xfId="33159"/>
    <cellStyle name="Linked Cell 42" xfId="33160"/>
    <cellStyle name="Linked Cell 43" xfId="33161"/>
    <cellStyle name="Linked Cell 44" xfId="33162"/>
    <cellStyle name="Linked Cell 45" xfId="33163"/>
    <cellStyle name="Linked Cell 46" xfId="33164"/>
    <cellStyle name="Linked Cell 47" xfId="33165"/>
    <cellStyle name="Linked Cell 48" xfId="33166"/>
    <cellStyle name="Linked Cell 49" xfId="33167"/>
    <cellStyle name="Linked Cell 5" xfId="33168"/>
    <cellStyle name="Linked Cell 5 2" xfId="33169"/>
    <cellStyle name="Linked Cell 5 2 2" xfId="33170"/>
    <cellStyle name="Linked Cell 5 2 3" xfId="33171"/>
    <cellStyle name="Linked Cell 5 3" xfId="33172"/>
    <cellStyle name="Linked Cell 50" xfId="33173"/>
    <cellStyle name="Linked Cell 51" xfId="33174"/>
    <cellStyle name="Linked Cell 52" xfId="33175"/>
    <cellStyle name="Linked Cell 53" xfId="33176"/>
    <cellStyle name="Linked Cell 54" xfId="33177"/>
    <cellStyle name="Linked Cell 55" xfId="33178"/>
    <cellStyle name="Linked Cell 56" xfId="33179"/>
    <cellStyle name="Linked Cell 57" xfId="33180"/>
    <cellStyle name="Linked Cell 58" xfId="33181"/>
    <cellStyle name="Linked Cell 59" xfId="33182"/>
    <cellStyle name="Linked Cell 6" xfId="33183"/>
    <cellStyle name="Linked Cell 6 2" xfId="33184"/>
    <cellStyle name="Linked Cell 6 2 2" xfId="33185"/>
    <cellStyle name="Linked Cell 6 3" xfId="33186"/>
    <cellStyle name="Linked Cell 6 4" xfId="33187"/>
    <cellStyle name="Linked Cell 6 5" xfId="33188"/>
    <cellStyle name="Linked Cell 60" xfId="33189"/>
    <cellStyle name="Linked Cell 61" xfId="33190"/>
    <cellStyle name="Linked Cell 62" xfId="33191"/>
    <cellStyle name="Linked Cell 63" xfId="33192"/>
    <cellStyle name="Linked Cell 64" xfId="33193"/>
    <cellStyle name="Linked Cell 65" xfId="33194"/>
    <cellStyle name="Linked Cell 7" xfId="33195"/>
    <cellStyle name="Linked Cell 7 2" xfId="33196"/>
    <cellStyle name="Linked Cell 7 3" xfId="33197"/>
    <cellStyle name="Linked Cell 8" xfId="33198"/>
    <cellStyle name="Linked Cell 9" xfId="33199"/>
    <cellStyle name="Marathon" xfId="43138"/>
    <cellStyle name="Millares [0]_2AV_M_M " xfId="33200"/>
    <cellStyle name="Millares_2AV_M_M " xfId="33201"/>
    <cellStyle name="modified border" xfId="33202"/>
    <cellStyle name="modified border 2" xfId="33203"/>
    <cellStyle name="modified border 2 2" xfId="33204"/>
    <cellStyle name="modified border 2 2 2" xfId="33205"/>
    <cellStyle name="modified border 2 2 2 2" xfId="33206"/>
    <cellStyle name="modified border 2 2 3" xfId="33207"/>
    <cellStyle name="modified border 2 2 4" xfId="33208"/>
    <cellStyle name="modified border 2 3" xfId="33209"/>
    <cellStyle name="modified border 2 3 2" xfId="33210"/>
    <cellStyle name="modified border 2 4" xfId="33211"/>
    <cellStyle name="modified border 2 4 2" xfId="33212"/>
    <cellStyle name="modified border 3" xfId="33213"/>
    <cellStyle name="modified border 3 2" xfId="33214"/>
    <cellStyle name="modified border 3 2 2" xfId="33215"/>
    <cellStyle name="modified border 3 2 2 2" xfId="33216"/>
    <cellStyle name="modified border 3 2 3" xfId="33217"/>
    <cellStyle name="modified border 3 2 4" xfId="33218"/>
    <cellStyle name="modified border 3 3" xfId="33219"/>
    <cellStyle name="modified border 3 3 2" xfId="33220"/>
    <cellStyle name="modified border 3 4" xfId="33221"/>
    <cellStyle name="modified border 3 4 2" xfId="33222"/>
    <cellStyle name="modified border 4" xfId="33223"/>
    <cellStyle name="modified border 4 2" xfId="33224"/>
    <cellStyle name="modified border 4 2 2" xfId="33225"/>
    <cellStyle name="modified border 4 2 2 2" xfId="33226"/>
    <cellStyle name="modified border 4 2 3" xfId="33227"/>
    <cellStyle name="modified border 4 2 4" xfId="33228"/>
    <cellStyle name="modified border 4 3" xfId="33229"/>
    <cellStyle name="modified border 4 3 2" xfId="33230"/>
    <cellStyle name="modified border 4 4" xfId="33231"/>
    <cellStyle name="modified border 4 4 2" xfId="33232"/>
    <cellStyle name="modified border 5" xfId="33233"/>
    <cellStyle name="modified border 5 2" xfId="33234"/>
    <cellStyle name="modified border 5 2 2" xfId="33235"/>
    <cellStyle name="modified border 5 2 3" xfId="33236"/>
    <cellStyle name="modified border 5 3" xfId="33237"/>
    <cellStyle name="modified border 5 4" xfId="33238"/>
    <cellStyle name="modified border 6" xfId="33239"/>
    <cellStyle name="modified border 6 2" xfId="33240"/>
    <cellStyle name="modified border 7" xfId="33241"/>
    <cellStyle name="modified border 7 2" xfId="33242"/>
    <cellStyle name="modified border 8" xfId="33243"/>
    <cellStyle name="modified border 8 2" xfId="33244"/>
    <cellStyle name="modified border_4.34E Mint Farm Deferral" xfId="33245"/>
    <cellStyle name="modified border1" xfId="33246"/>
    <cellStyle name="modified border1 2" xfId="33247"/>
    <cellStyle name="modified border1 2 2" xfId="33248"/>
    <cellStyle name="modified border1 2 2 2" xfId="33249"/>
    <cellStyle name="modified border1 2 2 2 2" xfId="33250"/>
    <cellStyle name="modified border1 2 2 3" xfId="33251"/>
    <cellStyle name="modified border1 2 2 4" xfId="33252"/>
    <cellStyle name="modified border1 2 3" xfId="33253"/>
    <cellStyle name="modified border1 2 3 2" xfId="33254"/>
    <cellStyle name="modified border1 2 4" xfId="33255"/>
    <cellStyle name="modified border1 2 4 2" xfId="33256"/>
    <cellStyle name="modified border1 3" xfId="33257"/>
    <cellStyle name="modified border1 3 2" xfId="33258"/>
    <cellStyle name="modified border1 3 2 2" xfId="33259"/>
    <cellStyle name="modified border1 3 2 2 2" xfId="33260"/>
    <cellStyle name="modified border1 3 2 3" xfId="33261"/>
    <cellStyle name="modified border1 3 2 4" xfId="33262"/>
    <cellStyle name="modified border1 3 3" xfId="33263"/>
    <cellStyle name="modified border1 3 3 2" xfId="33264"/>
    <cellStyle name="modified border1 3 4" xfId="33265"/>
    <cellStyle name="modified border1 3 4 2" xfId="33266"/>
    <cellStyle name="modified border1 4" xfId="33267"/>
    <cellStyle name="modified border1 4 2" xfId="33268"/>
    <cellStyle name="modified border1 4 2 2" xfId="33269"/>
    <cellStyle name="modified border1 4 2 2 2" xfId="33270"/>
    <cellStyle name="modified border1 4 2 3" xfId="33271"/>
    <cellStyle name="modified border1 4 2 4" xfId="33272"/>
    <cellStyle name="modified border1 4 3" xfId="33273"/>
    <cellStyle name="modified border1 4 3 2" xfId="33274"/>
    <cellStyle name="modified border1 4 4" xfId="33275"/>
    <cellStyle name="modified border1 4 4 2" xfId="33276"/>
    <cellStyle name="modified border1 5" xfId="33277"/>
    <cellStyle name="modified border1 5 2" xfId="33278"/>
    <cellStyle name="modified border1 5 2 2" xfId="33279"/>
    <cellStyle name="modified border1 5 2 3" xfId="33280"/>
    <cellStyle name="modified border1 5 3" xfId="33281"/>
    <cellStyle name="modified border1 5 4" xfId="33282"/>
    <cellStyle name="modified border1 6" xfId="33283"/>
    <cellStyle name="modified border1 6 2" xfId="33284"/>
    <cellStyle name="modified border1 7" xfId="33285"/>
    <cellStyle name="modified border1 7 2" xfId="33286"/>
    <cellStyle name="modified border1 8" xfId="33287"/>
    <cellStyle name="modified border1 8 2" xfId="33288"/>
    <cellStyle name="modified border1_4.34E Mint Farm Deferral" xfId="33289"/>
    <cellStyle name="Moneda [0]_2AV_M_M " xfId="33290"/>
    <cellStyle name="Moneda_2AV_M_M " xfId="33291"/>
    <cellStyle name="MonthYears" xfId="33292"/>
    <cellStyle name="Neutral 10" xfId="33293"/>
    <cellStyle name="Neutral 11" xfId="33294"/>
    <cellStyle name="Neutral 12" xfId="33295"/>
    <cellStyle name="Neutral 13" xfId="33296"/>
    <cellStyle name="Neutral 14" xfId="33297"/>
    <cellStyle name="Neutral 15" xfId="33298"/>
    <cellStyle name="Neutral 16" xfId="33299"/>
    <cellStyle name="Neutral 17" xfId="33300"/>
    <cellStyle name="Neutral 18" xfId="33301"/>
    <cellStyle name="Neutral 19" xfId="33302"/>
    <cellStyle name="Neutral 2" xfId="33303"/>
    <cellStyle name="Neutral 2 2" xfId="33304"/>
    <cellStyle name="Neutral 2 2 2" xfId="33305"/>
    <cellStyle name="Neutral 2 2 2 2" xfId="33306"/>
    <cellStyle name="Neutral 2 2 2 2 2" xfId="33307"/>
    <cellStyle name="Neutral 2 2 2 3" xfId="33308"/>
    <cellStyle name="Neutral 2 2 3" xfId="33309"/>
    <cellStyle name="Neutral 2 2 3 2" xfId="33310"/>
    <cellStyle name="Neutral 2 2 4" xfId="33311"/>
    <cellStyle name="Neutral 2 2 4 2" xfId="33312"/>
    <cellStyle name="Neutral 2 3" xfId="33313"/>
    <cellStyle name="Neutral 2 3 2" xfId="33314"/>
    <cellStyle name="Neutral 2 3 2 2" xfId="33315"/>
    <cellStyle name="Neutral 2 3 2 2 2" xfId="33316"/>
    <cellStyle name="Neutral 2 3 2 3" xfId="33317"/>
    <cellStyle name="Neutral 2 3 2 4" xfId="33318"/>
    <cellStyle name="Neutral 2 3 3" xfId="33319"/>
    <cellStyle name="Neutral 2 3 3 2" xfId="33320"/>
    <cellStyle name="Neutral 2 3 3 3" xfId="33321"/>
    <cellStyle name="Neutral 2 3 4" xfId="33322"/>
    <cellStyle name="Neutral 2 3 4 2" xfId="33323"/>
    <cellStyle name="Neutral 2 3 5" xfId="33324"/>
    <cellStyle name="Neutral 2 3 6" xfId="33325"/>
    <cellStyle name="Neutral 2 4" xfId="33326"/>
    <cellStyle name="Neutral 2 4 2" xfId="33327"/>
    <cellStyle name="Neutral 2 4 2 2" xfId="33328"/>
    <cellStyle name="Neutral 2 4 3" xfId="33329"/>
    <cellStyle name="Neutral 2 4 4" xfId="33330"/>
    <cellStyle name="Neutral 2 4 5" xfId="33331"/>
    <cellStyle name="Neutral 2 5" xfId="33332"/>
    <cellStyle name="Neutral 2 5 2" xfId="33333"/>
    <cellStyle name="Neutral 2 6" xfId="33334"/>
    <cellStyle name="Neutral 2 6 2" xfId="33335"/>
    <cellStyle name="Neutral 2 7" xfId="33336"/>
    <cellStyle name="Neutral 20" xfId="33337"/>
    <cellStyle name="Neutral 21" xfId="33338"/>
    <cellStyle name="Neutral 22" xfId="33339"/>
    <cellStyle name="Neutral 23" xfId="33340"/>
    <cellStyle name="Neutral 24" xfId="33341"/>
    <cellStyle name="Neutral 25" xfId="33342"/>
    <cellStyle name="Neutral 26" xfId="33343"/>
    <cellStyle name="Neutral 27" xfId="33344"/>
    <cellStyle name="Neutral 28" xfId="33345"/>
    <cellStyle name="Neutral 29" xfId="33346"/>
    <cellStyle name="Neutral 3" xfId="33347"/>
    <cellStyle name="Neutral 3 2" xfId="33348"/>
    <cellStyle name="Neutral 3 2 2" xfId="33349"/>
    <cellStyle name="Neutral 3 2 2 2" xfId="33350"/>
    <cellStyle name="Neutral 3 2 3" xfId="33351"/>
    <cellStyle name="Neutral 3 3" xfId="33352"/>
    <cellStyle name="Neutral 3 3 2" xfId="33353"/>
    <cellStyle name="Neutral 3 4" xfId="33354"/>
    <cellStyle name="Neutral 3 4 2" xfId="33355"/>
    <cellStyle name="Neutral 3 5" xfId="33356"/>
    <cellStyle name="Neutral 30" xfId="33357"/>
    <cellStyle name="Neutral 31" xfId="33358"/>
    <cellStyle name="Neutral 32" xfId="33359"/>
    <cellStyle name="Neutral 33" xfId="33360"/>
    <cellStyle name="Neutral 34" xfId="33361"/>
    <cellStyle name="Neutral 35" xfId="33362"/>
    <cellStyle name="Neutral 36" xfId="33363"/>
    <cellStyle name="Neutral 37" xfId="33364"/>
    <cellStyle name="Neutral 38" xfId="33365"/>
    <cellStyle name="Neutral 39" xfId="33366"/>
    <cellStyle name="Neutral 4" xfId="33367"/>
    <cellStyle name="Neutral 4 2" xfId="33368"/>
    <cellStyle name="Neutral 4 2 2" xfId="33369"/>
    <cellStyle name="Neutral 4 2 2 2" xfId="33370"/>
    <cellStyle name="Neutral 4 2 3" xfId="33371"/>
    <cellStyle name="Neutral 4 2 4" xfId="33372"/>
    <cellStyle name="Neutral 4 3" xfId="33373"/>
    <cellStyle name="Neutral 4 3 2" xfId="33374"/>
    <cellStyle name="Neutral 4 4" xfId="33375"/>
    <cellStyle name="Neutral 4 4 2" xfId="33376"/>
    <cellStyle name="Neutral 4 5" xfId="33377"/>
    <cellStyle name="Neutral 40" xfId="33378"/>
    <cellStyle name="Neutral 41" xfId="33379"/>
    <cellStyle name="Neutral 42" xfId="33380"/>
    <cellStyle name="Neutral 43" xfId="33381"/>
    <cellStyle name="Neutral 44" xfId="33382"/>
    <cellStyle name="Neutral 45" xfId="33383"/>
    <cellStyle name="Neutral 46" xfId="33384"/>
    <cellStyle name="Neutral 47" xfId="33385"/>
    <cellStyle name="Neutral 48" xfId="33386"/>
    <cellStyle name="Neutral 49" xfId="33387"/>
    <cellStyle name="Neutral 5" xfId="33388"/>
    <cellStyle name="Neutral 5 2" xfId="33389"/>
    <cellStyle name="Neutral 5 2 2" xfId="33390"/>
    <cellStyle name="Neutral 5 2 3" xfId="33391"/>
    <cellStyle name="Neutral 5 3" xfId="33392"/>
    <cellStyle name="Neutral 50" xfId="33393"/>
    <cellStyle name="Neutral 51" xfId="33394"/>
    <cellStyle name="Neutral 52" xfId="33395"/>
    <cellStyle name="Neutral 53" xfId="33396"/>
    <cellStyle name="Neutral 54" xfId="33397"/>
    <cellStyle name="Neutral 55" xfId="33398"/>
    <cellStyle name="Neutral 56" xfId="33399"/>
    <cellStyle name="Neutral 57" xfId="33400"/>
    <cellStyle name="Neutral 58" xfId="33401"/>
    <cellStyle name="Neutral 59" xfId="33402"/>
    <cellStyle name="Neutral 6" xfId="33403"/>
    <cellStyle name="Neutral 6 2" xfId="33404"/>
    <cellStyle name="Neutral 6 2 2" xfId="33405"/>
    <cellStyle name="Neutral 6 3" xfId="33406"/>
    <cellStyle name="Neutral 6 4" xfId="33407"/>
    <cellStyle name="Neutral 6 5" xfId="33408"/>
    <cellStyle name="Neutral 60" xfId="33409"/>
    <cellStyle name="Neutral 61" xfId="33410"/>
    <cellStyle name="Neutral 62" xfId="33411"/>
    <cellStyle name="Neutral 63" xfId="33412"/>
    <cellStyle name="Neutral 64" xfId="33413"/>
    <cellStyle name="Neutral 65" xfId="33414"/>
    <cellStyle name="Neutral 7" xfId="33415"/>
    <cellStyle name="Neutral 7 2" xfId="33416"/>
    <cellStyle name="Neutral 7 3" xfId="33417"/>
    <cellStyle name="Neutral 8" xfId="33418"/>
    <cellStyle name="Neutral 9" xfId="33419"/>
    <cellStyle name="no dec" xfId="33420"/>
    <cellStyle name="no dec 2" xfId="33421"/>
    <cellStyle name="no dec 2 2" xfId="33422"/>
    <cellStyle name="no dec 2 2 2" xfId="33423"/>
    <cellStyle name="no dec 2 2 3" xfId="33424"/>
    <cellStyle name="no dec 2 3" xfId="33425"/>
    <cellStyle name="no dec 2 4" xfId="33426"/>
    <cellStyle name="no dec 3" xfId="33427"/>
    <cellStyle name="no dec 3 2" xfId="33428"/>
    <cellStyle name="no dec 4" xfId="33429"/>
    <cellStyle name="no dec 4 2" xfId="33430"/>
    <cellStyle name="no dec 5" xfId="33431"/>
    <cellStyle name="nONE" xfId="43139"/>
    <cellStyle name="Normal" xfId="0" builtinId="0"/>
    <cellStyle name="Normal - Style1" xfId="7"/>
    <cellStyle name="Normal - Style1 10" xfId="33432"/>
    <cellStyle name="Normal - Style1 10 2" xfId="33433"/>
    <cellStyle name="Normal - Style1 10 3" xfId="33434"/>
    <cellStyle name="Normal - Style1 11" xfId="33435"/>
    <cellStyle name="Normal - Style1 11 2" xfId="33436"/>
    <cellStyle name="Normal - Style1 11 3" xfId="33437"/>
    <cellStyle name="Normal - Style1 12" xfId="33438"/>
    <cellStyle name="Normal - Style1 12 2" xfId="33439"/>
    <cellStyle name="Normal - Style1 13" xfId="33440"/>
    <cellStyle name="Normal - Style1 2" xfId="33441"/>
    <cellStyle name="Normal - Style1 2 2" xfId="33442"/>
    <cellStyle name="Normal - Style1 2 2 2" xfId="33443"/>
    <cellStyle name="Normal - Style1 2 2 2 2" xfId="33444"/>
    <cellStyle name="Normal - Style1 2 2 2 2 2" xfId="33445"/>
    <cellStyle name="Normal - Style1 2 2 3" xfId="33446"/>
    <cellStyle name="Normal - Style1 2 2 3 2" xfId="33447"/>
    <cellStyle name="Normal - Style1 2 2 3 2 2" xfId="33448"/>
    <cellStyle name="Normal - Style1 2 2 3 3" xfId="33449"/>
    <cellStyle name="Normal - Style1 2 2 3 4" xfId="33450"/>
    <cellStyle name="Normal - Style1 2 2 3 4 2" xfId="33451"/>
    <cellStyle name="Normal - Style1 2 2 4" xfId="33452"/>
    <cellStyle name="Normal - Style1 2 2 4 2" xfId="33453"/>
    <cellStyle name="Normal - Style1 2 2 4 3" xfId="33454"/>
    <cellStyle name="Normal - Style1 2 2 5" xfId="33455"/>
    <cellStyle name="Normal - Style1 2 2 5 2" xfId="33456"/>
    <cellStyle name="Normal - Style1 2 3" xfId="33457"/>
    <cellStyle name="Normal - Style1 2 3 2" xfId="33458"/>
    <cellStyle name="Normal - Style1 2 3 2 2" xfId="33459"/>
    <cellStyle name="Normal - Style1 2 3 3" xfId="33460"/>
    <cellStyle name="Normal - Style1 2 4" xfId="33461"/>
    <cellStyle name="Normal - Style1 2 4 2" xfId="33462"/>
    <cellStyle name="Normal - Style1 2 4 2 2" xfId="33463"/>
    <cellStyle name="Normal - Style1 2 4 3" xfId="33464"/>
    <cellStyle name="Normal - Style1 2 5" xfId="33465"/>
    <cellStyle name="Normal - Style1 2 5 2" xfId="33466"/>
    <cellStyle name="Normal - Style1 2 6" xfId="33467"/>
    <cellStyle name="Normal - Style1 2 6 2" xfId="33468"/>
    <cellStyle name="Normal - Style1 3" xfId="33469"/>
    <cellStyle name="Normal - Style1 3 2" xfId="33470"/>
    <cellStyle name="Normal - Style1 3 2 2" xfId="33471"/>
    <cellStyle name="Normal - Style1 3 2 2 2" xfId="33472"/>
    <cellStyle name="Normal - Style1 3 2 2 2 2" xfId="33473"/>
    <cellStyle name="Normal - Style1 3 2 3" xfId="33474"/>
    <cellStyle name="Normal - Style1 3 2 3 2" xfId="33475"/>
    <cellStyle name="Normal - Style1 3 2 3 2 2" xfId="33476"/>
    <cellStyle name="Normal - Style1 3 2 3 3" xfId="33477"/>
    <cellStyle name="Normal - Style1 3 2 3 4" xfId="33478"/>
    <cellStyle name="Normal - Style1 3 2 4" xfId="33479"/>
    <cellStyle name="Normal - Style1 3 2 4 2" xfId="33480"/>
    <cellStyle name="Normal - Style1 3 2 5" xfId="33481"/>
    <cellStyle name="Normal - Style1 3 2 5 2" xfId="33482"/>
    <cellStyle name="Normal - Style1 3 3" xfId="33483"/>
    <cellStyle name="Normal - Style1 3 3 2" xfId="33484"/>
    <cellStyle name="Normal - Style1 3 3 2 2" xfId="33485"/>
    <cellStyle name="Normal - Style1 3 3 3" xfId="33486"/>
    <cellStyle name="Normal - Style1 3 4" xfId="33487"/>
    <cellStyle name="Normal - Style1 3 4 2" xfId="33488"/>
    <cellStyle name="Normal - Style1 3 4 2 2" xfId="33489"/>
    <cellStyle name="Normal - Style1 3 4 3" xfId="33490"/>
    <cellStyle name="Normal - Style1 3 4 4" xfId="33491"/>
    <cellStyle name="Normal - Style1 3 5" xfId="33492"/>
    <cellStyle name="Normal - Style1 3 5 2" xfId="33493"/>
    <cellStyle name="Normal - Style1 3 6" xfId="33494"/>
    <cellStyle name="Normal - Style1 3 6 2" xfId="33495"/>
    <cellStyle name="Normal - Style1 4" xfId="33496"/>
    <cellStyle name="Normal - Style1 4 2" xfId="33497"/>
    <cellStyle name="Normal - Style1 4 2 2" xfId="33498"/>
    <cellStyle name="Normal - Style1 4 2 2 2" xfId="33499"/>
    <cellStyle name="Normal - Style1 4 2 2 2 2" xfId="33500"/>
    <cellStyle name="Normal - Style1 4 2 3" xfId="33501"/>
    <cellStyle name="Normal - Style1 4 2 3 2" xfId="33502"/>
    <cellStyle name="Normal - Style1 4 2 3 3" xfId="33503"/>
    <cellStyle name="Normal - Style1 4 2 4" xfId="33504"/>
    <cellStyle name="Normal - Style1 4 2 4 2" xfId="33505"/>
    <cellStyle name="Normal - Style1 4 3" xfId="33506"/>
    <cellStyle name="Normal - Style1 4 3 2" xfId="33507"/>
    <cellStyle name="Normal - Style1 4 3 2 2" xfId="33508"/>
    <cellStyle name="Normal - Style1 4 4" xfId="33509"/>
    <cellStyle name="Normal - Style1 4 4 2" xfId="33510"/>
    <cellStyle name="Normal - Style1 4 4 2 2" xfId="33511"/>
    <cellStyle name="Normal - Style1 4 4 3" xfId="33512"/>
    <cellStyle name="Normal - Style1 4 4 4" xfId="33513"/>
    <cellStyle name="Normal - Style1 4 5" xfId="33514"/>
    <cellStyle name="Normal - Style1 4 5 2" xfId="33515"/>
    <cellStyle name="Normal - Style1 4 5 3" xfId="33516"/>
    <cellStyle name="Normal - Style1 4 6" xfId="33517"/>
    <cellStyle name="Normal - Style1 4 6 2" xfId="33518"/>
    <cellStyle name="Normal - Style1 5" xfId="33519"/>
    <cellStyle name="Normal - Style1 5 2" xfId="33520"/>
    <cellStyle name="Normal - Style1 5 2 2" xfId="33521"/>
    <cellStyle name="Normal - Style1 5 2 2 2" xfId="33522"/>
    <cellStyle name="Normal - Style1 5 2 2 2 2" xfId="33523"/>
    <cellStyle name="Normal - Style1 5 2 3" xfId="33524"/>
    <cellStyle name="Normal - Style1 5 2 3 2" xfId="33525"/>
    <cellStyle name="Normal - Style1 5 2 3 3" xfId="33526"/>
    <cellStyle name="Normal - Style1 5 2 4" xfId="33527"/>
    <cellStyle name="Normal - Style1 5 2 4 2" xfId="33528"/>
    <cellStyle name="Normal - Style1 5 2 5" xfId="33529"/>
    <cellStyle name="Normal - Style1 5 3" xfId="33530"/>
    <cellStyle name="Normal - Style1 5 3 2" xfId="33531"/>
    <cellStyle name="Normal - Style1 5 3 2 2" xfId="33532"/>
    <cellStyle name="Normal - Style1 5 4" xfId="33533"/>
    <cellStyle name="Normal - Style1 5 4 2" xfId="33534"/>
    <cellStyle name="Normal - Style1 5 4 3" xfId="33535"/>
    <cellStyle name="Normal - Style1 5 5" xfId="33536"/>
    <cellStyle name="Normal - Style1 5 5 2" xfId="33537"/>
    <cellStyle name="Normal - Style1 5 6" xfId="33538"/>
    <cellStyle name="Normal - Style1 6" xfId="33539"/>
    <cellStyle name="Normal - Style1 6 2" xfId="33540"/>
    <cellStyle name="Normal - Style1 6 2 2" xfId="33541"/>
    <cellStyle name="Normal - Style1 6 2 2 2" xfId="33542"/>
    <cellStyle name="Normal - Style1 6 2 2 2 2" xfId="33543"/>
    <cellStyle name="Normal - Style1 6 2 3" xfId="33544"/>
    <cellStyle name="Normal - Style1 6 2 3 2" xfId="33545"/>
    <cellStyle name="Normal - Style1 6 2 4" xfId="33546"/>
    <cellStyle name="Normal - Style1 6 2 4 2" xfId="33547"/>
    <cellStyle name="Normal - Style1 6 2 5" xfId="33548"/>
    <cellStyle name="Normal - Style1 6 3" xfId="33549"/>
    <cellStyle name="Normal - Style1 6 3 2" xfId="33550"/>
    <cellStyle name="Normal - Style1 6 3 2 2" xfId="33551"/>
    <cellStyle name="Normal - Style1 6 4" xfId="33552"/>
    <cellStyle name="Normal - Style1 6 4 2" xfId="33553"/>
    <cellStyle name="Normal - Style1 6 4 2 2" xfId="33554"/>
    <cellStyle name="Normal - Style1 6 4 3" xfId="33555"/>
    <cellStyle name="Normal - Style1 6 4 4" xfId="33556"/>
    <cellStyle name="Normal - Style1 6 5" xfId="33557"/>
    <cellStyle name="Normal - Style1 6 5 2" xfId="33558"/>
    <cellStyle name="Normal - Style1 6 5 3" xfId="33559"/>
    <cellStyle name="Normal - Style1 6 6" xfId="33560"/>
    <cellStyle name="Normal - Style1 6 6 2" xfId="33561"/>
    <cellStyle name="Normal - Style1 6 7" xfId="33562"/>
    <cellStyle name="Normal - Style1 7" xfId="33563"/>
    <cellStyle name="Normal - Style1 7 2" xfId="33564"/>
    <cellStyle name="Normal - Style1 7 2 2" xfId="33565"/>
    <cellStyle name="Normal - Style1 7 2 2 2" xfId="33566"/>
    <cellStyle name="Normal - Style1 7 2 2 2 2" xfId="33567"/>
    <cellStyle name="Normal - Style1 7 2 3" xfId="33568"/>
    <cellStyle name="Normal - Style1 7 2 3 2" xfId="33569"/>
    <cellStyle name="Normal - Style1 7 2 4" xfId="33570"/>
    <cellStyle name="Normal - Style1 7 2 4 2" xfId="33571"/>
    <cellStyle name="Normal - Style1 7 2 5" xfId="33572"/>
    <cellStyle name="Normal - Style1 7 3" xfId="33573"/>
    <cellStyle name="Normal - Style1 7 3 2" xfId="33574"/>
    <cellStyle name="Normal - Style1 7 3 2 2" xfId="33575"/>
    <cellStyle name="Normal - Style1 7 4" xfId="33576"/>
    <cellStyle name="Normal - Style1 7 4 2" xfId="33577"/>
    <cellStyle name="Normal - Style1 7 5" xfId="33578"/>
    <cellStyle name="Normal - Style1 7 5 2" xfId="33579"/>
    <cellStyle name="Normal - Style1 7 6" xfId="33580"/>
    <cellStyle name="Normal - Style1 8" xfId="33581"/>
    <cellStyle name="Normal - Style1 8 2" xfId="33582"/>
    <cellStyle name="Normal - Style1 8 2 2" xfId="33583"/>
    <cellStyle name="Normal - Style1 8 3" xfId="33584"/>
    <cellStyle name="Normal - Style1 8 4" xfId="33585"/>
    <cellStyle name="Normal - Style1 9" xfId="33586"/>
    <cellStyle name="Normal - Style1 9 2" xfId="33587"/>
    <cellStyle name="Normal - Style1 9 2 2" xfId="33588"/>
    <cellStyle name="Normal - Style1 9 3" xfId="33589"/>
    <cellStyle name="Normal - Style1 9 4" xfId="33590"/>
    <cellStyle name="Normal - Style1_(C) WHE Proforma with ITC cash grant 10 Yr Amort_for deferral_102809" xfId="33591"/>
    <cellStyle name="Normal [0]" xfId="33592"/>
    <cellStyle name="Normal [2]" xfId="33593"/>
    <cellStyle name="Normal 1" xfId="33594"/>
    <cellStyle name="Normal 1 2" xfId="33595"/>
    <cellStyle name="Normal 1 2 2" xfId="33596"/>
    <cellStyle name="Normal 1 2 2 2" xfId="33597"/>
    <cellStyle name="Normal 1 2 2 2 2" xfId="33598"/>
    <cellStyle name="Normal 1 2 2 2 2 2" xfId="33599"/>
    <cellStyle name="Normal 1 2 2 3" xfId="33600"/>
    <cellStyle name="Normal 1 2 2 3 2" xfId="33601"/>
    <cellStyle name="Normal 1 2 2 4" xfId="33602"/>
    <cellStyle name="Normal 1 2 2 4 2" xfId="33603"/>
    <cellStyle name="Normal 1 2 3" xfId="33604"/>
    <cellStyle name="Normal 1 2 3 2" xfId="33605"/>
    <cellStyle name="Normal 1 2 3 2 2" xfId="33606"/>
    <cellStyle name="Normal 1 2 4" xfId="33607"/>
    <cellStyle name="Normal 1 2 4 2" xfId="33608"/>
    <cellStyle name="Normal 1 2 5" xfId="33609"/>
    <cellStyle name="Normal 1 2 5 2" xfId="33610"/>
    <cellStyle name="Normal 1 3" xfId="33611"/>
    <cellStyle name="Normal 1 3 2" xfId="33612"/>
    <cellStyle name="Normal 1 3 2 2" xfId="33613"/>
    <cellStyle name="Normal 1 3 2 2 2" xfId="33614"/>
    <cellStyle name="Normal 1 3 3" xfId="33615"/>
    <cellStyle name="Normal 1 3 3 2" xfId="33616"/>
    <cellStyle name="Normal 1 3 4" xfId="33617"/>
    <cellStyle name="Normal 1 3 4 2" xfId="33618"/>
    <cellStyle name="Normal 1 4" xfId="33619"/>
    <cellStyle name="Normal 1 4 2" xfId="33620"/>
    <cellStyle name="Normal 1 4 2 2" xfId="33621"/>
    <cellStyle name="Normal 1 5" xfId="33622"/>
    <cellStyle name="Normal 1 5 2" xfId="33623"/>
    <cellStyle name="Normal 1 5 2 2" xfId="33624"/>
    <cellStyle name="Normal 1 5 2 3" xfId="33625"/>
    <cellStyle name="Normal 1 5 3" xfId="33626"/>
    <cellStyle name="Normal 1 5 4" xfId="33627"/>
    <cellStyle name="Normal 1 5 5" xfId="33628"/>
    <cellStyle name="Normal 1 6" xfId="33629"/>
    <cellStyle name="Normal 1 6 2" xfId="33630"/>
    <cellStyle name="Normal 1 6 2 2" xfId="33631"/>
    <cellStyle name="Normal 1 6 2 2 2" xfId="33632"/>
    <cellStyle name="Normal 1 6 2 3" xfId="33633"/>
    <cellStyle name="Normal 1 6 2 4" xfId="33634"/>
    <cellStyle name="Normal 1 6 3" xfId="33635"/>
    <cellStyle name="Normal 1 6 3 2" xfId="33636"/>
    <cellStyle name="Normal 1 6 4" xfId="33637"/>
    <cellStyle name="Normal 1 6 5" xfId="33638"/>
    <cellStyle name="Normal 1 7" xfId="33639"/>
    <cellStyle name="Normal 1 7 2" xfId="33640"/>
    <cellStyle name="Normal 1 8" xfId="33641"/>
    <cellStyle name="Normal 1 8 2" xfId="33642"/>
    <cellStyle name="Normal 10" xfId="33643"/>
    <cellStyle name="Normal 10 10" xfId="33644"/>
    <cellStyle name="Normal 10 2" xfId="33645"/>
    <cellStyle name="Normal 10 2 2" xfId="33646"/>
    <cellStyle name="Normal 10 2 2 2" xfId="33647"/>
    <cellStyle name="Normal 10 2 2 2 2" xfId="33648"/>
    <cellStyle name="Normal 10 2 2 2 2 2" xfId="33649"/>
    <cellStyle name="Normal 10 2 2 3" xfId="33650"/>
    <cellStyle name="Normal 10 2 2 3 2" xfId="33651"/>
    <cellStyle name="Normal 10 2 2 3 3" xfId="33652"/>
    <cellStyle name="Normal 10 2 2 4" xfId="33653"/>
    <cellStyle name="Normal 10 2 2 4 2" xfId="33654"/>
    <cellStyle name="Normal 10 2 3" xfId="33655"/>
    <cellStyle name="Normal 10 2 3 2" xfId="33656"/>
    <cellStyle name="Normal 10 2 3 2 2" xfId="33657"/>
    <cellStyle name="Normal 10 2 4" xfId="33658"/>
    <cellStyle name="Normal 10 2 4 2" xfId="33659"/>
    <cellStyle name="Normal 10 2 4 3" xfId="33660"/>
    <cellStyle name="Normal 10 2 5" xfId="33661"/>
    <cellStyle name="Normal 10 2 5 2" xfId="33662"/>
    <cellStyle name="Normal 10 3" xfId="33663"/>
    <cellStyle name="Normal 10 3 2" xfId="33664"/>
    <cellStyle name="Normal 10 3 2 2" xfId="33665"/>
    <cellStyle name="Normal 10 3 2 2 2" xfId="33666"/>
    <cellStyle name="Normal 10 3 2 2 2 2" xfId="33667"/>
    <cellStyle name="Normal 10 3 2 3" xfId="33668"/>
    <cellStyle name="Normal 10 3 2 3 2" xfId="33669"/>
    <cellStyle name="Normal 10 3 2 3 3" xfId="33670"/>
    <cellStyle name="Normal 10 3 2 4" xfId="33671"/>
    <cellStyle name="Normal 10 3 2 4 2" xfId="33672"/>
    <cellStyle name="Normal 10 3 3" xfId="33673"/>
    <cellStyle name="Normal 10 3 3 2" xfId="33674"/>
    <cellStyle name="Normal 10 3 3 2 2" xfId="33675"/>
    <cellStyle name="Normal 10 3 4" xfId="33676"/>
    <cellStyle name="Normal 10 3 4 2" xfId="33677"/>
    <cellStyle name="Normal 10 3 4 3" xfId="33678"/>
    <cellStyle name="Normal 10 3 5" xfId="33679"/>
    <cellStyle name="Normal 10 3 5 2" xfId="33680"/>
    <cellStyle name="Normal 10 4" xfId="33681"/>
    <cellStyle name="Normal 10 4 2" xfId="33682"/>
    <cellStyle name="Normal 10 4 2 2" xfId="33683"/>
    <cellStyle name="Normal 10 4 2 2 2" xfId="33684"/>
    <cellStyle name="Normal 10 4 2 3" xfId="33685"/>
    <cellStyle name="Normal 10 4 3" xfId="33686"/>
    <cellStyle name="Normal 10 4 3 2" xfId="33687"/>
    <cellStyle name="Normal 10 4 3 2 2" xfId="33688"/>
    <cellStyle name="Normal 10 4 3 3" xfId="33689"/>
    <cellStyle name="Normal 10 4 3 4" xfId="33690"/>
    <cellStyle name="Normal 10 4 4" xfId="33691"/>
    <cellStyle name="Normal 10 4 4 2" xfId="33692"/>
    <cellStyle name="Normal 10 4 4 3" xfId="33693"/>
    <cellStyle name="Normal 10 4 5" xfId="33694"/>
    <cellStyle name="Normal 10 4 5 2" xfId="33695"/>
    <cellStyle name="Normal 10 4 6" xfId="33696"/>
    <cellStyle name="Normal 10 5" xfId="33697"/>
    <cellStyle name="Normal 10 5 2" xfId="33698"/>
    <cellStyle name="Normal 10 5 2 2" xfId="33699"/>
    <cellStyle name="Normal 10 5 3" xfId="33700"/>
    <cellStyle name="Normal 10 5 3 2" xfId="33701"/>
    <cellStyle name="Normal 10 5 4" xfId="33702"/>
    <cellStyle name="Normal 10 5 5" xfId="33703"/>
    <cellStyle name="Normal 10 6" xfId="33704"/>
    <cellStyle name="Normal 10 6 2" xfId="33705"/>
    <cellStyle name="Normal 10 6 2 2" xfId="33706"/>
    <cellStyle name="Normal 10 6 3" xfId="33707"/>
    <cellStyle name="Normal 10 6 4" xfId="33708"/>
    <cellStyle name="Normal 10 7" xfId="33709"/>
    <cellStyle name="Normal 10 7 2" xfId="33710"/>
    <cellStyle name="Normal 10 7 2 2" xfId="33711"/>
    <cellStyle name="Normal 10 7 3" xfId="33712"/>
    <cellStyle name="Normal 10 8" xfId="33713"/>
    <cellStyle name="Normal 10 8 2" xfId="33714"/>
    <cellStyle name="Normal 10 9" xfId="33715"/>
    <cellStyle name="Normal 10 9 2" xfId="33716"/>
    <cellStyle name="Normal 10_ Price Inputs" xfId="33717"/>
    <cellStyle name="Normal 100" xfId="33718"/>
    <cellStyle name="Normal 100 2" xfId="33719"/>
    <cellStyle name="Normal 100 2 2" xfId="33720"/>
    <cellStyle name="Normal 100 3" xfId="33721"/>
    <cellStyle name="Normal 100 4" xfId="33722"/>
    <cellStyle name="Normal 100 5" xfId="33723"/>
    <cellStyle name="Normal 101" xfId="33724"/>
    <cellStyle name="Normal 101 2" xfId="33725"/>
    <cellStyle name="Normal 101 2 2" xfId="33726"/>
    <cellStyle name="Normal 101 3" xfId="33727"/>
    <cellStyle name="Normal 101 4" xfId="33728"/>
    <cellStyle name="Normal 102" xfId="33729"/>
    <cellStyle name="Normal 102 2" xfId="33730"/>
    <cellStyle name="Normal 102 2 2" xfId="33731"/>
    <cellStyle name="Normal 102 3" xfId="33732"/>
    <cellStyle name="Normal 102 4" xfId="33733"/>
    <cellStyle name="Normal 103" xfId="33734"/>
    <cellStyle name="Normal 103 2" xfId="33735"/>
    <cellStyle name="Normal 103 2 2" xfId="33736"/>
    <cellStyle name="Normal 103 3" xfId="33737"/>
    <cellStyle name="Normal 103 4" xfId="33738"/>
    <cellStyle name="Normal 104" xfId="33739"/>
    <cellStyle name="Normal 104 2" xfId="33740"/>
    <cellStyle name="Normal 104 2 2" xfId="33741"/>
    <cellStyle name="Normal 104 3" xfId="33742"/>
    <cellStyle name="Normal 104 4" xfId="33743"/>
    <cellStyle name="Normal 105" xfId="33744"/>
    <cellStyle name="Normal 105 2" xfId="33745"/>
    <cellStyle name="Normal 105 2 2" xfId="33746"/>
    <cellStyle name="Normal 105 3" xfId="33747"/>
    <cellStyle name="Normal 105 4" xfId="33748"/>
    <cellStyle name="Normal 106" xfId="33749"/>
    <cellStyle name="Normal 106 2" xfId="33750"/>
    <cellStyle name="Normal 106 2 2" xfId="33751"/>
    <cellStyle name="Normal 106 3" xfId="33752"/>
    <cellStyle name="Normal 106 4" xfId="33753"/>
    <cellStyle name="Normal 107" xfId="33754"/>
    <cellStyle name="Normal 107 2" xfId="33755"/>
    <cellStyle name="Normal 107 2 2" xfId="33756"/>
    <cellStyle name="Normal 107 3" xfId="33757"/>
    <cellStyle name="Normal 107 4" xfId="33758"/>
    <cellStyle name="Normal 108" xfId="33759"/>
    <cellStyle name="Normal 108 2" xfId="33760"/>
    <cellStyle name="Normal 108 2 2" xfId="33761"/>
    <cellStyle name="Normal 108 3" xfId="33762"/>
    <cellStyle name="Normal 109" xfId="33763"/>
    <cellStyle name="Normal 109 2" xfId="33764"/>
    <cellStyle name="Normal 109 2 2" xfId="33765"/>
    <cellStyle name="Normal 109 3" xfId="33766"/>
    <cellStyle name="Normal 11" xfId="33767"/>
    <cellStyle name="Normal 11 2" xfId="33768"/>
    <cellStyle name="Normal 11 2 2" xfId="33769"/>
    <cellStyle name="Normal 11 2 2 2" xfId="33770"/>
    <cellStyle name="Normal 11 2 2 2 2" xfId="33771"/>
    <cellStyle name="Normal 11 2 2 2 3" xfId="33772"/>
    <cellStyle name="Normal 11 2 2 3" xfId="33773"/>
    <cellStyle name="Normal 11 2 3" xfId="33774"/>
    <cellStyle name="Normal 11 2 3 2" xfId="33775"/>
    <cellStyle name="Normal 11 2 3 2 2" xfId="33776"/>
    <cellStyle name="Normal 11 2 3 3" xfId="33777"/>
    <cellStyle name="Normal 11 2 3 4" xfId="33778"/>
    <cellStyle name="Normal 11 2 4" xfId="33779"/>
    <cellStyle name="Normal 11 2 4 2" xfId="33780"/>
    <cellStyle name="Normal 11 2 5" xfId="33781"/>
    <cellStyle name="Normal 11 2 6" xfId="33782"/>
    <cellStyle name="Normal 11 3" xfId="33783"/>
    <cellStyle name="Normal 11 3 2" xfId="33784"/>
    <cellStyle name="Normal 11 3 2 2" xfId="33785"/>
    <cellStyle name="Normal 11 3 2 3" xfId="33786"/>
    <cellStyle name="Normal 11 3 3" xfId="33787"/>
    <cellStyle name="Normal 11 3 3 2" xfId="33788"/>
    <cellStyle name="Normal 11 3 4" xfId="33789"/>
    <cellStyle name="Normal 11 4" xfId="33790"/>
    <cellStyle name="Normal 11 4 2" xfId="33791"/>
    <cellStyle name="Normal 11 4 2 2" xfId="33792"/>
    <cellStyle name="Normal 11 4 2 2 2" xfId="33793"/>
    <cellStyle name="Normal 11 4 2 3" xfId="33794"/>
    <cellStyle name="Normal 11 4 3" xfId="33795"/>
    <cellStyle name="Normal 11 4 3 2" xfId="33796"/>
    <cellStyle name="Normal 11 4 4" xfId="33797"/>
    <cellStyle name="Normal 11 5" xfId="33798"/>
    <cellStyle name="Normal 11 5 2" xfId="33799"/>
    <cellStyle name="Normal 11 5 2 2" xfId="33800"/>
    <cellStyle name="Normal 11 5 3" xfId="33801"/>
    <cellStyle name="Normal 11 6" xfId="33802"/>
    <cellStyle name="Normal 11 6 2" xfId="33803"/>
    <cellStyle name="Normal 11 7" xfId="33804"/>
    <cellStyle name="Normal 11 7 2" xfId="33805"/>
    <cellStyle name="Normal 11 8" xfId="33806"/>
    <cellStyle name="Normal 11_16.37E Wild Horse Expansion DeferralRevwrkingfile SF" xfId="33807"/>
    <cellStyle name="Normal 110" xfId="33808"/>
    <cellStyle name="Normal 110 2" xfId="33809"/>
    <cellStyle name="Normal 110 2 2" xfId="33810"/>
    <cellStyle name="Normal 110 3" xfId="33811"/>
    <cellStyle name="Normal 111" xfId="33812"/>
    <cellStyle name="Normal 111 2" xfId="33813"/>
    <cellStyle name="Normal 111 2 2" xfId="33814"/>
    <cellStyle name="Normal 111 3" xfId="33815"/>
    <cellStyle name="Normal 112" xfId="33816"/>
    <cellStyle name="Normal 112 2" xfId="33817"/>
    <cellStyle name="Normal 112 2 2" xfId="33818"/>
    <cellStyle name="Normal 112 3" xfId="33819"/>
    <cellStyle name="Normal 113" xfId="33820"/>
    <cellStyle name="Normal 113 2" xfId="33821"/>
    <cellStyle name="Normal 114" xfId="33822"/>
    <cellStyle name="Normal 114 2" xfId="33823"/>
    <cellStyle name="Normal 115" xfId="33824"/>
    <cellStyle name="Normal 115 2" xfId="33825"/>
    <cellStyle name="Normal 116" xfId="33826"/>
    <cellStyle name="Normal 116 2" xfId="33827"/>
    <cellStyle name="Normal 116 2 2" xfId="33828"/>
    <cellStyle name="Normal 117" xfId="33829"/>
    <cellStyle name="Normal 117 2" xfId="33830"/>
    <cellStyle name="Normal 118" xfId="33831"/>
    <cellStyle name="Normal 118 2" xfId="33832"/>
    <cellStyle name="Normal 119" xfId="33833"/>
    <cellStyle name="Normal 119 2" xfId="33834"/>
    <cellStyle name="Normal 12" xfId="33835"/>
    <cellStyle name="Normal 12 2" xfId="33836"/>
    <cellStyle name="Normal 12 2 2" xfId="33837"/>
    <cellStyle name="Normal 12 2 2 2" xfId="33838"/>
    <cellStyle name="Normal 12 2 2 2 2" xfId="33839"/>
    <cellStyle name="Normal 12 2 2 3" xfId="33840"/>
    <cellStyle name="Normal 12 2 3" xfId="33841"/>
    <cellStyle name="Normal 12 2 3 2" xfId="33842"/>
    <cellStyle name="Normal 12 2 3 2 2" xfId="33843"/>
    <cellStyle name="Normal 12 2 3 3" xfId="33844"/>
    <cellStyle name="Normal 12 2 3 4" xfId="33845"/>
    <cellStyle name="Normal 12 2 4" xfId="33846"/>
    <cellStyle name="Normal 12 2 4 2" xfId="33847"/>
    <cellStyle name="Normal 12 2 5" xfId="33848"/>
    <cellStyle name="Normal 12 2 5 2" xfId="33849"/>
    <cellStyle name="Normal 12 3" xfId="33850"/>
    <cellStyle name="Normal 12 3 2" xfId="33851"/>
    <cellStyle name="Normal 12 3 2 2" xfId="33852"/>
    <cellStyle name="Normal 12 3 2 3" xfId="33853"/>
    <cellStyle name="Normal 12 3 3" xfId="33854"/>
    <cellStyle name="Normal 12 3 3 2" xfId="33855"/>
    <cellStyle name="Normal 12 3 4" xfId="33856"/>
    <cellStyle name="Normal 12 4" xfId="33857"/>
    <cellStyle name="Normal 12 4 2" xfId="33858"/>
    <cellStyle name="Normal 12 4 2 2" xfId="33859"/>
    <cellStyle name="Normal 12 4 3" xfId="33860"/>
    <cellStyle name="Normal 12 5" xfId="33861"/>
    <cellStyle name="Normal 12 5 2" xfId="33862"/>
    <cellStyle name="Normal 12 6" xfId="33863"/>
    <cellStyle name="Normal 12 6 2" xfId="33864"/>
    <cellStyle name="Normal 12 7" xfId="33865"/>
    <cellStyle name="Normal 12 7 2" xfId="33866"/>
    <cellStyle name="Normal 12 8" xfId="33867"/>
    <cellStyle name="Normal 12_2011 CBR Rev Calc by schedule" xfId="33868"/>
    <cellStyle name="Normal 120" xfId="33869"/>
    <cellStyle name="Normal 120 2" xfId="33870"/>
    <cellStyle name="Normal 121" xfId="33871"/>
    <cellStyle name="Normal 121 2" xfId="33872"/>
    <cellStyle name="Normal 122" xfId="33873"/>
    <cellStyle name="Normal 123" xfId="33874"/>
    <cellStyle name="Normal 124" xfId="33875"/>
    <cellStyle name="Normal 125" xfId="33876"/>
    <cellStyle name="Normal 125 2" xfId="33877"/>
    <cellStyle name="Normal 126" xfId="33878"/>
    <cellStyle name="Normal 127" xfId="33879"/>
    <cellStyle name="Normal 128" xfId="33880"/>
    <cellStyle name="Normal 129" xfId="33881"/>
    <cellStyle name="Normal 13" xfId="33882"/>
    <cellStyle name="Normal 13 2" xfId="33883"/>
    <cellStyle name="Normal 13 2 2" xfId="33884"/>
    <cellStyle name="Normal 13 2 2 2" xfId="33885"/>
    <cellStyle name="Normal 13 2 2 2 2" xfId="33886"/>
    <cellStyle name="Normal 13 2 2 3" xfId="33887"/>
    <cellStyle name="Normal 13 2 3" xfId="33888"/>
    <cellStyle name="Normal 13 2 3 2" xfId="33889"/>
    <cellStyle name="Normal 13 2 3 2 2" xfId="33890"/>
    <cellStyle name="Normal 13 2 3 3" xfId="33891"/>
    <cellStyle name="Normal 13 2 3 4" xfId="33892"/>
    <cellStyle name="Normal 13 2 4" xfId="33893"/>
    <cellStyle name="Normal 13 2 4 2" xfId="33894"/>
    <cellStyle name="Normal 13 2 5" xfId="33895"/>
    <cellStyle name="Normal 13 2 5 2" xfId="33896"/>
    <cellStyle name="Normal 13 3" xfId="33897"/>
    <cellStyle name="Normal 13 3 2" xfId="33898"/>
    <cellStyle name="Normal 13 3 2 2" xfId="33899"/>
    <cellStyle name="Normal 13 3 3" xfId="33900"/>
    <cellStyle name="Normal 13 3 3 2" xfId="33901"/>
    <cellStyle name="Normal 13 3 4" xfId="33902"/>
    <cellStyle name="Normal 13 4" xfId="33903"/>
    <cellStyle name="Normal 13 4 2" xfId="33904"/>
    <cellStyle name="Normal 13 4 2 2" xfId="33905"/>
    <cellStyle name="Normal 13 4 3" xfId="33906"/>
    <cellStyle name="Normal 13 5" xfId="33907"/>
    <cellStyle name="Normal 13 5 2" xfId="33908"/>
    <cellStyle name="Normal 13 5 2 2" xfId="33909"/>
    <cellStyle name="Normal 13 5 3" xfId="33910"/>
    <cellStyle name="Normal 13 6" xfId="33911"/>
    <cellStyle name="Normal 13 6 2" xfId="33912"/>
    <cellStyle name="Normal 13 7" xfId="33913"/>
    <cellStyle name="Normal 13 7 2" xfId="33914"/>
    <cellStyle name="Normal 13 8" xfId="33915"/>
    <cellStyle name="Normal 13_2011 CBR Rev Calc by schedule" xfId="33916"/>
    <cellStyle name="Normal 130" xfId="33917"/>
    <cellStyle name="Normal 131" xfId="33918"/>
    <cellStyle name="Normal 132" xfId="33919"/>
    <cellStyle name="Normal 133" xfId="33920"/>
    <cellStyle name="Normal 134" xfId="33921"/>
    <cellStyle name="Normal 135" xfId="33922"/>
    <cellStyle name="Normal 136" xfId="33923"/>
    <cellStyle name="Normal 137" xfId="33924"/>
    <cellStyle name="Normal 138" xfId="33925"/>
    <cellStyle name="Normal 139" xfId="33926"/>
    <cellStyle name="Normal 14" xfId="33927"/>
    <cellStyle name="Normal 14 2" xfId="33928"/>
    <cellStyle name="Normal 14 2 2" xfId="33929"/>
    <cellStyle name="Normal 14 2 2 2" xfId="33930"/>
    <cellStyle name="Normal 14 2 3" xfId="33931"/>
    <cellStyle name="Normal 14 2 3 2" xfId="33932"/>
    <cellStyle name="Normal 14 2 4" xfId="33933"/>
    <cellStyle name="Normal 14 3" xfId="33934"/>
    <cellStyle name="Normal 14 3 2" xfId="33935"/>
    <cellStyle name="Normal 14 3 2 2" xfId="33936"/>
    <cellStyle name="Normal 14 3 3" xfId="33937"/>
    <cellStyle name="Normal 14 4" xfId="33938"/>
    <cellStyle name="Normal 14 4 2" xfId="33939"/>
    <cellStyle name="Normal 14 4 2 2" xfId="33940"/>
    <cellStyle name="Normal 14 4 3" xfId="33941"/>
    <cellStyle name="Normal 14 4 4" xfId="33942"/>
    <cellStyle name="Normal 14 5" xfId="33943"/>
    <cellStyle name="Normal 14_2011 CBR Rev Calc by schedule" xfId="33944"/>
    <cellStyle name="Normal 140" xfId="33945"/>
    <cellStyle name="Normal 141" xfId="33946"/>
    <cellStyle name="Normal 142" xfId="33947"/>
    <cellStyle name="Normal 143" xfId="33948"/>
    <cellStyle name="Normal 144" xfId="33949"/>
    <cellStyle name="Normal 145" xfId="33950"/>
    <cellStyle name="Normal 146" xfId="33951"/>
    <cellStyle name="Normal 147" xfId="33952"/>
    <cellStyle name="Normal 148" xfId="33953"/>
    <cellStyle name="Normal 149" xfId="33954"/>
    <cellStyle name="Normal 15" xfId="33955"/>
    <cellStyle name="Normal 15 2" xfId="33956"/>
    <cellStyle name="Normal 15 2 2" xfId="33957"/>
    <cellStyle name="Normal 15 2 2 2" xfId="33958"/>
    <cellStyle name="Normal 15 2 3" xfId="33959"/>
    <cellStyle name="Normal 15 2 3 2" xfId="33960"/>
    <cellStyle name="Normal 15 2 4" xfId="33961"/>
    <cellStyle name="Normal 15 3" xfId="33962"/>
    <cellStyle name="Normal 15 3 2" xfId="33963"/>
    <cellStyle name="Normal 15 3 2 2" xfId="33964"/>
    <cellStyle name="Normal 15 3 3" xfId="33965"/>
    <cellStyle name="Normal 15 3 3 2" xfId="33966"/>
    <cellStyle name="Normal 15 3 4" xfId="33967"/>
    <cellStyle name="Normal 15 4" xfId="33968"/>
    <cellStyle name="Normal 15 4 2" xfId="33969"/>
    <cellStyle name="Normal 15 4 2 2" xfId="33970"/>
    <cellStyle name="Normal 15 4 3" xfId="33971"/>
    <cellStyle name="Normal 15 4 4" xfId="33972"/>
    <cellStyle name="Normal 15 5" xfId="33973"/>
    <cellStyle name="Normal 15 5 2" xfId="33974"/>
    <cellStyle name="Normal 15 6" xfId="33975"/>
    <cellStyle name="Normal 15 6 2" xfId="33976"/>
    <cellStyle name="Normal 15 7" xfId="33977"/>
    <cellStyle name="Normal 15 7 2" xfId="33978"/>
    <cellStyle name="Normal 15 8" xfId="33979"/>
    <cellStyle name="Normal 15_2011 CBR Rev Calc by schedule" xfId="33980"/>
    <cellStyle name="Normal 150" xfId="33981"/>
    <cellStyle name="Normal 150 2" xfId="33982"/>
    <cellStyle name="Normal 151" xfId="33983"/>
    <cellStyle name="Normal 151 2" xfId="43140"/>
    <cellStyle name="Normal 151 2 2" xfId="43141"/>
    <cellStyle name="Normal 152" xfId="33984"/>
    <cellStyle name="Normal 153" xfId="33985"/>
    <cellStyle name="Normal 154" xfId="33986"/>
    <cellStyle name="Normal 154 2" xfId="43094"/>
    <cellStyle name="Normal 155" xfId="33987"/>
    <cellStyle name="Normal 156" xfId="33988"/>
    <cellStyle name="Normal 156 2" xfId="43146"/>
    <cellStyle name="Normal 157" xfId="33989"/>
    <cellStyle name="Normal 157 2" xfId="43147"/>
    <cellStyle name="Normal 158" xfId="33990"/>
    <cellStyle name="Normal 159" xfId="33991"/>
    <cellStyle name="Normal 16" xfId="33992"/>
    <cellStyle name="Normal 16 2" xfId="33993"/>
    <cellStyle name="Normal 16 2 2" xfId="33994"/>
    <cellStyle name="Normal 16 2 2 2" xfId="33995"/>
    <cellStyle name="Normal 16 2 2 2 2" xfId="33996"/>
    <cellStyle name="Normal 16 2 3" xfId="33997"/>
    <cellStyle name="Normal 16 2 3 2" xfId="33998"/>
    <cellStyle name="Normal 16 2 3 2 2" xfId="33999"/>
    <cellStyle name="Normal 16 2 3 3" xfId="34000"/>
    <cellStyle name="Normal 16 2 3 4" xfId="34001"/>
    <cellStyle name="Normal 16 2 4" xfId="34002"/>
    <cellStyle name="Normal 16 2 4 2" xfId="34003"/>
    <cellStyle name="Normal 16 2 5" xfId="34004"/>
    <cellStyle name="Normal 16 2 5 2" xfId="34005"/>
    <cellStyle name="Normal 16 3" xfId="34006"/>
    <cellStyle name="Normal 16 3 2" xfId="34007"/>
    <cellStyle name="Normal 16 3 2 2" xfId="34008"/>
    <cellStyle name="Normal 16 3 3" xfId="34009"/>
    <cellStyle name="Normal 16 3 3 2" xfId="34010"/>
    <cellStyle name="Normal 16 3 4" xfId="34011"/>
    <cellStyle name="Normal 16 4" xfId="34012"/>
    <cellStyle name="Normal 16 4 2" xfId="34013"/>
    <cellStyle name="Normal 16 4 2 2" xfId="34014"/>
    <cellStyle name="Normal 16 4 3" xfId="34015"/>
    <cellStyle name="Normal 16 5" xfId="34016"/>
    <cellStyle name="Normal 16 5 2" xfId="34017"/>
    <cellStyle name="Normal 16 6" xfId="34018"/>
    <cellStyle name="Normal 16 6 2" xfId="34019"/>
    <cellStyle name="Normal 16 7" xfId="34020"/>
    <cellStyle name="Normal 16 7 2" xfId="34021"/>
    <cellStyle name="Normal 16 8" xfId="34022"/>
    <cellStyle name="Normal 16_2011 CBR Rev Calc by schedule" xfId="34023"/>
    <cellStyle name="Normal 160" xfId="34024"/>
    <cellStyle name="Normal 160 2" xfId="43142"/>
    <cellStyle name="Normal 161" xfId="34025"/>
    <cellStyle name="Normal 162" xfId="34026"/>
    <cellStyle name="Normal 163" xfId="34027"/>
    <cellStyle name="Normal 164" xfId="34028"/>
    <cellStyle name="Normal 165" xfId="34029"/>
    <cellStyle name="Normal 166" xfId="43101"/>
    <cellStyle name="Normal 167" xfId="43132"/>
    <cellStyle name="Normal 168" xfId="43150"/>
    <cellStyle name="Normal 168 2" xfId="43156"/>
    <cellStyle name="Normal 169" xfId="43153"/>
    <cellStyle name="Normal 17" xfId="34030"/>
    <cellStyle name="Normal 17 2" xfId="34031"/>
    <cellStyle name="Normal 17 2 2" xfId="34032"/>
    <cellStyle name="Normal 17 2 2 2" xfId="34033"/>
    <cellStyle name="Normal 17 2 2 2 2" xfId="34034"/>
    <cellStyle name="Normal 17 2 3" xfId="34035"/>
    <cellStyle name="Normal 17 2 3 2" xfId="34036"/>
    <cellStyle name="Normal 17 2 3 2 2" xfId="34037"/>
    <cellStyle name="Normal 17 2 3 3" xfId="34038"/>
    <cellStyle name="Normal 17 2 3 4" xfId="34039"/>
    <cellStyle name="Normal 17 2 4" xfId="34040"/>
    <cellStyle name="Normal 17 2 4 2" xfId="34041"/>
    <cellStyle name="Normal 17 2 5" xfId="34042"/>
    <cellStyle name="Normal 17 2 5 2" xfId="34043"/>
    <cellStyle name="Normal 17 3" xfId="34044"/>
    <cellStyle name="Normal 17 3 2" xfId="34045"/>
    <cellStyle name="Normal 17 3 2 2" xfId="34046"/>
    <cellStyle name="Normal 17 3 3" xfId="34047"/>
    <cellStyle name="Normal 17 4" xfId="34048"/>
    <cellStyle name="Normal 17 4 2" xfId="34049"/>
    <cellStyle name="Normal 17 4 3" xfId="34050"/>
    <cellStyle name="Normal 17 5" xfId="34051"/>
    <cellStyle name="Normal 17 5 2" xfId="34052"/>
    <cellStyle name="Normal 170" xfId="43158"/>
    <cellStyle name="Normal 171" xfId="43159"/>
    <cellStyle name="Normal 172" xfId="43161"/>
    <cellStyle name="Normal 173" xfId="43166"/>
    <cellStyle name="Normal 18" xfId="34053"/>
    <cellStyle name="Normal 18 2" xfId="34054"/>
    <cellStyle name="Normal 18 2 2" xfId="34055"/>
    <cellStyle name="Normal 18 2 2 2" xfId="34056"/>
    <cellStyle name="Normal 18 2 2 2 2" xfId="34057"/>
    <cellStyle name="Normal 18 2 3" xfId="34058"/>
    <cellStyle name="Normal 18 2 3 2" xfId="34059"/>
    <cellStyle name="Normal 18 2 3 2 2" xfId="34060"/>
    <cellStyle name="Normal 18 2 3 3" xfId="34061"/>
    <cellStyle name="Normal 18 2 3 4" xfId="34062"/>
    <cellStyle name="Normal 18 2 4" xfId="34063"/>
    <cellStyle name="Normal 18 2 4 2" xfId="34064"/>
    <cellStyle name="Normal 18 2 5" xfId="34065"/>
    <cellStyle name="Normal 18 2 5 2" xfId="34066"/>
    <cellStyle name="Normal 18 3" xfId="34067"/>
    <cellStyle name="Normal 18 3 2" xfId="34068"/>
    <cellStyle name="Normal 18 3 2 2" xfId="34069"/>
    <cellStyle name="Normal 18 3 3" xfId="34070"/>
    <cellStyle name="Normal 18 4" xfId="34071"/>
    <cellStyle name="Normal 18 4 2" xfId="34072"/>
    <cellStyle name="Normal 18 4 3" xfId="34073"/>
    <cellStyle name="Normal 18 5" xfId="34074"/>
    <cellStyle name="Normal 18 5 2" xfId="34075"/>
    <cellStyle name="Normal 18 6" xfId="34076"/>
    <cellStyle name="Normal 19" xfId="34077"/>
    <cellStyle name="Normal 19 2" xfId="34078"/>
    <cellStyle name="Normal 19 2 2" xfId="34079"/>
    <cellStyle name="Normal 19 2 2 2" xfId="34080"/>
    <cellStyle name="Normal 19 2 2 2 2" xfId="34081"/>
    <cellStyle name="Normal 19 2 3" xfId="34082"/>
    <cellStyle name="Normal 19 2 3 2" xfId="34083"/>
    <cellStyle name="Normal 19 2 3 2 2" xfId="34084"/>
    <cellStyle name="Normal 19 2 3 3" xfId="34085"/>
    <cellStyle name="Normal 19 2 3 4" xfId="34086"/>
    <cellStyle name="Normal 19 2 4" xfId="34087"/>
    <cellStyle name="Normal 19 2 4 2" xfId="34088"/>
    <cellStyle name="Normal 19 2 5" xfId="34089"/>
    <cellStyle name="Normal 19 2 5 2" xfId="34090"/>
    <cellStyle name="Normal 19 3" xfId="34091"/>
    <cellStyle name="Normal 19 3 2" xfId="34092"/>
    <cellStyle name="Normal 19 3 2 2" xfId="34093"/>
    <cellStyle name="Normal 19 3 3" xfId="34094"/>
    <cellStyle name="Normal 19 4" xfId="34095"/>
    <cellStyle name="Normal 19 4 2" xfId="34096"/>
    <cellStyle name="Normal 19 4 3" xfId="34097"/>
    <cellStyle name="Normal 19 5" xfId="34098"/>
    <cellStyle name="Normal 19 5 2" xfId="34099"/>
    <cellStyle name="Normal 2" xfId="1"/>
    <cellStyle name="Normal 2 10" xfId="34100"/>
    <cellStyle name="Normal 2 10 2" xfId="34101"/>
    <cellStyle name="Normal 2 10 2 2" xfId="34102"/>
    <cellStyle name="Normal 2 10 2 2 2" xfId="34103"/>
    <cellStyle name="Normal 2 10 3" xfId="34104"/>
    <cellStyle name="Normal 2 10 3 2" xfId="34105"/>
    <cellStyle name="Normal 2 10 4" xfId="34106"/>
    <cellStyle name="Normal 2 10 4 2" xfId="34107"/>
    <cellStyle name="Normal 2 11" xfId="34108"/>
    <cellStyle name="Normal 2 11 2" xfId="34109"/>
    <cellStyle name="Normal 2 11 2 2" xfId="34110"/>
    <cellStyle name="Normal 2 11 2 2 2" xfId="34111"/>
    <cellStyle name="Normal 2 11 3" xfId="34112"/>
    <cellStyle name="Normal 2 11 3 2" xfId="34113"/>
    <cellStyle name="Normal 2 11 4" xfId="34114"/>
    <cellStyle name="Normal 2 11 4 2" xfId="34115"/>
    <cellStyle name="Normal 2 12" xfId="34116"/>
    <cellStyle name="Normal 2 12 2" xfId="34117"/>
    <cellStyle name="Normal 2 12 2 2" xfId="34118"/>
    <cellStyle name="Normal 2 12 2 2 2" xfId="34119"/>
    <cellStyle name="Normal 2 12 2 3" xfId="34120"/>
    <cellStyle name="Normal 2 12 3" xfId="34121"/>
    <cellStyle name="Normal 2 12 3 2" xfId="34122"/>
    <cellStyle name="Normal 2 12 3 2 2" xfId="34123"/>
    <cellStyle name="Normal 2 12 3 3" xfId="34124"/>
    <cellStyle name="Normal 2 12 4" xfId="34125"/>
    <cellStyle name="Normal 2 12 4 2" xfId="34126"/>
    <cellStyle name="Normal 2 12 5" xfId="34127"/>
    <cellStyle name="Normal 2 12 5 2" xfId="34128"/>
    <cellStyle name="Normal 2 13" xfId="34129"/>
    <cellStyle name="Normal 2 13 2" xfId="34130"/>
    <cellStyle name="Normal 2 13 2 2" xfId="34131"/>
    <cellStyle name="Normal 2 13 2 3" xfId="34132"/>
    <cellStyle name="Normal 2 13 3" xfId="34133"/>
    <cellStyle name="Normal 2 13 3 2" xfId="34134"/>
    <cellStyle name="Normal 2 13 4" xfId="34135"/>
    <cellStyle name="Normal 2 14" xfId="34136"/>
    <cellStyle name="Normal 2 14 2" xfId="34137"/>
    <cellStyle name="Normal 2 15" xfId="34138"/>
    <cellStyle name="Normal 2 15 2" xfId="34139"/>
    <cellStyle name="Normal 2 15 3" xfId="34140"/>
    <cellStyle name="Normal 2 16" xfId="34141"/>
    <cellStyle name="Normal 2 16 2" xfId="34142"/>
    <cellStyle name="Normal 2 17" xfId="34143"/>
    <cellStyle name="Normal 2 18" xfId="43151"/>
    <cellStyle name="Normal 2 2" xfId="34144"/>
    <cellStyle name="Normal 2 2 10" xfId="34145"/>
    <cellStyle name="Normal 2 2 10 2" xfId="34146"/>
    <cellStyle name="Normal 2 2 10 3" xfId="34147"/>
    <cellStyle name="Normal 2 2 11" xfId="34148"/>
    <cellStyle name="Normal 2 2 11 2" xfId="34149"/>
    <cellStyle name="Normal 2 2 12" xfId="34150"/>
    <cellStyle name="Normal 2 2 2" xfId="34151"/>
    <cellStyle name="Normal 2 2 2 2" xfId="34152"/>
    <cellStyle name="Normal 2 2 2 2 2" xfId="34153"/>
    <cellStyle name="Normal 2 2 2 2 2 2" xfId="34154"/>
    <cellStyle name="Normal 2 2 2 2 2 2 2" xfId="34155"/>
    <cellStyle name="Normal 2 2 2 2 2 3" xfId="34156"/>
    <cellStyle name="Normal 2 2 2 2 3" xfId="34157"/>
    <cellStyle name="Normal 2 2 2 2 3 2" xfId="34158"/>
    <cellStyle name="Normal 2 2 2 2 3 2 2" xfId="34159"/>
    <cellStyle name="Normal 2 2 2 2 3 3" xfId="34160"/>
    <cellStyle name="Normal 2 2 2 2 4" xfId="34161"/>
    <cellStyle name="Normal 2 2 2 2 4 2" xfId="34162"/>
    <cellStyle name="Normal 2 2 2 2 5" xfId="34163"/>
    <cellStyle name="Normal 2 2 2 2 5 2" xfId="34164"/>
    <cellStyle name="Normal 2 2 2 2 6" xfId="34165"/>
    <cellStyle name="Normal 2 2 2 3" xfId="34166"/>
    <cellStyle name="Normal 2 2 2 3 2" xfId="34167"/>
    <cellStyle name="Normal 2 2 2 3 2 2" xfId="34168"/>
    <cellStyle name="Normal 2 2 2 3 2 2 2" xfId="34169"/>
    <cellStyle name="Normal 2 2 2 3 2 3" xfId="34170"/>
    <cellStyle name="Normal 2 2 2 3 3" xfId="34171"/>
    <cellStyle name="Normal 2 2 2 3 3 2" xfId="34172"/>
    <cellStyle name="Normal 2 2 2 3 3 2 2" xfId="34173"/>
    <cellStyle name="Normal 2 2 2 3 3 3" xfId="34174"/>
    <cellStyle name="Normal 2 2 2 3 4" xfId="34175"/>
    <cellStyle name="Normal 2 2 2 3 4 2" xfId="34176"/>
    <cellStyle name="Normal 2 2 2 3 5" xfId="34177"/>
    <cellStyle name="Normal 2 2 2 4" xfId="34178"/>
    <cellStyle name="Normal 2 2 2 4 2" xfId="34179"/>
    <cellStyle name="Normal 2 2 2 4 2 2" xfId="34180"/>
    <cellStyle name="Normal 2 2 2 4 3" xfId="34181"/>
    <cellStyle name="Normal 2 2 2 5" xfId="34182"/>
    <cellStyle name="Normal 2 2 2 5 2" xfId="34183"/>
    <cellStyle name="Normal 2 2 2 5 2 2" xfId="34184"/>
    <cellStyle name="Normal 2 2 2 5 3" xfId="34185"/>
    <cellStyle name="Normal 2 2 2 6" xfId="34186"/>
    <cellStyle name="Normal 2 2 2 6 2" xfId="34187"/>
    <cellStyle name="Normal 2 2 2 7" xfId="34188"/>
    <cellStyle name="Normal 2 2 2 7 2" xfId="34189"/>
    <cellStyle name="Normal 2 2 2 8" xfId="34190"/>
    <cellStyle name="Normal 2 2 2_12PCORC Wind Vestas and Royalties" xfId="34191"/>
    <cellStyle name="Normal 2 2 3" xfId="34192"/>
    <cellStyle name="Normal 2 2 3 2" xfId="34193"/>
    <cellStyle name="Normal 2 2 3 2 2" xfId="34194"/>
    <cellStyle name="Normal 2 2 3 2 2 2" xfId="34195"/>
    <cellStyle name="Normal 2 2 3 2 3" xfId="34196"/>
    <cellStyle name="Normal 2 2 3 2 3 2" xfId="34197"/>
    <cellStyle name="Normal 2 2 3 2 3 3" xfId="34198"/>
    <cellStyle name="Normal 2 2 3 2 4" xfId="34199"/>
    <cellStyle name="Normal 2 2 3 3" xfId="34200"/>
    <cellStyle name="Normal 2 2 3 3 2" xfId="34201"/>
    <cellStyle name="Normal 2 2 3 3 2 2" xfId="34202"/>
    <cellStyle name="Normal 2 2 3 3 3" xfId="34203"/>
    <cellStyle name="Normal 2 2 3 4" xfId="34204"/>
    <cellStyle name="Normal 2 2 3 4 2" xfId="34205"/>
    <cellStyle name="Normal 2 2 3 5" xfId="34206"/>
    <cellStyle name="Normal 2 2 3 5 2" xfId="34207"/>
    <cellStyle name="Normal 2 2 3 5 3" xfId="34208"/>
    <cellStyle name="Normal 2 2 3 6" xfId="34209"/>
    <cellStyle name="Normal 2 2 4" xfId="34210"/>
    <cellStyle name="Normal 2 2 4 2" xfId="34211"/>
    <cellStyle name="Normal 2 2 4 2 2" xfId="34212"/>
    <cellStyle name="Normal 2 2 4 2 2 2" xfId="34213"/>
    <cellStyle name="Normal 2 2 4 3" xfId="34214"/>
    <cellStyle name="Normal 2 2 4 3 2" xfId="34215"/>
    <cellStyle name="Normal 2 2 4 3 3" xfId="34216"/>
    <cellStyle name="Normal 2 2 4 4" xfId="34217"/>
    <cellStyle name="Normal 2 2 4 4 2" xfId="34218"/>
    <cellStyle name="Normal 2 2 5" xfId="34219"/>
    <cellStyle name="Normal 2 2 5 2" xfId="34220"/>
    <cellStyle name="Normal 2 2 5 2 2" xfId="34221"/>
    <cellStyle name="Normal 2 2 5 3" xfId="34222"/>
    <cellStyle name="Normal 2 2 6" xfId="34223"/>
    <cellStyle name="Normal 2 2 6 2" xfId="34224"/>
    <cellStyle name="Normal 2 2 6 2 2" xfId="34225"/>
    <cellStyle name="Normal 2 2 6 3" xfId="34226"/>
    <cellStyle name="Normal 2 2 7" xfId="34227"/>
    <cellStyle name="Normal 2 2 7 2" xfId="34228"/>
    <cellStyle name="Normal 2 2 7 2 2" xfId="34229"/>
    <cellStyle name="Normal 2 2 7 3" xfId="34230"/>
    <cellStyle name="Normal 2 2 7 4" xfId="34231"/>
    <cellStyle name="Normal 2 2 8" xfId="34232"/>
    <cellStyle name="Normal 2 2 8 2" xfId="34233"/>
    <cellStyle name="Normal 2 2 8 2 2" xfId="34234"/>
    <cellStyle name="Normal 2 2 8 3" xfId="34235"/>
    <cellStyle name="Normal 2 2 9" xfId="34236"/>
    <cellStyle name="Normal 2 2 9 2" xfId="34237"/>
    <cellStyle name="Normal 2 2 9 3" xfId="34238"/>
    <cellStyle name="Normal 2 2_ Price Inputs" xfId="34239"/>
    <cellStyle name="Normal 2 3" xfId="34240"/>
    <cellStyle name="Normal 2 3 2" xfId="34241"/>
    <cellStyle name="Normal 2 3 2 2" xfId="34242"/>
    <cellStyle name="Normal 2 3 2 2 2" xfId="34243"/>
    <cellStyle name="Normal 2 3 2 2 2 2" xfId="34244"/>
    <cellStyle name="Normal 2 3 2 2 3" xfId="34245"/>
    <cellStyle name="Normal 2 3 2 3" xfId="34246"/>
    <cellStyle name="Normal 2 3 2 3 2" xfId="34247"/>
    <cellStyle name="Normal 2 3 2 3 3" xfId="34248"/>
    <cellStyle name="Normal 2 3 2 4" xfId="34249"/>
    <cellStyle name="Normal 2 3 2 4 2" xfId="34250"/>
    <cellStyle name="Normal 2 3 3" xfId="34251"/>
    <cellStyle name="Normal 2 3 3 2" xfId="34252"/>
    <cellStyle name="Normal 2 3 3 2 2" xfId="34253"/>
    <cellStyle name="Normal 2 3 3 3" xfId="34254"/>
    <cellStyle name="Normal 2 3 3 3 2" xfId="34255"/>
    <cellStyle name="Normal 2 3 3 4" xfId="34256"/>
    <cellStyle name="Normal 2 3 4" xfId="34257"/>
    <cellStyle name="Normal 2 3 4 2" xfId="34258"/>
    <cellStyle name="Normal 2 3 5" xfId="34259"/>
    <cellStyle name="Normal 2 3 5 2" xfId="34260"/>
    <cellStyle name="Normal 2 3 5 3" xfId="34261"/>
    <cellStyle name="Normal 2 3 6" xfId="34262"/>
    <cellStyle name="Normal 2 4" xfId="34263"/>
    <cellStyle name="Normal 2 4 2" xfId="34264"/>
    <cellStyle name="Normal 2 4 2 2" xfId="34265"/>
    <cellStyle name="Normal 2 4 2 2 2" xfId="34266"/>
    <cellStyle name="Normal 2 4 2 2 2 2" xfId="34267"/>
    <cellStyle name="Normal 2 4 2 2 3" xfId="34268"/>
    <cellStyle name="Normal 2 4 2 3" xfId="34269"/>
    <cellStyle name="Normal 2 4 2 3 2" xfId="34270"/>
    <cellStyle name="Normal 2 4 2 3 3" xfId="34271"/>
    <cellStyle name="Normal 2 4 2 4" xfId="34272"/>
    <cellStyle name="Normal 2 4 2 4 2" xfId="34273"/>
    <cellStyle name="Normal 2 4 3" xfId="34274"/>
    <cellStyle name="Normal 2 4 3 2" xfId="34275"/>
    <cellStyle name="Normal 2 4 3 2 2" xfId="34276"/>
    <cellStyle name="Normal 2 4 3 3" xfId="34277"/>
    <cellStyle name="Normal 2 4 4" xfId="34278"/>
    <cellStyle name="Normal 2 4 4 2" xfId="34279"/>
    <cellStyle name="Normal 2 4 5" xfId="34280"/>
    <cellStyle name="Normal 2 4 5 2" xfId="34281"/>
    <cellStyle name="Normal 2 4 5 3" xfId="34282"/>
    <cellStyle name="Normal 2 4 6" xfId="34283"/>
    <cellStyle name="Normal 2 5" xfId="34284"/>
    <cellStyle name="Normal 2 5 2" xfId="34285"/>
    <cellStyle name="Normal 2 5 2 2" xfId="34286"/>
    <cellStyle name="Normal 2 5 2 2 2" xfId="34287"/>
    <cellStyle name="Normal 2 5 2 2 2 2" xfId="34288"/>
    <cellStyle name="Normal 2 5 2 2 3" xfId="34289"/>
    <cellStyle name="Normal 2 5 2 3" xfId="34290"/>
    <cellStyle name="Normal 2 5 2 3 2" xfId="34291"/>
    <cellStyle name="Normal 2 5 2 3 3" xfId="34292"/>
    <cellStyle name="Normal 2 5 2 4" xfId="34293"/>
    <cellStyle name="Normal 2 5 2 4 2" xfId="34294"/>
    <cellStyle name="Normal 2 5 3" xfId="34295"/>
    <cellStyle name="Normal 2 5 3 2" xfId="34296"/>
    <cellStyle name="Normal 2 5 3 2 2" xfId="34297"/>
    <cellStyle name="Normal 2 5 3 3" xfId="34298"/>
    <cellStyle name="Normal 2 5 4" xfId="34299"/>
    <cellStyle name="Normal 2 5 4 2" xfId="34300"/>
    <cellStyle name="Normal 2 5 5" xfId="34301"/>
    <cellStyle name="Normal 2 5 5 2" xfId="34302"/>
    <cellStyle name="Normal 2 5 5 3" xfId="34303"/>
    <cellStyle name="Normal 2 5 6" xfId="34304"/>
    <cellStyle name="Normal 2 6" xfId="34305"/>
    <cellStyle name="Normal 2 6 2" xfId="34306"/>
    <cellStyle name="Normal 2 6 2 2" xfId="34307"/>
    <cellStyle name="Normal 2 6 2 2 2" xfId="34308"/>
    <cellStyle name="Normal 2 6 2 2 2 2" xfId="34309"/>
    <cellStyle name="Normal 2 6 2 3" xfId="34310"/>
    <cellStyle name="Normal 2 6 2 3 2" xfId="34311"/>
    <cellStyle name="Normal 2 6 2 3 3" xfId="34312"/>
    <cellStyle name="Normal 2 6 2 4" xfId="34313"/>
    <cellStyle name="Normal 2 6 2 4 2" xfId="34314"/>
    <cellStyle name="Normal 2 6 3" xfId="34315"/>
    <cellStyle name="Normal 2 6 3 2" xfId="34316"/>
    <cellStyle name="Normal 2 6 3 2 2" xfId="34317"/>
    <cellStyle name="Normal 2 6 4" xfId="34318"/>
    <cellStyle name="Normal 2 6 4 2" xfId="34319"/>
    <cellStyle name="Normal 2 6 4 3" xfId="34320"/>
    <cellStyle name="Normal 2 6 5" xfId="34321"/>
    <cellStyle name="Normal 2 6 5 2" xfId="34322"/>
    <cellStyle name="Normal 2 6 6" xfId="34323"/>
    <cellStyle name="Normal 2 7" xfId="34324"/>
    <cellStyle name="Normal 2 7 2" xfId="34325"/>
    <cellStyle name="Normal 2 7 2 2" xfId="34326"/>
    <cellStyle name="Normal 2 7 2 2 2" xfId="34327"/>
    <cellStyle name="Normal 2 7 2 2 3" xfId="34328"/>
    <cellStyle name="Normal 2 7 2 3" xfId="34329"/>
    <cellStyle name="Normal 2 7 2 4" xfId="34330"/>
    <cellStyle name="Normal 2 7 3" xfId="34331"/>
    <cellStyle name="Normal 2 7 3 2" xfId="34332"/>
    <cellStyle name="Normal 2 7 3 3" xfId="34333"/>
    <cellStyle name="Normal 2 7 4" xfId="34334"/>
    <cellStyle name="Normal 2 7 4 2" xfId="34335"/>
    <cellStyle name="Normal 2 7 5" xfId="34336"/>
    <cellStyle name="Normal 2 8" xfId="34337"/>
    <cellStyle name="Normal 2 8 2" xfId="34338"/>
    <cellStyle name="Normal 2 8 2 2" xfId="34339"/>
    <cellStyle name="Normal 2 8 2 2 2" xfId="34340"/>
    <cellStyle name="Normal 2 8 2 2 2 2" xfId="34341"/>
    <cellStyle name="Normal 2 8 2 2 3" xfId="34342"/>
    <cellStyle name="Normal 2 8 2 3" xfId="34343"/>
    <cellStyle name="Normal 2 8 2 3 2" xfId="34344"/>
    <cellStyle name="Normal 2 8 2 4" xfId="34345"/>
    <cellStyle name="Normal 2 8 3" xfId="34346"/>
    <cellStyle name="Normal 2 8 3 2" xfId="34347"/>
    <cellStyle name="Normal 2 8 3 2 2" xfId="34348"/>
    <cellStyle name="Normal 2 8 3 3" xfId="34349"/>
    <cellStyle name="Normal 2 8 3 4" xfId="34350"/>
    <cellStyle name="Normal 2 8 4" xfId="34351"/>
    <cellStyle name="Normal 2 8 4 2" xfId="34352"/>
    <cellStyle name="Normal 2 8 5" xfId="34353"/>
    <cellStyle name="Normal 2 9" xfId="34354"/>
    <cellStyle name="Normal 2 9 2" xfId="34355"/>
    <cellStyle name="Normal 2 9 2 2" xfId="34356"/>
    <cellStyle name="Normal 2 9 2 2 2" xfId="34357"/>
    <cellStyle name="Normal 2 9 2 3" xfId="34358"/>
    <cellStyle name="Normal 2 9 3" xfId="34359"/>
    <cellStyle name="Normal 2 9 3 2" xfId="34360"/>
    <cellStyle name="Normal 2 9 4" xfId="34361"/>
    <cellStyle name="Normal 2 9 4 2" xfId="34362"/>
    <cellStyle name="Normal 2_16.37E Wild Horse Expansion DeferralRevwrkingfile SF" xfId="34363"/>
    <cellStyle name="Normal 20" xfId="34364"/>
    <cellStyle name="Normal 20 2" xfId="34365"/>
    <cellStyle name="Normal 20 2 2" xfId="34366"/>
    <cellStyle name="Normal 20 2 2 2" xfId="34367"/>
    <cellStyle name="Normal 20 2 2 2 2" xfId="34368"/>
    <cellStyle name="Normal 20 2 3" xfId="34369"/>
    <cellStyle name="Normal 20 2 3 2" xfId="34370"/>
    <cellStyle name="Normal 20 2 3 3" xfId="34371"/>
    <cellStyle name="Normal 20 2 4" xfId="34372"/>
    <cellStyle name="Normal 20 2 4 2" xfId="34373"/>
    <cellStyle name="Normal 20 3" xfId="34374"/>
    <cellStyle name="Normal 20 3 2" xfId="34375"/>
    <cellStyle name="Normal 20 3 2 2" xfId="34376"/>
    <cellStyle name="Normal 20 3 2 2 2" xfId="34377"/>
    <cellStyle name="Normal 20 3 2 2 2 2" xfId="34378"/>
    <cellStyle name="Normal 20 3 2 2 3" xfId="34379"/>
    <cellStyle name="Normal 20 3 2 3" xfId="34380"/>
    <cellStyle name="Normal 20 3 2 3 2" xfId="34381"/>
    <cellStyle name="Normal 20 3 2 4" xfId="34382"/>
    <cellStyle name="Normal 20 3 3" xfId="34383"/>
    <cellStyle name="Normal 20 3 3 2" xfId="34384"/>
    <cellStyle name="Normal 20 3 3 2 2" xfId="34385"/>
    <cellStyle name="Normal 20 3 3 2 2 2" xfId="34386"/>
    <cellStyle name="Normal 20 3 3 2 2 2 2" xfId="34387"/>
    <cellStyle name="Normal 20 3 3 2 2 3" xfId="34388"/>
    <cellStyle name="Normal 20 3 3 2 3" xfId="34389"/>
    <cellStyle name="Normal 20 3 3 2 3 2" xfId="34390"/>
    <cellStyle name="Normal 20 3 3 2 4" xfId="34391"/>
    <cellStyle name="Normal 20 3 3 3" xfId="34392"/>
    <cellStyle name="Normal 20 3 3 3 2" xfId="34393"/>
    <cellStyle name="Normal 20 3 3 3 2 2" xfId="34394"/>
    <cellStyle name="Normal 20 3 3 3 3" xfId="34395"/>
    <cellStyle name="Normal 20 3 3 4" xfId="34396"/>
    <cellStyle name="Normal 20 3 3 4 2" xfId="34397"/>
    <cellStyle name="Normal 20 3 3 5" xfId="34398"/>
    <cellStyle name="Normal 20 3 4" xfId="34399"/>
    <cellStyle name="Normal 20 3 4 2" xfId="34400"/>
    <cellStyle name="Normal 20 3 4 2 2" xfId="34401"/>
    <cellStyle name="Normal 20 3 4 2 2 2" xfId="34402"/>
    <cellStyle name="Normal 20 3 4 2 3" xfId="34403"/>
    <cellStyle name="Normal 20 3 4 3" xfId="34404"/>
    <cellStyle name="Normal 20 3 4 3 2" xfId="34405"/>
    <cellStyle name="Normal 20 3 4 4" xfId="34406"/>
    <cellStyle name="Normal 20 3 5" xfId="34407"/>
    <cellStyle name="Normal 20 3 5 2" xfId="34408"/>
    <cellStyle name="Normal 20 3 5 2 2" xfId="34409"/>
    <cellStyle name="Normal 20 3 5 3" xfId="34410"/>
    <cellStyle name="Normal 20 3 6" xfId="34411"/>
    <cellStyle name="Normal 20 3 6 2" xfId="34412"/>
    <cellStyle name="Normal 20 3 7" xfId="34413"/>
    <cellStyle name="Normal 20 4" xfId="34414"/>
    <cellStyle name="Normal 20 4 2" xfId="34415"/>
    <cellStyle name="Normal 20 4 2 2" xfId="34416"/>
    <cellStyle name="Normal 20 4 3" xfId="34417"/>
    <cellStyle name="Normal 20 4 4" xfId="34418"/>
    <cellStyle name="Normal 20 5" xfId="34419"/>
    <cellStyle name="Normal 20 5 2" xfId="34420"/>
    <cellStyle name="Normal 20 6" xfId="34421"/>
    <cellStyle name="Normal 20 6 2" xfId="34422"/>
    <cellStyle name="Normal 21" xfId="34423"/>
    <cellStyle name="Normal 21 2" xfId="34424"/>
    <cellStyle name="Normal 21 2 2" xfId="34425"/>
    <cellStyle name="Normal 21 2 2 2" xfId="34426"/>
    <cellStyle name="Normal 21 2 2 2 2" xfId="34427"/>
    <cellStyle name="Normal 21 2 2 2 3" xfId="34428"/>
    <cellStyle name="Normal 21 2 2 3" xfId="34429"/>
    <cellStyle name="Normal 21 2 3" xfId="34430"/>
    <cellStyle name="Normal 21 2 3 2" xfId="34431"/>
    <cellStyle name="Normal 21 2 3 2 2" xfId="34432"/>
    <cellStyle name="Normal 21 2 3 3" xfId="34433"/>
    <cellStyle name="Normal 21 2 4" xfId="34434"/>
    <cellStyle name="Normal 21 2 4 2" xfId="34435"/>
    <cellStyle name="Normal 21 2 5" xfId="34436"/>
    <cellStyle name="Normal 21 2 5 2" xfId="34437"/>
    <cellStyle name="Normal 21 2 6" xfId="34438"/>
    <cellStyle name="Normal 21 3" xfId="34439"/>
    <cellStyle name="Normal 21 3 2" xfId="34440"/>
    <cellStyle name="Normal 21 3 2 2" xfId="34441"/>
    <cellStyle name="Normal 21 3 3" xfId="34442"/>
    <cellStyle name="Normal 21 3 4" xfId="34443"/>
    <cellStyle name="Normal 21 4" xfId="34444"/>
    <cellStyle name="Normal 21 4 2" xfId="34445"/>
    <cellStyle name="Normal 21 4 2 2" xfId="34446"/>
    <cellStyle name="Normal 21 4 3" xfId="34447"/>
    <cellStyle name="Normal 21 4 4" xfId="34448"/>
    <cellStyle name="Normal 21 5" xfId="34449"/>
    <cellStyle name="Normal 21 5 2" xfId="34450"/>
    <cellStyle name="Normal 21 5 2 2" xfId="34451"/>
    <cellStyle name="Normal 21 5 3" xfId="34452"/>
    <cellStyle name="Normal 21 5 4" xfId="34453"/>
    <cellStyle name="Normal 21 6" xfId="34454"/>
    <cellStyle name="Normal 21 6 2" xfId="34455"/>
    <cellStyle name="Normal 21 7" xfId="34456"/>
    <cellStyle name="Normal 21 8" xfId="34457"/>
    <cellStyle name="Normal 21_4 31E Reg Asset  Liab and EXH D" xfId="34458"/>
    <cellStyle name="Normal 22" xfId="34459"/>
    <cellStyle name="Normal 22 2" xfId="34460"/>
    <cellStyle name="Normal 22 2 2" xfId="34461"/>
    <cellStyle name="Normal 22 2 2 2" xfId="34462"/>
    <cellStyle name="Normal 22 2 2 2 2" xfId="34463"/>
    <cellStyle name="Normal 22 2 2 3" xfId="34464"/>
    <cellStyle name="Normal 22 2 3" xfId="34465"/>
    <cellStyle name="Normal 22 2 3 2" xfId="34466"/>
    <cellStyle name="Normal 22 2 4" xfId="34467"/>
    <cellStyle name="Normal 22 3" xfId="34468"/>
    <cellStyle name="Normal 22 3 2" xfId="34469"/>
    <cellStyle name="Normal 22 3 2 2" xfId="34470"/>
    <cellStyle name="Normal 22 3 3" xfId="34471"/>
    <cellStyle name="Normal 22 3 4" xfId="34472"/>
    <cellStyle name="Normal 22 4" xfId="34473"/>
    <cellStyle name="Normal 22 4 2" xfId="34474"/>
    <cellStyle name="Normal 22 5" xfId="34475"/>
    <cellStyle name="Normal 22 5 2" xfId="34476"/>
    <cellStyle name="Normal 22 6" xfId="34477"/>
    <cellStyle name="Normal 22 6 2" xfId="34478"/>
    <cellStyle name="Normal 22 7" xfId="34479"/>
    <cellStyle name="Normal 23" xfId="34480"/>
    <cellStyle name="Normal 23 2" xfId="34481"/>
    <cellStyle name="Normal 23 2 2" xfId="34482"/>
    <cellStyle name="Normal 23 2 2 2" xfId="34483"/>
    <cellStyle name="Normal 23 2 2 2 2" xfId="34484"/>
    <cellStyle name="Normal 23 2 2 3" xfId="34485"/>
    <cellStyle name="Normal 23 2 3" xfId="34486"/>
    <cellStyle name="Normal 23 2 3 2" xfId="34487"/>
    <cellStyle name="Normal 23 2 4" xfId="34488"/>
    <cellStyle name="Normal 23 3" xfId="34489"/>
    <cellStyle name="Normal 23 3 2" xfId="34490"/>
    <cellStyle name="Normal 23 3 2 2" xfId="34491"/>
    <cellStyle name="Normal 23 3 3" xfId="34492"/>
    <cellStyle name="Normal 23 3 4" xfId="34493"/>
    <cellStyle name="Normal 23 4" xfId="34494"/>
    <cellStyle name="Normal 23 4 2" xfId="34495"/>
    <cellStyle name="Normal 23 4 3" xfId="34496"/>
    <cellStyle name="Normal 23 5" xfId="34497"/>
    <cellStyle name="Normal 23 5 2" xfId="34498"/>
    <cellStyle name="Normal 23 6" xfId="34499"/>
    <cellStyle name="Normal 23 7" xfId="34500"/>
    <cellStyle name="Normal 24" xfId="34501"/>
    <cellStyle name="Normal 24 2" xfId="34502"/>
    <cellStyle name="Normal 24 2 2" xfId="34503"/>
    <cellStyle name="Normal 24 2 2 2" xfId="34504"/>
    <cellStyle name="Normal 24 2 2 2 2" xfId="34505"/>
    <cellStyle name="Normal 24 2 2 2 3" xfId="34506"/>
    <cellStyle name="Normal 24 2 2 3" xfId="34507"/>
    <cellStyle name="Normal 24 2 3" xfId="34508"/>
    <cellStyle name="Normal 24 2 3 2" xfId="34509"/>
    <cellStyle name="Normal 24 2 4" xfId="34510"/>
    <cellStyle name="Normal 24 2 4 2" xfId="34511"/>
    <cellStyle name="Normal 24 2 5" xfId="34512"/>
    <cellStyle name="Normal 24 2 5 2" xfId="34513"/>
    <cellStyle name="Normal 24 2 6" xfId="34514"/>
    <cellStyle name="Normal 24 3" xfId="34515"/>
    <cellStyle name="Normal 24 3 2" xfId="34516"/>
    <cellStyle name="Normal 24 3 2 2" xfId="34517"/>
    <cellStyle name="Normal 24 3 2 3" xfId="34518"/>
    <cellStyle name="Normal 24 3 3" xfId="34519"/>
    <cellStyle name="Normal 24 3 3 2" xfId="34520"/>
    <cellStyle name="Normal 24 3 4" xfId="34521"/>
    <cellStyle name="Normal 24 4" xfId="34522"/>
    <cellStyle name="Normal 24 4 2" xfId="34523"/>
    <cellStyle name="Normal 24 4 2 2" xfId="34524"/>
    <cellStyle name="Normal 24 4 3" xfId="34525"/>
    <cellStyle name="Normal 24 5" xfId="34526"/>
    <cellStyle name="Normal 24 5 2" xfId="34527"/>
    <cellStyle name="Normal 24 6" xfId="34528"/>
    <cellStyle name="Normal 24_PCA 11 -  Exhibit D Jan 2012 fr A Kellogg" xfId="34529"/>
    <cellStyle name="Normal 25" xfId="34530"/>
    <cellStyle name="Normal 25 2" xfId="34531"/>
    <cellStyle name="Normal 25 2 2" xfId="34532"/>
    <cellStyle name="Normal 25 2 2 2" xfId="34533"/>
    <cellStyle name="Normal 25 2 2 2 2" xfId="34534"/>
    <cellStyle name="Normal 25 2 2 3" xfId="34535"/>
    <cellStyle name="Normal 25 2 3" xfId="34536"/>
    <cellStyle name="Normal 25 2 3 2" xfId="34537"/>
    <cellStyle name="Normal 25 2 4" xfId="34538"/>
    <cellStyle name="Normal 25 2 4 2" xfId="34539"/>
    <cellStyle name="Normal 25 2 5" xfId="34540"/>
    <cellStyle name="Normal 25 3" xfId="34541"/>
    <cellStyle name="Normal 25 3 2" xfId="34542"/>
    <cellStyle name="Normal 25 3 2 2" xfId="34543"/>
    <cellStyle name="Normal 25 3 3" xfId="34544"/>
    <cellStyle name="Normal 25 3 4" xfId="34545"/>
    <cellStyle name="Normal 25 3 5" xfId="34546"/>
    <cellStyle name="Normal 25 4" xfId="34547"/>
    <cellStyle name="Normal 25 4 2" xfId="34548"/>
    <cellStyle name="Normal 25 4 3" xfId="34549"/>
    <cellStyle name="Normal 25 5" xfId="34550"/>
    <cellStyle name="Normal 25 5 2" xfId="34551"/>
    <cellStyle name="Normal 25 6" xfId="34552"/>
    <cellStyle name="Normal 26" xfId="34553"/>
    <cellStyle name="Normal 26 2" xfId="34554"/>
    <cellStyle name="Normal 26 2 2" xfId="34555"/>
    <cellStyle name="Normal 26 2 2 2" xfId="34556"/>
    <cellStyle name="Normal 26 2 2 2 2" xfId="34557"/>
    <cellStyle name="Normal 26 2 2 3" xfId="34558"/>
    <cellStyle name="Normal 26 2 3" xfId="34559"/>
    <cellStyle name="Normal 26 2 3 2" xfId="34560"/>
    <cellStyle name="Normal 26 2 4" xfId="34561"/>
    <cellStyle name="Normal 26 3" xfId="34562"/>
    <cellStyle name="Normal 26 3 2" xfId="34563"/>
    <cellStyle name="Normal 26 3 2 2" xfId="34564"/>
    <cellStyle name="Normal 26 3 3" xfId="34565"/>
    <cellStyle name="Normal 26 3 4" xfId="34566"/>
    <cellStyle name="Normal 26 4" xfId="34567"/>
    <cellStyle name="Normal 26 4 2" xfId="34568"/>
    <cellStyle name="Normal 26 4 2 2" xfId="34569"/>
    <cellStyle name="Normal 26 4 3" xfId="34570"/>
    <cellStyle name="Normal 26 4 4" xfId="34571"/>
    <cellStyle name="Normal 26 4 5" xfId="34572"/>
    <cellStyle name="Normal 26 5" xfId="34573"/>
    <cellStyle name="Normal 26 5 2" xfId="34574"/>
    <cellStyle name="Normal 26 5 3" xfId="34575"/>
    <cellStyle name="Normal 26 6" xfId="34576"/>
    <cellStyle name="Normal 26 7" xfId="34577"/>
    <cellStyle name="Normal 27" xfId="34578"/>
    <cellStyle name="Normal 27 2" xfId="34579"/>
    <cellStyle name="Normal 27 2 2" xfId="34580"/>
    <cellStyle name="Normal 27 2 2 2" xfId="34581"/>
    <cellStyle name="Normal 27 2 2 2 2" xfId="34582"/>
    <cellStyle name="Normal 27 2 2 3" xfId="34583"/>
    <cellStyle name="Normal 27 2 3" xfId="34584"/>
    <cellStyle name="Normal 27 2 3 2" xfId="34585"/>
    <cellStyle name="Normal 27 2 4" xfId="34586"/>
    <cellStyle name="Normal 27 3" xfId="34587"/>
    <cellStyle name="Normal 27 3 2" xfId="34588"/>
    <cellStyle name="Normal 27 3 2 2" xfId="34589"/>
    <cellStyle name="Normal 27 3 3" xfId="34590"/>
    <cellStyle name="Normal 27 4" xfId="34591"/>
    <cellStyle name="Normal 27 4 2" xfId="34592"/>
    <cellStyle name="Normal 27 5" xfId="34593"/>
    <cellStyle name="Normal 27 5 2" xfId="34594"/>
    <cellStyle name="Normal 27 6" xfId="34595"/>
    <cellStyle name="Normal 28" xfId="34596"/>
    <cellStyle name="Normal 28 2" xfId="34597"/>
    <cellStyle name="Normal 28 2 2" xfId="34598"/>
    <cellStyle name="Normal 28 2 2 2" xfId="34599"/>
    <cellStyle name="Normal 28 2 2 2 2" xfId="34600"/>
    <cellStyle name="Normal 28 2 2 3" xfId="34601"/>
    <cellStyle name="Normal 28 2 3" xfId="34602"/>
    <cellStyle name="Normal 28 2 3 2" xfId="34603"/>
    <cellStyle name="Normal 28 2 4" xfId="34604"/>
    <cellStyle name="Normal 28 3" xfId="34605"/>
    <cellStyle name="Normal 28 3 2" xfId="34606"/>
    <cellStyle name="Normal 28 3 2 2" xfId="34607"/>
    <cellStyle name="Normal 28 3 3" xfId="34608"/>
    <cellStyle name="Normal 28 3 4" xfId="34609"/>
    <cellStyle name="Normal 28 4" xfId="34610"/>
    <cellStyle name="Normal 28 4 2" xfId="34611"/>
    <cellStyle name="Normal 28 5" xfId="34612"/>
    <cellStyle name="Normal 28 5 2" xfId="34613"/>
    <cellStyle name="Normal 28 6" xfId="34614"/>
    <cellStyle name="Normal 29" xfId="34615"/>
    <cellStyle name="Normal 29 2" xfId="34616"/>
    <cellStyle name="Normal 29 2 2" xfId="34617"/>
    <cellStyle name="Normal 29 2 2 2" xfId="34618"/>
    <cellStyle name="Normal 29 2 2 2 2" xfId="34619"/>
    <cellStyle name="Normal 29 2 2 3" xfId="34620"/>
    <cellStyle name="Normal 29 2 3" xfId="34621"/>
    <cellStyle name="Normal 29 2 3 2" xfId="34622"/>
    <cellStyle name="Normal 29 2 4" xfId="34623"/>
    <cellStyle name="Normal 29 3" xfId="34624"/>
    <cellStyle name="Normal 29 3 2" xfId="34625"/>
    <cellStyle name="Normal 29 3 2 2" xfId="34626"/>
    <cellStyle name="Normal 29 3 3" xfId="34627"/>
    <cellStyle name="Normal 29 3 4" xfId="34628"/>
    <cellStyle name="Normal 29 4" xfId="34629"/>
    <cellStyle name="Normal 29 4 2" xfId="34630"/>
    <cellStyle name="Normal 29 5" xfId="34631"/>
    <cellStyle name="Normal 29 5 2" xfId="34632"/>
    <cellStyle name="Normal 29 6" xfId="34633"/>
    <cellStyle name="Normal 29 7" xfId="34634"/>
    <cellStyle name="Normal 3" xfId="9"/>
    <cellStyle name="Normal 3 10" xfId="34635"/>
    <cellStyle name="Normal 3 10 2" xfId="34636"/>
    <cellStyle name="Normal 3 10 2 2" xfId="34637"/>
    <cellStyle name="Normal 3 10 3" xfId="34638"/>
    <cellStyle name="Normal 3 10 4" xfId="34639"/>
    <cellStyle name="Normal 3 11" xfId="34640"/>
    <cellStyle name="Normal 3 11 2" xfId="34641"/>
    <cellStyle name="Normal 3 11 2 2" xfId="34642"/>
    <cellStyle name="Normal 3 11 3" xfId="34643"/>
    <cellStyle name="Normal 3 12" xfId="34644"/>
    <cellStyle name="Normal 3 12 2" xfId="34645"/>
    <cellStyle name="Normal 3 13" xfId="34646"/>
    <cellStyle name="Normal 3 13 2" xfId="34647"/>
    <cellStyle name="Normal 3 14" xfId="34648"/>
    <cellStyle name="Normal 3 14 2" xfId="34649"/>
    <cellStyle name="Normal 3 15" xfId="34650"/>
    <cellStyle name="Normal 3 2" xfId="34651"/>
    <cellStyle name="Normal 3 2 2" xfId="34652"/>
    <cellStyle name="Normal 3 2 2 2" xfId="34653"/>
    <cellStyle name="Normal 3 2 2 2 2" xfId="34654"/>
    <cellStyle name="Normal 3 2 2 2 2 2" xfId="34655"/>
    <cellStyle name="Normal 3 2 2 3" xfId="34656"/>
    <cellStyle name="Normal 3 2 2 3 2" xfId="34657"/>
    <cellStyle name="Normal 3 2 2 3 3" xfId="34658"/>
    <cellStyle name="Normal 3 2 2 4" xfId="34659"/>
    <cellStyle name="Normal 3 2 2 4 2" xfId="34660"/>
    <cellStyle name="Normal 3 2 3" xfId="34661"/>
    <cellStyle name="Normal 3 2 3 2" xfId="34662"/>
    <cellStyle name="Normal 3 2 3 2 2" xfId="34663"/>
    <cellStyle name="Normal 3 2 3 2 2 2" xfId="34664"/>
    <cellStyle name="Normal 3 2 3 3" xfId="34665"/>
    <cellStyle name="Normal 3 2 3 3 2" xfId="34666"/>
    <cellStyle name="Normal 3 2 3 4" xfId="34667"/>
    <cellStyle name="Normal 3 2 3 4 2" xfId="34668"/>
    <cellStyle name="Normal 3 2 4" xfId="34669"/>
    <cellStyle name="Normal 3 2 4 2" xfId="34670"/>
    <cellStyle name="Normal 3 2 4 2 2" xfId="34671"/>
    <cellStyle name="Normal 3 2 5" xfId="34672"/>
    <cellStyle name="Normal 3 2 5 2" xfId="34673"/>
    <cellStyle name="Normal 3 2 5 3" xfId="34674"/>
    <cellStyle name="Normal 3 2 6" xfId="34675"/>
    <cellStyle name="Normal 3 2 6 2" xfId="34676"/>
    <cellStyle name="Normal 3 2_Chelan PUD Power Costs (8-10)" xfId="34677"/>
    <cellStyle name="Normal 3 3" xfId="34678"/>
    <cellStyle name="Normal 3 3 2" xfId="34679"/>
    <cellStyle name="Normal 3 3 2 2" xfId="34680"/>
    <cellStyle name="Normal 3 3 2 2 2" xfId="34681"/>
    <cellStyle name="Normal 3 3 2 2 2 2" xfId="34682"/>
    <cellStyle name="Normal 3 3 2 3" xfId="34683"/>
    <cellStyle name="Normal 3 3 2 3 2" xfId="34684"/>
    <cellStyle name="Normal 3 3 2 3 3" xfId="34685"/>
    <cellStyle name="Normal 3 3 2 4" xfId="34686"/>
    <cellStyle name="Normal 3 3 2 4 2" xfId="34687"/>
    <cellStyle name="Normal 3 3 3" xfId="34688"/>
    <cellStyle name="Normal 3 3 3 2" xfId="34689"/>
    <cellStyle name="Normal 3 3 3 2 2" xfId="34690"/>
    <cellStyle name="Normal 3 3 4" xfId="34691"/>
    <cellStyle name="Normal 3 3 4 2" xfId="34692"/>
    <cellStyle name="Normal 3 3 4 3" xfId="34693"/>
    <cellStyle name="Normal 3 3 5" xfId="34694"/>
    <cellStyle name="Normal 3 3 5 2" xfId="34695"/>
    <cellStyle name="Normal 3 3 6" xfId="34696"/>
    <cellStyle name="Normal 3 4" xfId="34697"/>
    <cellStyle name="Normal 3 4 2" xfId="34698"/>
    <cellStyle name="Normal 3 4 2 2" xfId="34699"/>
    <cellStyle name="Normal 3 4 2 2 2" xfId="34700"/>
    <cellStyle name="Normal 3 4 2 2 3" xfId="34701"/>
    <cellStyle name="Normal 3 4 2 3" xfId="34702"/>
    <cellStyle name="Normal 3 4 2 4" xfId="34703"/>
    <cellStyle name="Normal 3 4 3" xfId="34704"/>
    <cellStyle name="Normal 3 4 3 2" xfId="34705"/>
    <cellStyle name="Normal 3 4 3 2 2" xfId="34706"/>
    <cellStyle name="Normal 3 4 3 3" xfId="34707"/>
    <cellStyle name="Normal 3 4 3 4" xfId="34708"/>
    <cellStyle name="Normal 3 4 4" xfId="34709"/>
    <cellStyle name="Normal 3 4 4 2" xfId="34710"/>
    <cellStyle name="Normal 3 4 4 2 2" xfId="34711"/>
    <cellStyle name="Normal 3 4 4 3" xfId="34712"/>
    <cellStyle name="Normal 3 4 5" xfId="34713"/>
    <cellStyle name="Normal 3 4 5 2" xfId="34714"/>
    <cellStyle name="Normal 3 4 6" xfId="34715"/>
    <cellStyle name="Normal 3 5" xfId="34716"/>
    <cellStyle name="Normal 3 5 2" xfId="34717"/>
    <cellStyle name="Normal 3 5 2 2" xfId="34718"/>
    <cellStyle name="Normal 3 5 2 2 2" xfId="34719"/>
    <cellStyle name="Normal 3 5 2 3" xfId="34720"/>
    <cellStyle name="Normal 3 5 3" xfId="34721"/>
    <cellStyle name="Normal 3 5 3 2" xfId="34722"/>
    <cellStyle name="Normal 3 5 3 2 2" xfId="34723"/>
    <cellStyle name="Normal 3 5 3 3" xfId="34724"/>
    <cellStyle name="Normal 3 5 3 4" xfId="34725"/>
    <cellStyle name="Normal 3 5 4" xfId="34726"/>
    <cellStyle name="Normal 3 5 4 2" xfId="34727"/>
    <cellStyle name="Normal 3 5 5" xfId="34728"/>
    <cellStyle name="Normal 3 5 5 2" xfId="34729"/>
    <cellStyle name="Normal 3 6" xfId="34730"/>
    <cellStyle name="Normal 3 6 2" xfId="34731"/>
    <cellStyle name="Normal 3 6 2 2" xfId="34732"/>
    <cellStyle name="Normal 3 6 2 2 2" xfId="34733"/>
    <cellStyle name="Normal 3 6 3" xfId="34734"/>
    <cellStyle name="Normal 3 6 3 2" xfId="34735"/>
    <cellStyle name="Normal 3 6 3 2 2" xfId="34736"/>
    <cellStyle name="Normal 3 6 3 3" xfId="34737"/>
    <cellStyle name="Normal 3 6 3 4" xfId="34738"/>
    <cellStyle name="Normal 3 6 4" xfId="34739"/>
    <cellStyle name="Normal 3 6 4 2" xfId="34740"/>
    <cellStyle name="Normal 3 6 5" xfId="34741"/>
    <cellStyle name="Normal 3 6 5 2" xfId="34742"/>
    <cellStyle name="Normal 3 7" xfId="34743"/>
    <cellStyle name="Normal 3 7 2" xfId="34744"/>
    <cellStyle name="Normal 3 7 2 2" xfId="34745"/>
    <cellStyle name="Normal 3 7 2 2 2" xfId="34746"/>
    <cellStyle name="Normal 3 7 3" xfId="34747"/>
    <cellStyle name="Normal 3 7 3 2" xfId="34748"/>
    <cellStyle name="Normal 3 7 3 2 2" xfId="34749"/>
    <cellStyle name="Normal 3 7 3 3" xfId="34750"/>
    <cellStyle name="Normal 3 7 4" xfId="34751"/>
    <cellStyle name="Normal 3 7 4 2" xfId="34752"/>
    <cellStyle name="Normal 3 7 5" xfId="34753"/>
    <cellStyle name="Normal 3 7 5 2" xfId="34754"/>
    <cellStyle name="Normal 3 8" xfId="34755"/>
    <cellStyle name="Normal 3 8 2" xfId="34756"/>
    <cellStyle name="Normal 3 8 2 2" xfId="34757"/>
    <cellStyle name="Normal 3 8 2 2 2" xfId="34758"/>
    <cellStyle name="Normal 3 8 3" xfId="34759"/>
    <cellStyle name="Normal 3 8 3 2" xfId="34760"/>
    <cellStyle name="Normal 3 8 3 2 2" xfId="34761"/>
    <cellStyle name="Normal 3 8 3 3" xfId="34762"/>
    <cellStyle name="Normal 3 8 4" xfId="34763"/>
    <cellStyle name="Normal 3 8 4 2" xfId="34764"/>
    <cellStyle name="Normal 3 8 5" xfId="34765"/>
    <cellStyle name="Normal 3 8 5 2" xfId="34766"/>
    <cellStyle name="Normal 3 9" xfId="34767"/>
    <cellStyle name="Normal 3 9 2" xfId="34768"/>
    <cellStyle name="Normal 3 9 2 2" xfId="34769"/>
    <cellStyle name="Normal 3 9 2 2 2" xfId="34770"/>
    <cellStyle name="Normal 3 9 3" xfId="34771"/>
    <cellStyle name="Normal 3 9 3 2" xfId="34772"/>
    <cellStyle name="Normal 3 9 3 2 2" xfId="34773"/>
    <cellStyle name="Normal 3 9 3 3" xfId="34774"/>
    <cellStyle name="Normal 3 9 4" xfId="34775"/>
    <cellStyle name="Normal 3 9 4 2" xfId="34776"/>
    <cellStyle name="Normal 3 9 5" xfId="34777"/>
    <cellStyle name="Normal 3 9 5 2" xfId="34778"/>
    <cellStyle name="Normal 3_ Price Inputs" xfId="34779"/>
    <cellStyle name="Normal 30" xfId="34780"/>
    <cellStyle name="Normal 30 2" xfId="34781"/>
    <cellStyle name="Normal 30 2 2" xfId="34782"/>
    <cellStyle name="Normal 30 2 2 2" xfId="34783"/>
    <cellStyle name="Normal 30 2 2 2 2" xfId="34784"/>
    <cellStyle name="Normal 30 2 2 3" xfId="34785"/>
    <cellStyle name="Normal 30 2 3" xfId="34786"/>
    <cellStyle name="Normal 30 2 3 2" xfId="34787"/>
    <cellStyle name="Normal 30 2 4" xfId="34788"/>
    <cellStyle name="Normal 30 3" xfId="34789"/>
    <cellStyle name="Normal 30 3 2" xfId="34790"/>
    <cellStyle name="Normal 30 3 2 2" xfId="34791"/>
    <cellStyle name="Normal 30 3 3" xfId="34792"/>
    <cellStyle name="Normal 30 4" xfId="34793"/>
    <cellStyle name="Normal 30 4 2" xfId="34794"/>
    <cellStyle name="Normal 30 5" xfId="34795"/>
    <cellStyle name="Normal 30 5 2" xfId="34796"/>
    <cellStyle name="Normal 30 6" xfId="34797"/>
    <cellStyle name="Normal 31" xfId="34798"/>
    <cellStyle name="Normal 31 2" xfId="34799"/>
    <cellStyle name="Normal 31 2 2" xfId="34800"/>
    <cellStyle name="Normal 31 2 2 2" xfId="34801"/>
    <cellStyle name="Normal 31 2 2 2 2" xfId="34802"/>
    <cellStyle name="Normal 31 2 2 3" xfId="34803"/>
    <cellStyle name="Normal 31 2 3" xfId="34804"/>
    <cellStyle name="Normal 31 2 3 2" xfId="34805"/>
    <cellStyle name="Normal 31 2 4" xfId="34806"/>
    <cellStyle name="Normal 31 3" xfId="34807"/>
    <cellStyle name="Normal 31 3 2" xfId="34808"/>
    <cellStyle name="Normal 31 3 2 2" xfId="34809"/>
    <cellStyle name="Normal 31 3 3" xfId="34810"/>
    <cellStyle name="Normal 31 4" xfId="34811"/>
    <cellStyle name="Normal 31 4 2" xfId="34812"/>
    <cellStyle name="Normal 31 5" xfId="34813"/>
    <cellStyle name="Normal 31 5 2" xfId="34814"/>
    <cellStyle name="Normal 31 6" xfId="34815"/>
    <cellStyle name="Normal 32" xfId="34816"/>
    <cellStyle name="Normal 32 2" xfId="34817"/>
    <cellStyle name="Normal 32 2 2" xfId="34818"/>
    <cellStyle name="Normal 32 2 2 2" xfId="34819"/>
    <cellStyle name="Normal 32 2 2 2 2" xfId="34820"/>
    <cellStyle name="Normal 32 2 2 3" xfId="34821"/>
    <cellStyle name="Normal 32 2 3" xfId="34822"/>
    <cellStyle name="Normal 32 2 3 2" xfId="34823"/>
    <cellStyle name="Normal 32 2 4" xfId="34824"/>
    <cellStyle name="Normal 32 3" xfId="34825"/>
    <cellStyle name="Normal 32 3 2" xfId="34826"/>
    <cellStyle name="Normal 32 3 2 2" xfId="34827"/>
    <cellStyle name="Normal 32 3 3" xfId="34828"/>
    <cellStyle name="Normal 32 4" xfId="34829"/>
    <cellStyle name="Normal 32 4 2" xfId="34830"/>
    <cellStyle name="Normal 32 5" xfId="34831"/>
    <cellStyle name="Normal 32 5 2" xfId="34832"/>
    <cellStyle name="Normal 32 6" xfId="34833"/>
    <cellStyle name="Normal 33" xfId="34834"/>
    <cellStyle name="Normal 33 2" xfId="34835"/>
    <cellStyle name="Normal 33 2 2" xfId="34836"/>
    <cellStyle name="Normal 33 2 2 2" xfId="34837"/>
    <cellStyle name="Normal 33 2 2 2 2" xfId="34838"/>
    <cellStyle name="Normal 33 2 2 3" xfId="34839"/>
    <cellStyle name="Normal 33 2 3" xfId="34840"/>
    <cellStyle name="Normal 33 2 3 2" xfId="34841"/>
    <cellStyle name="Normal 33 2 4" xfId="34842"/>
    <cellStyle name="Normal 33 3" xfId="34843"/>
    <cellStyle name="Normal 33 3 2" xfId="34844"/>
    <cellStyle name="Normal 33 3 2 2" xfId="34845"/>
    <cellStyle name="Normal 33 3 3" xfId="34846"/>
    <cellStyle name="Normal 33 4" xfId="34847"/>
    <cellStyle name="Normal 33 4 2" xfId="34848"/>
    <cellStyle name="Normal 33 5" xfId="34849"/>
    <cellStyle name="Normal 33 5 2" xfId="34850"/>
    <cellStyle name="Normal 33 6" xfId="34851"/>
    <cellStyle name="Normal 34" xfId="34852"/>
    <cellStyle name="Normal 34 2" xfId="34853"/>
    <cellStyle name="Normal 34 2 2" xfId="34854"/>
    <cellStyle name="Normal 34 2 2 2" xfId="34855"/>
    <cellStyle name="Normal 34 2 2 2 2" xfId="34856"/>
    <cellStyle name="Normal 34 2 2 3" xfId="34857"/>
    <cellStyle name="Normal 34 2 3" xfId="34858"/>
    <cellStyle name="Normal 34 2 3 2" xfId="34859"/>
    <cellStyle name="Normal 34 2 4" xfId="34860"/>
    <cellStyle name="Normal 34 3" xfId="34861"/>
    <cellStyle name="Normal 34 3 2" xfId="34862"/>
    <cellStyle name="Normal 34 3 2 2" xfId="34863"/>
    <cellStyle name="Normal 34 3 3" xfId="34864"/>
    <cellStyle name="Normal 34 4" xfId="34865"/>
    <cellStyle name="Normal 34 4 2" xfId="34866"/>
    <cellStyle name="Normal 34 5" xfId="34867"/>
    <cellStyle name="Normal 34 5 2" xfId="34868"/>
    <cellStyle name="Normal 34 6" xfId="34869"/>
    <cellStyle name="Normal 35" xfId="34870"/>
    <cellStyle name="Normal 35 2" xfId="34871"/>
    <cellStyle name="Normal 35 2 2" xfId="34872"/>
    <cellStyle name="Normal 35 2 2 2" xfId="34873"/>
    <cellStyle name="Normal 35 2 2 2 2" xfId="34874"/>
    <cellStyle name="Normal 35 2 2 3" xfId="34875"/>
    <cellStyle name="Normal 35 2 3" xfId="34876"/>
    <cellStyle name="Normal 35 2 3 2" xfId="34877"/>
    <cellStyle name="Normal 35 2 4" xfId="34878"/>
    <cellStyle name="Normal 35 3" xfId="34879"/>
    <cellStyle name="Normal 35 3 2" xfId="34880"/>
    <cellStyle name="Normal 35 3 2 2" xfId="34881"/>
    <cellStyle name="Normal 35 3 3" xfId="34882"/>
    <cellStyle name="Normal 35 4" xfId="34883"/>
    <cellStyle name="Normal 35 4 2" xfId="34884"/>
    <cellStyle name="Normal 35 5" xfId="34885"/>
    <cellStyle name="Normal 35 5 2" xfId="34886"/>
    <cellStyle name="Normal 35 6" xfId="34887"/>
    <cellStyle name="Normal 35 7" xfId="43148"/>
    <cellStyle name="Normal 36" xfId="34888"/>
    <cellStyle name="Normal 36 2" xfId="34889"/>
    <cellStyle name="Normal 36 2 2" xfId="34890"/>
    <cellStyle name="Normal 36 2 2 2" xfId="34891"/>
    <cellStyle name="Normal 36 2 2 2 2" xfId="34892"/>
    <cellStyle name="Normal 36 2 2 3" xfId="34893"/>
    <cellStyle name="Normal 36 2 3" xfId="34894"/>
    <cellStyle name="Normal 36 2 3 2" xfId="34895"/>
    <cellStyle name="Normal 36 2 4" xfId="34896"/>
    <cellStyle name="Normal 36 3" xfId="34897"/>
    <cellStyle name="Normal 36 3 2" xfId="34898"/>
    <cellStyle name="Normal 36 3 2 2" xfId="34899"/>
    <cellStyle name="Normal 36 3 3" xfId="34900"/>
    <cellStyle name="Normal 36 4" xfId="34901"/>
    <cellStyle name="Normal 36 4 2" xfId="34902"/>
    <cellStyle name="Normal 36 5" xfId="34903"/>
    <cellStyle name="Normal 36 5 2" xfId="34904"/>
    <cellStyle name="Normal 36 6" xfId="34905"/>
    <cellStyle name="Normal 37" xfId="34906"/>
    <cellStyle name="Normal 37 2" xfId="34907"/>
    <cellStyle name="Normal 37 2 2" xfId="34908"/>
    <cellStyle name="Normal 37 2 2 2" xfId="34909"/>
    <cellStyle name="Normal 37 2 2 2 2" xfId="34910"/>
    <cellStyle name="Normal 37 2 2 3" xfId="34911"/>
    <cellStyle name="Normal 37 2 3" xfId="34912"/>
    <cellStyle name="Normal 37 2 3 2" xfId="34913"/>
    <cellStyle name="Normal 37 2 4" xfId="34914"/>
    <cellStyle name="Normal 37 3" xfId="34915"/>
    <cellStyle name="Normal 37 3 2" xfId="34916"/>
    <cellStyle name="Normal 37 3 2 2" xfId="34917"/>
    <cellStyle name="Normal 37 3 3" xfId="34918"/>
    <cellStyle name="Normal 37 4" xfId="34919"/>
    <cellStyle name="Normal 37 4 2" xfId="34920"/>
    <cellStyle name="Normal 37 5" xfId="34921"/>
    <cellStyle name="Normal 37 5 2" xfId="34922"/>
    <cellStyle name="Normal 37 6" xfId="34923"/>
    <cellStyle name="Normal 38" xfId="34924"/>
    <cellStyle name="Normal 38 2" xfId="34925"/>
    <cellStyle name="Normal 38 2 2" xfId="34926"/>
    <cellStyle name="Normal 38 2 2 2" xfId="34927"/>
    <cellStyle name="Normal 38 2 2 2 2" xfId="34928"/>
    <cellStyle name="Normal 38 2 2 3" xfId="34929"/>
    <cellStyle name="Normal 38 2 3" xfId="34930"/>
    <cellStyle name="Normal 38 2 3 2" xfId="34931"/>
    <cellStyle name="Normal 38 2 4" xfId="34932"/>
    <cellStyle name="Normal 38 3" xfId="34933"/>
    <cellStyle name="Normal 38 3 2" xfId="34934"/>
    <cellStyle name="Normal 38 3 2 2" xfId="34935"/>
    <cellStyle name="Normal 38 3 3" xfId="34936"/>
    <cellStyle name="Normal 38 4" xfId="34937"/>
    <cellStyle name="Normal 38 4 2" xfId="34938"/>
    <cellStyle name="Normal 38 5" xfId="34939"/>
    <cellStyle name="Normal 38 5 2" xfId="34940"/>
    <cellStyle name="Normal 38 6" xfId="34941"/>
    <cellStyle name="Normal 39" xfId="34942"/>
    <cellStyle name="Normal 39 2" xfId="34943"/>
    <cellStyle name="Normal 39 2 2" xfId="34944"/>
    <cellStyle name="Normal 39 2 2 2" xfId="34945"/>
    <cellStyle name="Normal 39 2 2 2 2" xfId="34946"/>
    <cellStyle name="Normal 39 2 2 3" xfId="34947"/>
    <cellStyle name="Normal 39 2 3" xfId="34948"/>
    <cellStyle name="Normal 39 2 3 2" xfId="34949"/>
    <cellStyle name="Normal 39 2 4" xfId="34950"/>
    <cellStyle name="Normal 39 3" xfId="34951"/>
    <cellStyle name="Normal 39 3 2" xfId="34952"/>
    <cellStyle name="Normal 39 3 2 2" xfId="34953"/>
    <cellStyle name="Normal 39 3 3" xfId="34954"/>
    <cellStyle name="Normal 39 4" xfId="34955"/>
    <cellStyle name="Normal 39 4 2" xfId="34956"/>
    <cellStyle name="Normal 39 5" xfId="34957"/>
    <cellStyle name="Normal 39 5 2" xfId="34958"/>
    <cellStyle name="Normal 39 6" xfId="34959"/>
    <cellStyle name="Normal 4" xfId="34960"/>
    <cellStyle name="Normal 4 2" xfId="34961"/>
    <cellStyle name="Normal 4 2 2" xfId="34962"/>
    <cellStyle name="Normal 4 2 2 2" xfId="34963"/>
    <cellStyle name="Normal 4 2 2 2 2" xfId="34964"/>
    <cellStyle name="Normal 4 2 2 2 2 2" xfId="34965"/>
    <cellStyle name="Normal 4 2 2 3" xfId="34966"/>
    <cellStyle name="Normal 4 2 2 3 2" xfId="34967"/>
    <cellStyle name="Normal 4 2 2 3 3" xfId="34968"/>
    <cellStyle name="Normal 4 2 2 4" xfId="34969"/>
    <cellStyle name="Normal 4 2 2 4 2" xfId="34970"/>
    <cellStyle name="Normal 4 2 3" xfId="34971"/>
    <cellStyle name="Normal 4 2 3 2" xfId="34972"/>
    <cellStyle name="Normal 4 2 3 2 2" xfId="34973"/>
    <cellStyle name="Normal 4 2 3 3" xfId="34974"/>
    <cellStyle name="Normal 4 2 3 4" xfId="34975"/>
    <cellStyle name="Normal 4 2 4" xfId="34976"/>
    <cellStyle name="Normal 4 2 4 2" xfId="34977"/>
    <cellStyle name="Normal 4 2 4 2 2" xfId="34978"/>
    <cellStyle name="Normal 4 2 4 3" xfId="34979"/>
    <cellStyle name="Normal 4 2 5" xfId="34980"/>
    <cellStyle name="Normal 4 2 5 2" xfId="34981"/>
    <cellStyle name="Normal 4 2 6" xfId="34982"/>
    <cellStyle name="Normal 4 2 6 2" xfId="34983"/>
    <cellStyle name="Normal 4 2 7" xfId="34984"/>
    <cellStyle name="Normal 4 2 7 2" xfId="34985"/>
    <cellStyle name="Normal 4 2 8" xfId="34986"/>
    <cellStyle name="Normal 4 3" xfId="34987"/>
    <cellStyle name="Normal 4 3 2" xfId="34988"/>
    <cellStyle name="Normal 4 3 2 2" xfId="34989"/>
    <cellStyle name="Normal 4 3 2 2 2" xfId="34990"/>
    <cellStyle name="Normal 4 3 3" xfId="34991"/>
    <cellStyle name="Normal 4 3 3 2" xfId="34992"/>
    <cellStyle name="Normal 4 3 3 2 2" xfId="34993"/>
    <cellStyle name="Normal 4 3 3 3" xfId="34994"/>
    <cellStyle name="Normal 4 3 3 4" xfId="34995"/>
    <cellStyle name="Normal 4 3 4" xfId="34996"/>
    <cellStyle name="Normal 4 3 4 2" xfId="34997"/>
    <cellStyle name="Normal 4 3 4 3" xfId="34998"/>
    <cellStyle name="Normal 4 3 5" xfId="34999"/>
    <cellStyle name="Normal 4 3 5 2" xfId="35000"/>
    <cellStyle name="Normal 4 3 6" xfId="35001"/>
    <cellStyle name="Normal 4 3 7" xfId="35002"/>
    <cellStyle name="Normal 4 4" xfId="35003"/>
    <cellStyle name="Normal 4 4 2" xfId="35004"/>
    <cellStyle name="Normal 4 4 2 2" xfId="35005"/>
    <cellStyle name="Normal 4 4 2 2 2" xfId="35006"/>
    <cellStyle name="Normal 4 4 3" xfId="35007"/>
    <cellStyle name="Normal 4 4 3 2" xfId="35008"/>
    <cellStyle name="Normal 4 4 3 3" xfId="35009"/>
    <cellStyle name="Normal 4 4 4" xfId="35010"/>
    <cellStyle name="Normal 4 4 4 2" xfId="35011"/>
    <cellStyle name="Normal 4 5" xfId="35012"/>
    <cellStyle name="Normal 4 5 2" xfId="35013"/>
    <cellStyle name="Normal 4 5 2 2" xfId="35014"/>
    <cellStyle name="Normal 4 5 3" xfId="35015"/>
    <cellStyle name="Normal 4 6" xfId="35016"/>
    <cellStyle name="Normal 4 6 2" xfId="35017"/>
    <cellStyle name="Normal 4 6 3" xfId="35018"/>
    <cellStyle name="Normal 4 7" xfId="35019"/>
    <cellStyle name="Normal 4 8" xfId="35020"/>
    <cellStyle name="Normal 4_ Price Inputs" xfId="35021"/>
    <cellStyle name="Normal 40" xfId="35022"/>
    <cellStyle name="Normal 40 2" xfId="35023"/>
    <cellStyle name="Normal 40 2 2" xfId="35024"/>
    <cellStyle name="Normal 40 2 2 2" xfId="35025"/>
    <cellStyle name="Normal 40 2 2 2 2" xfId="35026"/>
    <cellStyle name="Normal 40 2 2 3" xfId="35027"/>
    <cellStyle name="Normal 40 2 3" xfId="35028"/>
    <cellStyle name="Normal 40 2 3 2" xfId="35029"/>
    <cellStyle name="Normal 40 2 4" xfId="35030"/>
    <cellStyle name="Normal 40 3" xfId="35031"/>
    <cellStyle name="Normal 40 3 2" xfId="35032"/>
    <cellStyle name="Normal 40 3 2 2" xfId="35033"/>
    <cellStyle name="Normal 40 3 3" xfId="35034"/>
    <cellStyle name="Normal 40 4" xfId="35035"/>
    <cellStyle name="Normal 41" xfId="35036"/>
    <cellStyle name="Normal 41 2" xfId="35037"/>
    <cellStyle name="Normal 41 2 2" xfId="35038"/>
    <cellStyle name="Normal 41 2 2 2" xfId="35039"/>
    <cellStyle name="Normal 41 2 3" xfId="35040"/>
    <cellStyle name="Normal 41 2 3 2" xfId="35041"/>
    <cellStyle name="Normal 41 2 4" xfId="35042"/>
    <cellStyle name="Normal 41 3" xfId="35043"/>
    <cellStyle name="Normal 41 3 2" xfId="35044"/>
    <cellStyle name="Normal 41 3 2 2" xfId="35045"/>
    <cellStyle name="Normal 41 3 3" xfId="35046"/>
    <cellStyle name="Normal 41 4" xfId="35047"/>
    <cellStyle name="Normal 41 4 2" xfId="35048"/>
    <cellStyle name="Normal 41 4 2 2" xfId="35049"/>
    <cellStyle name="Normal 41 4 3" xfId="35050"/>
    <cellStyle name="Normal 41 5" xfId="35051"/>
    <cellStyle name="Normal 42" xfId="35052"/>
    <cellStyle name="Normal 42 2" xfId="35053"/>
    <cellStyle name="Normal 42 2 2" xfId="35054"/>
    <cellStyle name="Normal 42 2 2 2" xfId="35055"/>
    <cellStyle name="Normal 42 2 2 2 2" xfId="35056"/>
    <cellStyle name="Normal 42 2 2 3" xfId="35057"/>
    <cellStyle name="Normal 42 2 3" xfId="35058"/>
    <cellStyle name="Normal 42 2 3 2" xfId="35059"/>
    <cellStyle name="Normal 42 2 4" xfId="35060"/>
    <cellStyle name="Normal 42 2 5" xfId="35061"/>
    <cellStyle name="Normal 42 3" xfId="35062"/>
    <cellStyle name="Normal 42 3 2" xfId="35063"/>
    <cellStyle name="Normal 42 3 2 2" xfId="35064"/>
    <cellStyle name="Normal 42 3 3" xfId="35065"/>
    <cellStyle name="Normal 42 4" xfId="35066"/>
    <cellStyle name="Normal 42 4 2" xfId="35067"/>
    <cellStyle name="Normal 42 4 2 2" xfId="35068"/>
    <cellStyle name="Normal 42 4 3" xfId="35069"/>
    <cellStyle name="Normal 42 5" xfId="35070"/>
    <cellStyle name="Normal 42 5 2" xfId="35071"/>
    <cellStyle name="Normal 42 5 2 2" xfId="35072"/>
    <cellStyle name="Normal 42 5 3" xfId="35073"/>
    <cellStyle name="Normal 42 6" xfId="35074"/>
    <cellStyle name="Normal 42 7" xfId="35075"/>
    <cellStyle name="Normal 43" xfId="35076"/>
    <cellStyle name="Normal 43 2" xfId="35077"/>
    <cellStyle name="Normal 43 2 2" xfId="35078"/>
    <cellStyle name="Normal 43 2 2 2" xfId="35079"/>
    <cellStyle name="Normal 43 2 3" xfId="35080"/>
    <cellStyle name="Normal 43 2 3 2" xfId="35081"/>
    <cellStyle name="Normal 43 2 4" xfId="35082"/>
    <cellStyle name="Normal 43 3" xfId="35083"/>
    <cellStyle name="Normal 43 3 2" xfId="35084"/>
    <cellStyle name="Normal 43 3 2 2" xfId="35085"/>
    <cellStyle name="Normal 43 3 3" xfId="35086"/>
    <cellStyle name="Normal 43 4" xfId="35087"/>
    <cellStyle name="Normal 43 4 2" xfId="35088"/>
    <cellStyle name="Normal 43 5" xfId="35089"/>
    <cellStyle name="Normal 44" xfId="35090"/>
    <cellStyle name="Normal 44 2" xfId="35091"/>
    <cellStyle name="Normal 44 2 2" xfId="35092"/>
    <cellStyle name="Normal 44 2 2 2" xfId="35093"/>
    <cellStyle name="Normal 44 2 2 2 2" xfId="35094"/>
    <cellStyle name="Normal 44 2 2 3" xfId="35095"/>
    <cellStyle name="Normal 44 2 3" xfId="35096"/>
    <cellStyle name="Normal 44 2 3 2" xfId="35097"/>
    <cellStyle name="Normal 44 2 4" xfId="35098"/>
    <cellStyle name="Normal 44 2 4 2" xfId="35099"/>
    <cellStyle name="Normal 44 2 5" xfId="35100"/>
    <cellStyle name="Normal 44 3" xfId="35101"/>
    <cellStyle name="Normal 44 3 2" xfId="35102"/>
    <cellStyle name="Normal 44 3 2 2" xfId="35103"/>
    <cellStyle name="Normal 44 3 3" xfId="35104"/>
    <cellStyle name="Normal 44 3 3 2" xfId="35105"/>
    <cellStyle name="Normal 44 3 4" xfId="35106"/>
    <cellStyle name="Normal 44 4" xfId="35107"/>
    <cellStyle name="Normal 44 4 2" xfId="35108"/>
    <cellStyle name="Normal 44 4 2 2" xfId="35109"/>
    <cellStyle name="Normal 44 4 3" xfId="35110"/>
    <cellStyle name="Normal 44 5" xfId="35111"/>
    <cellStyle name="Normal 44 5 2" xfId="35112"/>
    <cellStyle name="Normal 44 5 2 2" xfId="35113"/>
    <cellStyle name="Normal 44 5 3" xfId="35114"/>
    <cellStyle name="Normal 44 6" xfId="35115"/>
    <cellStyle name="Normal 44 6 2" xfId="35116"/>
    <cellStyle name="Normal 44 7" xfId="35117"/>
    <cellStyle name="Normal 44 8" xfId="35118"/>
    <cellStyle name="Normal 45" xfId="35119"/>
    <cellStyle name="Normal 45 2" xfId="35120"/>
    <cellStyle name="Normal 45 2 2" xfId="35121"/>
    <cellStyle name="Normal 45 2 2 2" xfId="35122"/>
    <cellStyle name="Normal 45 2 3" xfId="35123"/>
    <cellStyle name="Normal 45 2 3 2" xfId="35124"/>
    <cellStyle name="Normal 45 2 4" xfId="35125"/>
    <cellStyle name="Normal 45 3" xfId="35126"/>
    <cellStyle name="Normal 45 3 2" xfId="35127"/>
    <cellStyle name="Normal 45 4" xfId="35128"/>
    <cellStyle name="Normal 45 4 2" xfId="35129"/>
    <cellStyle name="Normal 45 5" xfId="35130"/>
    <cellStyle name="Normal 45 5 2" xfId="35131"/>
    <cellStyle name="Normal 45 6" xfId="35132"/>
    <cellStyle name="Normal 45 7" xfId="35133"/>
    <cellStyle name="Normal 45 8" xfId="35134"/>
    <cellStyle name="Normal 46" xfId="35135"/>
    <cellStyle name="Normal 46 2" xfId="35136"/>
    <cellStyle name="Normal 46 2 2" xfId="35137"/>
    <cellStyle name="Normal 46 2 2 2" xfId="35138"/>
    <cellStyle name="Normal 46 2 2 2 2" xfId="35139"/>
    <cellStyle name="Normal 46 2 2 3" xfId="35140"/>
    <cellStyle name="Normal 46 2 3" xfId="35141"/>
    <cellStyle name="Normal 46 2 3 2" xfId="35142"/>
    <cellStyle name="Normal 46 2 4" xfId="35143"/>
    <cellStyle name="Normal 46 2 5" xfId="35144"/>
    <cellStyle name="Normal 46 3" xfId="35145"/>
    <cellStyle name="Normal 46 3 2" xfId="35146"/>
    <cellStyle name="Normal 46 3 2 2" xfId="35147"/>
    <cellStyle name="Normal 46 3 3" xfId="35148"/>
    <cellStyle name="Normal 46 4" xfId="35149"/>
    <cellStyle name="Normal 46 4 2" xfId="35150"/>
    <cellStyle name="Normal 46 4 2 2" xfId="35151"/>
    <cellStyle name="Normal 46 4 3" xfId="35152"/>
    <cellStyle name="Normal 46 5" xfId="35153"/>
    <cellStyle name="Normal 46 5 2" xfId="35154"/>
    <cellStyle name="Normal 46 6" xfId="35155"/>
    <cellStyle name="Normal 46 6 2" xfId="35156"/>
    <cellStyle name="Normal 47" xfId="35157"/>
    <cellStyle name="Normal 47 2" xfId="35158"/>
    <cellStyle name="Normal 47 2 2" xfId="35159"/>
    <cellStyle name="Normal 47 2 2 2" xfId="35160"/>
    <cellStyle name="Normal 47 2 3" xfId="35161"/>
    <cellStyle name="Normal 47 2 3 2" xfId="35162"/>
    <cellStyle name="Normal 47 2 4" xfId="35163"/>
    <cellStyle name="Normal 47 3" xfId="35164"/>
    <cellStyle name="Normal 47 3 2" xfId="35165"/>
    <cellStyle name="Normal 47 3 2 2" xfId="35166"/>
    <cellStyle name="Normal 47 3 3" xfId="35167"/>
    <cellStyle name="Normal 47 4" xfId="35168"/>
    <cellStyle name="Normal 47 4 2" xfId="35169"/>
    <cellStyle name="Normal 47 4 2 2" xfId="35170"/>
    <cellStyle name="Normal 47 4 3" xfId="35171"/>
    <cellStyle name="Normal 47 5" xfId="35172"/>
    <cellStyle name="Normal 47 5 2" xfId="35173"/>
    <cellStyle name="Normal 47 6" xfId="35174"/>
    <cellStyle name="Normal 48" xfId="35175"/>
    <cellStyle name="Normal 48 2" xfId="35176"/>
    <cellStyle name="Normal 48 2 2" xfId="35177"/>
    <cellStyle name="Normal 48 2 2 2" xfId="35178"/>
    <cellStyle name="Normal 48 2 3" xfId="35179"/>
    <cellStyle name="Normal 48 2 3 2" xfId="35180"/>
    <cellStyle name="Normal 48 2 4" xfId="35181"/>
    <cellStyle name="Normal 48 3" xfId="35182"/>
    <cellStyle name="Normal 48 3 2" xfId="35183"/>
    <cellStyle name="Normal 48 3 2 2" xfId="35184"/>
    <cellStyle name="Normal 48 3 3" xfId="35185"/>
    <cellStyle name="Normal 48 4" xfId="35186"/>
    <cellStyle name="Normal 48 4 2" xfId="35187"/>
    <cellStyle name="Normal 48 4 2 2" xfId="35188"/>
    <cellStyle name="Normal 48 4 3" xfId="35189"/>
    <cellStyle name="Normal 48 5" xfId="35190"/>
    <cellStyle name="Normal 48 6" xfId="35191"/>
    <cellStyle name="Normal 49" xfId="35192"/>
    <cellStyle name="Normal 49 2" xfId="35193"/>
    <cellStyle name="Normal 49 2 2" xfId="35194"/>
    <cellStyle name="Normal 49 2 2 2" xfId="35195"/>
    <cellStyle name="Normal 49 2 3" xfId="35196"/>
    <cellStyle name="Normal 49 3" xfId="35197"/>
    <cellStyle name="Normal 49 3 2" xfId="35198"/>
    <cellStyle name="Normal 49 3 2 2" xfId="35199"/>
    <cellStyle name="Normal 49 3 3" xfId="35200"/>
    <cellStyle name="Normal 49 4" xfId="35201"/>
    <cellStyle name="Normal 49 4 2" xfId="35202"/>
    <cellStyle name="Normal 49 4 2 2" xfId="35203"/>
    <cellStyle name="Normal 49 4 3" xfId="35204"/>
    <cellStyle name="Normal 49 5" xfId="35205"/>
    <cellStyle name="Normal 49 5 2" xfId="35206"/>
    <cellStyle name="Normal 49 6" xfId="35207"/>
    <cellStyle name="Normal 49 7" xfId="35208"/>
    <cellStyle name="Normal 5" xfId="35209"/>
    <cellStyle name="Normal 5 2" xfId="35210"/>
    <cellStyle name="Normal 5 2 2" xfId="35211"/>
    <cellStyle name="Normal 5 2 2 2" xfId="35212"/>
    <cellStyle name="Normal 5 2 2 2 2" xfId="35213"/>
    <cellStyle name="Normal 5 2 2 3" xfId="35214"/>
    <cellStyle name="Normal 5 2 3" xfId="35215"/>
    <cellStyle name="Normal 5 2 3 2" xfId="35216"/>
    <cellStyle name="Normal 5 2 3 2 2" xfId="35217"/>
    <cellStyle name="Normal 5 2 3 3" xfId="35218"/>
    <cellStyle name="Normal 5 2 3 4" xfId="35219"/>
    <cellStyle name="Normal 5 2 4" xfId="35220"/>
    <cellStyle name="Normal 5 2 4 2" xfId="35221"/>
    <cellStyle name="Normal 5 2 5" xfId="35222"/>
    <cellStyle name="Normal 5 2 5 2" xfId="35223"/>
    <cellStyle name="Normal 5 2 6" xfId="35224"/>
    <cellStyle name="Normal 5 3" xfId="35225"/>
    <cellStyle name="Normal 5 3 2" xfId="35226"/>
    <cellStyle name="Normal 5 3 2 2" xfId="35227"/>
    <cellStyle name="Normal 5 3 2 3" xfId="35228"/>
    <cellStyle name="Normal 5 3 3" xfId="35229"/>
    <cellStyle name="Normal 5 3 4" xfId="35230"/>
    <cellStyle name="Normal 5 4" xfId="35231"/>
    <cellStyle name="Normal 5 4 2" xfId="35232"/>
    <cellStyle name="Normal 5 4 3" xfId="35233"/>
    <cellStyle name="Normal 5 5" xfId="35234"/>
    <cellStyle name="Normal 5 5 2" xfId="35235"/>
    <cellStyle name="Normal 5 5 3" xfId="35236"/>
    <cellStyle name="Normal 5 6" xfId="35237"/>
    <cellStyle name="Normal 5_2011 CBR Rev Calc by schedule" xfId="35238"/>
    <cellStyle name="Normal 50" xfId="35239"/>
    <cellStyle name="Normal 50 2" xfId="35240"/>
    <cellStyle name="Normal 50 2 2" xfId="35241"/>
    <cellStyle name="Normal 50 2 2 2" xfId="35242"/>
    <cellStyle name="Normal 50 2 3" xfId="35243"/>
    <cellStyle name="Normal 50 3" xfId="35244"/>
    <cellStyle name="Normal 50 3 2" xfId="35245"/>
    <cellStyle name="Normal 50 3 2 2" xfId="35246"/>
    <cellStyle name="Normal 50 3 3" xfId="35247"/>
    <cellStyle name="Normal 50 4" xfId="35248"/>
    <cellStyle name="Normal 50 4 2" xfId="35249"/>
    <cellStyle name="Normal 50 4 2 2" xfId="35250"/>
    <cellStyle name="Normal 50 4 3" xfId="35251"/>
    <cellStyle name="Normal 50 5" xfId="35252"/>
    <cellStyle name="Normal 50 5 2" xfId="35253"/>
    <cellStyle name="Normal 50 6" xfId="35254"/>
    <cellStyle name="Normal 50 7" xfId="35255"/>
    <cellStyle name="Normal 51" xfId="35256"/>
    <cellStyle name="Normal 51 2" xfId="35257"/>
    <cellStyle name="Normal 51 2 2" xfId="35258"/>
    <cellStyle name="Normal 51 2 2 2" xfId="35259"/>
    <cellStyle name="Normal 51 2 3" xfId="35260"/>
    <cellStyle name="Normal 51 2 3 2" xfId="35261"/>
    <cellStyle name="Normal 51 2 4" xfId="35262"/>
    <cellStyle name="Normal 51 3" xfId="35263"/>
    <cellStyle name="Normal 51 3 2" xfId="35264"/>
    <cellStyle name="Normal 51 4" xfId="35265"/>
    <cellStyle name="Normal 51 4 2" xfId="35266"/>
    <cellStyle name="Normal 51 5" xfId="35267"/>
    <cellStyle name="Normal 51 5 2" xfId="35268"/>
    <cellStyle name="Normal 51 6" xfId="35269"/>
    <cellStyle name="Normal 52" xfId="35270"/>
    <cellStyle name="Normal 52 2" xfId="35271"/>
    <cellStyle name="Normal 52 2 2" xfId="35272"/>
    <cellStyle name="Normal 52 2 2 2" xfId="35273"/>
    <cellStyle name="Normal 52 2 3" xfId="35274"/>
    <cellStyle name="Normal 52 3" xfId="35275"/>
    <cellStyle name="Normal 52 3 2" xfId="35276"/>
    <cellStyle name="Normal 52 4" xfId="35277"/>
    <cellStyle name="Normal 52 4 2" xfId="35278"/>
    <cellStyle name="Normal 52 5" xfId="35279"/>
    <cellStyle name="Normal 53" xfId="35280"/>
    <cellStyle name="Normal 53 2" xfId="35281"/>
    <cellStyle name="Normal 53 2 2" xfId="35282"/>
    <cellStyle name="Normal 53 2 2 2" xfId="35283"/>
    <cellStyle name="Normal 53 2 3" xfId="35284"/>
    <cellStyle name="Normal 53 2 4" xfId="35285"/>
    <cellStyle name="Normal 53 3" xfId="35286"/>
    <cellStyle name="Normal 53 3 2" xfId="35287"/>
    <cellStyle name="Normal 53 3 2 2" xfId="35288"/>
    <cellStyle name="Normal 53 3 3" xfId="35289"/>
    <cellStyle name="Normal 53 4" xfId="35290"/>
    <cellStyle name="Normal 53 4 2" xfId="35291"/>
    <cellStyle name="Normal 53 5" xfId="35292"/>
    <cellStyle name="Normal 54" xfId="35293"/>
    <cellStyle name="Normal 54 2" xfId="35294"/>
    <cellStyle name="Normal 54 2 2" xfId="35295"/>
    <cellStyle name="Normal 54 2 2 2" xfId="35296"/>
    <cellStyle name="Normal 54 2 3" xfId="35297"/>
    <cellStyle name="Normal 54 2 4" xfId="35298"/>
    <cellStyle name="Normal 54 3" xfId="35299"/>
    <cellStyle name="Normal 54 3 2" xfId="35300"/>
    <cellStyle name="Normal 54 3 2 2" xfId="35301"/>
    <cellStyle name="Normal 54 3 3" xfId="35302"/>
    <cellStyle name="Normal 54 4" xfId="35303"/>
    <cellStyle name="Normal 54 4 2" xfId="35304"/>
    <cellStyle name="Normal 54 5" xfId="35305"/>
    <cellStyle name="Normal 54 6" xfId="35306"/>
    <cellStyle name="Normal 55" xfId="35307"/>
    <cellStyle name="Normal 55 2" xfId="35308"/>
    <cellStyle name="Normal 55 2 2" xfId="35309"/>
    <cellStyle name="Normal 55 2 2 2" xfId="35310"/>
    <cellStyle name="Normal 55 2 3" xfId="35311"/>
    <cellStyle name="Normal 55 2 4" xfId="35312"/>
    <cellStyle name="Normal 55 3" xfId="35313"/>
    <cellStyle name="Normal 55 3 2" xfId="35314"/>
    <cellStyle name="Normal 55 4" xfId="35315"/>
    <cellStyle name="Normal 55 4 2" xfId="35316"/>
    <cellStyle name="Normal 55 5" xfId="35317"/>
    <cellStyle name="Normal 56" xfId="35318"/>
    <cellStyle name="Normal 56 2" xfId="35319"/>
    <cellStyle name="Normal 56 2 2" xfId="35320"/>
    <cellStyle name="Normal 56 2 2 2" xfId="35321"/>
    <cellStyle name="Normal 56 2 3" xfId="35322"/>
    <cellStyle name="Normal 56 2 4" xfId="35323"/>
    <cellStyle name="Normal 56 3" xfId="35324"/>
    <cellStyle name="Normal 56 3 2" xfId="35325"/>
    <cellStyle name="Normal 56 4" xfId="35326"/>
    <cellStyle name="Normal 56 4 2" xfId="35327"/>
    <cellStyle name="Normal 56 5" xfId="35328"/>
    <cellStyle name="Normal 57" xfId="35329"/>
    <cellStyle name="Normal 57 2" xfId="35330"/>
    <cellStyle name="Normal 57 2 2" xfId="35331"/>
    <cellStyle name="Normal 57 2 2 2" xfId="35332"/>
    <cellStyle name="Normal 57 2 3" xfId="35333"/>
    <cellStyle name="Normal 57 2 4" xfId="35334"/>
    <cellStyle name="Normal 57 3" xfId="35335"/>
    <cellStyle name="Normal 57 3 2" xfId="35336"/>
    <cellStyle name="Normal 57 4" xfId="35337"/>
    <cellStyle name="Normal 57 4 2" xfId="35338"/>
    <cellStyle name="Normal 57 5" xfId="35339"/>
    <cellStyle name="Normal 58" xfId="35340"/>
    <cellStyle name="Normal 58 2" xfId="35341"/>
    <cellStyle name="Normal 58 2 2" xfId="35342"/>
    <cellStyle name="Normal 58 2 2 2" xfId="35343"/>
    <cellStyle name="Normal 58 2 3" xfId="35344"/>
    <cellStyle name="Normal 58 2 4" xfId="35345"/>
    <cellStyle name="Normal 58 3" xfId="35346"/>
    <cellStyle name="Normal 58 3 2" xfId="35347"/>
    <cellStyle name="Normal 58 4" xfId="35348"/>
    <cellStyle name="Normal 58 4 2" xfId="35349"/>
    <cellStyle name="Normal 58 5" xfId="35350"/>
    <cellStyle name="Normal 59" xfId="35351"/>
    <cellStyle name="Normal 59 2" xfId="35352"/>
    <cellStyle name="Normal 59 2 2" xfId="35353"/>
    <cellStyle name="Normal 59 2 2 2" xfId="35354"/>
    <cellStyle name="Normal 59 2 3" xfId="35355"/>
    <cellStyle name="Normal 59 3" xfId="35356"/>
    <cellStyle name="Normal 59 3 2" xfId="35357"/>
    <cellStyle name="Normal 59 4" xfId="35358"/>
    <cellStyle name="Normal 59 4 2" xfId="35359"/>
    <cellStyle name="Normal 59 5" xfId="35360"/>
    <cellStyle name="Normal 6" xfId="35361"/>
    <cellStyle name="Normal 6 2" xfId="35362"/>
    <cellStyle name="Normal 6 2 2" xfId="35363"/>
    <cellStyle name="Normal 6 2 2 2" xfId="35364"/>
    <cellStyle name="Normal 6 2 2 2 2" xfId="35365"/>
    <cellStyle name="Normal 6 2 2 3" xfId="35366"/>
    <cellStyle name="Normal 6 2 3" xfId="35367"/>
    <cellStyle name="Normal 6 2 3 2" xfId="35368"/>
    <cellStyle name="Normal 6 2 3 2 2" xfId="35369"/>
    <cellStyle name="Normal 6 2 3 3" xfId="35370"/>
    <cellStyle name="Normal 6 2 3 4" xfId="35371"/>
    <cellStyle name="Normal 6 2 4" xfId="35372"/>
    <cellStyle name="Normal 6 2 4 2" xfId="35373"/>
    <cellStyle name="Normal 6 2 5" xfId="35374"/>
    <cellStyle name="Normal 6 3" xfId="35375"/>
    <cellStyle name="Normal 6 3 2" xfId="35376"/>
    <cellStyle name="Normal 6 3 2 2" xfId="35377"/>
    <cellStyle name="Normal 6 3 2 2 2" xfId="35378"/>
    <cellStyle name="Normal 6 3 2 3" xfId="35379"/>
    <cellStyle name="Normal 6 3 3" xfId="35380"/>
    <cellStyle name="Normal 6 3 3 2" xfId="35381"/>
    <cellStyle name="Normal 6 3 3 3" xfId="35382"/>
    <cellStyle name="Normal 6 3 4" xfId="35383"/>
    <cellStyle name="Normal 6 3 4 2" xfId="35384"/>
    <cellStyle name="Normal 6 3 5" xfId="35385"/>
    <cellStyle name="Normal 6 4" xfId="35386"/>
    <cellStyle name="Normal 6 4 2" xfId="35387"/>
    <cellStyle name="Normal 6 4 2 2" xfId="35388"/>
    <cellStyle name="Normal 6 4 3" xfId="35389"/>
    <cellStyle name="Normal 6 5" xfId="35390"/>
    <cellStyle name="Normal 6 5 2" xfId="35391"/>
    <cellStyle name="Normal 6 5 2 2" xfId="35392"/>
    <cellStyle name="Normal 6 5 3" xfId="35393"/>
    <cellStyle name="Normal 6 6" xfId="35394"/>
    <cellStyle name="Normal 6 6 2" xfId="35395"/>
    <cellStyle name="Normal 6 6 2 2" xfId="35396"/>
    <cellStyle name="Normal 6 6 3" xfId="35397"/>
    <cellStyle name="Normal 6 7" xfId="35398"/>
    <cellStyle name="Normal 6 8" xfId="35399"/>
    <cellStyle name="Normal 6 9" xfId="35400"/>
    <cellStyle name="Normal 6_2010 PTC's Sept10_Aug11 (Version 4)" xfId="35401"/>
    <cellStyle name="Normal 60" xfId="35402"/>
    <cellStyle name="Normal 60 2" xfId="35403"/>
    <cellStyle name="Normal 60 2 2" xfId="35404"/>
    <cellStyle name="Normal 60 2 2 2" xfId="35405"/>
    <cellStyle name="Normal 60 2 3" xfId="35406"/>
    <cellStyle name="Normal 60 3" xfId="35407"/>
    <cellStyle name="Normal 60 3 2" xfId="35408"/>
    <cellStyle name="Normal 60 4" xfId="35409"/>
    <cellStyle name="Normal 60 4 2" xfId="35410"/>
    <cellStyle name="Normal 60 5" xfId="35411"/>
    <cellStyle name="Normal 61" xfId="35412"/>
    <cellStyle name="Normal 61 2" xfId="35413"/>
    <cellStyle name="Normal 61 2 2" xfId="35414"/>
    <cellStyle name="Normal 61 2 2 2" xfId="35415"/>
    <cellStyle name="Normal 61 2 3" xfId="35416"/>
    <cellStyle name="Normal 61 3" xfId="35417"/>
    <cellStyle name="Normal 61 3 2" xfId="35418"/>
    <cellStyle name="Normal 61 4" xfId="35419"/>
    <cellStyle name="Normal 62" xfId="35420"/>
    <cellStyle name="Normal 62 2" xfId="35421"/>
    <cellStyle name="Normal 62 2 2" xfId="35422"/>
    <cellStyle name="Normal 62 3" xfId="35423"/>
    <cellStyle name="Normal 63" xfId="35424"/>
    <cellStyle name="Normal 63 2" xfId="35425"/>
    <cellStyle name="Normal 63 2 2" xfId="35426"/>
    <cellStyle name="Normal 63 2 3" xfId="35427"/>
    <cellStyle name="Normal 63 3" xfId="35428"/>
    <cellStyle name="Normal 63 3 2" xfId="35429"/>
    <cellStyle name="Normal 63 4" xfId="35430"/>
    <cellStyle name="Normal 64" xfId="35431"/>
    <cellStyle name="Normal 64 2" xfId="35432"/>
    <cellStyle name="Normal 64 2 2" xfId="35433"/>
    <cellStyle name="Normal 64 2 3" xfId="35434"/>
    <cellStyle name="Normal 64 3" xfId="35435"/>
    <cellStyle name="Normal 64 3 2" xfId="35436"/>
    <cellStyle name="Normal 64 4" xfId="35437"/>
    <cellStyle name="Normal 65" xfId="35438"/>
    <cellStyle name="Normal 65 2" xfId="35439"/>
    <cellStyle name="Normal 65 2 2" xfId="35440"/>
    <cellStyle name="Normal 65 2 3" xfId="35441"/>
    <cellStyle name="Normal 65 3" xfId="35442"/>
    <cellStyle name="Normal 65 3 2" xfId="35443"/>
    <cellStyle name="Normal 65 4" xfId="35444"/>
    <cellStyle name="Normal 66" xfId="35445"/>
    <cellStyle name="Normal 66 2" xfId="35446"/>
    <cellStyle name="Normal 66 2 2" xfId="35447"/>
    <cellStyle name="Normal 66 2 3" xfId="35448"/>
    <cellStyle name="Normal 66 3" xfId="35449"/>
    <cellStyle name="Normal 66 3 2" xfId="35450"/>
    <cellStyle name="Normal 66 4" xfId="35451"/>
    <cellStyle name="Normal 66 5" xfId="35452"/>
    <cellStyle name="Normal 67" xfId="35453"/>
    <cellStyle name="Normal 67 2" xfId="35454"/>
    <cellStyle name="Normal 67 2 2" xfId="35455"/>
    <cellStyle name="Normal 67 2 3" xfId="35456"/>
    <cellStyle name="Normal 67 3" xfId="35457"/>
    <cellStyle name="Normal 67 3 2" xfId="35458"/>
    <cellStyle name="Normal 67 4" xfId="35459"/>
    <cellStyle name="Normal 68" xfId="35460"/>
    <cellStyle name="Normal 68 2" xfId="35461"/>
    <cellStyle name="Normal 68 2 2" xfId="35462"/>
    <cellStyle name="Normal 68 2 3" xfId="35463"/>
    <cellStyle name="Normal 68 3" xfId="35464"/>
    <cellStyle name="Normal 68 3 2" xfId="35465"/>
    <cellStyle name="Normal 68 4" xfId="35466"/>
    <cellStyle name="Normal 69" xfId="35467"/>
    <cellStyle name="Normal 69 2" xfId="35468"/>
    <cellStyle name="Normal 69 2 2" xfId="35469"/>
    <cellStyle name="Normal 69 2 3" xfId="35470"/>
    <cellStyle name="Normal 69 3" xfId="35471"/>
    <cellStyle name="Normal 69 3 2" xfId="35472"/>
    <cellStyle name="Normal 69 4" xfId="35473"/>
    <cellStyle name="Normal 7" xfId="35474"/>
    <cellStyle name="Normal 7 2" xfId="35475"/>
    <cellStyle name="Normal 7 2 2" xfId="35476"/>
    <cellStyle name="Normal 7 2 2 2" xfId="35477"/>
    <cellStyle name="Normal 7 2 2 2 2" xfId="35478"/>
    <cellStyle name="Normal 7 2 2 2 3" xfId="35479"/>
    <cellStyle name="Normal 7 2 2 3" xfId="35480"/>
    <cellStyle name="Normal 7 2 3" xfId="35481"/>
    <cellStyle name="Normal 7 2 3 2" xfId="35482"/>
    <cellStyle name="Normal 7 2 3 2 2" xfId="35483"/>
    <cellStyle name="Normal 7 2 3 3" xfId="35484"/>
    <cellStyle name="Normal 7 2 3 4" xfId="35485"/>
    <cellStyle name="Normal 7 2 4" xfId="35486"/>
    <cellStyle name="Normal 7 2 4 2" xfId="35487"/>
    <cellStyle name="Normal 7 2 5" xfId="35488"/>
    <cellStyle name="Normal 7 2 6" xfId="35489"/>
    <cellStyle name="Normal 7 3" xfId="35490"/>
    <cellStyle name="Normal 7 3 2" xfId="35491"/>
    <cellStyle name="Normal 7 3 2 2" xfId="35492"/>
    <cellStyle name="Normal 7 3 2 3" xfId="35493"/>
    <cellStyle name="Normal 7 3 3" xfId="35494"/>
    <cellStyle name="Normal 7 4" xfId="35495"/>
    <cellStyle name="Normal 7 4 2" xfId="35496"/>
    <cellStyle name="Normal 7 4 2 2" xfId="35497"/>
    <cellStyle name="Normal 7 4 3" xfId="35498"/>
    <cellStyle name="Normal 7 4 4" xfId="35499"/>
    <cellStyle name="Normal 7 5" xfId="35500"/>
    <cellStyle name="Normal 7 5 2" xfId="35501"/>
    <cellStyle name="Normal 7 5 2 2" xfId="35502"/>
    <cellStyle name="Normal 7 5 3" xfId="35503"/>
    <cellStyle name="Normal 7 6" xfId="35504"/>
    <cellStyle name="Normal 7 6 2" xfId="35505"/>
    <cellStyle name="Normal 7 7" xfId="35506"/>
    <cellStyle name="Normal 70" xfId="35507"/>
    <cellStyle name="Normal 70 2" xfId="35508"/>
    <cellStyle name="Normal 70 2 2" xfId="35509"/>
    <cellStyle name="Normal 70 2 3" xfId="35510"/>
    <cellStyle name="Normal 70 3" xfId="35511"/>
    <cellStyle name="Normal 71" xfId="35512"/>
    <cellStyle name="Normal 71 2" xfId="35513"/>
    <cellStyle name="Normal 71 2 2" xfId="35514"/>
    <cellStyle name="Normal 71 3" xfId="35515"/>
    <cellStyle name="Normal 72" xfId="35516"/>
    <cellStyle name="Normal 72 2" xfId="35517"/>
    <cellStyle name="Normal 72 2 2" xfId="35518"/>
    <cellStyle name="Normal 72 2 3" xfId="35519"/>
    <cellStyle name="Normal 72 3" xfId="35520"/>
    <cellStyle name="Normal 72 4" xfId="35521"/>
    <cellStyle name="Normal 73" xfId="35522"/>
    <cellStyle name="Normal 73 2" xfId="35523"/>
    <cellStyle name="Normal 73 2 2" xfId="35524"/>
    <cellStyle name="Normal 73 3" xfId="35525"/>
    <cellStyle name="Normal 73 3 2" xfId="35526"/>
    <cellStyle name="Normal 73 4" xfId="35527"/>
    <cellStyle name="Normal 74" xfId="35528"/>
    <cellStyle name="Normal 74 2" xfId="35529"/>
    <cellStyle name="Normal 74 2 2" xfId="35530"/>
    <cellStyle name="Normal 74 3" xfId="35531"/>
    <cellStyle name="Normal 74 3 2" xfId="35532"/>
    <cellStyle name="Normal 74 4" xfId="35533"/>
    <cellStyle name="Normal 75" xfId="35534"/>
    <cellStyle name="Normal 75 2" xfId="35535"/>
    <cellStyle name="Normal 75 2 2" xfId="35536"/>
    <cellStyle name="Normal 75 3" xfId="35537"/>
    <cellStyle name="Normal 75 3 2" xfId="35538"/>
    <cellStyle name="Normal 75 4" xfId="35539"/>
    <cellStyle name="Normal 76" xfId="35540"/>
    <cellStyle name="Normal 76 2" xfId="35541"/>
    <cellStyle name="Normal 76 2 2" xfId="35542"/>
    <cellStyle name="Normal 76 3" xfId="35543"/>
    <cellStyle name="Normal 76 3 2" xfId="35544"/>
    <cellStyle name="Normal 76 4" xfId="35545"/>
    <cellStyle name="Normal 77" xfId="35546"/>
    <cellStyle name="Normal 77 2" xfId="35547"/>
    <cellStyle name="Normal 77 2 2" xfId="35548"/>
    <cellStyle name="Normal 77 3" xfId="35549"/>
    <cellStyle name="Normal 77 3 2" xfId="35550"/>
    <cellStyle name="Normal 77 4" xfId="35551"/>
    <cellStyle name="Normal 78" xfId="35552"/>
    <cellStyle name="Normal 78 2" xfId="35553"/>
    <cellStyle name="Normal 78 2 2" xfId="35554"/>
    <cellStyle name="Normal 78 3" xfId="35555"/>
    <cellStyle name="Normal 78 3 2" xfId="35556"/>
    <cellStyle name="Normal 78 4" xfId="35557"/>
    <cellStyle name="Normal 79" xfId="35558"/>
    <cellStyle name="Normal 79 2" xfId="35559"/>
    <cellStyle name="Normal 79 2 2" xfId="35560"/>
    <cellStyle name="Normal 79 3" xfId="35561"/>
    <cellStyle name="Normal 79 3 2" xfId="35562"/>
    <cellStyle name="Normal 79 4" xfId="35563"/>
    <cellStyle name="Normal 8" xfId="35564"/>
    <cellStyle name="Normal 8 2" xfId="35565"/>
    <cellStyle name="Normal 8 2 2" xfId="35566"/>
    <cellStyle name="Normal 8 2 2 2" xfId="35567"/>
    <cellStyle name="Normal 8 2 2 2 2" xfId="35568"/>
    <cellStyle name="Normal 8 2 2 3" xfId="35569"/>
    <cellStyle name="Normal 8 2 3" xfId="35570"/>
    <cellStyle name="Normal 8 2 3 2" xfId="35571"/>
    <cellStyle name="Normal 8 2 3 2 2" xfId="35572"/>
    <cellStyle name="Normal 8 2 3 3" xfId="35573"/>
    <cellStyle name="Normal 8 2 3 4" xfId="35574"/>
    <cellStyle name="Normal 8 2 4" xfId="35575"/>
    <cellStyle name="Normal 8 2 4 2" xfId="35576"/>
    <cellStyle name="Normal 8 2 5" xfId="35577"/>
    <cellStyle name="Normal 8 2 5 2" xfId="35578"/>
    <cellStyle name="Normal 8 2 6" xfId="35579"/>
    <cellStyle name="Normal 8 3" xfId="35580"/>
    <cellStyle name="Normal 8 3 2" xfId="35581"/>
    <cellStyle name="Normal 8 3 2 2" xfId="35582"/>
    <cellStyle name="Normal 8 3 2 3" xfId="35583"/>
    <cellStyle name="Normal 8 3 3" xfId="35584"/>
    <cellStyle name="Normal 8 4" xfId="35585"/>
    <cellStyle name="Normal 8 4 2" xfId="35586"/>
    <cellStyle name="Normal 8 4 2 2" xfId="35587"/>
    <cellStyle name="Normal 8 4 3" xfId="35588"/>
    <cellStyle name="Normal 8 5" xfId="35589"/>
    <cellStyle name="Normal 8 5 2" xfId="35590"/>
    <cellStyle name="Normal 8 6" xfId="35591"/>
    <cellStyle name="Normal 80" xfId="35592"/>
    <cellStyle name="Normal 80 2" xfId="35593"/>
    <cellStyle name="Normal 80 2 2" xfId="35594"/>
    <cellStyle name="Normal 80 3" xfId="35595"/>
    <cellStyle name="Normal 80 3 2" xfId="35596"/>
    <cellStyle name="Normal 80 4" xfId="35597"/>
    <cellStyle name="Normal 81" xfId="35598"/>
    <cellStyle name="Normal 81 2" xfId="35599"/>
    <cellStyle name="Normal 81 2 2" xfId="35600"/>
    <cellStyle name="Normal 81 3" xfId="35601"/>
    <cellStyle name="Normal 81 3 2" xfId="35602"/>
    <cellStyle name="Normal 81 4" xfId="35603"/>
    <cellStyle name="Normal 82" xfId="35604"/>
    <cellStyle name="Normal 82 2" xfId="35605"/>
    <cellStyle name="Normal 82 2 2" xfId="35606"/>
    <cellStyle name="Normal 82 3" xfId="35607"/>
    <cellStyle name="Normal 82 3 2" xfId="35608"/>
    <cellStyle name="Normal 82 4" xfId="35609"/>
    <cellStyle name="Normal 83" xfId="35610"/>
    <cellStyle name="Normal 83 2" xfId="35611"/>
    <cellStyle name="Normal 83 2 2" xfId="35612"/>
    <cellStyle name="Normal 83 2 3" xfId="35613"/>
    <cellStyle name="Normal 83 3" xfId="35614"/>
    <cellStyle name="Normal 83 3 2" xfId="35615"/>
    <cellStyle name="Normal 83 4" xfId="35616"/>
    <cellStyle name="Normal 84" xfId="35617"/>
    <cellStyle name="Normal 84 2" xfId="35618"/>
    <cellStyle name="Normal 84 2 2" xfId="35619"/>
    <cellStyle name="Normal 84 2 3" xfId="35620"/>
    <cellStyle name="Normal 84 3" xfId="35621"/>
    <cellStyle name="Normal 84 3 2" xfId="35622"/>
    <cellStyle name="Normal 84 4" xfId="35623"/>
    <cellStyle name="Normal 85" xfId="35624"/>
    <cellStyle name="Normal 85 2" xfId="35625"/>
    <cellStyle name="Normal 85 2 2" xfId="35626"/>
    <cellStyle name="Normal 85 2 3" xfId="35627"/>
    <cellStyle name="Normal 85 3" xfId="35628"/>
    <cellStyle name="Normal 85 3 2" xfId="35629"/>
    <cellStyle name="Normal 85 4" xfId="35630"/>
    <cellStyle name="Normal 86" xfId="35631"/>
    <cellStyle name="Normal 86 2" xfId="35632"/>
    <cellStyle name="Normal 86 2 2" xfId="35633"/>
    <cellStyle name="Normal 86 2 3" xfId="35634"/>
    <cellStyle name="Normal 86 3" xfId="35635"/>
    <cellStyle name="Normal 86 4" xfId="35636"/>
    <cellStyle name="Normal 87" xfId="35637"/>
    <cellStyle name="Normal 87 2" xfId="35638"/>
    <cellStyle name="Normal 87 2 2" xfId="35639"/>
    <cellStyle name="Normal 87 3" xfId="35640"/>
    <cellStyle name="Normal 88" xfId="35641"/>
    <cellStyle name="Normal 88 2" xfId="35642"/>
    <cellStyle name="Normal 88 2 2" xfId="35643"/>
    <cellStyle name="Normal 88 3" xfId="35644"/>
    <cellStyle name="Normal 89" xfId="35645"/>
    <cellStyle name="Normal 89 2" xfId="35646"/>
    <cellStyle name="Normal 89 2 2" xfId="35647"/>
    <cellStyle name="Normal 89 3" xfId="35648"/>
    <cellStyle name="Normal 9" xfId="35649"/>
    <cellStyle name="Normal 9 2" xfId="35650"/>
    <cellStyle name="Normal 9 2 2" xfId="35651"/>
    <cellStyle name="Normal 9 2 2 2" xfId="35652"/>
    <cellStyle name="Normal 9 2 2 2 2" xfId="35653"/>
    <cellStyle name="Normal 9 2 2 2 3" xfId="35654"/>
    <cellStyle name="Normal 9 2 2 3" xfId="35655"/>
    <cellStyle name="Normal 9 2 2 3 2" xfId="35656"/>
    <cellStyle name="Normal 9 2 2 4" xfId="35657"/>
    <cellStyle name="Normal 9 2 3" xfId="35658"/>
    <cellStyle name="Normal 9 2 3 2" xfId="35659"/>
    <cellStyle name="Normal 9 2 3 2 2" xfId="35660"/>
    <cellStyle name="Normal 9 2 3 3" xfId="35661"/>
    <cellStyle name="Normal 9 2 3 4" xfId="35662"/>
    <cellStyle name="Normal 9 2 4" xfId="35663"/>
    <cellStyle name="Normal 9 2 4 2" xfId="35664"/>
    <cellStyle name="Normal 9 2 5" xfId="35665"/>
    <cellStyle name="Normal 9 2 5 2" xfId="35666"/>
    <cellStyle name="Normal 9 2 6" xfId="35667"/>
    <cellStyle name="Normal 9 3" xfId="35668"/>
    <cellStyle name="Normal 9 3 2" xfId="35669"/>
    <cellStyle name="Normal 9 3 2 2" xfId="35670"/>
    <cellStyle name="Normal 9 3 2 3" xfId="43095"/>
    <cellStyle name="Normal 9 3 3" xfId="35671"/>
    <cellStyle name="Normal 9 3 4" xfId="43096"/>
    <cellStyle name="Normal 9 4" xfId="35672"/>
    <cellStyle name="Normal 9 4 2" xfId="35673"/>
    <cellStyle name="Normal 9 4 3" xfId="35674"/>
    <cellStyle name="Normal 9 4 3 2" xfId="35675"/>
    <cellStyle name="Normal 9 4 4" xfId="35676"/>
    <cellStyle name="Normal 9 5" xfId="35677"/>
    <cellStyle name="Normal 9 5 2" xfId="35678"/>
    <cellStyle name="Normal 9 5 2 2" xfId="35679"/>
    <cellStyle name="Normal 9 5 3" xfId="35680"/>
    <cellStyle name="Normal 9 6" xfId="35681"/>
    <cellStyle name="Normal 9 7" xfId="35682"/>
    <cellStyle name="Normal 9_NOL Analysis(For Ann Kellog and  Pete Winne)" xfId="35683"/>
    <cellStyle name="Normal 90" xfId="35684"/>
    <cellStyle name="Normal 90 2" xfId="35685"/>
    <cellStyle name="Normal 90 2 2" xfId="35686"/>
    <cellStyle name="Normal 90 3" xfId="35687"/>
    <cellStyle name="Normal 91" xfId="35688"/>
    <cellStyle name="Normal 91 2" xfId="35689"/>
    <cellStyle name="Normal 91 2 2" xfId="35690"/>
    <cellStyle name="Normal 91 3" xfId="35691"/>
    <cellStyle name="Normal 92" xfId="35692"/>
    <cellStyle name="Normal 92 2" xfId="35693"/>
    <cellStyle name="Normal 92 2 2" xfId="35694"/>
    <cellStyle name="Normal 92 3" xfId="35695"/>
    <cellStyle name="Normal 93" xfId="35696"/>
    <cellStyle name="Normal 93 2" xfId="35697"/>
    <cellStyle name="Normal 93 2 2" xfId="35698"/>
    <cellStyle name="Normal 93 3" xfId="35699"/>
    <cellStyle name="Normal 94" xfId="35700"/>
    <cellStyle name="Normal 94 2" xfId="35701"/>
    <cellStyle name="Normal 94 2 2" xfId="35702"/>
    <cellStyle name="Normal 94 3" xfId="35703"/>
    <cellStyle name="Normal 94 3 2" xfId="35704"/>
    <cellStyle name="Normal 94 4" xfId="35705"/>
    <cellStyle name="Normal 95" xfId="35706"/>
    <cellStyle name="Normal 95 2" xfId="35707"/>
    <cellStyle name="Normal 95 2 2" xfId="35708"/>
    <cellStyle name="Normal 95 2 3" xfId="35709"/>
    <cellStyle name="Normal 95 3" xfId="35710"/>
    <cellStyle name="Normal 95 4" xfId="35711"/>
    <cellStyle name="Normal 95 5" xfId="35712"/>
    <cellStyle name="Normal 96" xfId="35713"/>
    <cellStyle name="Normal 96 2" xfId="35714"/>
    <cellStyle name="Normal 96 2 2" xfId="35715"/>
    <cellStyle name="Normal 96 3" xfId="35716"/>
    <cellStyle name="Normal 96 3 2" xfId="35717"/>
    <cellStyle name="Normal 96 4" xfId="35718"/>
    <cellStyle name="Normal 97" xfId="35719"/>
    <cellStyle name="Normal 97 2" xfId="35720"/>
    <cellStyle name="Normal 97 2 2" xfId="35721"/>
    <cellStyle name="Normal 97 3" xfId="35722"/>
    <cellStyle name="Normal 97 4" xfId="35723"/>
    <cellStyle name="Normal 98" xfId="35724"/>
    <cellStyle name="Normal 98 2" xfId="35725"/>
    <cellStyle name="Normal 98 2 2" xfId="35726"/>
    <cellStyle name="Normal 98 3" xfId="35727"/>
    <cellStyle name="Normal 98 4" xfId="35728"/>
    <cellStyle name="Normal 98 5" xfId="35729"/>
    <cellStyle name="Normal 99" xfId="35730"/>
    <cellStyle name="Normal 99 2" xfId="35731"/>
    <cellStyle name="Normal 99 2 2" xfId="35732"/>
    <cellStyle name="Normal 99 3" xfId="35733"/>
    <cellStyle name="Normal 99 4" xfId="35734"/>
    <cellStyle name="Normal 99 5" xfId="35735"/>
    <cellStyle name="Note 10" xfId="35736"/>
    <cellStyle name="Note 10 2" xfId="35737"/>
    <cellStyle name="Note 10 2 2" xfId="35738"/>
    <cellStyle name="Note 10 2 2 2" xfId="35739"/>
    <cellStyle name="Note 10 2 3" xfId="35740"/>
    <cellStyle name="Note 10 2 4" xfId="35741"/>
    <cellStyle name="Note 10 3" xfId="35742"/>
    <cellStyle name="Note 10 3 2" xfId="35743"/>
    <cellStyle name="Note 10 3 2 2" xfId="35744"/>
    <cellStyle name="Note 10 3 3" xfId="35745"/>
    <cellStyle name="Note 10 4" xfId="35746"/>
    <cellStyle name="Note 10 4 2" xfId="35747"/>
    <cellStyle name="Note 10 5" xfId="35748"/>
    <cellStyle name="Note 10 5 2" xfId="35749"/>
    <cellStyle name="Note 10 6" xfId="35750"/>
    <cellStyle name="Note 10 6 2" xfId="35751"/>
    <cellStyle name="Note 10 7" xfId="35752"/>
    <cellStyle name="Note 10 7 2" xfId="35753"/>
    <cellStyle name="Note 10 8" xfId="35754"/>
    <cellStyle name="Note 11" xfId="35755"/>
    <cellStyle name="Note 11 2" xfId="35756"/>
    <cellStyle name="Note 11 2 2" xfId="35757"/>
    <cellStyle name="Note 11 2 2 2" xfId="35758"/>
    <cellStyle name="Note 11 2 3" xfId="35759"/>
    <cellStyle name="Note 11 2 4" xfId="35760"/>
    <cellStyle name="Note 11 2 5" xfId="35761"/>
    <cellStyle name="Note 11 3" xfId="35762"/>
    <cellStyle name="Note 11 3 2" xfId="35763"/>
    <cellStyle name="Note 11 3 2 2" xfId="35764"/>
    <cellStyle name="Note 11 3 3" xfId="35765"/>
    <cellStyle name="Note 11 3 4" xfId="35766"/>
    <cellStyle name="Note 11 3 5" xfId="35767"/>
    <cellStyle name="Note 11 4" xfId="35768"/>
    <cellStyle name="Note 11 4 2" xfId="35769"/>
    <cellStyle name="Note 11 4 3" xfId="35770"/>
    <cellStyle name="Note 11 5" xfId="35771"/>
    <cellStyle name="Note 11 6" xfId="35772"/>
    <cellStyle name="Note 12" xfId="35773"/>
    <cellStyle name="Note 12 2" xfId="35774"/>
    <cellStyle name="Note 12 2 2" xfId="35775"/>
    <cellStyle name="Note 12 2 2 2" xfId="35776"/>
    <cellStyle name="Note 12 2 2 2 2" xfId="35777"/>
    <cellStyle name="Note 12 2 3" xfId="35778"/>
    <cellStyle name="Note 12 2 3 2" xfId="35779"/>
    <cellStyle name="Note 12 2 3 3" xfId="35780"/>
    <cellStyle name="Note 12 2 4" xfId="35781"/>
    <cellStyle name="Note 12 2 4 2" xfId="35782"/>
    <cellStyle name="Note 12 2 5" xfId="35783"/>
    <cellStyle name="Note 12 2 6" xfId="35784"/>
    <cellStyle name="Note 12 3" xfId="35785"/>
    <cellStyle name="Note 12 3 2" xfId="35786"/>
    <cellStyle name="Note 12 3 2 2" xfId="35787"/>
    <cellStyle name="Note 12 3 2 3" xfId="35788"/>
    <cellStyle name="Note 12 3 2 4" xfId="35789"/>
    <cellStyle name="Note 12 3 2 5" xfId="35790"/>
    <cellStyle name="Note 12 3 2 6" xfId="35791"/>
    <cellStyle name="Note 12 3 2 7" xfId="35792"/>
    <cellStyle name="Note 12 3 3" xfId="35793"/>
    <cellStyle name="Note 12 3 4" xfId="35794"/>
    <cellStyle name="Note 12 3 5" xfId="35795"/>
    <cellStyle name="Note 12 3 6" xfId="35796"/>
    <cellStyle name="Note 12 3 7" xfId="35797"/>
    <cellStyle name="Note 12 3 8" xfId="35798"/>
    <cellStyle name="Note 12 4" xfId="35799"/>
    <cellStyle name="Note 12 4 2" xfId="35800"/>
    <cellStyle name="Note 12 4 2 2" xfId="35801"/>
    <cellStyle name="Note 12 4 3" xfId="35802"/>
    <cellStyle name="Note 12 4 4" xfId="35803"/>
    <cellStyle name="Note 12 4 5" xfId="35804"/>
    <cellStyle name="Note 12 4 6" xfId="35805"/>
    <cellStyle name="Note 12 4 7" xfId="35806"/>
    <cellStyle name="Note 12 5" xfId="35807"/>
    <cellStyle name="Note 12 5 2" xfId="35808"/>
    <cellStyle name="Note 12 5 2 2" xfId="35809"/>
    <cellStyle name="Note 12 5 3" xfId="35810"/>
    <cellStyle name="Note 12 6" xfId="35811"/>
    <cellStyle name="Note 12 6 2" xfId="35812"/>
    <cellStyle name="Note 12 7" xfId="35813"/>
    <cellStyle name="Note 12 8" xfId="35814"/>
    <cellStyle name="Note 13" xfId="35815"/>
    <cellStyle name="Note 13 2" xfId="35816"/>
    <cellStyle name="Note 13 2 2" xfId="35817"/>
    <cellStyle name="Note 13 2 3" xfId="35818"/>
    <cellStyle name="Note 13 3" xfId="35819"/>
    <cellStyle name="Note 14" xfId="35820"/>
    <cellStyle name="Note 14 2" xfId="35821"/>
    <cellStyle name="Note 14 2 2" xfId="35822"/>
    <cellStyle name="Note 14 2 3" xfId="35823"/>
    <cellStyle name="Note 14 3" xfId="35824"/>
    <cellStyle name="Note 14 3 2" xfId="35825"/>
    <cellStyle name="Note 14 4" xfId="35826"/>
    <cellStyle name="Note 15" xfId="35827"/>
    <cellStyle name="Note 15 2" xfId="35828"/>
    <cellStyle name="Note 15 2 2" xfId="35829"/>
    <cellStyle name="Note 15 2 3" xfId="35830"/>
    <cellStyle name="Note 15 3" xfId="35831"/>
    <cellStyle name="Note 15 4" xfId="35832"/>
    <cellStyle name="Note 15 5" xfId="35833"/>
    <cellStyle name="Note 16" xfId="35834"/>
    <cellStyle name="Note 16 2" xfId="35835"/>
    <cellStyle name="Note 16 2 2" xfId="35836"/>
    <cellStyle name="Note 16 3" xfId="35837"/>
    <cellStyle name="Note 17" xfId="35838"/>
    <cellStyle name="Note 17 2" xfId="35839"/>
    <cellStyle name="Note 18" xfId="35840"/>
    <cellStyle name="Note 19" xfId="35841"/>
    <cellStyle name="Note 2" xfId="35842"/>
    <cellStyle name="Note 2 2" xfId="35843"/>
    <cellStyle name="Note 2 2 2" xfId="35844"/>
    <cellStyle name="Note 2 2 2 2" xfId="35845"/>
    <cellStyle name="Note 2 2 2 2 2" xfId="35846"/>
    <cellStyle name="Note 2 2 2 3" xfId="35847"/>
    <cellStyle name="Note 2 2 2 3 2" xfId="35848"/>
    <cellStyle name="Note 2 2 2 4" xfId="35849"/>
    <cellStyle name="Note 2 2 2 5" xfId="35850"/>
    <cellStyle name="Note 2 2 2 6" xfId="35851"/>
    <cellStyle name="Note 2 2 2 7" xfId="35852"/>
    <cellStyle name="Note 2 2 3" xfId="35853"/>
    <cellStyle name="Note 2 2 3 2" xfId="35854"/>
    <cellStyle name="Note 2 2 3 2 2" xfId="35855"/>
    <cellStyle name="Note 2 2 3 3" xfId="35856"/>
    <cellStyle name="Note 2 2 3 4" xfId="35857"/>
    <cellStyle name="Note 2 2 3 5" xfId="35858"/>
    <cellStyle name="Note 2 2 3 6" xfId="35859"/>
    <cellStyle name="Note 2 2 3 7" xfId="35860"/>
    <cellStyle name="Note 2 2 4" xfId="35861"/>
    <cellStyle name="Note 2 2 4 2" xfId="35862"/>
    <cellStyle name="Note 2 2 5" xfId="35863"/>
    <cellStyle name="Note 2 2 5 2" xfId="35864"/>
    <cellStyle name="Note 2 2 6" xfId="35865"/>
    <cellStyle name="Note 2 2 6 2" xfId="35866"/>
    <cellStyle name="Note 2 2 7" xfId="35867"/>
    <cellStyle name="Note 2 2 8" xfId="35868"/>
    <cellStyle name="Note 2 3" xfId="35869"/>
    <cellStyle name="Note 2 3 2" xfId="35870"/>
    <cellStyle name="Note 2 3 2 2" xfId="35871"/>
    <cellStyle name="Note 2 3 2 2 2" xfId="35872"/>
    <cellStyle name="Note 2 3 2 3" xfId="35873"/>
    <cellStyle name="Note 2 3 3" xfId="35874"/>
    <cellStyle name="Note 2 3 3 2" xfId="35875"/>
    <cellStyle name="Note 2 3 3 2 2" xfId="35876"/>
    <cellStyle name="Note 2 3 3 3" xfId="35877"/>
    <cellStyle name="Note 2 3 4" xfId="35878"/>
    <cellStyle name="Note 2 3 4 2" xfId="35879"/>
    <cellStyle name="Note 2 3 5" xfId="35880"/>
    <cellStyle name="Note 2 3 5 2" xfId="35881"/>
    <cellStyle name="Note 2 3 6" xfId="35882"/>
    <cellStyle name="Note 2 3 7" xfId="35883"/>
    <cellStyle name="Note 2 3 8" xfId="35884"/>
    <cellStyle name="Note 2 4" xfId="35885"/>
    <cellStyle name="Note 2 4 2" xfId="35886"/>
    <cellStyle name="Note 2 4 2 2" xfId="35887"/>
    <cellStyle name="Note 2 4 2 2 2" xfId="35888"/>
    <cellStyle name="Note 2 4 2 3" xfId="35889"/>
    <cellStyle name="Note 2 4 2 4" xfId="35890"/>
    <cellStyle name="Note 2 4 3" xfId="35891"/>
    <cellStyle name="Note 2 4 3 2" xfId="35892"/>
    <cellStyle name="Note 2 4 3 3" xfId="35893"/>
    <cellStyle name="Note 2 4 4" xfId="35894"/>
    <cellStyle name="Note 2 4 4 2" xfId="35895"/>
    <cellStyle name="Note 2 4 4 3" xfId="35896"/>
    <cellStyle name="Note 2 4 5" xfId="35897"/>
    <cellStyle name="Note 2 4 6" xfId="35898"/>
    <cellStyle name="Note 2 4 7" xfId="35899"/>
    <cellStyle name="Note 2 5" xfId="35900"/>
    <cellStyle name="Note 2 5 2" xfId="35901"/>
    <cellStyle name="Note 2 5 2 2" xfId="35902"/>
    <cellStyle name="Note 2 5 3" xfId="35903"/>
    <cellStyle name="Note 2 6" xfId="35904"/>
    <cellStyle name="Note 2 6 2" xfId="35905"/>
    <cellStyle name="Note 2 6 2 2" xfId="35906"/>
    <cellStyle name="Note 2 6 3" xfId="35907"/>
    <cellStyle name="Note 2 7" xfId="35908"/>
    <cellStyle name="Note 2 7 2" xfId="35909"/>
    <cellStyle name="Note 2 8" xfId="35910"/>
    <cellStyle name="Note 2 9" xfId="35911"/>
    <cellStyle name="Note 2_AURORA Total New" xfId="35912"/>
    <cellStyle name="Note 20" xfId="35913"/>
    <cellStyle name="Note 21" xfId="35914"/>
    <cellStyle name="Note 22" xfId="35915"/>
    <cellStyle name="Note 23" xfId="35916"/>
    <cellStyle name="Note 24" xfId="35917"/>
    <cellStyle name="Note 25" xfId="35918"/>
    <cellStyle name="Note 26" xfId="35919"/>
    <cellStyle name="Note 27" xfId="35920"/>
    <cellStyle name="Note 28" xfId="35921"/>
    <cellStyle name="Note 29" xfId="35922"/>
    <cellStyle name="Note 3" xfId="35923"/>
    <cellStyle name="Note 3 2" xfId="35924"/>
    <cellStyle name="Note 3 2 2" xfId="35925"/>
    <cellStyle name="Note 3 2 2 2" xfId="35926"/>
    <cellStyle name="Note 3 2 2 2 2" xfId="35927"/>
    <cellStyle name="Note 3 2 2 3" xfId="35928"/>
    <cellStyle name="Note 3 2 3" xfId="35929"/>
    <cellStyle name="Note 3 2 3 2" xfId="35930"/>
    <cellStyle name="Note 3 2 3 3" xfId="35931"/>
    <cellStyle name="Note 3 2 4" xfId="35932"/>
    <cellStyle name="Note 3 2 4 2" xfId="35933"/>
    <cellStyle name="Note 3 2 4 3" xfId="35934"/>
    <cellStyle name="Note 3 2 5" xfId="35935"/>
    <cellStyle name="Note 3 2 6" xfId="35936"/>
    <cellStyle name="Note 3 2 7" xfId="35937"/>
    <cellStyle name="Note 3 2 8" xfId="35938"/>
    <cellStyle name="Note 3 3" xfId="35939"/>
    <cellStyle name="Note 3 3 2" xfId="35940"/>
    <cellStyle name="Note 3 3 2 2" xfId="35941"/>
    <cellStyle name="Note 3 3 3" xfId="35942"/>
    <cellStyle name="Note 3 3 3 2" xfId="35943"/>
    <cellStyle name="Note 3 3 4" xfId="35944"/>
    <cellStyle name="Note 3 3 5" xfId="35945"/>
    <cellStyle name="Note 3 3 6" xfId="35946"/>
    <cellStyle name="Note 3 3 7" xfId="35947"/>
    <cellStyle name="Note 3 4" xfId="35948"/>
    <cellStyle name="Note 3 4 2" xfId="35949"/>
    <cellStyle name="Note 3 4 2 2" xfId="35950"/>
    <cellStyle name="Note 3 4 3" xfId="35951"/>
    <cellStyle name="Note 3 5" xfId="35952"/>
    <cellStyle name="Note 3 5 2" xfId="35953"/>
    <cellStyle name="Note 3 6" xfId="35954"/>
    <cellStyle name="Note 3 7" xfId="35955"/>
    <cellStyle name="Note 3 8" xfId="35956"/>
    <cellStyle name="Note 30" xfId="35957"/>
    <cellStyle name="Note 31" xfId="35958"/>
    <cellStyle name="Note 32" xfId="35959"/>
    <cellStyle name="Note 33" xfId="35960"/>
    <cellStyle name="Note 34" xfId="35961"/>
    <cellStyle name="Note 35" xfId="35962"/>
    <cellStyle name="Note 36" xfId="35963"/>
    <cellStyle name="Note 37" xfId="35964"/>
    <cellStyle name="Note 38" xfId="35965"/>
    <cellStyle name="Note 39" xfId="35966"/>
    <cellStyle name="Note 4" xfId="35967"/>
    <cellStyle name="Note 4 2" xfId="35968"/>
    <cellStyle name="Note 4 2 2" xfId="35969"/>
    <cellStyle name="Note 4 2 2 2" xfId="35970"/>
    <cellStyle name="Note 4 2 3" xfId="35971"/>
    <cellStyle name="Note 4 2 3 2" xfId="35972"/>
    <cellStyle name="Note 4 2 4" xfId="35973"/>
    <cellStyle name="Note 4 2 5" xfId="35974"/>
    <cellStyle name="Note 4 2 6" xfId="35975"/>
    <cellStyle name="Note 4 2 7" xfId="35976"/>
    <cellStyle name="Note 4 2 8" xfId="35977"/>
    <cellStyle name="Note 4 3" xfId="35978"/>
    <cellStyle name="Note 4 3 2" xfId="35979"/>
    <cellStyle name="Note 4 3 2 2" xfId="35980"/>
    <cellStyle name="Note 4 3 3" xfId="35981"/>
    <cellStyle name="Note 4 3 4" xfId="35982"/>
    <cellStyle name="Note 4 3 5" xfId="35983"/>
    <cellStyle name="Note 4 3 6" xfId="35984"/>
    <cellStyle name="Note 4 3 7" xfId="35985"/>
    <cellStyle name="Note 4 3 8" xfId="35986"/>
    <cellStyle name="Note 4 4" xfId="35987"/>
    <cellStyle name="Note 4 4 2" xfId="35988"/>
    <cellStyle name="Note 4 4 2 2" xfId="35989"/>
    <cellStyle name="Note 4 4 3" xfId="35990"/>
    <cellStyle name="Note 4 5" xfId="35991"/>
    <cellStyle name="Note 4 5 2" xfId="35992"/>
    <cellStyle name="Note 4 6" xfId="35993"/>
    <cellStyle name="Note 4 6 2" xfId="35994"/>
    <cellStyle name="Note 4 7" xfId="35995"/>
    <cellStyle name="Note 4 8" xfId="35996"/>
    <cellStyle name="Note 40" xfId="35997"/>
    <cellStyle name="Note 41" xfId="35998"/>
    <cellStyle name="Note 42" xfId="35999"/>
    <cellStyle name="Note 43" xfId="36000"/>
    <cellStyle name="Note 44" xfId="36001"/>
    <cellStyle name="Note 45" xfId="36002"/>
    <cellStyle name="Note 46" xfId="36003"/>
    <cellStyle name="Note 47" xfId="36004"/>
    <cellStyle name="Note 48" xfId="36005"/>
    <cellStyle name="Note 49" xfId="36006"/>
    <cellStyle name="Note 5" xfId="36007"/>
    <cellStyle name="Note 5 2" xfId="36008"/>
    <cellStyle name="Note 5 2 2" xfId="36009"/>
    <cellStyle name="Note 5 2 2 2" xfId="36010"/>
    <cellStyle name="Note 5 2 3" xfId="36011"/>
    <cellStyle name="Note 5 2 3 2" xfId="36012"/>
    <cellStyle name="Note 5 2 4" xfId="36013"/>
    <cellStyle name="Note 5 2 5" xfId="36014"/>
    <cellStyle name="Note 5 2 6" xfId="36015"/>
    <cellStyle name="Note 5 2 7" xfId="36016"/>
    <cellStyle name="Note 5 2 8" xfId="36017"/>
    <cellStyle name="Note 5 3" xfId="36018"/>
    <cellStyle name="Note 5 3 2" xfId="36019"/>
    <cellStyle name="Note 5 3 2 2" xfId="36020"/>
    <cellStyle name="Note 5 3 3" xfId="36021"/>
    <cellStyle name="Note 5 3 4" xfId="36022"/>
    <cellStyle name="Note 5 3 5" xfId="36023"/>
    <cellStyle name="Note 5 3 6" xfId="36024"/>
    <cellStyle name="Note 5 3 7" xfId="36025"/>
    <cellStyle name="Note 5 4" xfId="36026"/>
    <cellStyle name="Note 5 4 2" xfId="36027"/>
    <cellStyle name="Note 5 4 2 2" xfId="36028"/>
    <cellStyle name="Note 5 4 3" xfId="36029"/>
    <cellStyle name="Note 5 5" xfId="36030"/>
    <cellStyle name="Note 5 5 2" xfId="36031"/>
    <cellStyle name="Note 5 6" xfId="36032"/>
    <cellStyle name="Note 5 6 2" xfId="36033"/>
    <cellStyle name="Note 5 7" xfId="36034"/>
    <cellStyle name="Note 5 8" xfId="36035"/>
    <cellStyle name="Note 50" xfId="36036"/>
    <cellStyle name="Note 51" xfId="36037"/>
    <cellStyle name="Note 52" xfId="36038"/>
    <cellStyle name="Note 53" xfId="36039"/>
    <cellStyle name="Note 54" xfId="36040"/>
    <cellStyle name="Note 55" xfId="36041"/>
    <cellStyle name="Note 56" xfId="36042"/>
    <cellStyle name="Note 57" xfId="36043"/>
    <cellStyle name="Note 58" xfId="36044"/>
    <cellStyle name="Note 59" xfId="36045"/>
    <cellStyle name="Note 6" xfId="36046"/>
    <cellStyle name="Note 6 2" xfId="36047"/>
    <cellStyle name="Note 6 2 2" xfId="36048"/>
    <cellStyle name="Note 6 2 2 2" xfId="36049"/>
    <cellStyle name="Note 6 2 2 3" xfId="36050"/>
    <cellStyle name="Note 6 2 3" xfId="36051"/>
    <cellStyle name="Note 6 2 3 2" xfId="36052"/>
    <cellStyle name="Note 6 2 4" xfId="36053"/>
    <cellStyle name="Note 6 2 5" xfId="36054"/>
    <cellStyle name="Note 6 2 6" xfId="36055"/>
    <cellStyle name="Note 6 2 7" xfId="36056"/>
    <cellStyle name="Note 6 3" xfId="36057"/>
    <cellStyle name="Note 6 3 2" xfId="36058"/>
    <cellStyle name="Note 6 3 2 2" xfId="36059"/>
    <cellStyle name="Note 6 3 3" xfId="36060"/>
    <cellStyle name="Note 6 3 4" xfId="36061"/>
    <cellStyle name="Note 6 3 5" xfId="36062"/>
    <cellStyle name="Note 6 3 6" xfId="36063"/>
    <cellStyle name="Note 6 3 7" xfId="36064"/>
    <cellStyle name="Note 6 4" xfId="36065"/>
    <cellStyle name="Note 6 4 2" xfId="36066"/>
    <cellStyle name="Note 6 4 2 2" xfId="36067"/>
    <cellStyle name="Note 6 4 3" xfId="36068"/>
    <cellStyle name="Note 6 4 4" xfId="36069"/>
    <cellStyle name="Note 6 5" xfId="36070"/>
    <cellStyle name="Note 6 5 2" xfId="36071"/>
    <cellStyle name="Note 6 6" xfId="36072"/>
    <cellStyle name="Note 6 7" xfId="36073"/>
    <cellStyle name="Note 60" xfId="36074"/>
    <cellStyle name="Note 61" xfId="36075"/>
    <cellStyle name="Note 62" xfId="36076"/>
    <cellStyle name="Note 63" xfId="36077"/>
    <cellStyle name="Note 64" xfId="36078"/>
    <cellStyle name="Note 65" xfId="36079"/>
    <cellStyle name="Note 7" xfId="36080"/>
    <cellStyle name="Note 7 2" xfId="36081"/>
    <cellStyle name="Note 7 2 2" xfId="36082"/>
    <cellStyle name="Note 7 2 2 2" xfId="36083"/>
    <cellStyle name="Note 7 2 2 3" xfId="36084"/>
    <cellStyle name="Note 7 2 3" xfId="36085"/>
    <cellStyle name="Note 7 2 3 2" xfId="36086"/>
    <cellStyle name="Note 7 2 4" xfId="36087"/>
    <cellStyle name="Note 7 2 5" xfId="36088"/>
    <cellStyle name="Note 7 2 6" xfId="36089"/>
    <cellStyle name="Note 7 2 7" xfId="36090"/>
    <cellStyle name="Note 7 2 8" xfId="36091"/>
    <cellStyle name="Note 7 3" xfId="36092"/>
    <cellStyle name="Note 7 3 2" xfId="36093"/>
    <cellStyle name="Note 7 3 2 2" xfId="36094"/>
    <cellStyle name="Note 7 3 3" xfId="36095"/>
    <cellStyle name="Note 7 3 4" xfId="36096"/>
    <cellStyle name="Note 7 3 5" xfId="36097"/>
    <cellStyle name="Note 7 3 6" xfId="36098"/>
    <cellStyle name="Note 7 3 7" xfId="36099"/>
    <cellStyle name="Note 7 4" xfId="36100"/>
    <cellStyle name="Note 7 4 2" xfId="36101"/>
    <cellStyle name="Note 7 4 2 2" xfId="36102"/>
    <cellStyle name="Note 7 4 3" xfId="36103"/>
    <cellStyle name="Note 7 4 4" xfId="36104"/>
    <cellStyle name="Note 7 5" xfId="36105"/>
    <cellStyle name="Note 7 5 2" xfId="36106"/>
    <cellStyle name="Note 7 6" xfId="36107"/>
    <cellStyle name="Note 7 7" xfId="36108"/>
    <cellStyle name="Note 8" xfId="36109"/>
    <cellStyle name="Note 8 2" xfId="36110"/>
    <cellStyle name="Note 8 2 2" xfId="36111"/>
    <cellStyle name="Note 8 2 2 2" xfId="36112"/>
    <cellStyle name="Note 8 2 2 3" xfId="36113"/>
    <cellStyle name="Note 8 2 3" xfId="36114"/>
    <cellStyle name="Note 8 2 3 2" xfId="36115"/>
    <cellStyle name="Note 8 2 4" xfId="36116"/>
    <cellStyle name="Note 8 2 5" xfId="36117"/>
    <cellStyle name="Note 8 2 6" xfId="36118"/>
    <cellStyle name="Note 8 2 7" xfId="36119"/>
    <cellStyle name="Note 8 3" xfId="36120"/>
    <cellStyle name="Note 8 3 2" xfId="36121"/>
    <cellStyle name="Note 8 3 2 2" xfId="36122"/>
    <cellStyle name="Note 8 3 3" xfId="36123"/>
    <cellStyle name="Note 8 3 4" xfId="36124"/>
    <cellStyle name="Note 8 3 5" xfId="36125"/>
    <cellStyle name="Note 8 3 6" xfId="36126"/>
    <cellStyle name="Note 8 3 7" xfId="36127"/>
    <cellStyle name="Note 8 4" xfId="36128"/>
    <cellStyle name="Note 8 4 2" xfId="36129"/>
    <cellStyle name="Note 8 4 2 2" xfId="36130"/>
    <cellStyle name="Note 8 4 3" xfId="36131"/>
    <cellStyle name="Note 8 4 4" xfId="36132"/>
    <cellStyle name="Note 8 5" xfId="36133"/>
    <cellStyle name="Note 8 5 2" xfId="36134"/>
    <cellStyle name="Note 8 6" xfId="36135"/>
    <cellStyle name="Note 8 7" xfId="36136"/>
    <cellStyle name="Note 9" xfId="36137"/>
    <cellStyle name="Note 9 2" xfId="36138"/>
    <cellStyle name="Note 9 2 2" xfId="36139"/>
    <cellStyle name="Note 9 2 2 2" xfId="36140"/>
    <cellStyle name="Note 9 2 2 3" xfId="36141"/>
    <cellStyle name="Note 9 2 3" xfId="36142"/>
    <cellStyle name="Note 9 2 3 2" xfId="36143"/>
    <cellStyle name="Note 9 2 4" xfId="36144"/>
    <cellStyle name="Note 9 2 5" xfId="36145"/>
    <cellStyle name="Note 9 2 6" xfId="36146"/>
    <cellStyle name="Note 9 2 7" xfId="36147"/>
    <cellStyle name="Note 9 3" xfId="36148"/>
    <cellStyle name="Note 9 3 2" xfId="36149"/>
    <cellStyle name="Note 9 3 2 2" xfId="36150"/>
    <cellStyle name="Note 9 3 3" xfId="36151"/>
    <cellStyle name="Note 9 3 4" xfId="36152"/>
    <cellStyle name="Note 9 3 5" xfId="36153"/>
    <cellStyle name="Note 9 3 6" xfId="36154"/>
    <cellStyle name="Note 9 3 7" xfId="36155"/>
    <cellStyle name="Note 9 4" xfId="36156"/>
    <cellStyle name="Note 9 4 2" xfId="36157"/>
    <cellStyle name="Note 9 4 2 2" xfId="36158"/>
    <cellStyle name="Note 9 4 3" xfId="36159"/>
    <cellStyle name="Note 9 4 4" xfId="36160"/>
    <cellStyle name="Note 9 5" xfId="36161"/>
    <cellStyle name="Note 9 5 2" xfId="36162"/>
    <cellStyle name="Note 9 6" xfId="36163"/>
    <cellStyle name="Output 10" xfId="36164"/>
    <cellStyle name="Output 11" xfId="36165"/>
    <cellStyle name="Output 12" xfId="36166"/>
    <cellStyle name="Output 13" xfId="36167"/>
    <cellStyle name="Output 14" xfId="36168"/>
    <cellStyle name="Output 15" xfId="36169"/>
    <cellStyle name="Output 16" xfId="36170"/>
    <cellStyle name="Output 17" xfId="36171"/>
    <cellStyle name="Output 18" xfId="36172"/>
    <cellStyle name="Output 19" xfId="36173"/>
    <cellStyle name="Output 2" xfId="36174"/>
    <cellStyle name="Output 2 10" xfId="36175"/>
    <cellStyle name="Output 2 2" xfId="36176"/>
    <cellStyle name="Output 2 2 2" xfId="36177"/>
    <cellStyle name="Output 2 2 2 2" xfId="36178"/>
    <cellStyle name="Output 2 2 2 2 2" xfId="36179"/>
    <cellStyle name="Output 2 2 2 3" xfId="36180"/>
    <cellStyle name="Output 2 2 2 4" xfId="36181"/>
    <cellStyle name="Output 2 2 2 5" xfId="36182"/>
    <cellStyle name="Output 2 2 2 6" xfId="36183"/>
    <cellStyle name="Output 2 2 2 7" xfId="36184"/>
    <cellStyle name="Output 2 2 3" xfId="36185"/>
    <cellStyle name="Output 2 2 3 2" xfId="36186"/>
    <cellStyle name="Output 2 2 3 2 2" xfId="36187"/>
    <cellStyle name="Output 2 2 3 3" xfId="36188"/>
    <cellStyle name="Output 2 2 4" xfId="36189"/>
    <cellStyle name="Output 2 2 4 2" xfId="36190"/>
    <cellStyle name="Output 2 2 5" xfId="36191"/>
    <cellStyle name="Output 2 3" xfId="36192"/>
    <cellStyle name="Output 2 3 2" xfId="36193"/>
    <cellStyle name="Output 2 3 2 2" xfId="36194"/>
    <cellStyle name="Output 2 3 2 2 2" xfId="36195"/>
    <cellStyle name="Output 2 3 2 3" xfId="36196"/>
    <cellStyle name="Output 2 3 2 4" xfId="36197"/>
    <cellStyle name="Output 2 3 3" xfId="36198"/>
    <cellStyle name="Output 2 3 3 2" xfId="36199"/>
    <cellStyle name="Output 2 3 4" xfId="36200"/>
    <cellStyle name="Output 2 3 4 2" xfId="36201"/>
    <cellStyle name="Output 2 3 5" xfId="36202"/>
    <cellStyle name="Output 2 4" xfId="36203"/>
    <cellStyle name="Output 2 4 2" xfId="36204"/>
    <cellStyle name="Output 2 4 2 2" xfId="36205"/>
    <cellStyle name="Output 2 4 3" xfId="36206"/>
    <cellStyle name="Output 2 4 4" xfId="36207"/>
    <cellStyle name="Output 2 5" xfId="36208"/>
    <cellStyle name="Output 2 5 2" xfId="36209"/>
    <cellStyle name="Output 2 5 3" xfId="36210"/>
    <cellStyle name="Output 2 6" xfId="36211"/>
    <cellStyle name="Output 2 6 2" xfId="36212"/>
    <cellStyle name="Output 2 7" xfId="36213"/>
    <cellStyle name="Output 2 8" xfId="36214"/>
    <cellStyle name="Output 2 9" xfId="36215"/>
    <cellStyle name="Output 20" xfId="36216"/>
    <cellStyle name="Output 21" xfId="36217"/>
    <cellStyle name="Output 22" xfId="36218"/>
    <cellStyle name="Output 23" xfId="36219"/>
    <cellStyle name="Output 24" xfId="36220"/>
    <cellStyle name="Output 25" xfId="36221"/>
    <cellStyle name="Output 26" xfId="36222"/>
    <cellStyle name="Output 27" xfId="36223"/>
    <cellStyle name="Output 28" xfId="36224"/>
    <cellStyle name="Output 29" xfId="36225"/>
    <cellStyle name="Output 3" xfId="36226"/>
    <cellStyle name="Output 3 10" xfId="36227"/>
    <cellStyle name="Output 3 2" xfId="36228"/>
    <cellStyle name="Output 3 2 2" xfId="36229"/>
    <cellStyle name="Output 3 2 2 2" xfId="36230"/>
    <cellStyle name="Output 3 2 3" xfId="36231"/>
    <cellStyle name="Output 3 2 4" xfId="36232"/>
    <cellStyle name="Output 3 3" xfId="36233"/>
    <cellStyle name="Output 3 3 2" xfId="36234"/>
    <cellStyle name="Output 3 3 2 2" xfId="36235"/>
    <cellStyle name="Output 3 3 3" xfId="36236"/>
    <cellStyle name="Output 3 4" xfId="36237"/>
    <cellStyle name="Output 3 4 2" xfId="36238"/>
    <cellStyle name="Output 3 5" xfId="36239"/>
    <cellStyle name="Output 3 6" xfId="36240"/>
    <cellStyle name="Output 3 7" xfId="36241"/>
    <cellStyle name="Output 3 8" xfId="36242"/>
    <cellStyle name="Output 3 9" xfId="36243"/>
    <cellStyle name="Output 30" xfId="36244"/>
    <cellStyle name="Output 31" xfId="36245"/>
    <cellStyle name="Output 32" xfId="36246"/>
    <cellStyle name="Output 33" xfId="36247"/>
    <cellStyle name="Output 34" xfId="36248"/>
    <cellStyle name="Output 35" xfId="36249"/>
    <cellStyle name="Output 36" xfId="36250"/>
    <cellStyle name="Output 37" xfId="36251"/>
    <cellStyle name="Output 38" xfId="36252"/>
    <cellStyle name="Output 39" xfId="36253"/>
    <cellStyle name="Output 4" xfId="36254"/>
    <cellStyle name="Output 4 2" xfId="36255"/>
    <cellStyle name="Output 4 2 2" xfId="36256"/>
    <cellStyle name="Output 4 2 2 2" xfId="36257"/>
    <cellStyle name="Output 4 2 3" xfId="36258"/>
    <cellStyle name="Output 4 2 4" xfId="36259"/>
    <cellStyle name="Output 4 3" xfId="36260"/>
    <cellStyle name="Output 4 3 2" xfId="36261"/>
    <cellStyle name="Output 4 3 3" xfId="36262"/>
    <cellStyle name="Output 4 4" xfId="36263"/>
    <cellStyle name="Output 4 4 2" xfId="36264"/>
    <cellStyle name="Output 4 5" xfId="36265"/>
    <cellStyle name="Output 40" xfId="36266"/>
    <cellStyle name="Output 41" xfId="36267"/>
    <cellStyle name="Output 42" xfId="36268"/>
    <cellStyle name="Output 43" xfId="36269"/>
    <cellStyle name="Output 44" xfId="36270"/>
    <cellStyle name="Output 45" xfId="36271"/>
    <cellStyle name="Output 46" xfId="36272"/>
    <cellStyle name="Output 47" xfId="36273"/>
    <cellStyle name="Output 48" xfId="36274"/>
    <cellStyle name="Output 49" xfId="36275"/>
    <cellStyle name="Output 5" xfId="36276"/>
    <cellStyle name="Output 5 2" xfId="36277"/>
    <cellStyle name="Output 5 2 2" xfId="36278"/>
    <cellStyle name="Output 5 2 3" xfId="36279"/>
    <cellStyle name="Output 5 3" xfId="36280"/>
    <cellStyle name="Output 5 3 2" xfId="36281"/>
    <cellStyle name="Output 5 4" xfId="36282"/>
    <cellStyle name="Output 50" xfId="36283"/>
    <cellStyle name="Output 51" xfId="36284"/>
    <cellStyle name="Output 52" xfId="36285"/>
    <cellStyle name="Output 53" xfId="36286"/>
    <cellStyle name="Output 54" xfId="36287"/>
    <cellStyle name="Output 55" xfId="36288"/>
    <cellStyle name="Output 56" xfId="36289"/>
    <cellStyle name="Output 57" xfId="36290"/>
    <cellStyle name="Output 58" xfId="36291"/>
    <cellStyle name="Output 59" xfId="36292"/>
    <cellStyle name="Output 6" xfId="36293"/>
    <cellStyle name="Output 6 2" xfId="36294"/>
    <cellStyle name="Output 6 2 2" xfId="36295"/>
    <cellStyle name="Output 6 3" xfId="36296"/>
    <cellStyle name="Output 6 4" xfId="36297"/>
    <cellStyle name="Output 60" xfId="36298"/>
    <cellStyle name="Output 61" xfId="36299"/>
    <cellStyle name="Output 62" xfId="36300"/>
    <cellStyle name="Output 63" xfId="36301"/>
    <cellStyle name="Output 64" xfId="36302"/>
    <cellStyle name="Output 65" xfId="36303"/>
    <cellStyle name="Output 7" xfId="36304"/>
    <cellStyle name="Output 7 2" xfId="36305"/>
    <cellStyle name="Output 8" xfId="36306"/>
    <cellStyle name="Output 8 2" xfId="36307"/>
    <cellStyle name="Output 9" xfId="36308"/>
    <cellStyle name="Percen - Style1" xfId="36309"/>
    <cellStyle name="Percen - Style1 2" xfId="36310"/>
    <cellStyle name="Percen - Style1 2 2" xfId="36311"/>
    <cellStyle name="Percen - Style1 2 2 2" xfId="36312"/>
    <cellStyle name="Percen - Style1 2 3" xfId="36313"/>
    <cellStyle name="Percen - Style1 3" xfId="36314"/>
    <cellStyle name="Percen - Style1 3 2" xfId="36315"/>
    <cellStyle name="Percen - Style1 3 3" xfId="36316"/>
    <cellStyle name="Percen - Style1 4" xfId="36317"/>
    <cellStyle name="Percen - Style1 4 2" xfId="36318"/>
    <cellStyle name="Percen - Style2" xfId="36319"/>
    <cellStyle name="Percen - Style2 2" xfId="36320"/>
    <cellStyle name="Percen - Style2 2 2" xfId="36321"/>
    <cellStyle name="Percen - Style2 2 2 2" xfId="36322"/>
    <cellStyle name="Percen - Style2 2 3" xfId="36323"/>
    <cellStyle name="Percen - Style2 3" xfId="36324"/>
    <cellStyle name="Percen - Style2 3 2" xfId="36325"/>
    <cellStyle name="Percen - Style2 3 3" xfId="36326"/>
    <cellStyle name="Percen - Style2 4" xfId="36327"/>
    <cellStyle name="Percen - Style2 4 2" xfId="36328"/>
    <cellStyle name="Percen - Style3" xfId="36329"/>
    <cellStyle name="Percen - Style3 2" xfId="36330"/>
    <cellStyle name="Percen - Style3 2 2" xfId="36331"/>
    <cellStyle name="Percen - Style3 2 2 2" xfId="36332"/>
    <cellStyle name="Percen - Style3 2 3" xfId="36333"/>
    <cellStyle name="Percen - Style3 3" xfId="36334"/>
    <cellStyle name="Percen - Style3 3 2" xfId="36335"/>
    <cellStyle name="Percen - Style3 3 2 2" xfId="36336"/>
    <cellStyle name="Percen - Style3 3 3" xfId="36337"/>
    <cellStyle name="Percen - Style3 3 4" xfId="36338"/>
    <cellStyle name="Percen - Style3 4" xfId="36339"/>
    <cellStyle name="Percen - Style3 4 2" xfId="36340"/>
    <cellStyle name="Percen - Style3 5" xfId="36341"/>
    <cellStyle name="Percen - Style3_ACCOUNTS" xfId="36342"/>
    <cellStyle name="Percent" xfId="43149" builtinId="5"/>
    <cellStyle name="Percent (0)" xfId="36343"/>
    <cellStyle name="Percent (0) 2" xfId="36344"/>
    <cellStyle name="Percent (0) 3" xfId="36345"/>
    <cellStyle name="Percent [2]" xfId="8"/>
    <cellStyle name="Percent [2] 10" xfId="36346"/>
    <cellStyle name="Percent [2] 10 2" xfId="36347"/>
    <cellStyle name="Percent [2] 10 3" xfId="36348"/>
    <cellStyle name="Percent [2] 11" xfId="36349"/>
    <cellStyle name="Percent [2] 11 2" xfId="36350"/>
    <cellStyle name="Percent [2] 12" xfId="36351"/>
    <cellStyle name="Percent [2] 12 2" xfId="36352"/>
    <cellStyle name="Percent [2] 12 3" xfId="36353"/>
    <cellStyle name="Percent [2] 2" xfId="36354"/>
    <cellStyle name="Percent [2] 2 2" xfId="36355"/>
    <cellStyle name="Percent [2] 2 2 2" xfId="36356"/>
    <cellStyle name="Percent [2] 2 2 2 2" xfId="36357"/>
    <cellStyle name="Percent [2] 2 2 2 2 2" xfId="36358"/>
    <cellStyle name="Percent [2] 2 2 2 3" xfId="36359"/>
    <cellStyle name="Percent [2] 2 2 3" xfId="36360"/>
    <cellStyle name="Percent [2] 2 2 3 2" xfId="36361"/>
    <cellStyle name="Percent [2] 2 2 4" xfId="36362"/>
    <cellStyle name="Percent [2] 2 2 4 2" xfId="36363"/>
    <cellStyle name="Percent [2] 2 3" xfId="36364"/>
    <cellStyle name="Percent [2] 2 3 2" xfId="36365"/>
    <cellStyle name="Percent [2] 2 3 2 2" xfId="36366"/>
    <cellStyle name="Percent [2] 2 3 2 3" xfId="36367"/>
    <cellStyle name="Percent [2] 2 3 3" xfId="36368"/>
    <cellStyle name="Percent [2] 2 4" xfId="36369"/>
    <cellStyle name="Percent [2] 2 4 2" xfId="36370"/>
    <cellStyle name="Percent [2] 2 4 2 2" xfId="36371"/>
    <cellStyle name="Percent [2] 2 4 3" xfId="36372"/>
    <cellStyle name="Percent [2] 2 5" xfId="36373"/>
    <cellStyle name="Percent [2] 2 5 2" xfId="36374"/>
    <cellStyle name="Percent [2] 2 6" xfId="36375"/>
    <cellStyle name="Percent [2] 2 6 2" xfId="36376"/>
    <cellStyle name="Percent [2] 3" xfId="36377"/>
    <cellStyle name="Percent [2] 3 2" xfId="36378"/>
    <cellStyle name="Percent [2] 3 2 2" xfId="36379"/>
    <cellStyle name="Percent [2] 3 2 2 2" xfId="36380"/>
    <cellStyle name="Percent [2] 3 2 3" xfId="36381"/>
    <cellStyle name="Percent [2] 3 2 4" xfId="36382"/>
    <cellStyle name="Percent [2] 3 3" xfId="36383"/>
    <cellStyle name="Percent [2] 3 3 2" xfId="36384"/>
    <cellStyle name="Percent [2] 3 3 2 2" xfId="36385"/>
    <cellStyle name="Percent [2] 3 3 3" xfId="36386"/>
    <cellStyle name="Percent [2] 3 4" xfId="36387"/>
    <cellStyle name="Percent [2] 3 4 2" xfId="36388"/>
    <cellStyle name="Percent [2] 3 4 2 2" xfId="36389"/>
    <cellStyle name="Percent [2] 3 4 3" xfId="36390"/>
    <cellStyle name="Percent [2] 3 5" xfId="36391"/>
    <cellStyle name="Percent [2] 3 5 2" xfId="36392"/>
    <cellStyle name="Percent [2] 4" xfId="36393"/>
    <cellStyle name="Percent [2] 4 2" xfId="36394"/>
    <cellStyle name="Percent [2] 4 2 2" xfId="36395"/>
    <cellStyle name="Percent [2] 4 2 2 2" xfId="36396"/>
    <cellStyle name="Percent [2] 4 2 2 2 2" xfId="36397"/>
    <cellStyle name="Percent [2] 4 2 2 3" xfId="36398"/>
    <cellStyle name="Percent [2] 4 2 3" xfId="36399"/>
    <cellStyle name="Percent [2] 4 2 3 2" xfId="36400"/>
    <cellStyle name="Percent [2] 4 2 4" xfId="36401"/>
    <cellStyle name="Percent [2] 4 2 4 2" xfId="36402"/>
    <cellStyle name="Percent [2] 4 3" xfId="36403"/>
    <cellStyle name="Percent [2] 4 3 2" xfId="36404"/>
    <cellStyle name="Percent [2] 4 3 2 2" xfId="36405"/>
    <cellStyle name="Percent [2] 4 3 3" xfId="36406"/>
    <cellStyle name="Percent [2] 4 3 4" xfId="36407"/>
    <cellStyle name="Percent [2] 4 4" xfId="36408"/>
    <cellStyle name="Percent [2] 4 4 2" xfId="36409"/>
    <cellStyle name="Percent [2] 4 4 2 2" xfId="36410"/>
    <cellStyle name="Percent [2] 4 4 3" xfId="36411"/>
    <cellStyle name="Percent [2] 4 5" xfId="36412"/>
    <cellStyle name="Percent [2] 4 5 2" xfId="36413"/>
    <cellStyle name="Percent [2] 4 6" xfId="36414"/>
    <cellStyle name="Percent [2] 4 6 2" xfId="36415"/>
    <cellStyle name="Percent [2] 5" xfId="36416"/>
    <cellStyle name="Percent [2] 5 2" xfId="36417"/>
    <cellStyle name="Percent [2] 5 2 2" xfId="36418"/>
    <cellStyle name="Percent [2] 5 2 2 2" xfId="36419"/>
    <cellStyle name="Percent [2] 5 2 2 2 2" xfId="36420"/>
    <cellStyle name="Percent [2] 5 2 3" xfId="36421"/>
    <cellStyle name="Percent [2] 5 2 3 2" xfId="36422"/>
    <cellStyle name="Percent [2] 5 2 4" xfId="36423"/>
    <cellStyle name="Percent [2] 5 2 4 2" xfId="36424"/>
    <cellStyle name="Percent [2] 5 2 5" xfId="36425"/>
    <cellStyle name="Percent [2] 5 3" xfId="36426"/>
    <cellStyle name="Percent [2] 5 3 2" xfId="36427"/>
    <cellStyle name="Percent [2] 5 3 2 2" xfId="36428"/>
    <cellStyle name="Percent [2] 5 4" xfId="36429"/>
    <cellStyle name="Percent [2] 5 4 2" xfId="36430"/>
    <cellStyle name="Percent [2] 5 5" xfId="36431"/>
    <cellStyle name="Percent [2] 5 5 2" xfId="36432"/>
    <cellStyle name="Percent [2] 6" xfId="36433"/>
    <cellStyle name="Percent [2] 6 2" xfId="36434"/>
    <cellStyle name="Percent [2] 6 2 2" xfId="36435"/>
    <cellStyle name="Percent [2] 6 2 2 2" xfId="36436"/>
    <cellStyle name="Percent [2] 6 3" xfId="36437"/>
    <cellStyle name="Percent [2] 6 3 2" xfId="36438"/>
    <cellStyle name="Percent [2] 6 4" xfId="36439"/>
    <cellStyle name="Percent [2] 6 4 2" xfId="36440"/>
    <cellStyle name="Percent [2] 7" xfId="36441"/>
    <cellStyle name="Percent [2] 7 2" xfId="36442"/>
    <cellStyle name="Percent [2] 7 2 2" xfId="36443"/>
    <cellStyle name="Percent [2] 7 3" xfId="36444"/>
    <cellStyle name="Percent [2] 8" xfId="36445"/>
    <cellStyle name="Percent [2] 8 2" xfId="36446"/>
    <cellStyle name="Percent [2] 8 2 2" xfId="36447"/>
    <cellStyle name="Percent [2] 8 3" xfId="36448"/>
    <cellStyle name="Percent [2] 8 4" xfId="36449"/>
    <cellStyle name="Percent [2] 9" xfId="36450"/>
    <cellStyle name="Percent [2] 9 2" xfId="36451"/>
    <cellStyle name="Percent [2] 9 2 2" xfId="36452"/>
    <cellStyle name="Percent [2] 9 2 2 2" xfId="36453"/>
    <cellStyle name="Percent [2] 9 2 3" xfId="36454"/>
    <cellStyle name="Percent [2] 9 3" xfId="36455"/>
    <cellStyle name="Percent [2] 9 3 2" xfId="36456"/>
    <cellStyle name="Percent [2] 9 4" xfId="36457"/>
    <cellStyle name="Percent 10" xfId="36458"/>
    <cellStyle name="Percent 10 2" xfId="36459"/>
    <cellStyle name="Percent 10 2 2" xfId="36460"/>
    <cellStyle name="Percent 10 2 2 2" xfId="36461"/>
    <cellStyle name="Percent 10 2 2 2 2" xfId="36462"/>
    <cellStyle name="Percent 10 2 2 3" xfId="36463"/>
    <cellStyle name="Percent 10 2 3" xfId="36464"/>
    <cellStyle name="Percent 10 2 3 2" xfId="36465"/>
    <cellStyle name="Percent 10 2 4" xfId="36466"/>
    <cellStyle name="Percent 10 2 4 2" xfId="36467"/>
    <cellStyle name="Percent 10 3" xfId="36468"/>
    <cellStyle name="Percent 10 3 2" xfId="36469"/>
    <cellStyle name="Percent 10 3 2 2" xfId="36470"/>
    <cellStyle name="Percent 10 3 3" xfId="36471"/>
    <cellStyle name="Percent 10 3 3 2" xfId="36472"/>
    <cellStyle name="Percent 10 3 4" xfId="36473"/>
    <cellStyle name="Percent 10 4" xfId="36474"/>
    <cellStyle name="Percent 10 4 2" xfId="36475"/>
    <cellStyle name="Percent 10 4 2 2" xfId="36476"/>
    <cellStyle name="Percent 10 4 3" xfId="36477"/>
    <cellStyle name="Percent 10 4 4" xfId="36478"/>
    <cellStyle name="Percent 10 5" xfId="36479"/>
    <cellStyle name="Percent 10 5 2" xfId="36480"/>
    <cellStyle name="Percent 10 5 2 2" xfId="36481"/>
    <cellStyle name="Percent 10 5 3" xfId="36482"/>
    <cellStyle name="Percent 10 6" xfId="36483"/>
    <cellStyle name="Percent 10 6 2" xfId="36484"/>
    <cellStyle name="Percent 10 7" xfId="36485"/>
    <cellStyle name="Percent 100" xfId="36486"/>
    <cellStyle name="Percent 101" xfId="36487"/>
    <cellStyle name="Percent 102" xfId="36488"/>
    <cellStyle name="Percent 103" xfId="36489"/>
    <cellStyle name="Percent 104" xfId="36490"/>
    <cellStyle name="Percent 105" xfId="36491"/>
    <cellStyle name="Percent 106" xfId="36492"/>
    <cellStyle name="Percent 107" xfId="36493"/>
    <cellStyle name="Percent 108" xfId="36494"/>
    <cellStyle name="Percent 109" xfId="36495"/>
    <cellStyle name="Percent 11" xfId="36496"/>
    <cellStyle name="Percent 11 2" xfId="36497"/>
    <cellStyle name="Percent 11 2 2" xfId="36498"/>
    <cellStyle name="Percent 11 2 2 2" xfId="36499"/>
    <cellStyle name="Percent 11 2 2 2 2" xfId="36500"/>
    <cellStyle name="Percent 11 2 2 3" xfId="36501"/>
    <cellStyle name="Percent 11 2 3" xfId="36502"/>
    <cellStyle name="Percent 11 2 3 2" xfId="36503"/>
    <cellStyle name="Percent 11 2 4" xfId="36504"/>
    <cellStyle name="Percent 11 2 4 2" xfId="36505"/>
    <cellStyle name="Percent 11 3" xfId="36506"/>
    <cellStyle name="Percent 11 3 2" xfId="36507"/>
    <cellStyle name="Percent 11 3 2 2" xfId="36508"/>
    <cellStyle name="Percent 11 3 2 3" xfId="36509"/>
    <cellStyle name="Percent 11 3 3" xfId="36510"/>
    <cellStyle name="Percent 11 4" xfId="36511"/>
    <cellStyle name="Percent 11 4 2" xfId="36512"/>
    <cellStyle name="Percent 11 4 2 2" xfId="36513"/>
    <cellStyle name="Percent 11 4 3" xfId="36514"/>
    <cellStyle name="Percent 11 5" xfId="36515"/>
    <cellStyle name="Percent 11 5 2" xfId="36516"/>
    <cellStyle name="Percent 11 6" xfId="36517"/>
    <cellStyle name="Percent 11 6 2" xfId="36518"/>
    <cellStyle name="Percent 110" xfId="36519"/>
    <cellStyle name="Percent 111" xfId="36520"/>
    <cellStyle name="Percent 112" xfId="36521"/>
    <cellStyle name="Percent 113" xfId="36522"/>
    <cellStyle name="Percent 114" xfId="36523"/>
    <cellStyle name="Percent 115" xfId="36524"/>
    <cellStyle name="Percent 116" xfId="36525"/>
    <cellStyle name="Percent 117" xfId="36526"/>
    <cellStyle name="Percent 118" xfId="36527"/>
    <cellStyle name="Percent 119" xfId="36528"/>
    <cellStyle name="Percent 12" xfId="36529"/>
    <cellStyle name="Percent 12 2" xfId="36530"/>
    <cellStyle name="Percent 12 2 2" xfId="36531"/>
    <cellStyle name="Percent 12 2 2 2" xfId="36532"/>
    <cellStyle name="Percent 12 2 2 2 2" xfId="36533"/>
    <cellStyle name="Percent 12 2 2 3" xfId="36534"/>
    <cellStyle name="Percent 12 2 3" xfId="36535"/>
    <cellStyle name="Percent 12 2 3 2" xfId="36536"/>
    <cellStyle name="Percent 12 2 4" xfId="36537"/>
    <cellStyle name="Percent 12 2 4 2" xfId="36538"/>
    <cellStyle name="Percent 12 3" xfId="36539"/>
    <cellStyle name="Percent 12 3 2" xfId="36540"/>
    <cellStyle name="Percent 12 3 2 2" xfId="36541"/>
    <cellStyle name="Percent 12 3 3" xfId="36542"/>
    <cellStyle name="Percent 12 4" xfId="36543"/>
    <cellStyle name="Percent 12 4 2" xfId="36544"/>
    <cellStyle name="Percent 12 4 2 2" xfId="36545"/>
    <cellStyle name="Percent 12 4 3" xfId="36546"/>
    <cellStyle name="Percent 12 5" xfId="36547"/>
    <cellStyle name="Percent 12 5 2" xfId="36548"/>
    <cellStyle name="Percent 12 5 2 2" xfId="36549"/>
    <cellStyle name="Percent 12 5 3" xfId="36550"/>
    <cellStyle name="Percent 12 6" xfId="36551"/>
    <cellStyle name="Percent 12 6 2" xfId="36552"/>
    <cellStyle name="Percent 120" xfId="36553"/>
    <cellStyle name="Percent 121" xfId="36554"/>
    <cellStyle name="Percent 122" xfId="36555"/>
    <cellStyle name="Percent 123" xfId="36556"/>
    <cellStyle name="Percent 124" xfId="36557"/>
    <cellStyle name="Percent 125" xfId="36558"/>
    <cellStyle name="Percent 126" xfId="36559"/>
    <cellStyle name="Percent 127" xfId="36560"/>
    <cellStyle name="Percent 128" xfId="43130"/>
    <cellStyle name="Percent 129" xfId="43164"/>
    <cellStyle name="Percent 13" xfId="36561"/>
    <cellStyle name="Percent 13 2" xfId="36562"/>
    <cellStyle name="Percent 13 2 2" xfId="36563"/>
    <cellStyle name="Percent 13 2 2 2" xfId="36564"/>
    <cellStyle name="Percent 13 2 2 2 2" xfId="36565"/>
    <cellStyle name="Percent 13 2 2 3" xfId="36566"/>
    <cellStyle name="Percent 13 2 3" xfId="36567"/>
    <cellStyle name="Percent 13 2 3 2" xfId="36568"/>
    <cellStyle name="Percent 13 2 4" xfId="36569"/>
    <cellStyle name="Percent 13 2 4 2" xfId="36570"/>
    <cellStyle name="Percent 13 3" xfId="36571"/>
    <cellStyle name="Percent 13 3 2" xfId="36572"/>
    <cellStyle name="Percent 13 3 2 2" xfId="36573"/>
    <cellStyle name="Percent 13 3 3" xfId="36574"/>
    <cellStyle name="Percent 13 4" xfId="36575"/>
    <cellStyle name="Percent 13 4 2" xfId="36576"/>
    <cellStyle name="Percent 13 4 2 2" xfId="36577"/>
    <cellStyle name="Percent 13 4 3" xfId="36578"/>
    <cellStyle name="Percent 13 5" xfId="36579"/>
    <cellStyle name="Percent 13 5 2" xfId="36580"/>
    <cellStyle name="Percent 13 6" xfId="36581"/>
    <cellStyle name="Percent 13 6 2" xfId="36582"/>
    <cellStyle name="Percent 13 7" xfId="36583"/>
    <cellStyle name="Percent 130" xfId="43157"/>
    <cellStyle name="Percent 14" xfId="36584"/>
    <cellStyle name="Percent 14 2" xfId="36585"/>
    <cellStyle name="Percent 14 2 2" xfId="36586"/>
    <cellStyle name="Percent 14 2 2 2" xfId="36587"/>
    <cellStyle name="Percent 14 2 2 2 2" xfId="36588"/>
    <cellStyle name="Percent 14 2 2 3" xfId="36589"/>
    <cellStyle name="Percent 14 2 3" xfId="36590"/>
    <cellStyle name="Percent 14 2 3 2" xfId="36591"/>
    <cellStyle name="Percent 14 2 4" xfId="36592"/>
    <cellStyle name="Percent 14 2 4 2" xfId="36593"/>
    <cellStyle name="Percent 14 3" xfId="36594"/>
    <cellStyle name="Percent 14 3 2" xfId="36595"/>
    <cellStyle name="Percent 14 3 2 2" xfId="36596"/>
    <cellStyle name="Percent 14 3 3" xfId="36597"/>
    <cellStyle name="Percent 14 4" xfId="36598"/>
    <cellStyle name="Percent 14 4 2" xfId="36599"/>
    <cellStyle name="Percent 14 4 2 2" xfId="36600"/>
    <cellStyle name="Percent 14 4 3" xfId="36601"/>
    <cellStyle name="Percent 14 5" xfId="36602"/>
    <cellStyle name="Percent 14 5 2" xfId="36603"/>
    <cellStyle name="Percent 14 6" xfId="36604"/>
    <cellStyle name="Percent 14 6 2" xfId="36605"/>
    <cellStyle name="Percent 15" xfId="36606"/>
    <cellStyle name="Percent 15 2" xfId="36607"/>
    <cellStyle name="Percent 15 2 2" xfId="36608"/>
    <cellStyle name="Percent 15 2 2 2" xfId="36609"/>
    <cellStyle name="Percent 15 2 2 2 2" xfId="36610"/>
    <cellStyle name="Percent 15 2 2 3" xfId="36611"/>
    <cellStyle name="Percent 15 2 3" xfId="36612"/>
    <cellStyle name="Percent 15 2 3 2" xfId="36613"/>
    <cellStyle name="Percent 15 2 4" xfId="36614"/>
    <cellStyle name="Percent 15 2 4 2" xfId="36615"/>
    <cellStyle name="Percent 15 2 5" xfId="36616"/>
    <cellStyle name="Percent 15 3" xfId="36617"/>
    <cellStyle name="Percent 15 3 2" xfId="36618"/>
    <cellStyle name="Percent 15 3 2 2" xfId="36619"/>
    <cellStyle name="Percent 15 3 3" xfId="36620"/>
    <cellStyle name="Percent 15 4" xfId="36621"/>
    <cellStyle name="Percent 15 4 2" xfId="36622"/>
    <cellStyle name="Percent 15 4 2 2" xfId="36623"/>
    <cellStyle name="Percent 15 4 3" xfId="36624"/>
    <cellStyle name="Percent 15 5" xfId="36625"/>
    <cellStyle name="Percent 15 5 2" xfId="36626"/>
    <cellStyle name="Percent 15 6" xfId="36627"/>
    <cellStyle name="Percent 15 6 2" xfId="36628"/>
    <cellStyle name="Percent 15 7" xfId="36629"/>
    <cellStyle name="Percent 16" xfId="36630"/>
    <cellStyle name="Percent 16 2" xfId="36631"/>
    <cellStyle name="Percent 16 2 2" xfId="36632"/>
    <cellStyle name="Percent 16 2 2 2" xfId="36633"/>
    <cellStyle name="Percent 16 2 2 2 2" xfId="36634"/>
    <cellStyle name="Percent 16 2 2 3" xfId="36635"/>
    <cellStyle name="Percent 16 2 3" xfId="36636"/>
    <cellStyle name="Percent 16 2 3 2" xfId="36637"/>
    <cellStyle name="Percent 16 2 4" xfId="36638"/>
    <cellStyle name="Percent 16 2 4 2" xfId="36639"/>
    <cellStyle name="Percent 16 3" xfId="36640"/>
    <cellStyle name="Percent 16 3 2" xfId="36641"/>
    <cellStyle name="Percent 16 3 2 2" xfId="36642"/>
    <cellStyle name="Percent 16 3 3" xfId="36643"/>
    <cellStyle name="Percent 16 4" xfId="36644"/>
    <cellStyle name="Percent 16 4 2" xfId="36645"/>
    <cellStyle name="Percent 16 4 2 2" xfId="36646"/>
    <cellStyle name="Percent 16 4 3" xfId="36647"/>
    <cellStyle name="Percent 16 5" xfId="36648"/>
    <cellStyle name="Percent 16 5 2" xfId="36649"/>
    <cellStyle name="Percent 17" xfId="36650"/>
    <cellStyle name="Percent 17 2" xfId="36651"/>
    <cellStyle name="Percent 17 2 2" xfId="36652"/>
    <cellStyle name="Percent 17 2 2 2" xfId="36653"/>
    <cellStyle name="Percent 17 2 2 2 2" xfId="36654"/>
    <cellStyle name="Percent 17 2 2 3" xfId="36655"/>
    <cellStyle name="Percent 17 2 3" xfId="36656"/>
    <cellStyle name="Percent 17 2 3 2" xfId="36657"/>
    <cellStyle name="Percent 17 2 4" xfId="36658"/>
    <cellStyle name="Percent 17 2 4 2" xfId="36659"/>
    <cellStyle name="Percent 17 3" xfId="36660"/>
    <cellStyle name="Percent 17 3 2" xfId="36661"/>
    <cellStyle name="Percent 17 3 2 2" xfId="36662"/>
    <cellStyle name="Percent 17 3 3" xfId="36663"/>
    <cellStyle name="Percent 17 3 4" xfId="36664"/>
    <cellStyle name="Percent 17 4" xfId="36665"/>
    <cellStyle name="Percent 17 4 2" xfId="36666"/>
    <cellStyle name="Percent 17 4 2 2" xfId="36667"/>
    <cellStyle name="Percent 17 4 3" xfId="36668"/>
    <cellStyle name="Percent 17 5" xfId="36669"/>
    <cellStyle name="Percent 17 5 2" xfId="36670"/>
    <cellStyle name="Percent 18" xfId="36671"/>
    <cellStyle name="Percent 18 2" xfId="36672"/>
    <cellStyle name="Percent 18 2 2" xfId="36673"/>
    <cellStyle name="Percent 18 2 2 2" xfId="36674"/>
    <cellStyle name="Percent 18 2 2 2 2" xfId="36675"/>
    <cellStyle name="Percent 18 2 2 3" xfId="36676"/>
    <cellStyle name="Percent 18 2 3" xfId="36677"/>
    <cellStyle name="Percent 18 2 3 2" xfId="36678"/>
    <cellStyle name="Percent 18 2 4" xfId="36679"/>
    <cellStyle name="Percent 18 2 4 2" xfId="36680"/>
    <cellStyle name="Percent 18 3" xfId="36681"/>
    <cellStyle name="Percent 18 3 2" xfId="36682"/>
    <cellStyle name="Percent 18 3 2 2" xfId="36683"/>
    <cellStyle name="Percent 18 3 3" xfId="36684"/>
    <cellStyle name="Percent 18 3 4" xfId="36685"/>
    <cellStyle name="Percent 18 4" xfId="36686"/>
    <cellStyle name="Percent 18 4 2" xfId="36687"/>
    <cellStyle name="Percent 18 4 2 2" xfId="36688"/>
    <cellStyle name="Percent 18 4 3" xfId="36689"/>
    <cellStyle name="Percent 18 5" xfId="36690"/>
    <cellStyle name="Percent 18 5 2" xfId="36691"/>
    <cellStyle name="Percent 19" xfId="36692"/>
    <cellStyle name="Percent 19 2" xfId="36693"/>
    <cellStyle name="Percent 19 2 2" xfId="36694"/>
    <cellStyle name="Percent 19 2 2 2" xfId="36695"/>
    <cellStyle name="Percent 19 2 2 2 2" xfId="36696"/>
    <cellStyle name="Percent 19 2 2 3" xfId="36697"/>
    <cellStyle name="Percent 19 2 3" xfId="36698"/>
    <cellStyle name="Percent 19 2 3 2" xfId="36699"/>
    <cellStyle name="Percent 19 2 4" xfId="36700"/>
    <cellStyle name="Percent 19 2 4 2" xfId="36701"/>
    <cellStyle name="Percent 19 3" xfId="36702"/>
    <cellStyle name="Percent 19 3 2" xfId="36703"/>
    <cellStyle name="Percent 19 3 2 2" xfId="36704"/>
    <cellStyle name="Percent 19 3 3" xfId="36705"/>
    <cellStyle name="Percent 19 4" xfId="36706"/>
    <cellStyle name="Percent 19 4 2" xfId="36707"/>
    <cellStyle name="Percent 19 4 2 2" xfId="36708"/>
    <cellStyle name="Percent 19 4 3" xfId="36709"/>
    <cellStyle name="Percent 19 5" xfId="36710"/>
    <cellStyle name="Percent 19 5 2" xfId="36711"/>
    <cellStyle name="Percent 2" xfId="36712"/>
    <cellStyle name="Percent 2 2" xfId="36713"/>
    <cellStyle name="Percent 2 2 2" xfId="36714"/>
    <cellStyle name="Percent 2 2 2 2" xfId="36715"/>
    <cellStyle name="Percent 2 2 2 2 2" xfId="36716"/>
    <cellStyle name="Percent 2 2 2 2 2 2" xfId="36717"/>
    <cellStyle name="Percent 2 2 2 2 3" xfId="36718"/>
    <cellStyle name="Percent 2 2 2 3" xfId="36719"/>
    <cellStyle name="Percent 2 2 2 3 2" xfId="36720"/>
    <cellStyle name="Percent 2 2 2 3 2 2" xfId="36721"/>
    <cellStyle name="Percent 2 2 2 3 3" xfId="36722"/>
    <cellStyle name="Percent 2 2 2 3 4" xfId="36723"/>
    <cellStyle name="Percent 2 2 2 4" xfId="36724"/>
    <cellStyle name="Percent 2 2 2 4 2" xfId="36725"/>
    <cellStyle name="Percent 2 2 2 5" xfId="36726"/>
    <cellStyle name="Percent 2 2 2 5 2" xfId="36727"/>
    <cellStyle name="Percent 2 2 3" xfId="36728"/>
    <cellStyle name="Percent 2 2 3 2" xfId="36729"/>
    <cellStyle name="Percent 2 2 3 2 2" xfId="36730"/>
    <cellStyle name="Percent 2 2 3 2 2 2" xfId="36731"/>
    <cellStyle name="Percent 2 2 3 2 3" xfId="36732"/>
    <cellStyle name="Percent 2 2 3 3" xfId="36733"/>
    <cellStyle name="Percent 2 2 3 3 2" xfId="36734"/>
    <cellStyle name="Percent 2 2 3 3 2 2" xfId="36735"/>
    <cellStyle name="Percent 2 2 3 3 3" xfId="36736"/>
    <cellStyle name="Percent 2 2 3 4" xfId="36737"/>
    <cellStyle name="Percent 2 2 3 4 2" xfId="36738"/>
    <cellStyle name="Percent 2 2 3 5" xfId="36739"/>
    <cellStyle name="Percent 2 2 3 5 2" xfId="36740"/>
    <cellStyle name="Percent 2 2 4" xfId="36741"/>
    <cellStyle name="Percent 2 2 4 2" xfId="36742"/>
    <cellStyle name="Percent 2 2 4 2 2" xfId="36743"/>
    <cellStyle name="Percent 2 2 4 3" xfId="36744"/>
    <cellStyle name="Percent 2 2 5" xfId="36745"/>
    <cellStyle name="Percent 2 2 5 2" xfId="36746"/>
    <cellStyle name="Percent 2 2 5 2 2" xfId="36747"/>
    <cellStyle name="Percent 2 2 5 3" xfId="36748"/>
    <cellStyle name="Percent 2 2 5 4" xfId="36749"/>
    <cellStyle name="Percent 2 2 5 5" xfId="36750"/>
    <cellStyle name="Percent 2 2 6" xfId="36751"/>
    <cellStyle name="Percent 2 2 6 2" xfId="36752"/>
    <cellStyle name="Percent 2 2 7" xfId="36753"/>
    <cellStyle name="Percent 2 2 7 2" xfId="36754"/>
    <cellStyle name="Percent 2 3" xfId="36755"/>
    <cellStyle name="Percent 2 3 2" xfId="36756"/>
    <cellStyle name="Percent 2 3 2 2" xfId="36757"/>
    <cellStyle name="Percent 2 3 2 2 2" xfId="36758"/>
    <cellStyle name="Percent 2 3 2 3" xfId="36759"/>
    <cellStyle name="Percent 2 3 2 4" xfId="36760"/>
    <cellStyle name="Percent 2 3 3" xfId="36761"/>
    <cellStyle name="Percent 2 3 3 2" xfId="36762"/>
    <cellStyle name="Percent 2 3 3 3" xfId="36763"/>
    <cellStyle name="Percent 2 3 4" xfId="36764"/>
    <cellStyle name="Percent 2 3 4 2" xfId="36765"/>
    <cellStyle name="Percent 2 4" xfId="36766"/>
    <cellStyle name="Percent 2 4 2" xfId="36767"/>
    <cellStyle name="Percent 2 4 2 2" xfId="36768"/>
    <cellStyle name="Percent 2 4 3" xfId="36769"/>
    <cellStyle name="Percent 2 4 3 2" xfId="36770"/>
    <cellStyle name="Percent 2 4 4" xfId="36771"/>
    <cellStyle name="Percent 2 5" xfId="36772"/>
    <cellStyle name="Percent 2 5 2" xfId="36773"/>
    <cellStyle name="Percent 2 5 3" xfId="36774"/>
    <cellStyle name="Percent 2 6" xfId="36775"/>
    <cellStyle name="Percent 2 6 2" xfId="36776"/>
    <cellStyle name="Percent 2 7" xfId="36777"/>
    <cellStyle name="Percent 2 7 2" xfId="36778"/>
    <cellStyle name="Percent 20" xfId="36779"/>
    <cellStyle name="Percent 20 2" xfId="36780"/>
    <cellStyle name="Percent 20 2 2" xfId="36781"/>
    <cellStyle name="Percent 20 2 2 2" xfId="36782"/>
    <cellStyle name="Percent 20 2 2 2 2" xfId="36783"/>
    <cellStyle name="Percent 20 2 2 3" xfId="36784"/>
    <cellStyle name="Percent 20 2 3" xfId="36785"/>
    <cellStyle name="Percent 20 2 3 2" xfId="36786"/>
    <cellStyle name="Percent 20 2 4" xfId="36787"/>
    <cellStyle name="Percent 20 2 4 2" xfId="36788"/>
    <cellStyle name="Percent 20 2 5" xfId="36789"/>
    <cellStyle name="Percent 20 3" xfId="36790"/>
    <cellStyle name="Percent 20 3 2" xfId="36791"/>
    <cellStyle name="Percent 20 3 2 2" xfId="36792"/>
    <cellStyle name="Percent 20 3 3" xfId="36793"/>
    <cellStyle name="Percent 20 4" xfId="36794"/>
    <cellStyle name="Percent 20 4 2" xfId="36795"/>
    <cellStyle name="Percent 20 5" xfId="36796"/>
    <cellStyle name="Percent 20 5 2" xfId="36797"/>
    <cellStyle name="Percent 20 6" xfId="36798"/>
    <cellStyle name="Percent 21" xfId="36799"/>
    <cellStyle name="Percent 21 2" xfId="36800"/>
    <cellStyle name="Percent 21 2 2" xfId="36801"/>
    <cellStyle name="Percent 21 2 2 2" xfId="36802"/>
    <cellStyle name="Percent 21 2 3" xfId="36803"/>
    <cellStyle name="Percent 21 2 3 2" xfId="36804"/>
    <cellStyle name="Percent 21 2 4" xfId="36805"/>
    <cellStyle name="Percent 21 3" xfId="36806"/>
    <cellStyle name="Percent 21 3 2" xfId="36807"/>
    <cellStyle name="Percent 21 3 2 2" xfId="36808"/>
    <cellStyle name="Percent 21 3 3" xfId="36809"/>
    <cellStyle name="Percent 21 4" xfId="36810"/>
    <cellStyle name="Percent 21 4 2" xfId="36811"/>
    <cellStyle name="Percent 21 4 3" xfId="36812"/>
    <cellStyle name="Percent 21 5" xfId="36813"/>
    <cellStyle name="Percent 21 5 2" xfId="36814"/>
    <cellStyle name="Percent 22" xfId="36815"/>
    <cellStyle name="Percent 22 2" xfId="36816"/>
    <cellStyle name="Percent 22 2 2" xfId="36817"/>
    <cellStyle name="Percent 22 2 2 2" xfId="36818"/>
    <cellStyle name="Percent 22 2 3" xfId="36819"/>
    <cellStyle name="Percent 22 3" xfId="36820"/>
    <cellStyle name="Percent 22 3 2" xfId="36821"/>
    <cellStyle name="Percent 22 3 2 2" xfId="36822"/>
    <cellStyle name="Percent 22 3 3" xfId="36823"/>
    <cellStyle name="Percent 22 4" xfId="36824"/>
    <cellStyle name="Percent 22 4 2" xfId="36825"/>
    <cellStyle name="Percent 22 5" xfId="36826"/>
    <cellStyle name="Percent 23" xfId="36827"/>
    <cellStyle name="Percent 23 2" xfId="36828"/>
    <cellStyle name="Percent 23 2 2" xfId="36829"/>
    <cellStyle name="Percent 23 2 2 2" xfId="36830"/>
    <cellStyle name="Percent 23 2 3" xfId="36831"/>
    <cellStyle name="Percent 23 3" xfId="36832"/>
    <cellStyle name="Percent 23 3 2" xfId="36833"/>
    <cellStyle name="Percent 23 3 2 2" xfId="36834"/>
    <cellStyle name="Percent 23 3 3" xfId="36835"/>
    <cellStyle name="Percent 23 4" xfId="36836"/>
    <cellStyle name="Percent 23 4 2" xfId="36837"/>
    <cellStyle name="Percent 23 5" xfId="36838"/>
    <cellStyle name="Percent 24" xfId="36839"/>
    <cellStyle name="Percent 24 2" xfId="36840"/>
    <cellStyle name="Percent 24 2 2" xfId="36841"/>
    <cellStyle name="Percent 24 2 2 2" xfId="36842"/>
    <cellStyle name="Percent 24 2 3" xfId="36843"/>
    <cellStyle name="Percent 24 3" xfId="36844"/>
    <cellStyle name="Percent 24 3 2" xfId="36845"/>
    <cellStyle name="Percent 24 3 2 2" xfId="36846"/>
    <cellStyle name="Percent 24 3 3" xfId="36847"/>
    <cellStyle name="Percent 24 4" xfId="36848"/>
    <cellStyle name="Percent 24 4 2" xfId="36849"/>
    <cellStyle name="Percent 24 4 2 2" xfId="36850"/>
    <cellStyle name="Percent 24 4 3" xfId="36851"/>
    <cellStyle name="Percent 24 5" xfId="36852"/>
    <cellStyle name="Percent 24 5 2" xfId="36853"/>
    <cellStyle name="Percent 24 6" xfId="36854"/>
    <cellStyle name="Percent 25" xfId="36855"/>
    <cellStyle name="Percent 25 2" xfId="36856"/>
    <cellStyle name="Percent 25 2 2" xfId="36857"/>
    <cellStyle name="Percent 25 2 2 2" xfId="36858"/>
    <cellStyle name="Percent 25 2 3" xfId="36859"/>
    <cellStyle name="Percent 25 3" xfId="36860"/>
    <cellStyle name="Percent 25 3 2" xfId="36861"/>
    <cellStyle name="Percent 25 3 3" xfId="36862"/>
    <cellStyle name="Percent 25 4" xfId="36863"/>
    <cellStyle name="Percent 25 4 2" xfId="36864"/>
    <cellStyle name="Percent 25 4 3" xfId="36865"/>
    <cellStyle name="Percent 25 5" xfId="36866"/>
    <cellStyle name="Percent 25 6" xfId="36867"/>
    <cellStyle name="Percent 25 7" xfId="36868"/>
    <cellStyle name="Percent 26" xfId="36869"/>
    <cellStyle name="Percent 26 2" xfId="36870"/>
    <cellStyle name="Percent 26 2 2" xfId="36871"/>
    <cellStyle name="Percent 26 2 2 2" xfId="36872"/>
    <cellStyle name="Percent 26 3" xfId="36873"/>
    <cellStyle name="Percent 26 3 2" xfId="36874"/>
    <cellStyle name="Percent 26 4" xfId="36875"/>
    <cellStyle name="Percent 26 4 2" xfId="36876"/>
    <cellStyle name="Percent 27" xfId="36877"/>
    <cellStyle name="Percent 27 2" xfId="36878"/>
    <cellStyle name="Percent 27 2 2" xfId="36879"/>
    <cellStyle name="Percent 27 3" xfId="36880"/>
    <cellStyle name="Percent 28" xfId="36881"/>
    <cellStyle name="Percent 28 2" xfId="36882"/>
    <cellStyle name="Percent 28 2 2" xfId="36883"/>
    <cellStyle name="Percent 28 2 3" xfId="36884"/>
    <cellStyle name="Percent 28 3" xfId="36885"/>
    <cellStyle name="Percent 29" xfId="36886"/>
    <cellStyle name="Percent 29 2" xfId="36887"/>
    <cellStyle name="Percent 29 2 2" xfId="36888"/>
    <cellStyle name="Percent 29 2 3" xfId="36889"/>
    <cellStyle name="Percent 29 3" xfId="36890"/>
    <cellStyle name="Percent 3" xfId="36891"/>
    <cellStyle name="Percent 3 2" xfId="36892"/>
    <cellStyle name="Percent 3 2 2" xfId="36893"/>
    <cellStyle name="Percent 3 2 2 2" xfId="36894"/>
    <cellStyle name="Percent 3 2 2 2 2" xfId="36895"/>
    <cellStyle name="Percent 3 2 2 3" xfId="36896"/>
    <cellStyle name="Percent 3 2 3" xfId="36897"/>
    <cellStyle name="Percent 3 2 3 2" xfId="36898"/>
    <cellStyle name="Percent 3 2 3 2 2" xfId="36899"/>
    <cellStyle name="Percent 3 2 3 3" xfId="36900"/>
    <cellStyle name="Percent 3 2 3 4" xfId="36901"/>
    <cellStyle name="Percent 3 2 4" xfId="36902"/>
    <cellStyle name="Percent 3 2 4 2" xfId="36903"/>
    <cellStyle name="Percent 3 2 5" xfId="36904"/>
    <cellStyle name="Percent 3 2 5 2" xfId="36905"/>
    <cellStyle name="Percent 3 3" xfId="36906"/>
    <cellStyle name="Percent 3 3 2" xfId="36907"/>
    <cellStyle name="Percent 3 3 2 2" xfId="36908"/>
    <cellStyle name="Percent 3 3 2 2 2" xfId="36909"/>
    <cellStyle name="Percent 3 3 2 3" xfId="36910"/>
    <cellStyle name="Percent 3 3 3" xfId="36911"/>
    <cellStyle name="Percent 3 3 3 2" xfId="36912"/>
    <cellStyle name="Percent 3 3 3 2 2" xfId="36913"/>
    <cellStyle name="Percent 3 3 3 3" xfId="36914"/>
    <cellStyle name="Percent 3 3 3 4" xfId="36915"/>
    <cellStyle name="Percent 3 3 4" xfId="36916"/>
    <cellStyle name="Percent 3 3 4 2" xfId="36917"/>
    <cellStyle name="Percent 3 3 4 2 2" xfId="36918"/>
    <cellStyle name="Percent 3 3 4 3" xfId="36919"/>
    <cellStyle name="Percent 3 3 5" xfId="36920"/>
    <cellStyle name="Percent 3 3 5 2" xfId="36921"/>
    <cellStyle name="Percent 3 3 6" xfId="36922"/>
    <cellStyle name="Percent 3 4" xfId="36923"/>
    <cellStyle name="Percent 3 4 2" xfId="36924"/>
    <cellStyle name="Percent 3 4 2 2" xfId="36925"/>
    <cellStyle name="Percent 3 4 2 2 2" xfId="36926"/>
    <cellStyle name="Percent 3 4 2 3" xfId="36927"/>
    <cellStyle name="Percent 3 4 2 4" xfId="36928"/>
    <cellStyle name="Percent 3 4 3" xfId="36929"/>
    <cellStyle name="Percent 3 4 3 2" xfId="36930"/>
    <cellStyle name="Percent 3 4 3 3" xfId="36931"/>
    <cellStyle name="Percent 3 4 4" xfId="36932"/>
    <cellStyle name="Percent 3 4 4 2" xfId="36933"/>
    <cellStyle name="Percent 3 5" xfId="36934"/>
    <cellStyle name="Percent 3 5 2" xfId="36935"/>
    <cellStyle name="Percent 3 5 2 2" xfId="36936"/>
    <cellStyle name="Percent 3 5 3" xfId="36937"/>
    <cellStyle name="Percent 3 6" xfId="36938"/>
    <cellStyle name="Percent 3 6 2" xfId="36939"/>
    <cellStyle name="Percent 3 6 2 2" xfId="36940"/>
    <cellStyle name="Percent 3 6 3" xfId="36941"/>
    <cellStyle name="Percent 3 7" xfId="36942"/>
    <cellStyle name="Percent 3 7 2" xfId="36943"/>
    <cellStyle name="Percent 3 7 3" xfId="36944"/>
    <cellStyle name="Percent 3 8" xfId="36945"/>
    <cellStyle name="Percent 3 8 2" xfId="36946"/>
    <cellStyle name="Percent 3 9" xfId="36947"/>
    <cellStyle name="Percent 3 9 2" xfId="36948"/>
    <cellStyle name="Percent 30" xfId="36949"/>
    <cellStyle name="Percent 30 2" xfId="36950"/>
    <cellStyle name="Percent 30 2 2" xfId="36951"/>
    <cellStyle name="Percent 30 2 3" xfId="36952"/>
    <cellStyle name="Percent 30 3" xfId="36953"/>
    <cellStyle name="Percent 31" xfId="36954"/>
    <cellStyle name="Percent 31 2" xfId="36955"/>
    <cellStyle name="Percent 31 2 2" xfId="36956"/>
    <cellStyle name="Percent 31 2 3" xfId="36957"/>
    <cellStyle name="Percent 31 3" xfId="36958"/>
    <cellStyle name="Percent 32" xfId="36959"/>
    <cellStyle name="Percent 32 2" xfId="36960"/>
    <cellStyle name="Percent 32 2 2" xfId="36961"/>
    <cellStyle name="Percent 32 3" xfId="36962"/>
    <cellStyle name="Percent 32 4" xfId="36963"/>
    <cellStyle name="Percent 33" xfId="36964"/>
    <cellStyle name="Percent 33 2" xfId="36965"/>
    <cellStyle name="Percent 33 2 2" xfId="36966"/>
    <cellStyle name="Percent 33 2 3" xfId="36967"/>
    <cellStyle name="Percent 33 3" xfId="36968"/>
    <cellStyle name="Percent 33 4" xfId="36969"/>
    <cellStyle name="Percent 34" xfId="36970"/>
    <cellStyle name="Percent 34 2" xfId="36971"/>
    <cellStyle name="Percent 34 2 2" xfId="36972"/>
    <cellStyle name="Percent 34 3" xfId="36973"/>
    <cellStyle name="Percent 35" xfId="36974"/>
    <cellStyle name="Percent 35 2" xfId="36975"/>
    <cellStyle name="Percent 35 2 2" xfId="36976"/>
    <cellStyle name="Percent 35 3" xfId="36977"/>
    <cellStyle name="Percent 36" xfId="36978"/>
    <cellStyle name="Percent 36 2" xfId="36979"/>
    <cellStyle name="Percent 36 2 2" xfId="36980"/>
    <cellStyle name="Percent 36 3" xfId="36981"/>
    <cellStyle name="Percent 37" xfId="36982"/>
    <cellStyle name="Percent 37 2" xfId="36983"/>
    <cellStyle name="Percent 37 2 2" xfId="36984"/>
    <cellStyle name="Percent 37 3" xfId="36985"/>
    <cellStyle name="Percent 38" xfId="36986"/>
    <cellStyle name="Percent 38 2" xfId="36987"/>
    <cellStyle name="Percent 38 2 2" xfId="36988"/>
    <cellStyle name="Percent 38 3" xfId="36989"/>
    <cellStyle name="Percent 39" xfId="36990"/>
    <cellStyle name="Percent 39 2" xfId="36991"/>
    <cellStyle name="Percent 39 2 2" xfId="36992"/>
    <cellStyle name="Percent 39 3" xfId="36993"/>
    <cellStyle name="Percent 4" xfId="36994"/>
    <cellStyle name="Percent 4 2" xfId="36995"/>
    <cellStyle name="Percent 4 2 2" xfId="36996"/>
    <cellStyle name="Percent 4 2 2 2" xfId="36997"/>
    <cellStyle name="Percent 4 2 2 2 2" xfId="36998"/>
    <cellStyle name="Percent 4 2 2 2 3" xfId="36999"/>
    <cellStyle name="Percent 4 2 2 3" xfId="37000"/>
    <cellStyle name="Percent 4 2 2 3 2" xfId="37001"/>
    <cellStyle name="Percent 4 2 3" xfId="37002"/>
    <cellStyle name="Percent 4 2 3 2" xfId="37003"/>
    <cellStyle name="Percent 4 2 3 2 2" xfId="37004"/>
    <cellStyle name="Percent 4 2 3 3" xfId="37005"/>
    <cellStyle name="Percent 4 2 4" xfId="37006"/>
    <cellStyle name="Percent 4 2 4 2" xfId="37007"/>
    <cellStyle name="Percent 4 2 4 3" xfId="37008"/>
    <cellStyle name="Percent 4 2 5" xfId="37009"/>
    <cellStyle name="Percent 4 2 5 2" xfId="37010"/>
    <cellStyle name="Percent 4 3" xfId="37011"/>
    <cellStyle name="Percent 4 3 2" xfId="37012"/>
    <cellStyle name="Percent 4 3 2 2" xfId="37013"/>
    <cellStyle name="Percent 4 3 2 2 2" xfId="37014"/>
    <cellStyle name="Percent 4 3 2 3" xfId="37015"/>
    <cellStyle name="Percent 4 3 3" xfId="37016"/>
    <cellStyle name="Percent 4 3 3 2" xfId="37017"/>
    <cellStyle name="Percent 4 3 4" xfId="37018"/>
    <cellStyle name="Percent 4 3 4 2" xfId="37019"/>
    <cellStyle name="Percent 4 3 5" xfId="37020"/>
    <cellStyle name="Percent 4 4" xfId="37021"/>
    <cellStyle name="Percent 4 4 2" xfId="37022"/>
    <cellStyle name="Percent 4 4 2 2" xfId="37023"/>
    <cellStyle name="Percent 4 4 3" xfId="37024"/>
    <cellStyle name="Percent 4 5" xfId="37025"/>
    <cellStyle name="Percent 4 5 2" xfId="37026"/>
    <cellStyle name="Percent 4 5 2 2" xfId="37027"/>
    <cellStyle name="Percent 4 5 3" xfId="37028"/>
    <cellStyle name="Percent 4 5 4" xfId="37029"/>
    <cellStyle name="Percent 4 6" xfId="37030"/>
    <cellStyle name="Percent 4 6 2" xfId="37031"/>
    <cellStyle name="Percent 4 7" xfId="37032"/>
    <cellStyle name="Percent 4 7 2" xfId="37033"/>
    <cellStyle name="Percent 40" xfId="37034"/>
    <cellStyle name="Percent 40 2" xfId="37035"/>
    <cellStyle name="Percent 40 2 2" xfId="37036"/>
    <cellStyle name="Percent 40 3" xfId="37037"/>
    <cellStyle name="Percent 41" xfId="37038"/>
    <cellStyle name="Percent 41 2" xfId="37039"/>
    <cellStyle name="Percent 41 2 2" xfId="37040"/>
    <cellStyle name="Percent 41 3" xfId="37041"/>
    <cellStyle name="Percent 41 4" xfId="37042"/>
    <cellStyle name="Percent 42" xfId="37043"/>
    <cellStyle name="Percent 42 2" xfId="37044"/>
    <cellStyle name="Percent 42 2 2" xfId="37045"/>
    <cellStyle name="Percent 42 3" xfId="37046"/>
    <cellStyle name="Percent 43" xfId="37047"/>
    <cellStyle name="Percent 43 2" xfId="37048"/>
    <cellStyle name="Percent 43 2 2" xfId="37049"/>
    <cellStyle name="Percent 43 3" xfId="37050"/>
    <cellStyle name="Percent 44" xfId="37051"/>
    <cellStyle name="Percent 44 2" xfId="37052"/>
    <cellStyle name="Percent 44 2 2" xfId="37053"/>
    <cellStyle name="Percent 44 3" xfId="37054"/>
    <cellStyle name="Percent 45" xfId="37055"/>
    <cellStyle name="Percent 45 2" xfId="37056"/>
    <cellStyle name="Percent 45 2 2" xfId="37057"/>
    <cellStyle name="Percent 45 3" xfId="37058"/>
    <cellStyle name="Percent 46" xfId="37059"/>
    <cellStyle name="Percent 46 2" xfId="37060"/>
    <cellStyle name="Percent 46 2 2" xfId="37061"/>
    <cellStyle name="Percent 47" xfId="37062"/>
    <cellStyle name="Percent 47 2" xfId="37063"/>
    <cellStyle name="Percent 47 2 2" xfId="37064"/>
    <cellStyle name="Percent 48" xfId="37065"/>
    <cellStyle name="Percent 48 2" xfId="37066"/>
    <cellStyle name="Percent 48 2 2" xfId="37067"/>
    <cellStyle name="Percent 49" xfId="37068"/>
    <cellStyle name="Percent 49 2" xfId="37069"/>
    <cellStyle name="Percent 49 2 2" xfId="37070"/>
    <cellStyle name="Percent 5" xfId="37071"/>
    <cellStyle name="Percent 5 2" xfId="37072"/>
    <cellStyle name="Percent 5 2 2" xfId="37073"/>
    <cellStyle name="Percent 5 2 2 2" xfId="37074"/>
    <cellStyle name="Percent 5 2 2 2 2" xfId="37075"/>
    <cellStyle name="Percent 5 2 2 3" xfId="37076"/>
    <cellStyle name="Percent 5 2 3" xfId="37077"/>
    <cellStyle name="Percent 5 2 3 2" xfId="37078"/>
    <cellStyle name="Percent 5 2 4" xfId="37079"/>
    <cellStyle name="Percent 5 2 4 2" xfId="37080"/>
    <cellStyle name="Percent 5 3" xfId="37081"/>
    <cellStyle name="Percent 5 3 2" xfId="37082"/>
    <cellStyle name="Percent 5 3 2 2" xfId="37083"/>
    <cellStyle name="Percent 5 3 3" xfId="37084"/>
    <cellStyle name="Percent 5 4" xfId="37085"/>
    <cellStyle name="Percent 5 4 2" xfId="37086"/>
    <cellStyle name="Percent 5 4 2 2" xfId="37087"/>
    <cellStyle name="Percent 5 4 3" xfId="37088"/>
    <cellStyle name="Percent 5 4 4" xfId="37089"/>
    <cellStyle name="Percent 5 5" xfId="37090"/>
    <cellStyle name="Percent 5 5 2" xfId="37091"/>
    <cellStyle name="Percent 5 6" xfId="37092"/>
    <cellStyle name="Percent 5 6 2" xfId="37093"/>
    <cellStyle name="Percent 50" xfId="37094"/>
    <cellStyle name="Percent 50 2" xfId="37095"/>
    <cellStyle name="Percent 50 2 2" xfId="37096"/>
    <cellStyle name="Percent 51" xfId="37097"/>
    <cellStyle name="Percent 51 2" xfId="37098"/>
    <cellStyle name="Percent 51 2 2" xfId="37099"/>
    <cellStyle name="Percent 52" xfId="37100"/>
    <cellStyle name="Percent 52 2" xfId="37101"/>
    <cellStyle name="Percent 52 2 2" xfId="37102"/>
    <cellStyle name="Percent 53" xfId="37103"/>
    <cellStyle name="Percent 53 2" xfId="37104"/>
    <cellStyle name="Percent 53 2 2" xfId="37105"/>
    <cellStyle name="Percent 54" xfId="37106"/>
    <cellStyle name="Percent 54 2" xfId="37107"/>
    <cellStyle name="Percent 54 2 2" xfId="37108"/>
    <cellStyle name="Percent 55" xfId="37109"/>
    <cellStyle name="Percent 55 2" xfId="37110"/>
    <cellStyle name="Percent 55 2 2" xfId="37111"/>
    <cellStyle name="Percent 56" xfId="37112"/>
    <cellStyle name="Percent 56 2" xfId="37113"/>
    <cellStyle name="Percent 56 2 2" xfId="37114"/>
    <cellStyle name="Percent 57" xfId="37115"/>
    <cellStyle name="Percent 57 2" xfId="37116"/>
    <cellStyle name="Percent 57 2 2" xfId="37117"/>
    <cellStyle name="Percent 58" xfId="37118"/>
    <cellStyle name="Percent 58 2" xfId="37119"/>
    <cellStyle name="Percent 58 2 2" xfId="37120"/>
    <cellStyle name="Percent 59" xfId="37121"/>
    <cellStyle name="Percent 59 2" xfId="37122"/>
    <cellStyle name="Percent 59 2 2" xfId="37123"/>
    <cellStyle name="Percent 6" xfId="37124"/>
    <cellStyle name="Percent 6 2" xfId="37125"/>
    <cellStyle name="Percent 6 2 2" xfId="37126"/>
    <cellStyle name="Percent 6 2 2 2" xfId="37127"/>
    <cellStyle name="Percent 6 2 2 2 2" xfId="37128"/>
    <cellStyle name="Percent 6 2 2 2 3" xfId="37129"/>
    <cellStyle name="Percent 6 2 2 3" xfId="37130"/>
    <cellStyle name="Percent 6 2 3" xfId="37131"/>
    <cellStyle name="Percent 6 2 3 2" xfId="37132"/>
    <cellStyle name="Percent 6 2 3 2 2" xfId="37133"/>
    <cellStyle name="Percent 6 2 3 3" xfId="37134"/>
    <cellStyle name="Percent 6 2 4" xfId="37135"/>
    <cellStyle name="Percent 6 2 4 2" xfId="37136"/>
    <cellStyle name="Percent 6 2 5" xfId="37137"/>
    <cellStyle name="Percent 6 3" xfId="37138"/>
    <cellStyle name="Percent 6 3 2" xfId="37139"/>
    <cellStyle name="Percent 6 3 2 2" xfId="37140"/>
    <cellStyle name="Percent 6 3 3" xfId="37141"/>
    <cellStyle name="Percent 6 4" xfId="37142"/>
    <cellStyle name="Percent 6 4 2" xfId="37143"/>
    <cellStyle name="Percent 6 4 2 2" xfId="37144"/>
    <cellStyle name="Percent 6 4 3" xfId="37145"/>
    <cellStyle name="Percent 6 4 4" xfId="37146"/>
    <cellStyle name="Percent 6 5" xfId="37147"/>
    <cellStyle name="Percent 6 5 2" xfId="37148"/>
    <cellStyle name="Percent 6 6" xfId="37149"/>
    <cellStyle name="Percent 6 6 2" xfId="37150"/>
    <cellStyle name="Percent 60" xfId="37151"/>
    <cellStyle name="Percent 60 2" xfId="37152"/>
    <cellStyle name="Percent 60 2 2" xfId="37153"/>
    <cellStyle name="Percent 61" xfId="37154"/>
    <cellStyle name="Percent 61 2" xfId="37155"/>
    <cellStyle name="Percent 61 2 2" xfId="37156"/>
    <cellStyle name="Percent 62" xfId="37157"/>
    <cellStyle name="Percent 62 2" xfId="37158"/>
    <cellStyle name="Percent 62 2 2" xfId="37159"/>
    <cellStyle name="Percent 63" xfId="37160"/>
    <cellStyle name="Percent 63 2" xfId="37161"/>
    <cellStyle name="Percent 63 2 2" xfId="37162"/>
    <cellStyle name="Percent 64" xfId="37163"/>
    <cellStyle name="Percent 64 2" xfId="37164"/>
    <cellStyle name="Percent 64 2 2" xfId="37165"/>
    <cellStyle name="Percent 64 3" xfId="37166"/>
    <cellStyle name="Percent 65" xfId="37167"/>
    <cellStyle name="Percent 65 2" xfId="37168"/>
    <cellStyle name="Percent 65 2 2" xfId="37169"/>
    <cellStyle name="Percent 65 2 2 2" xfId="37170"/>
    <cellStyle name="Percent 65 2 3" xfId="37171"/>
    <cellStyle name="Percent 65 3" xfId="37172"/>
    <cellStyle name="Percent 65 3 2" xfId="37173"/>
    <cellStyle name="Percent 65 4" xfId="37174"/>
    <cellStyle name="Percent 66" xfId="37175"/>
    <cellStyle name="Percent 66 2" xfId="37176"/>
    <cellStyle name="Percent 66 2 2" xfId="37177"/>
    <cellStyle name="Percent 66 3" xfId="37178"/>
    <cellStyle name="Percent 67" xfId="37179"/>
    <cellStyle name="Percent 67 2" xfId="37180"/>
    <cellStyle name="Percent 67 2 2" xfId="37181"/>
    <cellStyle name="Percent 67 3" xfId="37182"/>
    <cellStyle name="Percent 68" xfId="37183"/>
    <cellStyle name="Percent 68 2" xfId="37184"/>
    <cellStyle name="Percent 68 2 2" xfId="37185"/>
    <cellStyle name="Percent 68 3" xfId="37186"/>
    <cellStyle name="Percent 69" xfId="37187"/>
    <cellStyle name="Percent 69 2" xfId="37188"/>
    <cellStyle name="Percent 69 2 2" xfId="37189"/>
    <cellStyle name="Percent 69 3" xfId="37190"/>
    <cellStyle name="Percent 7" xfId="37191"/>
    <cellStyle name="Percent 7 10" xfId="37192"/>
    <cellStyle name="Percent 7 2" xfId="37193"/>
    <cellStyle name="Percent 7 2 2" xfId="37194"/>
    <cellStyle name="Percent 7 2 2 2" xfId="37195"/>
    <cellStyle name="Percent 7 2 3" xfId="37196"/>
    <cellStyle name="Percent 7 2 3 2" xfId="37197"/>
    <cellStyle name="Percent 7 2 4" xfId="37198"/>
    <cellStyle name="Percent 7 3" xfId="37199"/>
    <cellStyle name="Percent 7 3 2" xfId="37200"/>
    <cellStyle name="Percent 7 3 2 2" xfId="37201"/>
    <cellStyle name="Percent 7 3 3" xfId="37202"/>
    <cellStyle name="Percent 7 3 3 2" xfId="37203"/>
    <cellStyle name="Percent 7 3 4" xfId="37204"/>
    <cellStyle name="Percent 7 3 4 2" xfId="37205"/>
    <cellStyle name="Percent 7 3 5" xfId="37206"/>
    <cellStyle name="Percent 7 4" xfId="37207"/>
    <cellStyle name="Percent 7 4 2" xfId="37208"/>
    <cellStyle name="Percent 7 4 2 2" xfId="37209"/>
    <cellStyle name="Percent 7 4 3" xfId="37210"/>
    <cellStyle name="Percent 7 5" xfId="37211"/>
    <cellStyle name="Percent 7 5 2" xfId="37212"/>
    <cellStyle name="Percent 7 5 2 2" xfId="37213"/>
    <cellStyle name="Percent 7 5 3" xfId="37214"/>
    <cellStyle name="Percent 7 6" xfId="37215"/>
    <cellStyle name="Percent 7 6 2" xfId="37216"/>
    <cellStyle name="Percent 7 7" xfId="37217"/>
    <cellStyle name="Percent 7 7 2" xfId="37218"/>
    <cellStyle name="Percent 7 8" xfId="37219"/>
    <cellStyle name="Percent 7 8 2" xfId="37220"/>
    <cellStyle name="Percent 7 9" xfId="37221"/>
    <cellStyle name="Percent 70" xfId="37222"/>
    <cellStyle name="Percent 70 2" xfId="37223"/>
    <cellStyle name="Percent 70 2 2" xfId="37224"/>
    <cellStyle name="Percent 70 3" xfId="37225"/>
    <cellStyle name="Percent 71" xfId="37226"/>
    <cellStyle name="Percent 71 2" xfId="37227"/>
    <cellStyle name="Percent 71 2 2" xfId="37228"/>
    <cellStyle name="Percent 71 3" xfId="37229"/>
    <cellStyle name="Percent 72" xfId="37230"/>
    <cellStyle name="Percent 72 2" xfId="37231"/>
    <cellStyle name="Percent 72 2 2" xfId="37232"/>
    <cellStyle name="Percent 72 3" xfId="37233"/>
    <cellStyle name="Percent 73" xfId="37234"/>
    <cellStyle name="Percent 73 2" xfId="37235"/>
    <cellStyle name="Percent 73 2 2" xfId="37236"/>
    <cellStyle name="Percent 73 3" xfId="37237"/>
    <cellStyle name="Percent 74" xfId="37238"/>
    <cellStyle name="Percent 74 2" xfId="37239"/>
    <cellStyle name="Percent 74 2 2" xfId="37240"/>
    <cellStyle name="Percent 74 3" xfId="37241"/>
    <cellStyle name="Percent 75" xfId="37242"/>
    <cellStyle name="Percent 75 2" xfId="37243"/>
    <cellStyle name="Percent 75 2 2" xfId="37244"/>
    <cellStyle name="Percent 75 3" xfId="37245"/>
    <cellStyle name="Percent 76" xfId="37246"/>
    <cellStyle name="Percent 76 2" xfId="37247"/>
    <cellStyle name="Percent 76 2 2" xfId="37248"/>
    <cellStyle name="Percent 76 3" xfId="37249"/>
    <cellStyle name="Percent 77" xfId="37250"/>
    <cellStyle name="Percent 77 2" xfId="37251"/>
    <cellStyle name="Percent 78" xfId="37252"/>
    <cellStyle name="Percent 78 2" xfId="37253"/>
    <cellStyle name="Percent 79" xfId="37254"/>
    <cellStyle name="Percent 79 2" xfId="37255"/>
    <cellStyle name="Percent 79 3" xfId="37256"/>
    <cellStyle name="Percent 79 4" xfId="37257"/>
    <cellStyle name="Percent 8" xfId="37258"/>
    <cellStyle name="Percent 8 2" xfId="37259"/>
    <cellStyle name="Percent 8 2 2" xfId="37260"/>
    <cellStyle name="Percent 8 2 2 2" xfId="37261"/>
    <cellStyle name="Percent 8 2 2 2 2" xfId="37262"/>
    <cellStyle name="Percent 8 2 2 2 3" xfId="37263"/>
    <cellStyle name="Percent 8 2 2 3" xfId="37264"/>
    <cellStyle name="Percent 8 2 2 4" xfId="37265"/>
    <cellStyle name="Percent 8 2 3" xfId="37266"/>
    <cellStyle name="Percent 8 2 3 2" xfId="37267"/>
    <cellStyle name="Percent 8 2 3 2 2" xfId="37268"/>
    <cellStyle name="Percent 8 2 3 3" xfId="37269"/>
    <cellStyle name="Percent 8 2 4" xfId="37270"/>
    <cellStyle name="Percent 8 2 4 2" xfId="37271"/>
    <cellStyle name="Percent 8 2 5" xfId="37272"/>
    <cellStyle name="Percent 8 3" xfId="37273"/>
    <cellStyle name="Percent 8 3 2" xfId="37274"/>
    <cellStyle name="Percent 8 3 2 2" xfId="37275"/>
    <cellStyle name="Percent 8 3 3" xfId="37276"/>
    <cellStyle name="Percent 8 4" xfId="37277"/>
    <cellStyle name="Percent 8 4 2" xfId="37278"/>
    <cellStyle name="Percent 8 4 2 2" xfId="37279"/>
    <cellStyle name="Percent 8 4 3" xfId="37280"/>
    <cellStyle name="Percent 8 4 4" xfId="37281"/>
    <cellStyle name="Percent 8 5" xfId="37282"/>
    <cellStyle name="Percent 8 5 2" xfId="37283"/>
    <cellStyle name="Percent 8 5 2 2" xfId="37284"/>
    <cellStyle name="Percent 8 5 3" xfId="37285"/>
    <cellStyle name="Percent 8 6" xfId="37286"/>
    <cellStyle name="Percent 8 6 2" xfId="37287"/>
    <cellStyle name="Percent 8 7" xfId="37288"/>
    <cellStyle name="Percent 80" xfId="37289"/>
    <cellStyle name="Percent 80 2" xfId="37290"/>
    <cellStyle name="Percent 80 3" xfId="37291"/>
    <cellStyle name="Percent 80 4" xfId="37292"/>
    <cellStyle name="Percent 81" xfId="37293"/>
    <cellStyle name="Percent 81 2" xfId="37294"/>
    <cellStyle name="Percent 81 3" xfId="37295"/>
    <cellStyle name="Percent 81 4" xfId="37296"/>
    <cellStyle name="Percent 82" xfId="37297"/>
    <cellStyle name="Percent 82 2" xfId="37298"/>
    <cellStyle name="Percent 82 3" xfId="37299"/>
    <cellStyle name="Percent 82 4" xfId="37300"/>
    <cellStyle name="Percent 83" xfId="37301"/>
    <cellStyle name="Percent 83 2" xfId="37302"/>
    <cellStyle name="Percent 83 3" xfId="37303"/>
    <cellStyle name="Percent 83 4" xfId="37304"/>
    <cellStyle name="Percent 84" xfId="37305"/>
    <cellStyle name="Percent 84 2" xfId="37306"/>
    <cellStyle name="Percent 84 3" xfId="37307"/>
    <cellStyle name="Percent 84 4" xfId="37308"/>
    <cellStyle name="Percent 85" xfId="37309"/>
    <cellStyle name="Percent 85 2" xfId="37310"/>
    <cellStyle name="Percent 85 3" xfId="37311"/>
    <cellStyle name="Percent 85 4" xfId="37312"/>
    <cellStyle name="Percent 86" xfId="37313"/>
    <cellStyle name="Percent 86 2" xfId="37314"/>
    <cellStyle name="Percent 87" xfId="37315"/>
    <cellStyle name="Percent 87 2" xfId="37316"/>
    <cellStyle name="Percent 87 3" xfId="37317"/>
    <cellStyle name="Percent 88" xfId="37318"/>
    <cellStyle name="Percent 88 2" xfId="37319"/>
    <cellStyle name="Percent 88 3" xfId="37320"/>
    <cellStyle name="Percent 89" xfId="37321"/>
    <cellStyle name="Percent 89 2" xfId="37322"/>
    <cellStyle name="Percent 89 3" xfId="37323"/>
    <cellStyle name="Percent 9" xfId="37324"/>
    <cellStyle name="Percent 9 2" xfId="37325"/>
    <cellStyle name="Percent 9 2 2" xfId="37326"/>
    <cellStyle name="Percent 9 2 2 2" xfId="37327"/>
    <cellStyle name="Percent 9 2 2 2 2" xfId="37328"/>
    <cellStyle name="Percent 9 2 2 2 3" xfId="37329"/>
    <cellStyle name="Percent 9 2 2 3" xfId="37330"/>
    <cellStyle name="Percent 9 2 3" xfId="37331"/>
    <cellStyle name="Percent 9 2 3 2" xfId="37332"/>
    <cellStyle name="Percent 9 2 3 2 2" xfId="37333"/>
    <cellStyle name="Percent 9 2 3 3" xfId="37334"/>
    <cellStyle name="Percent 9 2 4" xfId="37335"/>
    <cellStyle name="Percent 9 2 4 2" xfId="37336"/>
    <cellStyle name="Percent 9 2 5" xfId="37337"/>
    <cellStyle name="Percent 9 3" xfId="37338"/>
    <cellStyle name="Percent 9 3 2" xfId="37339"/>
    <cellStyle name="Percent 9 3 2 2" xfId="37340"/>
    <cellStyle name="Percent 9 3 2 3" xfId="37341"/>
    <cellStyle name="Percent 9 3 3" xfId="37342"/>
    <cellStyle name="Percent 9 4" xfId="37343"/>
    <cellStyle name="Percent 9 4 2" xfId="37344"/>
    <cellStyle name="Percent 9 4 2 2" xfId="37345"/>
    <cellStyle name="Percent 9 4 3" xfId="37346"/>
    <cellStyle name="Percent 9 5" xfId="37347"/>
    <cellStyle name="Percent 9 5 2" xfId="37348"/>
    <cellStyle name="Percent 9 5 2 2" xfId="37349"/>
    <cellStyle name="Percent 9 5 3" xfId="37350"/>
    <cellStyle name="Percent 9 6" xfId="37351"/>
    <cellStyle name="Percent 9 6 2" xfId="37352"/>
    <cellStyle name="Percent 9 7" xfId="37353"/>
    <cellStyle name="Percent 90" xfId="37354"/>
    <cellStyle name="Percent 90 2" xfId="37355"/>
    <cellStyle name="Percent 91" xfId="37356"/>
    <cellStyle name="Percent 91 2" xfId="37357"/>
    <cellStyle name="Percent 92" xfId="37358"/>
    <cellStyle name="Percent 92 2" xfId="37359"/>
    <cellStyle name="Percent 93" xfId="37360"/>
    <cellStyle name="Percent 93 2" xfId="37361"/>
    <cellStyle name="Percent 94" xfId="37362"/>
    <cellStyle name="Percent 94 2" xfId="37363"/>
    <cellStyle name="Percent 95" xfId="37364"/>
    <cellStyle name="Percent 95 2" xfId="37365"/>
    <cellStyle name="Percent 96" xfId="37366"/>
    <cellStyle name="Percent 96 2" xfId="37367"/>
    <cellStyle name="Percent 97" xfId="37368"/>
    <cellStyle name="Percent 97 2" xfId="37369"/>
    <cellStyle name="Percent 98" xfId="37370"/>
    <cellStyle name="Percent 99" xfId="37371"/>
    <cellStyle name="Processing" xfId="37372"/>
    <cellStyle name="Processing 2" xfId="37373"/>
    <cellStyle name="Processing 2 2" xfId="37374"/>
    <cellStyle name="Processing 2 2 2" xfId="37375"/>
    <cellStyle name="Processing 2 2 2 2" xfId="37376"/>
    <cellStyle name="Processing 2 2 2 2 2" xfId="37377"/>
    <cellStyle name="Processing 2 2 2 3" xfId="37378"/>
    <cellStyle name="Processing 2 2 3" xfId="37379"/>
    <cellStyle name="Processing 2 2 3 2" xfId="37380"/>
    <cellStyle name="Processing 2 2 4" xfId="37381"/>
    <cellStyle name="Processing 2 2 4 2" xfId="37382"/>
    <cellStyle name="Processing 2 3" xfId="37383"/>
    <cellStyle name="Processing 2 3 2" xfId="37384"/>
    <cellStyle name="Processing 2 3 2 2" xfId="37385"/>
    <cellStyle name="Processing 2 3 3" xfId="37386"/>
    <cellStyle name="Processing 2 4" xfId="37387"/>
    <cellStyle name="Processing 2 4 2" xfId="37388"/>
    <cellStyle name="Processing 2 4 2 2" xfId="37389"/>
    <cellStyle name="Processing 2 4 3" xfId="37390"/>
    <cellStyle name="Processing 2 5" xfId="37391"/>
    <cellStyle name="Processing 2 5 2" xfId="37392"/>
    <cellStyle name="Processing 2 6" xfId="37393"/>
    <cellStyle name="Processing 2 6 2" xfId="37394"/>
    <cellStyle name="Processing 3" xfId="37395"/>
    <cellStyle name="Processing 3 2" xfId="37396"/>
    <cellStyle name="Processing 3 2 2" xfId="37397"/>
    <cellStyle name="Processing 3 2 2 2" xfId="37398"/>
    <cellStyle name="Processing 3 2 3" xfId="37399"/>
    <cellStyle name="Processing 3 3" xfId="37400"/>
    <cellStyle name="Processing 3 3 2" xfId="37401"/>
    <cellStyle name="Processing 3 4" xfId="37402"/>
    <cellStyle name="Processing 3 4 2" xfId="37403"/>
    <cellStyle name="Processing 4" xfId="37404"/>
    <cellStyle name="Processing 4 2" xfId="37405"/>
    <cellStyle name="Processing 4 2 2" xfId="37406"/>
    <cellStyle name="Processing 4 3" xfId="37407"/>
    <cellStyle name="Processing 5" xfId="37408"/>
    <cellStyle name="Processing 5 2" xfId="37409"/>
    <cellStyle name="Processing 5 2 2" xfId="37410"/>
    <cellStyle name="Processing 5 3" xfId="37411"/>
    <cellStyle name="Processing 5 4" xfId="37412"/>
    <cellStyle name="Processing 6" xfId="37413"/>
    <cellStyle name="Processing 6 2" xfId="37414"/>
    <cellStyle name="Processing 7" xfId="37415"/>
    <cellStyle name="Processing 7 2" xfId="37416"/>
    <cellStyle name="Processing_AURORA Total New" xfId="37417"/>
    <cellStyle name="Protected" xfId="37418"/>
    <cellStyle name="ProtectedDates" xfId="37419"/>
    <cellStyle name="PSChar" xfId="37420"/>
    <cellStyle name="PSChar 2" xfId="37421"/>
    <cellStyle name="PSChar 2 2" xfId="37422"/>
    <cellStyle name="PSChar 2 2 2" xfId="37423"/>
    <cellStyle name="PSChar 2 3" xfId="37424"/>
    <cellStyle name="PSChar 2 3 2" xfId="37425"/>
    <cellStyle name="PSChar 2 4" xfId="37426"/>
    <cellStyle name="PSChar 3" xfId="37427"/>
    <cellStyle name="PSChar 3 2" xfId="37428"/>
    <cellStyle name="PSChar 3 3" xfId="37429"/>
    <cellStyle name="PSChar 4" xfId="37430"/>
    <cellStyle name="PSChar 4 2" xfId="37431"/>
    <cellStyle name="PSChar 5" xfId="37432"/>
    <cellStyle name="PSDate" xfId="37433"/>
    <cellStyle name="PSDate 2" xfId="37434"/>
    <cellStyle name="PSDate 2 2" xfId="37435"/>
    <cellStyle name="PSDate 2 2 2" xfId="37436"/>
    <cellStyle name="PSDate 2 3" xfId="37437"/>
    <cellStyle name="PSDate 2 3 2" xfId="37438"/>
    <cellStyle name="PSDate 2 4" xfId="37439"/>
    <cellStyle name="PSDate 3" xfId="37440"/>
    <cellStyle name="PSDate 3 2" xfId="37441"/>
    <cellStyle name="PSDate 3 3" xfId="37442"/>
    <cellStyle name="PSDate 4" xfId="37443"/>
    <cellStyle name="PSDate 4 2" xfId="37444"/>
    <cellStyle name="PSDate 5" xfId="37445"/>
    <cellStyle name="PSDec" xfId="37446"/>
    <cellStyle name="PSDec 2" xfId="37447"/>
    <cellStyle name="PSDec 2 2" xfId="37448"/>
    <cellStyle name="PSDec 2 2 2" xfId="37449"/>
    <cellStyle name="PSDec 2 3" xfId="37450"/>
    <cellStyle name="PSDec 2 3 2" xfId="37451"/>
    <cellStyle name="PSDec 2 4" xfId="37452"/>
    <cellStyle name="PSDec 3" xfId="37453"/>
    <cellStyle name="PSDec 3 2" xfId="37454"/>
    <cellStyle name="PSDec 3 3" xfId="37455"/>
    <cellStyle name="PSDec 4" xfId="37456"/>
    <cellStyle name="PSDec 4 2" xfId="37457"/>
    <cellStyle name="PSDec 5" xfId="37458"/>
    <cellStyle name="PSHeading" xfId="37459"/>
    <cellStyle name="PSHeading 2" xfId="37460"/>
    <cellStyle name="PSHeading 2 2" xfId="37461"/>
    <cellStyle name="PSHeading 2 2 2" xfId="37462"/>
    <cellStyle name="PSHeading 2 2 3" xfId="37463"/>
    <cellStyle name="PSHeading 2 3" xfId="37464"/>
    <cellStyle name="PSHeading 2 3 2" xfId="37465"/>
    <cellStyle name="PSHeading 2 4" xfId="37466"/>
    <cellStyle name="PSHeading 3" xfId="37467"/>
    <cellStyle name="PSHeading 3 2" xfId="37468"/>
    <cellStyle name="PSHeading 3 3" xfId="37469"/>
    <cellStyle name="PSHeading 4" xfId="37470"/>
    <cellStyle name="PSHeading 4 2" xfId="37471"/>
    <cellStyle name="PSHeading 5" xfId="37472"/>
    <cellStyle name="PSInt" xfId="37473"/>
    <cellStyle name="PSInt 2" xfId="37474"/>
    <cellStyle name="PSInt 2 2" xfId="37475"/>
    <cellStyle name="PSInt 2 2 2" xfId="37476"/>
    <cellStyle name="PSInt 2 3" xfId="37477"/>
    <cellStyle name="PSInt 2 3 2" xfId="37478"/>
    <cellStyle name="PSInt 2 4" xfId="37479"/>
    <cellStyle name="PSInt 3" xfId="37480"/>
    <cellStyle name="PSInt 3 2" xfId="37481"/>
    <cellStyle name="PSInt 3 3" xfId="37482"/>
    <cellStyle name="PSInt 4" xfId="37483"/>
    <cellStyle name="PSInt 4 2" xfId="37484"/>
    <cellStyle name="PSInt 5" xfId="37485"/>
    <cellStyle name="PSSpacer" xfId="37486"/>
    <cellStyle name="PSSpacer 2" xfId="37487"/>
    <cellStyle name="PSSpacer 2 2" xfId="37488"/>
    <cellStyle name="PSSpacer 2 2 2" xfId="37489"/>
    <cellStyle name="PSSpacer 2 3" xfId="37490"/>
    <cellStyle name="PSSpacer 2 3 2" xfId="37491"/>
    <cellStyle name="PSSpacer 2 4" xfId="37492"/>
    <cellStyle name="PSSpacer 3" xfId="37493"/>
    <cellStyle name="PSSpacer 3 2" xfId="37494"/>
    <cellStyle name="PSSpacer 3 3" xfId="37495"/>
    <cellStyle name="PSSpacer 4" xfId="37496"/>
    <cellStyle name="PSSpacer 4 2" xfId="37497"/>
    <cellStyle name="PSSpacer 5" xfId="37498"/>
    <cellStyle name="purple - Style8" xfId="37499"/>
    <cellStyle name="purple - Style8 2" xfId="37500"/>
    <cellStyle name="purple - Style8 2 2" xfId="37501"/>
    <cellStyle name="purple - Style8 2 2 2" xfId="37502"/>
    <cellStyle name="purple - Style8 2 3" xfId="37503"/>
    <cellStyle name="purple - Style8 3" xfId="37504"/>
    <cellStyle name="purple - Style8 3 2" xfId="37505"/>
    <cellStyle name="purple - Style8 3 2 2" xfId="37506"/>
    <cellStyle name="purple - Style8 3 3" xfId="37507"/>
    <cellStyle name="purple - Style8 3 4" xfId="37508"/>
    <cellStyle name="purple - Style8 4" xfId="37509"/>
    <cellStyle name="purple - Style8 4 2" xfId="37510"/>
    <cellStyle name="purple - Style8 5" xfId="37511"/>
    <cellStyle name="purple - Style8_ACCOUNTS" xfId="37512"/>
    <cellStyle name="RED" xfId="37513"/>
    <cellStyle name="Red - Style7" xfId="37514"/>
    <cellStyle name="Red - Style7 2" xfId="37515"/>
    <cellStyle name="Red - Style7 2 2" xfId="37516"/>
    <cellStyle name="Red - Style7 2 2 2" xfId="37517"/>
    <cellStyle name="Red - Style7 2 3" xfId="37518"/>
    <cellStyle name="Red - Style7 3" xfId="37519"/>
    <cellStyle name="Red - Style7 3 2" xfId="37520"/>
    <cellStyle name="Red - Style7 3 2 2" xfId="37521"/>
    <cellStyle name="Red - Style7 3 3" xfId="37522"/>
    <cellStyle name="Red - Style7 3 4" xfId="37523"/>
    <cellStyle name="Red - Style7 4" xfId="37524"/>
    <cellStyle name="Red - Style7 4 2" xfId="37525"/>
    <cellStyle name="Red - Style7 5" xfId="37526"/>
    <cellStyle name="Red - Style7_ACCOUNTS" xfId="37527"/>
    <cellStyle name="RED 10" xfId="37528"/>
    <cellStyle name="RED 10 2" xfId="37529"/>
    <cellStyle name="RED 10 2 2" xfId="37530"/>
    <cellStyle name="RED 10 3" xfId="37531"/>
    <cellStyle name="RED 11" xfId="37532"/>
    <cellStyle name="RED 11 2" xfId="37533"/>
    <cellStyle name="RED 11 2 2" xfId="37534"/>
    <cellStyle name="RED 11 3" xfId="37535"/>
    <cellStyle name="RED 12" xfId="37536"/>
    <cellStyle name="RED 12 2" xfId="37537"/>
    <cellStyle name="RED 12 2 2" xfId="37538"/>
    <cellStyle name="RED 12 3" xfId="37539"/>
    <cellStyle name="RED 13" xfId="37540"/>
    <cellStyle name="RED 13 2" xfId="37541"/>
    <cellStyle name="RED 13 2 2" xfId="37542"/>
    <cellStyle name="RED 13 3" xfId="37543"/>
    <cellStyle name="RED 14" xfId="37544"/>
    <cellStyle name="RED 14 2" xfId="37545"/>
    <cellStyle name="RED 15" xfId="37546"/>
    <cellStyle name="RED 15 2" xfId="37547"/>
    <cellStyle name="RED 16" xfId="37548"/>
    <cellStyle name="RED 16 2" xfId="37549"/>
    <cellStyle name="RED 17" xfId="37550"/>
    <cellStyle name="RED 17 2" xfId="37551"/>
    <cellStyle name="RED 18" xfId="37552"/>
    <cellStyle name="RED 18 2" xfId="37553"/>
    <cellStyle name="RED 19" xfId="37554"/>
    <cellStyle name="RED 19 2" xfId="37555"/>
    <cellStyle name="RED 2" xfId="37556"/>
    <cellStyle name="RED 2 2" xfId="37557"/>
    <cellStyle name="RED 2 2 2" xfId="37558"/>
    <cellStyle name="RED 2 3" xfId="37559"/>
    <cellStyle name="RED 2 3 2" xfId="37560"/>
    <cellStyle name="RED 2 4" xfId="37561"/>
    <cellStyle name="RED 20" xfId="37562"/>
    <cellStyle name="RED 20 2" xfId="37563"/>
    <cellStyle name="RED 21" xfId="37564"/>
    <cellStyle name="RED 21 2" xfId="37565"/>
    <cellStyle name="RED 22" xfId="37566"/>
    <cellStyle name="RED 22 2" xfId="37567"/>
    <cellStyle name="RED 23" xfId="37568"/>
    <cellStyle name="RED 23 2" xfId="37569"/>
    <cellStyle name="RED 24" xfId="37570"/>
    <cellStyle name="RED 24 2" xfId="37571"/>
    <cellStyle name="RED 25" xfId="37572"/>
    <cellStyle name="RED 25 2" xfId="37573"/>
    <cellStyle name="RED 26" xfId="37574"/>
    <cellStyle name="RED 26 2" xfId="37575"/>
    <cellStyle name="RED 27" xfId="37576"/>
    <cellStyle name="RED 28" xfId="37577"/>
    <cellStyle name="RED 29" xfId="37578"/>
    <cellStyle name="RED 3" xfId="37579"/>
    <cellStyle name="RED 3 2" xfId="37580"/>
    <cellStyle name="RED 3 2 2" xfId="37581"/>
    <cellStyle name="RED 3 3" xfId="37582"/>
    <cellStyle name="RED 30" xfId="37583"/>
    <cellStyle name="RED 4" xfId="37584"/>
    <cellStyle name="RED 4 2" xfId="37585"/>
    <cellStyle name="RED 4 2 2" xfId="37586"/>
    <cellStyle name="RED 4 3" xfId="37587"/>
    <cellStyle name="RED 5" xfId="37588"/>
    <cellStyle name="RED 5 2" xfId="37589"/>
    <cellStyle name="RED 5 2 2" xfId="37590"/>
    <cellStyle name="RED 5 3" xfId="37591"/>
    <cellStyle name="RED 6" xfId="37592"/>
    <cellStyle name="RED 6 2" xfId="37593"/>
    <cellStyle name="RED 6 2 2" xfId="37594"/>
    <cellStyle name="RED 6 3" xfId="37595"/>
    <cellStyle name="RED 7" xfId="37596"/>
    <cellStyle name="RED 7 2" xfId="37597"/>
    <cellStyle name="RED 7 2 2" xfId="37598"/>
    <cellStyle name="RED 7 3" xfId="37599"/>
    <cellStyle name="RED 7 4" xfId="37600"/>
    <cellStyle name="RED 8" xfId="37601"/>
    <cellStyle name="RED 8 2" xfId="37602"/>
    <cellStyle name="RED 8 2 2" xfId="37603"/>
    <cellStyle name="RED 8 3" xfId="37604"/>
    <cellStyle name="RED 9" xfId="37605"/>
    <cellStyle name="RED 9 2" xfId="37606"/>
    <cellStyle name="RED 9 2 2" xfId="37607"/>
    <cellStyle name="RED 9 3" xfId="37608"/>
    <cellStyle name="RED_04 07E Wild Horse Wind Expansion (C) (2)" xfId="37609"/>
    <cellStyle name="Report" xfId="37610"/>
    <cellStyle name="Report - Style5" xfId="37611"/>
    <cellStyle name="Report - Style5 2" xfId="37612"/>
    <cellStyle name="Report - Style6" xfId="37613"/>
    <cellStyle name="Report - Style6 2" xfId="37614"/>
    <cellStyle name="Report - Style7" xfId="37615"/>
    <cellStyle name="Report - Style7 2" xfId="37616"/>
    <cellStyle name="Report - Style7 3" xfId="37617"/>
    <cellStyle name="Report - Style7 4" xfId="37618"/>
    <cellStyle name="Report - Style7 5" xfId="37619"/>
    <cellStyle name="Report - Style7 6" xfId="37620"/>
    <cellStyle name="Report - Style7 7" xfId="37621"/>
    <cellStyle name="Report - Style8" xfId="37622"/>
    <cellStyle name="Report - Style8 2" xfId="37623"/>
    <cellStyle name="Report - Style8 3" xfId="37624"/>
    <cellStyle name="Report - Style8 4" xfId="37625"/>
    <cellStyle name="Report - Style8 5" xfId="37626"/>
    <cellStyle name="Report - Style8 6" xfId="37627"/>
    <cellStyle name="Report - Style8 7" xfId="37628"/>
    <cellStyle name="Report 2" xfId="37629"/>
    <cellStyle name="Report 2 2" xfId="37630"/>
    <cellStyle name="Report 2 2 2" xfId="37631"/>
    <cellStyle name="Report 2 2 2 2" xfId="37632"/>
    <cellStyle name="Report 2 2 2 2 2" xfId="37633"/>
    <cellStyle name="Report 2 2 2 3" xfId="37634"/>
    <cellStyle name="Report 2 2 3" xfId="37635"/>
    <cellStyle name="Report 2 2 3 2" xfId="37636"/>
    <cellStyle name="Report 2 2 4" xfId="37637"/>
    <cellStyle name="Report 2 2 4 2" xfId="37638"/>
    <cellStyle name="Report 2 3" xfId="37639"/>
    <cellStyle name="Report 2 3 2" xfId="37640"/>
    <cellStyle name="Report 2 3 2 2" xfId="37641"/>
    <cellStyle name="Report 2 3 3" xfId="37642"/>
    <cellStyle name="Report 2 4" xfId="37643"/>
    <cellStyle name="Report 2 4 2" xfId="37644"/>
    <cellStyle name="Report 2 4 2 2" xfId="37645"/>
    <cellStyle name="Report 2 4 3" xfId="37646"/>
    <cellStyle name="Report 2 5" xfId="37647"/>
    <cellStyle name="Report 2 5 2" xfId="37648"/>
    <cellStyle name="Report 2 6" xfId="37649"/>
    <cellStyle name="Report 2 6 2" xfId="37650"/>
    <cellStyle name="Report 3" xfId="37651"/>
    <cellStyle name="Report 3 2" xfId="37652"/>
    <cellStyle name="Report 3 2 2" xfId="37653"/>
    <cellStyle name="Report 3 2 2 2" xfId="37654"/>
    <cellStyle name="Report 3 2 3" xfId="37655"/>
    <cellStyle name="Report 3 3" xfId="37656"/>
    <cellStyle name="Report 3 3 2" xfId="37657"/>
    <cellStyle name="Report 3 4" xfId="37658"/>
    <cellStyle name="Report 3 4 2" xfId="37659"/>
    <cellStyle name="Report 4" xfId="37660"/>
    <cellStyle name="Report 4 2" xfId="37661"/>
    <cellStyle name="Report 4 2 2" xfId="37662"/>
    <cellStyle name="Report 4 3" xfId="37663"/>
    <cellStyle name="Report 5" xfId="37664"/>
    <cellStyle name="Report 5 2" xfId="37665"/>
    <cellStyle name="Report 5 2 2" xfId="37666"/>
    <cellStyle name="Report 5 3" xfId="37667"/>
    <cellStyle name="Report 5 4" xfId="37668"/>
    <cellStyle name="Report 6" xfId="37669"/>
    <cellStyle name="Report 6 2" xfId="37670"/>
    <cellStyle name="Report 7" xfId="37671"/>
    <cellStyle name="Report 7 2" xfId="37672"/>
    <cellStyle name="Report Bar" xfId="37673"/>
    <cellStyle name="Report Bar 2" xfId="37674"/>
    <cellStyle name="Report Bar 2 2" xfId="37675"/>
    <cellStyle name="Report Bar 2 2 2" xfId="37676"/>
    <cellStyle name="Report Bar 2 2 2 2" xfId="37677"/>
    <cellStyle name="Report Bar 2 2 2 2 2" xfId="37678"/>
    <cellStyle name="Report Bar 2 2 2 3" xfId="37679"/>
    <cellStyle name="Report Bar 2 2 3" xfId="37680"/>
    <cellStyle name="Report Bar 2 2 3 2" xfId="37681"/>
    <cellStyle name="Report Bar 2 2 4" xfId="37682"/>
    <cellStyle name="Report Bar 2 2 4 2" xfId="37683"/>
    <cellStyle name="Report Bar 2 2 5" xfId="37684"/>
    <cellStyle name="Report Bar 2 2 6" xfId="37685"/>
    <cellStyle name="Report Bar 2 3" xfId="37686"/>
    <cellStyle name="Report Bar 2 3 2" xfId="37687"/>
    <cellStyle name="Report Bar 2 3 2 2" xfId="37688"/>
    <cellStyle name="Report Bar 2 3 3" xfId="37689"/>
    <cellStyle name="Report Bar 2 4" xfId="37690"/>
    <cellStyle name="Report Bar 2 4 2" xfId="37691"/>
    <cellStyle name="Report Bar 2 4 2 2" xfId="37692"/>
    <cellStyle name="Report Bar 2 4 3" xfId="37693"/>
    <cellStyle name="Report Bar 2 5" xfId="37694"/>
    <cellStyle name="Report Bar 2 5 2" xfId="37695"/>
    <cellStyle name="Report Bar 2 6" xfId="37696"/>
    <cellStyle name="Report Bar 2 6 2" xfId="37697"/>
    <cellStyle name="Report Bar 2 7" xfId="37698"/>
    <cellStyle name="Report Bar 3" xfId="37699"/>
    <cellStyle name="Report Bar 3 2" xfId="37700"/>
    <cellStyle name="Report Bar 3 2 2" xfId="37701"/>
    <cellStyle name="Report Bar 3 2 2 2" xfId="37702"/>
    <cellStyle name="Report Bar 3 2 3" xfId="37703"/>
    <cellStyle name="Report Bar 3 3" xfId="37704"/>
    <cellStyle name="Report Bar 3 3 2" xfId="37705"/>
    <cellStyle name="Report Bar 3 4" xfId="37706"/>
    <cellStyle name="Report Bar 3 4 2" xfId="37707"/>
    <cellStyle name="Report Bar 3 5" xfId="37708"/>
    <cellStyle name="Report Bar 3 6" xfId="37709"/>
    <cellStyle name="Report Bar 4" xfId="37710"/>
    <cellStyle name="Report Bar 4 2" xfId="37711"/>
    <cellStyle name="Report Bar 4 2 2" xfId="37712"/>
    <cellStyle name="Report Bar 4 3" xfId="37713"/>
    <cellStyle name="Report Bar 4 4" xfId="37714"/>
    <cellStyle name="Report Bar 4 5" xfId="37715"/>
    <cellStyle name="Report Bar 4 6" xfId="37716"/>
    <cellStyle name="Report Bar 4 7" xfId="37717"/>
    <cellStyle name="Report Bar 5" xfId="37718"/>
    <cellStyle name="Report Bar 5 2" xfId="37719"/>
    <cellStyle name="Report Bar 5 2 2" xfId="37720"/>
    <cellStyle name="Report Bar 5 3" xfId="37721"/>
    <cellStyle name="Report Bar 5 4" xfId="37722"/>
    <cellStyle name="Report Bar 6" xfId="37723"/>
    <cellStyle name="Report Bar 6 2" xfId="37724"/>
    <cellStyle name="Report Bar 7" xfId="37725"/>
    <cellStyle name="Report Bar 7 2" xfId="37726"/>
    <cellStyle name="Report Bar_AURORA Total New" xfId="37727"/>
    <cellStyle name="Report Heading" xfId="37728"/>
    <cellStyle name="Report Heading 2" xfId="37729"/>
    <cellStyle name="Report Heading 2 2" xfId="37730"/>
    <cellStyle name="Report Heading 2 2 2" xfId="37731"/>
    <cellStyle name="Report Heading 2 2 2 2" xfId="37732"/>
    <cellStyle name="Report Heading 2 2 3" xfId="37733"/>
    <cellStyle name="Report Heading 2 3" xfId="37734"/>
    <cellStyle name="Report Heading 2 3 2" xfId="37735"/>
    <cellStyle name="Report Heading 3" xfId="37736"/>
    <cellStyle name="Report Heading 3 2" xfId="37737"/>
    <cellStyle name="Report Heading 3 2 2" xfId="37738"/>
    <cellStyle name="Report Heading 3 3" xfId="37739"/>
    <cellStyle name="Report Heading 3 4" xfId="37740"/>
    <cellStyle name="Report Heading 4" xfId="37741"/>
    <cellStyle name="Report Heading 4 2" xfId="37742"/>
    <cellStyle name="Report Heading 5" xfId="37743"/>
    <cellStyle name="Report Heading 5 2" xfId="37744"/>
    <cellStyle name="Report Heading_Electric Rev Req Model (2009 GRC) Rebuttal" xfId="37745"/>
    <cellStyle name="Report Percent" xfId="37746"/>
    <cellStyle name="Report Percent 10" xfId="37747"/>
    <cellStyle name="Report Percent 10 2" xfId="37748"/>
    <cellStyle name="Report Percent 11" xfId="37749"/>
    <cellStyle name="Report Percent 11 2" xfId="37750"/>
    <cellStyle name="Report Percent 11 3" xfId="37751"/>
    <cellStyle name="Report Percent 2" xfId="37752"/>
    <cellStyle name="Report Percent 2 2" xfId="37753"/>
    <cellStyle name="Report Percent 2 2 2" xfId="37754"/>
    <cellStyle name="Report Percent 2 2 2 2" xfId="37755"/>
    <cellStyle name="Report Percent 2 2 2 2 2" xfId="37756"/>
    <cellStyle name="Report Percent 2 2 2 3" xfId="37757"/>
    <cellStyle name="Report Percent 2 2 3" xfId="37758"/>
    <cellStyle name="Report Percent 2 2 3 2" xfId="37759"/>
    <cellStyle name="Report Percent 2 2 4" xfId="37760"/>
    <cellStyle name="Report Percent 2 2 4 2" xfId="37761"/>
    <cellStyle name="Report Percent 2 3" xfId="37762"/>
    <cellStyle name="Report Percent 2 3 2" xfId="37763"/>
    <cellStyle name="Report Percent 2 3 2 2" xfId="37764"/>
    <cellStyle name="Report Percent 2 3 2 3" xfId="37765"/>
    <cellStyle name="Report Percent 2 3 3" xfId="37766"/>
    <cellStyle name="Report Percent 2 4" xfId="37767"/>
    <cellStyle name="Report Percent 2 4 2" xfId="37768"/>
    <cellStyle name="Report Percent 2 4 2 2" xfId="37769"/>
    <cellStyle name="Report Percent 2 4 3" xfId="37770"/>
    <cellStyle name="Report Percent 2 5" xfId="37771"/>
    <cellStyle name="Report Percent 2 5 2" xfId="37772"/>
    <cellStyle name="Report Percent 2 6" xfId="37773"/>
    <cellStyle name="Report Percent 2 6 2" xfId="37774"/>
    <cellStyle name="Report Percent 3" xfId="37775"/>
    <cellStyle name="Report Percent 3 2" xfId="37776"/>
    <cellStyle name="Report Percent 3 2 2" xfId="37777"/>
    <cellStyle name="Report Percent 3 2 2 2" xfId="37778"/>
    <cellStyle name="Report Percent 3 2 3" xfId="37779"/>
    <cellStyle name="Report Percent 3 2 4" xfId="37780"/>
    <cellStyle name="Report Percent 3 3" xfId="37781"/>
    <cellStyle name="Report Percent 3 3 2" xfId="37782"/>
    <cellStyle name="Report Percent 3 3 2 2" xfId="37783"/>
    <cellStyle name="Report Percent 3 3 3" xfId="37784"/>
    <cellStyle name="Report Percent 3 4" xfId="37785"/>
    <cellStyle name="Report Percent 3 4 2" xfId="37786"/>
    <cellStyle name="Report Percent 3 4 2 2" xfId="37787"/>
    <cellStyle name="Report Percent 3 4 3" xfId="37788"/>
    <cellStyle name="Report Percent 3 5" xfId="37789"/>
    <cellStyle name="Report Percent 3 5 2" xfId="37790"/>
    <cellStyle name="Report Percent 4" xfId="37791"/>
    <cellStyle name="Report Percent 4 2" xfId="37792"/>
    <cellStyle name="Report Percent 4 2 2" xfId="37793"/>
    <cellStyle name="Report Percent 4 2 2 2" xfId="37794"/>
    <cellStyle name="Report Percent 4 2 2 2 2" xfId="37795"/>
    <cellStyle name="Report Percent 4 2 2 3" xfId="37796"/>
    <cellStyle name="Report Percent 4 2 3" xfId="37797"/>
    <cellStyle name="Report Percent 4 2 3 2" xfId="37798"/>
    <cellStyle name="Report Percent 4 2 4" xfId="37799"/>
    <cellStyle name="Report Percent 4 2 4 2" xfId="37800"/>
    <cellStyle name="Report Percent 4 3" xfId="37801"/>
    <cellStyle name="Report Percent 4 3 2" xfId="37802"/>
    <cellStyle name="Report Percent 4 3 2 2" xfId="37803"/>
    <cellStyle name="Report Percent 4 3 3" xfId="37804"/>
    <cellStyle name="Report Percent 4 3 4" xfId="37805"/>
    <cellStyle name="Report Percent 4 4" xfId="37806"/>
    <cellStyle name="Report Percent 4 4 2" xfId="37807"/>
    <cellStyle name="Report Percent 4 4 2 2" xfId="37808"/>
    <cellStyle name="Report Percent 4 4 3" xfId="37809"/>
    <cellStyle name="Report Percent 4 5" xfId="37810"/>
    <cellStyle name="Report Percent 4 5 2" xfId="37811"/>
    <cellStyle name="Report Percent 4 6" xfId="37812"/>
    <cellStyle name="Report Percent 4 6 2" xfId="37813"/>
    <cellStyle name="Report Percent 5" xfId="37814"/>
    <cellStyle name="Report Percent 5 2" xfId="37815"/>
    <cellStyle name="Report Percent 5 2 2" xfId="37816"/>
    <cellStyle name="Report Percent 5 2 2 2" xfId="37817"/>
    <cellStyle name="Report Percent 5 2 2 2 2" xfId="37818"/>
    <cellStyle name="Report Percent 5 2 3" xfId="37819"/>
    <cellStyle name="Report Percent 5 2 3 2" xfId="37820"/>
    <cellStyle name="Report Percent 5 2 4" xfId="37821"/>
    <cellStyle name="Report Percent 5 2 4 2" xfId="37822"/>
    <cellStyle name="Report Percent 5 2 5" xfId="37823"/>
    <cellStyle name="Report Percent 5 3" xfId="37824"/>
    <cellStyle name="Report Percent 5 3 2" xfId="37825"/>
    <cellStyle name="Report Percent 5 3 2 2" xfId="37826"/>
    <cellStyle name="Report Percent 5 4" xfId="37827"/>
    <cellStyle name="Report Percent 5 4 2" xfId="37828"/>
    <cellStyle name="Report Percent 5 5" xfId="37829"/>
    <cellStyle name="Report Percent 5 5 2" xfId="37830"/>
    <cellStyle name="Report Percent 6" xfId="37831"/>
    <cellStyle name="Report Percent 6 2" xfId="37832"/>
    <cellStyle name="Report Percent 6 2 2" xfId="37833"/>
    <cellStyle name="Report Percent 6 2 2 2" xfId="37834"/>
    <cellStyle name="Report Percent 6 3" xfId="37835"/>
    <cellStyle name="Report Percent 6 3 2" xfId="37836"/>
    <cellStyle name="Report Percent 6 4" xfId="37837"/>
    <cellStyle name="Report Percent 6 4 2" xfId="37838"/>
    <cellStyle name="Report Percent 7" xfId="37839"/>
    <cellStyle name="Report Percent 7 2" xfId="37840"/>
    <cellStyle name="Report Percent 7 2 2" xfId="37841"/>
    <cellStyle name="Report Percent 7 3" xfId="37842"/>
    <cellStyle name="Report Percent 8" xfId="37843"/>
    <cellStyle name="Report Percent 8 2" xfId="37844"/>
    <cellStyle name="Report Percent 8 2 2" xfId="37845"/>
    <cellStyle name="Report Percent 8 3" xfId="37846"/>
    <cellStyle name="Report Percent 8 4" xfId="37847"/>
    <cellStyle name="Report Percent 9" xfId="37848"/>
    <cellStyle name="Report Percent 9 2" xfId="37849"/>
    <cellStyle name="Report Percent 9 2 2" xfId="37850"/>
    <cellStyle name="Report Percent 9 2 2 2" xfId="37851"/>
    <cellStyle name="Report Percent 9 2 3" xfId="37852"/>
    <cellStyle name="Report Percent 9 3" xfId="37853"/>
    <cellStyle name="Report Percent 9 3 2" xfId="37854"/>
    <cellStyle name="Report Percent 9 4" xfId="37855"/>
    <cellStyle name="Report Percent_ACCOUNTS" xfId="37856"/>
    <cellStyle name="Report Unit Cost" xfId="37857"/>
    <cellStyle name="Report Unit Cost 10" xfId="37858"/>
    <cellStyle name="Report Unit Cost 10 2" xfId="37859"/>
    <cellStyle name="Report Unit Cost 10 2 2" xfId="37860"/>
    <cellStyle name="Report Unit Cost 10 2 2 2" xfId="37861"/>
    <cellStyle name="Report Unit Cost 10 2 3" xfId="37862"/>
    <cellStyle name="Report Unit Cost 10 3" xfId="37863"/>
    <cellStyle name="Report Unit Cost 10 3 2" xfId="37864"/>
    <cellStyle name="Report Unit Cost 10 4" xfId="37865"/>
    <cellStyle name="Report Unit Cost 11" xfId="37866"/>
    <cellStyle name="Report Unit Cost 11 2" xfId="37867"/>
    <cellStyle name="Report Unit Cost 12" xfId="37868"/>
    <cellStyle name="Report Unit Cost 12 2" xfId="37869"/>
    <cellStyle name="Report Unit Cost 12 3" xfId="37870"/>
    <cellStyle name="Report Unit Cost 2" xfId="37871"/>
    <cellStyle name="Report Unit Cost 2 2" xfId="37872"/>
    <cellStyle name="Report Unit Cost 2 2 2" xfId="37873"/>
    <cellStyle name="Report Unit Cost 2 2 2 2" xfId="37874"/>
    <cellStyle name="Report Unit Cost 2 2 2 2 2" xfId="37875"/>
    <cellStyle name="Report Unit Cost 2 2 2 3" xfId="37876"/>
    <cellStyle name="Report Unit Cost 2 2 3" xfId="37877"/>
    <cellStyle name="Report Unit Cost 2 2 3 2" xfId="37878"/>
    <cellStyle name="Report Unit Cost 2 2 4" xfId="37879"/>
    <cellStyle name="Report Unit Cost 2 2 4 2" xfId="37880"/>
    <cellStyle name="Report Unit Cost 2 3" xfId="37881"/>
    <cellStyle name="Report Unit Cost 2 3 2" xfId="37882"/>
    <cellStyle name="Report Unit Cost 2 3 2 2" xfId="37883"/>
    <cellStyle name="Report Unit Cost 2 3 2 3" xfId="37884"/>
    <cellStyle name="Report Unit Cost 2 3 3" xfId="37885"/>
    <cellStyle name="Report Unit Cost 2 4" xfId="37886"/>
    <cellStyle name="Report Unit Cost 2 4 2" xfId="37887"/>
    <cellStyle name="Report Unit Cost 2 4 2 2" xfId="37888"/>
    <cellStyle name="Report Unit Cost 2 4 3" xfId="37889"/>
    <cellStyle name="Report Unit Cost 2 5" xfId="37890"/>
    <cellStyle name="Report Unit Cost 2 5 2" xfId="37891"/>
    <cellStyle name="Report Unit Cost 2 6" xfId="37892"/>
    <cellStyle name="Report Unit Cost 2 6 2" xfId="37893"/>
    <cellStyle name="Report Unit Cost 3" xfId="37894"/>
    <cellStyle name="Report Unit Cost 3 2" xfId="37895"/>
    <cellStyle name="Report Unit Cost 3 2 2" xfId="37896"/>
    <cellStyle name="Report Unit Cost 3 2 2 2" xfId="37897"/>
    <cellStyle name="Report Unit Cost 3 2 3" xfId="37898"/>
    <cellStyle name="Report Unit Cost 3 2 4" xfId="37899"/>
    <cellStyle name="Report Unit Cost 3 3" xfId="37900"/>
    <cellStyle name="Report Unit Cost 3 3 2" xfId="37901"/>
    <cellStyle name="Report Unit Cost 3 3 2 2" xfId="37902"/>
    <cellStyle name="Report Unit Cost 3 3 3" xfId="37903"/>
    <cellStyle name="Report Unit Cost 3 4" xfId="37904"/>
    <cellStyle name="Report Unit Cost 3 4 2" xfId="37905"/>
    <cellStyle name="Report Unit Cost 3 4 2 2" xfId="37906"/>
    <cellStyle name="Report Unit Cost 3 4 3" xfId="37907"/>
    <cellStyle name="Report Unit Cost 3 5" xfId="37908"/>
    <cellStyle name="Report Unit Cost 3 5 2" xfId="37909"/>
    <cellStyle name="Report Unit Cost 4" xfId="37910"/>
    <cellStyle name="Report Unit Cost 4 2" xfId="37911"/>
    <cellStyle name="Report Unit Cost 4 2 2" xfId="37912"/>
    <cellStyle name="Report Unit Cost 4 2 2 2" xfId="37913"/>
    <cellStyle name="Report Unit Cost 4 2 2 2 2" xfId="37914"/>
    <cellStyle name="Report Unit Cost 4 2 2 3" xfId="37915"/>
    <cellStyle name="Report Unit Cost 4 2 3" xfId="37916"/>
    <cellStyle name="Report Unit Cost 4 2 3 2" xfId="37917"/>
    <cellStyle name="Report Unit Cost 4 2 4" xfId="37918"/>
    <cellStyle name="Report Unit Cost 4 2 4 2" xfId="37919"/>
    <cellStyle name="Report Unit Cost 4 3" xfId="37920"/>
    <cellStyle name="Report Unit Cost 4 3 2" xfId="37921"/>
    <cellStyle name="Report Unit Cost 4 3 2 2" xfId="37922"/>
    <cellStyle name="Report Unit Cost 4 3 3" xfId="37923"/>
    <cellStyle name="Report Unit Cost 4 3 4" xfId="37924"/>
    <cellStyle name="Report Unit Cost 4 4" xfId="37925"/>
    <cellStyle name="Report Unit Cost 4 4 2" xfId="37926"/>
    <cellStyle name="Report Unit Cost 4 4 2 2" xfId="37927"/>
    <cellStyle name="Report Unit Cost 4 4 3" xfId="37928"/>
    <cellStyle name="Report Unit Cost 4 5" xfId="37929"/>
    <cellStyle name="Report Unit Cost 4 5 2" xfId="37930"/>
    <cellStyle name="Report Unit Cost 4 6" xfId="37931"/>
    <cellStyle name="Report Unit Cost 4 6 2" xfId="37932"/>
    <cellStyle name="Report Unit Cost 5" xfId="37933"/>
    <cellStyle name="Report Unit Cost 5 2" xfId="37934"/>
    <cellStyle name="Report Unit Cost 5 2 2" xfId="37935"/>
    <cellStyle name="Report Unit Cost 5 2 2 2" xfId="37936"/>
    <cellStyle name="Report Unit Cost 5 2 2 2 2" xfId="37937"/>
    <cellStyle name="Report Unit Cost 5 2 3" xfId="37938"/>
    <cellStyle name="Report Unit Cost 5 2 3 2" xfId="37939"/>
    <cellStyle name="Report Unit Cost 5 2 4" xfId="37940"/>
    <cellStyle name="Report Unit Cost 5 2 4 2" xfId="37941"/>
    <cellStyle name="Report Unit Cost 5 2 5" xfId="37942"/>
    <cellStyle name="Report Unit Cost 5 3" xfId="37943"/>
    <cellStyle name="Report Unit Cost 5 3 2" xfId="37944"/>
    <cellStyle name="Report Unit Cost 5 3 2 2" xfId="37945"/>
    <cellStyle name="Report Unit Cost 5 3 3" xfId="37946"/>
    <cellStyle name="Report Unit Cost 5 4" xfId="37947"/>
    <cellStyle name="Report Unit Cost 5 4 2" xfId="37948"/>
    <cellStyle name="Report Unit Cost 5 4 2 2" xfId="37949"/>
    <cellStyle name="Report Unit Cost 5 4 3" xfId="37950"/>
    <cellStyle name="Report Unit Cost 5 5" xfId="37951"/>
    <cellStyle name="Report Unit Cost 5 5 2" xfId="37952"/>
    <cellStyle name="Report Unit Cost 5 6" xfId="37953"/>
    <cellStyle name="Report Unit Cost 5 6 2" xfId="37954"/>
    <cellStyle name="Report Unit Cost 6" xfId="37955"/>
    <cellStyle name="Report Unit Cost 6 2" xfId="37956"/>
    <cellStyle name="Report Unit Cost 6 2 2" xfId="37957"/>
    <cellStyle name="Report Unit Cost 6 2 2 2" xfId="37958"/>
    <cellStyle name="Report Unit Cost 6 2 2 2 2" xfId="37959"/>
    <cellStyle name="Report Unit Cost 6 2 3" xfId="37960"/>
    <cellStyle name="Report Unit Cost 6 2 3 2" xfId="37961"/>
    <cellStyle name="Report Unit Cost 6 2 4" xfId="37962"/>
    <cellStyle name="Report Unit Cost 6 2 4 2" xfId="37963"/>
    <cellStyle name="Report Unit Cost 6 2 5" xfId="37964"/>
    <cellStyle name="Report Unit Cost 6 3" xfId="37965"/>
    <cellStyle name="Report Unit Cost 6 3 2" xfId="37966"/>
    <cellStyle name="Report Unit Cost 6 3 2 2" xfId="37967"/>
    <cellStyle name="Report Unit Cost 6 4" xfId="37968"/>
    <cellStyle name="Report Unit Cost 6 4 2" xfId="37969"/>
    <cellStyle name="Report Unit Cost 6 5" xfId="37970"/>
    <cellStyle name="Report Unit Cost 6 5 2" xfId="37971"/>
    <cellStyle name="Report Unit Cost 6 6" xfId="37972"/>
    <cellStyle name="Report Unit Cost 7" xfId="37973"/>
    <cellStyle name="Report Unit Cost 7 2" xfId="37974"/>
    <cellStyle name="Report Unit Cost 7 2 2" xfId="37975"/>
    <cellStyle name="Report Unit Cost 7 2 2 2" xfId="37976"/>
    <cellStyle name="Report Unit Cost 7 3" xfId="37977"/>
    <cellStyle name="Report Unit Cost 7 3 2" xfId="37978"/>
    <cellStyle name="Report Unit Cost 7 4" xfId="37979"/>
    <cellStyle name="Report Unit Cost 7 4 2" xfId="37980"/>
    <cellStyle name="Report Unit Cost 8" xfId="37981"/>
    <cellStyle name="Report Unit Cost 8 2" xfId="37982"/>
    <cellStyle name="Report Unit Cost 8 2 2" xfId="37983"/>
    <cellStyle name="Report Unit Cost 8 3" xfId="37984"/>
    <cellStyle name="Report Unit Cost 9" xfId="37985"/>
    <cellStyle name="Report Unit Cost 9 2" xfId="37986"/>
    <cellStyle name="Report Unit Cost 9 2 2" xfId="37987"/>
    <cellStyle name="Report Unit Cost 9 3" xfId="37988"/>
    <cellStyle name="Report Unit Cost 9 4" xfId="37989"/>
    <cellStyle name="Report Unit Cost_ACCOUNTS" xfId="37990"/>
    <cellStyle name="Report_Adj Bench DR 3 for Initial Briefs (Electric)" xfId="37991"/>
    <cellStyle name="Reports" xfId="37992"/>
    <cellStyle name="Reports 2" xfId="37993"/>
    <cellStyle name="Reports 2 2" xfId="37994"/>
    <cellStyle name="Reports 2 2 2" xfId="37995"/>
    <cellStyle name="Reports 2 3" xfId="37996"/>
    <cellStyle name="Reports 3" xfId="37997"/>
    <cellStyle name="Reports 3 2" xfId="37998"/>
    <cellStyle name="Reports 3 3" xfId="37999"/>
    <cellStyle name="Reports 4" xfId="38000"/>
    <cellStyle name="Reports 4 2" xfId="38001"/>
    <cellStyle name="Reports Total" xfId="38002"/>
    <cellStyle name="Reports Total 2" xfId="38003"/>
    <cellStyle name="Reports Total 2 2" xfId="38004"/>
    <cellStyle name="Reports Total 2 2 2" xfId="38005"/>
    <cellStyle name="Reports Total 2 2 2 2" xfId="38006"/>
    <cellStyle name="Reports Total 2 2 2 2 2" xfId="38007"/>
    <cellStyle name="Reports Total 2 2 2 3" xfId="38008"/>
    <cellStyle name="Reports Total 2 2 3" xfId="38009"/>
    <cellStyle name="Reports Total 2 2 3 2" xfId="38010"/>
    <cellStyle name="Reports Total 2 2 4" xfId="38011"/>
    <cellStyle name="Reports Total 2 2 4 2" xfId="38012"/>
    <cellStyle name="Reports Total 2 2 5" xfId="38013"/>
    <cellStyle name="Reports Total 2 2 6" xfId="38014"/>
    <cellStyle name="Reports Total 2 2 7" xfId="38015"/>
    <cellStyle name="Reports Total 2 3" xfId="38016"/>
    <cellStyle name="Reports Total 2 3 2" xfId="38017"/>
    <cellStyle name="Reports Total 2 3 2 2" xfId="38018"/>
    <cellStyle name="Reports Total 2 3 3" xfId="38019"/>
    <cellStyle name="Reports Total 2 4" xfId="38020"/>
    <cellStyle name="Reports Total 2 4 2" xfId="38021"/>
    <cellStyle name="Reports Total 2 4 2 2" xfId="38022"/>
    <cellStyle name="Reports Total 2 4 3" xfId="38023"/>
    <cellStyle name="Reports Total 2 5" xfId="38024"/>
    <cellStyle name="Reports Total 2 5 2" xfId="38025"/>
    <cellStyle name="Reports Total 2 6" xfId="38026"/>
    <cellStyle name="Reports Total 2 6 2" xfId="38027"/>
    <cellStyle name="Reports Total 2 7" xfId="38028"/>
    <cellStyle name="Reports Total 2 8" xfId="38029"/>
    <cellStyle name="Reports Total 3" xfId="38030"/>
    <cellStyle name="Reports Total 3 2" xfId="38031"/>
    <cellStyle name="Reports Total 3 2 2" xfId="38032"/>
    <cellStyle name="Reports Total 3 2 2 2" xfId="38033"/>
    <cellStyle name="Reports Total 3 2 3" xfId="38034"/>
    <cellStyle name="Reports Total 3 3" xfId="38035"/>
    <cellStyle name="Reports Total 3 3 2" xfId="38036"/>
    <cellStyle name="Reports Total 3 4" xfId="38037"/>
    <cellStyle name="Reports Total 3 4 2" xfId="38038"/>
    <cellStyle name="Reports Total 3 5" xfId="38039"/>
    <cellStyle name="Reports Total 3 6" xfId="38040"/>
    <cellStyle name="Reports Total 3 7" xfId="38041"/>
    <cellStyle name="Reports Total 4" xfId="38042"/>
    <cellStyle name="Reports Total 4 2" xfId="38043"/>
    <cellStyle name="Reports Total 4 2 2" xfId="38044"/>
    <cellStyle name="Reports Total 4 3" xfId="38045"/>
    <cellStyle name="Reports Total 4 4" xfId="38046"/>
    <cellStyle name="Reports Total 4 5" xfId="38047"/>
    <cellStyle name="Reports Total 4 6" xfId="38048"/>
    <cellStyle name="Reports Total 4 7" xfId="38049"/>
    <cellStyle name="Reports Total 5" xfId="38050"/>
    <cellStyle name="Reports Total 5 2" xfId="38051"/>
    <cellStyle name="Reports Total 5 2 2" xfId="38052"/>
    <cellStyle name="Reports Total 5 3" xfId="38053"/>
    <cellStyle name="Reports Total 5 4" xfId="38054"/>
    <cellStyle name="Reports Total 6" xfId="38055"/>
    <cellStyle name="Reports Total 6 2" xfId="38056"/>
    <cellStyle name="Reports Total 7" xfId="38057"/>
    <cellStyle name="Reports Total 7 2" xfId="38058"/>
    <cellStyle name="Reports Total_AURORA Total New" xfId="38059"/>
    <cellStyle name="Reports Unit Cost Total" xfId="38060"/>
    <cellStyle name="Reports Unit Cost Total 2" xfId="38061"/>
    <cellStyle name="Reports Unit Cost Total 2 2" xfId="38062"/>
    <cellStyle name="Reports Unit Cost Total 2 2 2" xfId="38063"/>
    <cellStyle name="Reports Unit Cost Total 2 2 2 2" xfId="38064"/>
    <cellStyle name="Reports Unit Cost Total 2 2 3" xfId="38065"/>
    <cellStyle name="Reports Unit Cost Total 2 2 4" xfId="38066"/>
    <cellStyle name="Reports Unit Cost Total 2 3" xfId="38067"/>
    <cellStyle name="Reports Unit Cost Total 2 3 2" xfId="38068"/>
    <cellStyle name="Reports Unit Cost Total 2 4" xfId="38069"/>
    <cellStyle name="Reports Unit Cost Total 2 4 2" xfId="38070"/>
    <cellStyle name="Reports Unit Cost Total 2 5" xfId="38071"/>
    <cellStyle name="Reports Unit Cost Total 2 6" xfId="38072"/>
    <cellStyle name="Reports Unit Cost Total 2 7" xfId="38073"/>
    <cellStyle name="Reports Unit Cost Total 3" xfId="38074"/>
    <cellStyle name="Reports Unit Cost Total 3 2" xfId="38075"/>
    <cellStyle name="Reports Unit Cost Total 3 2 2" xfId="38076"/>
    <cellStyle name="Reports Unit Cost Total 3 3" xfId="38077"/>
    <cellStyle name="Reports Unit Cost Total 4" xfId="38078"/>
    <cellStyle name="Reports Unit Cost Total 4 2" xfId="38079"/>
    <cellStyle name="Reports Unit Cost Total 4 3" xfId="38080"/>
    <cellStyle name="Reports Unit Cost Total 5" xfId="38081"/>
    <cellStyle name="Reports Unit Cost Total 5 2" xfId="38082"/>
    <cellStyle name="Reports_14.21G &amp; 16.28E Incentive Pay" xfId="38083"/>
    <cellStyle name="RevList" xfId="38084"/>
    <cellStyle name="RevList 2" xfId="38085"/>
    <cellStyle name="RevList 2 2" xfId="38086"/>
    <cellStyle name="RevList 2 2 2" xfId="38087"/>
    <cellStyle name="RevList 2 3" xfId="38088"/>
    <cellStyle name="RevList 3" xfId="38089"/>
    <cellStyle name="RevList 3 2" xfId="38090"/>
    <cellStyle name="RevList 3 3" xfId="38091"/>
    <cellStyle name="RevList 4" xfId="38092"/>
    <cellStyle name="RevList 4 2" xfId="38093"/>
    <cellStyle name="round100" xfId="38094"/>
    <cellStyle name="round100 10" xfId="38095"/>
    <cellStyle name="round100 10 2" xfId="38096"/>
    <cellStyle name="round100 11" xfId="38097"/>
    <cellStyle name="round100 11 2" xfId="38098"/>
    <cellStyle name="round100 11 3" xfId="38099"/>
    <cellStyle name="round100 2" xfId="38100"/>
    <cellStyle name="round100 2 2" xfId="38101"/>
    <cellStyle name="round100 2 2 2" xfId="38102"/>
    <cellStyle name="round100 2 2 2 2" xfId="38103"/>
    <cellStyle name="round100 2 2 2 2 2" xfId="38104"/>
    <cellStyle name="round100 2 2 2 3" xfId="38105"/>
    <cellStyle name="round100 2 2 3" xfId="38106"/>
    <cellStyle name="round100 2 2 3 2" xfId="38107"/>
    <cellStyle name="round100 2 2 4" xfId="38108"/>
    <cellStyle name="round100 2 2 4 2" xfId="38109"/>
    <cellStyle name="round100 2 3" xfId="38110"/>
    <cellStyle name="round100 2 3 2" xfId="38111"/>
    <cellStyle name="round100 2 3 2 2" xfId="38112"/>
    <cellStyle name="round100 2 3 2 3" xfId="38113"/>
    <cellStyle name="round100 2 3 3" xfId="38114"/>
    <cellStyle name="round100 2 4" xfId="38115"/>
    <cellStyle name="round100 2 4 2" xfId="38116"/>
    <cellStyle name="round100 2 4 2 2" xfId="38117"/>
    <cellStyle name="round100 2 4 3" xfId="38118"/>
    <cellStyle name="round100 2 5" xfId="38119"/>
    <cellStyle name="round100 2 5 2" xfId="38120"/>
    <cellStyle name="round100 2 6" xfId="38121"/>
    <cellStyle name="round100 2 6 2" xfId="38122"/>
    <cellStyle name="round100 3" xfId="38123"/>
    <cellStyle name="round100 3 2" xfId="38124"/>
    <cellStyle name="round100 3 2 2" xfId="38125"/>
    <cellStyle name="round100 3 2 2 2" xfId="38126"/>
    <cellStyle name="round100 3 2 3" xfId="38127"/>
    <cellStyle name="round100 3 2 4" xfId="38128"/>
    <cellStyle name="round100 3 3" xfId="38129"/>
    <cellStyle name="round100 3 3 2" xfId="38130"/>
    <cellStyle name="round100 3 3 2 2" xfId="38131"/>
    <cellStyle name="round100 3 3 3" xfId="38132"/>
    <cellStyle name="round100 3 4" xfId="38133"/>
    <cellStyle name="round100 3 4 2" xfId="38134"/>
    <cellStyle name="round100 3 4 2 2" xfId="38135"/>
    <cellStyle name="round100 3 4 3" xfId="38136"/>
    <cellStyle name="round100 3 5" xfId="38137"/>
    <cellStyle name="round100 3 5 2" xfId="38138"/>
    <cellStyle name="round100 4" xfId="38139"/>
    <cellStyle name="round100 4 2" xfId="38140"/>
    <cellStyle name="round100 4 2 2" xfId="38141"/>
    <cellStyle name="round100 4 2 2 2" xfId="38142"/>
    <cellStyle name="round100 4 2 2 2 2" xfId="38143"/>
    <cellStyle name="round100 4 2 2 3" xfId="38144"/>
    <cellStyle name="round100 4 2 3" xfId="38145"/>
    <cellStyle name="round100 4 2 3 2" xfId="38146"/>
    <cellStyle name="round100 4 2 4" xfId="38147"/>
    <cellStyle name="round100 4 2 4 2" xfId="38148"/>
    <cellStyle name="round100 4 3" xfId="38149"/>
    <cellStyle name="round100 4 3 2" xfId="38150"/>
    <cellStyle name="round100 4 3 2 2" xfId="38151"/>
    <cellStyle name="round100 4 3 3" xfId="38152"/>
    <cellStyle name="round100 4 3 4" xfId="38153"/>
    <cellStyle name="round100 4 4" xfId="38154"/>
    <cellStyle name="round100 4 4 2" xfId="38155"/>
    <cellStyle name="round100 4 4 2 2" xfId="38156"/>
    <cellStyle name="round100 4 4 3" xfId="38157"/>
    <cellStyle name="round100 4 5" xfId="38158"/>
    <cellStyle name="round100 4 5 2" xfId="38159"/>
    <cellStyle name="round100 4 6" xfId="38160"/>
    <cellStyle name="round100 4 6 2" xfId="38161"/>
    <cellStyle name="round100 5" xfId="38162"/>
    <cellStyle name="round100 5 2" xfId="38163"/>
    <cellStyle name="round100 5 2 2" xfId="38164"/>
    <cellStyle name="round100 5 2 2 2" xfId="38165"/>
    <cellStyle name="round100 5 2 2 2 2" xfId="38166"/>
    <cellStyle name="round100 5 2 3" xfId="38167"/>
    <cellStyle name="round100 5 2 3 2" xfId="38168"/>
    <cellStyle name="round100 5 2 4" xfId="38169"/>
    <cellStyle name="round100 5 2 4 2" xfId="38170"/>
    <cellStyle name="round100 5 2 5" xfId="38171"/>
    <cellStyle name="round100 5 3" xfId="38172"/>
    <cellStyle name="round100 5 3 2" xfId="38173"/>
    <cellStyle name="round100 5 3 2 2" xfId="38174"/>
    <cellStyle name="round100 5 4" xfId="38175"/>
    <cellStyle name="round100 5 4 2" xfId="38176"/>
    <cellStyle name="round100 5 5" xfId="38177"/>
    <cellStyle name="round100 5 5 2" xfId="38178"/>
    <cellStyle name="round100 6" xfId="38179"/>
    <cellStyle name="round100 6 2" xfId="38180"/>
    <cellStyle name="round100 6 2 2" xfId="38181"/>
    <cellStyle name="round100 6 2 2 2" xfId="38182"/>
    <cellStyle name="round100 6 3" xfId="38183"/>
    <cellStyle name="round100 6 3 2" xfId="38184"/>
    <cellStyle name="round100 6 4" xfId="38185"/>
    <cellStyle name="round100 6 4 2" xfId="38186"/>
    <cellStyle name="round100 7" xfId="38187"/>
    <cellStyle name="round100 7 2" xfId="38188"/>
    <cellStyle name="round100 7 2 2" xfId="38189"/>
    <cellStyle name="round100 7 3" xfId="38190"/>
    <cellStyle name="round100 8" xfId="38191"/>
    <cellStyle name="round100 8 2" xfId="38192"/>
    <cellStyle name="round100 8 2 2" xfId="38193"/>
    <cellStyle name="round100 8 3" xfId="38194"/>
    <cellStyle name="round100 8 4" xfId="38195"/>
    <cellStyle name="round100 9" xfId="38196"/>
    <cellStyle name="round100 9 2" xfId="38197"/>
    <cellStyle name="round100 9 2 2" xfId="38198"/>
    <cellStyle name="round100 9 2 2 2" xfId="38199"/>
    <cellStyle name="round100 9 2 3" xfId="38200"/>
    <cellStyle name="round100 9 3" xfId="38201"/>
    <cellStyle name="round100 9 3 2" xfId="38202"/>
    <cellStyle name="round100 9 4" xfId="38203"/>
    <cellStyle name="RowHeading" xfId="38204"/>
    <cellStyle name="SAPBEXaggData" xfId="38205"/>
    <cellStyle name="SAPBEXaggData 2" xfId="38206"/>
    <cellStyle name="SAPBEXaggData 2 2" xfId="38207"/>
    <cellStyle name="SAPBEXaggData 2 2 2" xfId="38208"/>
    <cellStyle name="SAPBEXaggData 2 3" xfId="38209"/>
    <cellStyle name="SAPBEXaggData 2 4" xfId="38210"/>
    <cellStyle name="SAPBEXaggData 2 5" xfId="38211"/>
    <cellStyle name="SAPBEXaggData 2 6" xfId="38212"/>
    <cellStyle name="SAPBEXaggData 2 7" xfId="38213"/>
    <cellStyle name="SAPBEXaggData 3" xfId="38214"/>
    <cellStyle name="SAPBEXaggData 3 2" xfId="38215"/>
    <cellStyle name="SAPBEXaggData 4" xfId="38216"/>
    <cellStyle name="SAPBEXaggData 4 2" xfId="38217"/>
    <cellStyle name="SAPBEXaggData 5" xfId="38218"/>
    <cellStyle name="SAPBEXaggDataEmph" xfId="38219"/>
    <cellStyle name="SAPBEXaggDataEmph 2" xfId="38220"/>
    <cellStyle name="SAPBEXaggDataEmph 2 2" xfId="38221"/>
    <cellStyle name="SAPBEXaggDataEmph 2 2 2" xfId="38222"/>
    <cellStyle name="SAPBEXaggDataEmph 2 3" xfId="38223"/>
    <cellStyle name="SAPBEXaggDataEmph 2 4" xfId="38224"/>
    <cellStyle name="SAPBEXaggDataEmph 2 5" xfId="38225"/>
    <cellStyle name="SAPBEXaggDataEmph 2 6" xfId="38226"/>
    <cellStyle name="SAPBEXaggDataEmph 2 7" xfId="38227"/>
    <cellStyle name="SAPBEXaggDataEmph 3" xfId="38228"/>
    <cellStyle name="SAPBEXaggDataEmph 3 2" xfId="38229"/>
    <cellStyle name="SAPBEXaggDataEmph 4" xfId="38230"/>
    <cellStyle name="SAPBEXaggDataEmph 4 2" xfId="38231"/>
    <cellStyle name="SAPBEXaggDataEmph 5" xfId="38232"/>
    <cellStyle name="SAPBEXaggItem" xfId="38233"/>
    <cellStyle name="SAPBEXaggItem 2" xfId="38234"/>
    <cellStyle name="SAPBEXaggItem 2 2" xfId="38235"/>
    <cellStyle name="SAPBEXaggItem 2 2 2" xfId="38236"/>
    <cellStyle name="SAPBEXaggItem 2 3" xfId="38237"/>
    <cellStyle name="SAPBEXaggItem 2 4" xfId="38238"/>
    <cellStyle name="SAPBEXaggItem 2 5" xfId="38239"/>
    <cellStyle name="SAPBEXaggItem 2 6" xfId="38240"/>
    <cellStyle name="SAPBEXaggItem 2 7" xfId="38241"/>
    <cellStyle name="SAPBEXaggItem 3" xfId="38242"/>
    <cellStyle name="SAPBEXaggItem 3 2" xfId="38243"/>
    <cellStyle name="SAPBEXaggItem 4" xfId="38244"/>
    <cellStyle name="SAPBEXaggItem 4 2" xfId="38245"/>
    <cellStyle name="SAPBEXaggItem 5" xfId="38246"/>
    <cellStyle name="SAPBEXaggItemX" xfId="38247"/>
    <cellStyle name="SAPBEXaggItemX 2" xfId="38248"/>
    <cellStyle name="SAPBEXaggItemX 2 2" xfId="38249"/>
    <cellStyle name="SAPBEXaggItemX 2 2 2" xfId="38250"/>
    <cellStyle name="SAPBEXaggItemX 2 3" xfId="38251"/>
    <cellStyle name="SAPBEXaggItemX 2 4" xfId="38252"/>
    <cellStyle name="SAPBEXaggItemX 2 5" xfId="38253"/>
    <cellStyle name="SAPBEXaggItemX 2 6" xfId="38254"/>
    <cellStyle name="SAPBEXaggItemX 2 7" xfId="38255"/>
    <cellStyle name="SAPBEXaggItemX 3" xfId="38256"/>
    <cellStyle name="SAPBEXaggItemX 3 2" xfId="38257"/>
    <cellStyle name="SAPBEXaggItemX 4" xfId="38258"/>
    <cellStyle name="SAPBEXaggItemX 4 2" xfId="38259"/>
    <cellStyle name="SAPBEXaggItemX 5" xfId="38260"/>
    <cellStyle name="SAPBEXchaText" xfId="38261"/>
    <cellStyle name="SAPBEXchaText 10" xfId="38262"/>
    <cellStyle name="SAPBEXchaText 2" xfId="38263"/>
    <cellStyle name="SAPBEXchaText 2 2" xfId="38264"/>
    <cellStyle name="SAPBEXchaText 2 2 2" xfId="38265"/>
    <cellStyle name="SAPBEXchaText 2 2 2 2" xfId="38266"/>
    <cellStyle name="SAPBEXchaText 2 2 2 3" xfId="38267"/>
    <cellStyle name="SAPBEXchaText 2 2 2 4" xfId="38268"/>
    <cellStyle name="SAPBEXchaText 2 2 2 5" xfId="38269"/>
    <cellStyle name="SAPBEXchaText 2 2 2 6" xfId="38270"/>
    <cellStyle name="SAPBEXchaText 2 2 2 7" xfId="38271"/>
    <cellStyle name="SAPBEXchaText 2 2 3" xfId="38272"/>
    <cellStyle name="SAPBEXchaText 2 2 4" xfId="38273"/>
    <cellStyle name="SAPBEXchaText 2 2 5" xfId="38274"/>
    <cellStyle name="SAPBEXchaText 2 2 6" xfId="38275"/>
    <cellStyle name="SAPBEXchaText 2 2 7" xfId="38276"/>
    <cellStyle name="SAPBEXchaText 2 2 8" xfId="38277"/>
    <cellStyle name="SAPBEXchaText 2 3" xfId="38278"/>
    <cellStyle name="SAPBEXchaText 2 3 2" xfId="38279"/>
    <cellStyle name="SAPBEXchaText 2 3 3" xfId="38280"/>
    <cellStyle name="SAPBEXchaText 2 3 4" xfId="38281"/>
    <cellStyle name="SAPBEXchaText 2 3 5" xfId="38282"/>
    <cellStyle name="SAPBEXchaText 2 3 6" xfId="38283"/>
    <cellStyle name="SAPBEXchaText 2 3 7" xfId="38284"/>
    <cellStyle name="SAPBEXchaText 2 4" xfId="38285"/>
    <cellStyle name="SAPBEXchaText 2 5" xfId="38286"/>
    <cellStyle name="SAPBEXchaText 2 6" xfId="38287"/>
    <cellStyle name="SAPBEXchaText 2 7" xfId="38288"/>
    <cellStyle name="SAPBEXchaText 2 8" xfId="38289"/>
    <cellStyle name="SAPBEXchaText 2 9" xfId="38290"/>
    <cellStyle name="SAPBEXchaText 3" xfId="38291"/>
    <cellStyle name="SAPBEXchaText 3 10" xfId="38292"/>
    <cellStyle name="SAPBEXchaText 3 2" xfId="38293"/>
    <cellStyle name="SAPBEXchaText 3 2 2" xfId="38294"/>
    <cellStyle name="SAPBEXchaText 3 2 2 2" xfId="38295"/>
    <cellStyle name="SAPBEXchaText 3 2 2 3" xfId="38296"/>
    <cellStyle name="SAPBEXchaText 3 2 2 4" xfId="38297"/>
    <cellStyle name="SAPBEXchaText 3 2 2 5" xfId="38298"/>
    <cellStyle name="SAPBEXchaText 3 2 2 6" xfId="38299"/>
    <cellStyle name="SAPBEXchaText 3 2 2 7" xfId="38300"/>
    <cellStyle name="SAPBEXchaText 3 2 3" xfId="38301"/>
    <cellStyle name="SAPBEXchaText 3 2 4" xfId="38302"/>
    <cellStyle name="SAPBEXchaText 3 2 5" xfId="38303"/>
    <cellStyle name="SAPBEXchaText 3 2 6" xfId="38304"/>
    <cellStyle name="SAPBEXchaText 3 2 7" xfId="38305"/>
    <cellStyle name="SAPBEXchaText 3 2 8" xfId="38306"/>
    <cellStyle name="SAPBEXchaText 3 3" xfId="38307"/>
    <cellStyle name="SAPBEXchaText 3 3 2" xfId="38308"/>
    <cellStyle name="SAPBEXchaText 3 3 2 2" xfId="38309"/>
    <cellStyle name="SAPBEXchaText 3 3 2 3" xfId="38310"/>
    <cellStyle name="SAPBEXchaText 3 3 2 4" xfId="38311"/>
    <cellStyle name="SAPBEXchaText 3 3 2 5" xfId="38312"/>
    <cellStyle name="SAPBEXchaText 3 3 2 6" xfId="38313"/>
    <cellStyle name="SAPBEXchaText 3 3 2 7" xfId="38314"/>
    <cellStyle name="SAPBEXchaText 3 3 3" xfId="38315"/>
    <cellStyle name="SAPBEXchaText 3 3 4" xfId="38316"/>
    <cellStyle name="SAPBEXchaText 3 3 5" xfId="38317"/>
    <cellStyle name="SAPBEXchaText 3 3 6" xfId="38318"/>
    <cellStyle name="SAPBEXchaText 3 3 7" xfId="38319"/>
    <cellStyle name="SAPBEXchaText 3 3 8" xfId="38320"/>
    <cellStyle name="SAPBEXchaText 3 4" xfId="38321"/>
    <cellStyle name="SAPBEXchaText 3 4 2" xfId="38322"/>
    <cellStyle name="SAPBEXchaText 3 4 2 2" xfId="38323"/>
    <cellStyle name="SAPBEXchaText 3 4 2 3" xfId="38324"/>
    <cellStyle name="SAPBEXchaText 3 4 2 4" xfId="38325"/>
    <cellStyle name="SAPBEXchaText 3 4 2 5" xfId="38326"/>
    <cellStyle name="SAPBEXchaText 3 4 2 6" xfId="38327"/>
    <cellStyle name="SAPBEXchaText 3 4 2 7" xfId="38328"/>
    <cellStyle name="SAPBEXchaText 3 4 3" xfId="38329"/>
    <cellStyle name="SAPBEXchaText 3 4 4" xfId="38330"/>
    <cellStyle name="SAPBEXchaText 3 4 5" xfId="38331"/>
    <cellStyle name="SAPBEXchaText 3 4 6" xfId="38332"/>
    <cellStyle name="SAPBEXchaText 3 4 7" xfId="38333"/>
    <cellStyle name="SAPBEXchaText 3 4 8" xfId="38334"/>
    <cellStyle name="SAPBEXchaText 3 5" xfId="38335"/>
    <cellStyle name="SAPBEXchaText 3 6" xfId="38336"/>
    <cellStyle name="SAPBEXchaText 3 7" xfId="38337"/>
    <cellStyle name="SAPBEXchaText 3 8" xfId="38338"/>
    <cellStyle name="SAPBEXchaText 3 9" xfId="38339"/>
    <cellStyle name="SAPBEXchaText 4" xfId="38340"/>
    <cellStyle name="SAPBEXchaText 4 2" xfId="38341"/>
    <cellStyle name="SAPBEXchaText 4 2 2" xfId="38342"/>
    <cellStyle name="SAPBEXchaText 4 2 3" xfId="38343"/>
    <cellStyle name="SAPBEXchaText 4 2 4" xfId="38344"/>
    <cellStyle name="SAPBEXchaText 4 2 5" xfId="38345"/>
    <cellStyle name="SAPBEXchaText 4 2 6" xfId="38346"/>
    <cellStyle name="SAPBEXchaText 4 2 7" xfId="38347"/>
    <cellStyle name="SAPBEXchaText 4 3" xfId="38348"/>
    <cellStyle name="SAPBEXchaText 4 4" xfId="38349"/>
    <cellStyle name="SAPBEXchaText 4 5" xfId="38350"/>
    <cellStyle name="SAPBEXchaText 4 6" xfId="38351"/>
    <cellStyle name="SAPBEXchaText 4 7" xfId="38352"/>
    <cellStyle name="SAPBEXchaText 4 8" xfId="38353"/>
    <cellStyle name="SAPBEXchaText 5" xfId="38354"/>
    <cellStyle name="SAPBEXchaText 5 2" xfId="38355"/>
    <cellStyle name="SAPBEXchaText 5 3" xfId="38356"/>
    <cellStyle name="SAPBEXchaText 5 4" xfId="38357"/>
    <cellStyle name="SAPBEXchaText 5 5" xfId="38358"/>
    <cellStyle name="SAPBEXchaText 5 6" xfId="38359"/>
    <cellStyle name="SAPBEXchaText 5 7" xfId="38360"/>
    <cellStyle name="SAPBEXchaText 6" xfId="38361"/>
    <cellStyle name="SAPBEXchaText 7" xfId="38362"/>
    <cellStyle name="SAPBEXchaText 8" xfId="38363"/>
    <cellStyle name="SAPBEXchaText 9" xfId="38364"/>
    <cellStyle name="SAPBEXexcBad7" xfId="38365"/>
    <cellStyle name="SAPBEXexcBad7 2" xfId="38366"/>
    <cellStyle name="SAPBEXexcBad7 2 2" xfId="38367"/>
    <cellStyle name="SAPBEXexcBad7 2 2 2" xfId="38368"/>
    <cellStyle name="SAPBEXexcBad7 2 3" xfId="38369"/>
    <cellStyle name="SAPBEXexcBad7 2 4" xfId="38370"/>
    <cellStyle name="SAPBEXexcBad7 2 5" xfId="38371"/>
    <cellStyle name="SAPBEXexcBad7 2 6" xfId="38372"/>
    <cellStyle name="SAPBEXexcBad7 2 7" xfId="38373"/>
    <cellStyle name="SAPBEXexcBad7 3" xfId="38374"/>
    <cellStyle name="SAPBEXexcBad7 3 2" xfId="38375"/>
    <cellStyle name="SAPBEXexcBad7 4" xfId="38376"/>
    <cellStyle name="SAPBEXexcBad7 4 2" xfId="38377"/>
    <cellStyle name="SAPBEXexcBad7 5" xfId="38378"/>
    <cellStyle name="SAPBEXexcBad8" xfId="38379"/>
    <cellStyle name="SAPBEXexcBad8 2" xfId="38380"/>
    <cellStyle name="SAPBEXexcBad8 2 2" xfId="38381"/>
    <cellStyle name="SAPBEXexcBad8 2 2 2" xfId="38382"/>
    <cellStyle name="SAPBEXexcBad8 2 3" xfId="38383"/>
    <cellStyle name="SAPBEXexcBad8 2 4" xfId="38384"/>
    <cellStyle name="SAPBEXexcBad8 2 5" xfId="38385"/>
    <cellStyle name="SAPBEXexcBad8 2 6" xfId="38386"/>
    <cellStyle name="SAPBEXexcBad8 2 7" xfId="38387"/>
    <cellStyle name="SAPBEXexcBad8 3" xfId="38388"/>
    <cellStyle name="SAPBEXexcBad8 3 2" xfId="38389"/>
    <cellStyle name="SAPBEXexcBad8 4" xfId="38390"/>
    <cellStyle name="SAPBEXexcBad8 4 2" xfId="38391"/>
    <cellStyle name="SAPBEXexcBad8 5" xfId="38392"/>
    <cellStyle name="SAPBEXexcBad9" xfId="38393"/>
    <cellStyle name="SAPBEXexcBad9 2" xfId="38394"/>
    <cellStyle name="SAPBEXexcBad9 2 2" xfId="38395"/>
    <cellStyle name="SAPBEXexcBad9 2 2 2" xfId="38396"/>
    <cellStyle name="SAPBEXexcBad9 2 3" xfId="38397"/>
    <cellStyle name="SAPBEXexcBad9 2 4" xfId="38398"/>
    <cellStyle name="SAPBEXexcBad9 2 5" xfId="38399"/>
    <cellStyle name="SAPBEXexcBad9 2 6" xfId="38400"/>
    <cellStyle name="SAPBEXexcBad9 2 7" xfId="38401"/>
    <cellStyle name="SAPBEXexcBad9 3" xfId="38402"/>
    <cellStyle name="SAPBEXexcBad9 3 2" xfId="38403"/>
    <cellStyle name="SAPBEXexcBad9 4" xfId="38404"/>
    <cellStyle name="SAPBEXexcBad9 4 2" xfId="38405"/>
    <cellStyle name="SAPBEXexcBad9 5" xfId="38406"/>
    <cellStyle name="SAPBEXexcCritical4" xfId="38407"/>
    <cellStyle name="SAPBEXexcCritical4 2" xfId="38408"/>
    <cellStyle name="SAPBEXexcCritical4 2 2" xfId="38409"/>
    <cellStyle name="SAPBEXexcCritical4 2 2 2" xfId="38410"/>
    <cellStyle name="SAPBEXexcCritical4 2 3" xfId="38411"/>
    <cellStyle name="SAPBEXexcCritical4 2 4" xfId="38412"/>
    <cellStyle name="SAPBEXexcCritical4 2 5" xfId="38413"/>
    <cellStyle name="SAPBEXexcCritical4 2 6" xfId="38414"/>
    <cellStyle name="SAPBEXexcCritical4 2 7" xfId="38415"/>
    <cellStyle name="SAPBEXexcCritical4 3" xfId="38416"/>
    <cellStyle name="SAPBEXexcCritical4 3 2" xfId="38417"/>
    <cellStyle name="SAPBEXexcCritical4 4" xfId="38418"/>
    <cellStyle name="SAPBEXexcCritical4 4 2" xfId="38419"/>
    <cellStyle name="SAPBEXexcCritical4 5" xfId="38420"/>
    <cellStyle name="SAPBEXexcCritical5" xfId="38421"/>
    <cellStyle name="SAPBEXexcCritical5 2" xfId="38422"/>
    <cellStyle name="SAPBEXexcCritical5 2 2" xfId="38423"/>
    <cellStyle name="SAPBEXexcCritical5 2 2 2" xfId="38424"/>
    <cellStyle name="SAPBEXexcCritical5 2 3" xfId="38425"/>
    <cellStyle name="SAPBEXexcCritical5 2 4" xfId="38426"/>
    <cellStyle name="SAPBEXexcCritical5 2 5" xfId="38427"/>
    <cellStyle name="SAPBEXexcCritical5 2 6" xfId="38428"/>
    <cellStyle name="SAPBEXexcCritical5 2 7" xfId="38429"/>
    <cellStyle name="SAPBEXexcCritical5 3" xfId="38430"/>
    <cellStyle name="SAPBEXexcCritical5 3 2" xfId="38431"/>
    <cellStyle name="SAPBEXexcCritical5 4" xfId="38432"/>
    <cellStyle name="SAPBEXexcCritical5 4 2" xfId="38433"/>
    <cellStyle name="SAPBEXexcCritical5 5" xfId="38434"/>
    <cellStyle name="SAPBEXexcCritical6" xfId="38435"/>
    <cellStyle name="SAPBEXexcCritical6 2" xfId="38436"/>
    <cellStyle name="SAPBEXexcCritical6 2 2" xfId="38437"/>
    <cellStyle name="SAPBEXexcCritical6 2 2 2" xfId="38438"/>
    <cellStyle name="SAPBEXexcCritical6 2 3" xfId="38439"/>
    <cellStyle name="SAPBEXexcCritical6 2 4" xfId="38440"/>
    <cellStyle name="SAPBEXexcCritical6 2 5" xfId="38441"/>
    <cellStyle name="SAPBEXexcCritical6 2 6" xfId="38442"/>
    <cellStyle name="SAPBEXexcCritical6 2 7" xfId="38443"/>
    <cellStyle name="SAPBEXexcCritical6 3" xfId="38444"/>
    <cellStyle name="SAPBEXexcCritical6 3 2" xfId="38445"/>
    <cellStyle name="SAPBEXexcCritical6 4" xfId="38446"/>
    <cellStyle name="SAPBEXexcCritical6 4 2" xfId="38447"/>
    <cellStyle name="SAPBEXexcCritical6 5" xfId="38448"/>
    <cellStyle name="SAPBEXexcGood1" xfId="38449"/>
    <cellStyle name="SAPBEXexcGood1 2" xfId="38450"/>
    <cellStyle name="SAPBEXexcGood1 2 2" xfId="38451"/>
    <cellStyle name="SAPBEXexcGood1 2 2 2" xfId="38452"/>
    <cellStyle name="SAPBEXexcGood1 2 3" xfId="38453"/>
    <cellStyle name="SAPBEXexcGood1 2 4" xfId="38454"/>
    <cellStyle name="SAPBEXexcGood1 2 5" xfId="38455"/>
    <cellStyle name="SAPBEXexcGood1 2 6" xfId="38456"/>
    <cellStyle name="SAPBEXexcGood1 2 7" xfId="38457"/>
    <cellStyle name="SAPBEXexcGood1 3" xfId="38458"/>
    <cellStyle name="SAPBEXexcGood1 3 2" xfId="38459"/>
    <cellStyle name="SAPBEXexcGood1 4" xfId="38460"/>
    <cellStyle name="SAPBEXexcGood1 4 2" xfId="38461"/>
    <cellStyle name="SAPBEXexcGood1 5" xfId="38462"/>
    <cellStyle name="SAPBEXexcGood2" xfId="38463"/>
    <cellStyle name="SAPBEXexcGood2 2" xfId="38464"/>
    <cellStyle name="SAPBEXexcGood2 2 2" xfId="38465"/>
    <cellStyle name="SAPBEXexcGood2 2 2 2" xfId="38466"/>
    <cellStyle name="SAPBEXexcGood2 2 3" xfId="38467"/>
    <cellStyle name="SAPBEXexcGood2 2 4" xfId="38468"/>
    <cellStyle name="SAPBEXexcGood2 2 5" xfId="38469"/>
    <cellStyle name="SAPBEXexcGood2 2 6" xfId="38470"/>
    <cellStyle name="SAPBEXexcGood2 2 7" xfId="38471"/>
    <cellStyle name="SAPBEXexcGood2 3" xfId="38472"/>
    <cellStyle name="SAPBEXexcGood2 3 2" xfId="38473"/>
    <cellStyle name="SAPBEXexcGood2 4" xfId="38474"/>
    <cellStyle name="SAPBEXexcGood2 4 2" xfId="38475"/>
    <cellStyle name="SAPBEXexcGood2 5" xfId="38476"/>
    <cellStyle name="SAPBEXexcGood3" xfId="38477"/>
    <cellStyle name="SAPBEXexcGood3 2" xfId="38478"/>
    <cellStyle name="SAPBEXexcGood3 2 2" xfId="38479"/>
    <cellStyle name="SAPBEXexcGood3 2 2 2" xfId="38480"/>
    <cellStyle name="SAPBEXexcGood3 2 3" xfId="38481"/>
    <cellStyle name="SAPBEXexcGood3 2 4" xfId="38482"/>
    <cellStyle name="SAPBEXexcGood3 2 5" xfId="38483"/>
    <cellStyle name="SAPBEXexcGood3 2 6" xfId="38484"/>
    <cellStyle name="SAPBEXexcGood3 2 7" xfId="38485"/>
    <cellStyle name="SAPBEXexcGood3 3" xfId="38486"/>
    <cellStyle name="SAPBEXexcGood3 3 2" xfId="38487"/>
    <cellStyle name="SAPBEXexcGood3 4" xfId="38488"/>
    <cellStyle name="SAPBEXexcGood3 4 2" xfId="38489"/>
    <cellStyle name="SAPBEXexcGood3 5" xfId="38490"/>
    <cellStyle name="SAPBEXfilterDrill" xfId="38491"/>
    <cellStyle name="SAPBEXfilterDrill 2" xfId="38492"/>
    <cellStyle name="SAPBEXfilterDrill 2 2" xfId="38493"/>
    <cellStyle name="SAPBEXfilterDrill 2 2 2" xfId="38494"/>
    <cellStyle name="SAPBEXfilterDrill 2 3" xfId="38495"/>
    <cellStyle name="SAPBEXfilterDrill 2 4" xfId="38496"/>
    <cellStyle name="SAPBEXfilterDrill 2 5" xfId="38497"/>
    <cellStyle name="SAPBEXfilterDrill 2 6" xfId="38498"/>
    <cellStyle name="SAPBEXfilterDrill 2 7" xfId="38499"/>
    <cellStyle name="SAPBEXfilterDrill 3" xfId="38500"/>
    <cellStyle name="SAPBEXfilterDrill 3 2" xfId="38501"/>
    <cellStyle name="SAPBEXfilterDrill 4" xfId="38502"/>
    <cellStyle name="SAPBEXfilterDrill 4 2" xfId="38503"/>
    <cellStyle name="SAPBEXfilterDrill 5" xfId="38504"/>
    <cellStyle name="SAPBEXfilterItem" xfId="38505"/>
    <cellStyle name="SAPBEXfilterItem 2" xfId="38506"/>
    <cellStyle name="SAPBEXfilterItem 2 2" xfId="38507"/>
    <cellStyle name="SAPBEXfilterItem 2 2 2" xfId="38508"/>
    <cellStyle name="SAPBEXfilterItem 2 3" xfId="38509"/>
    <cellStyle name="SAPBEXfilterItem 2 4" xfId="38510"/>
    <cellStyle name="SAPBEXfilterItem 2 5" xfId="38511"/>
    <cellStyle name="SAPBEXfilterItem 2 6" xfId="38512"/>
    <cellStyle name="SAPBEXfilterItem 2 7" xfId="38513"/>
    <cellStyle name="SAPBEXfilterItem 3" xfId="38514"/>
    <cellStyle name="SAPBEXfilterItem 3 2" xfId="38515"/>
    <cellStyle name="SAPBEXfilterItem 4" xfId="38516"/>
    <cellStyle name="SAPBEXfilterItem 4 2" xfId="38517"/>
    <cellStyle name="SAPBEXfilterItem 5" xfId="38518"/>
    <cellStyle name="SAPBEXfilterText" xfId="38519"/>
    <cellStyle name="SAPBEXfilterText 2" xfId="38520"/>
    <cellStyle name="SAPBEXfilterText 2 2" xfId="38521"/>
    <cellStyle name="SAPBEXfilterText 2 2 2" xfId="38522"/>
    <cellStyle name="SAPBEXfilterText 2 3" xfId="38523"/>
    <cellStyle name="SAPBEXfilterText 3" xfId="38524"/>
    <cellStyle name="SAPBEXfilterText 3 2" xfId="38525"/>
    <cellStyle name="SAPBEXfilterText 4" xfId="38526"/>
    <cellStyle name="SAPBEXfilterText 4 2" xfId="38527"/>
    <cellStyle name="SAPBEXfilterText 5" xfId="38528"/>
    <cellStyle name="SAPBEXformats" xfId="38529"/>
    <cellStyle name="SAPBEXformats 2" xfId="38530"/>
    <cellStyle name="SAPBEXformats 2 2" xfId="38531"/>
    <cellStyle name="SAPBEXformats 2 2 2" xfId="38532"/>
    <cellStyle name="SAPBEXformats 2 2 3" xfId="38533"/>
    <cellStyle name="SAPBEXformats 2 2 4" xfId="38534"/>
    <cellStyle name="SAPBEXformats 2 2 5" xfId="38535"/>
    <cellStyle name="SAPBEXformats 2 2 6" xfId="38536"/>
    <cellStyle name="SAPBEXformats 2 2 7" xfId="38537"/>
    <cellStyle name="SAPBEXformats 2 3" xfId="38538"/>
    <cellStyle name="SAPBEXformats 2 4" xfId="38539"/>
    <cellStyle name="SAPBEXformats 2 5" xfId="38540"/>
    <cellStyle name="SAPBEXformats 2 6" xfId="38541"/>
    <cellStyle name="SAPBEXformats 2 7" xfId="38542"/>
    <cellStyle name="SAPBEXformats 2 8" xfId="38543"/>
    <cellStyle name="SAPBEXformats 3" xfId="38544"/>
    <cellStyle name="SAPBEXformats 3 2" xfId="38545"/>
    <cellStyle name="SAPBEXformats 3 2 2" xfId="38546"/>
    <cellStyle name="SAPBEXformats 3 3" xfId="38547"/>
    <cellStyle name="SAPBEXformats 3 4" xfId="38548"/>
    <cellStyle name="SAPBEXformats 3 5" xfId="38549"/>
    <cellStyle name="SAPBEXformats 3 6" xfId="38550"/>
    <cellStyle name="SAPBEXformats 3 7" xfId="38551"/>
    <cellStyle name="SAPBEXformats 4" xfId="38552"/>
    <cellStyle name="SAPBEXformats 4 2" xfId="38553"/>
    <cellStyle name="SAPBEXformats 5" xfId="38554"/>
    <cellStyle name="SAPBEXformats 5 2" xfId="38555"/>
    <cellStyle name="SAPBEXformats 6" xfId="38556"/>
    <cellStyle name="SAPBEXheaderItem" xfId="38557"/>
    <cellStyle name="SAPBEXheaderItem 2" xfId="38558"/>
    <cellStyle name="SAPBEXheaderItem 2 2" xfId="38559"/>
    <cellStyle name="SAPBEXheaderItem 2 2 2" xfId="38560"/>
    <cellStyle name="SAPBEXheaderItem 2 3" xfId="38561"/>
    <cellStyle name="SAPBEXheaderItem 2 4" xfId="38562"/>
    <cellStyle name="SAPBEXheaderItem 2 5" xfId="38563"/>
    <cellStyle name="SAPBEXheaderItem 2 6" xfId="38564"/>
    <cellStyle name="SAPBEXheaderItem 2 7" xfId="38565"/>
    <cellStyle name="SAPBEXheaderItem 2 8" xfId="38566"/>
    <cellStyle name="SAPBEXheaderItem 3" xfId="38567"/>
    <cellStyle name="SAPBEXheaderItem 3 2" xfId="38568"/>
    <cellStyle name="SAPBEXheaderItem 3 3" xfId="38569"/>
    <cellStyle name="SAPBEXheaderItem 4" xfId="38570"/>
    <cellStyle name="SAPBEXheaderItem 4 2" xfId="38571"/>
    <cellStyle name="SAPBEXheaderItem 5" xfId="38572"/>
    <cellStyle name="SAPBEXheaderItem 6" xfId="43097"/>
    <cellStyle name="SAPBEXheaderText" xfId="38573"/>
    <cellStyle name="SAPBEXheaderText 2" xfId="38574"/>
    <cellStyle name="SAPBEXheaderText 2 2" xfId="38575"/>
    <cellStyle name="SAPBEXheaderText 2 2 2" xfId="38576"/>
    <cellStyle name="SAPBEXheaderText 2 3" xfId="38577"/>
    <cellStyle name="SAPBEXheaderText 2 4" xfId="38578"/>
    <cellStyle name="SAPBEXheaderText 2 5" xfId="38579"/>
    <cellStyle name="SAPBEXheaderText 2 6" xfId="38580"/>
    <cellStyle name="SAPBEXheaderText 2 7" xfId="38581"/>
    <cellStyle name="SAPBEXheaderText 2 8" xfId="38582"/>
    <cellStyle name="SAPBEXheaderText 3" xfId="38583"/>
    <cellStyle name="SAPBEXheaderText 3 2" xfId="38584"/>
    <cellStyle name="SAPBEXheaderText 3 3" xfId="38585"/>
    <cellStyle name="SAPBEXheaderText 4" xfId="38586"/>
    <cellStyle name="SAPBEXheaderText 4 2" xfId="38587"/>
    <cellStyle name="SAPBEXheaderText 5" xfId="38588"/>
    <cellStyle name="SAPBEXheaderText 6" xfId="43098"/>
    <cellStyle name="SAPBEXHLevel0" xfId="38589"/>
    <cellStyle name="SAPBEXHLevel0 2" xfId="38590"/>
    <cellStyle name="SAPBEXHLevel0 2 2" xfId="38591"/>
    <cellStyle name="SAPBEXHLevel0 2 2 2" xfId="38592"/>
    <cellStyle name="SAPBEXHLevel0 2 2 3" xfId="38593"/>
    <cellStyle name="SAPBEXHLevel0 2 2 4" xfId="38594"/>
    <cellStyle name="SAPBEXHLevel0 2 2 5" xfId="38595"/>
    <cellStyle name="SAPBEXHLevel0 2 2 6" xfId="38596"/>
    <cellStyle name="SAPBEXHLevel0 2 2 7" xfId="38597"/>
    <cellStyle name="SAPBEXHLevel0 2 2 8" xfId="38598"/>
    <cellStyle name="SAPBEXHLevel0 2 3" xfId="38599"/>
    <cellStyle name="SAPBEXHLevel0 2 4" xfId="38600"/>
    <cellStyle name="SAPBEXHLevel0 2 5" xfId="38601"/>
    <cellStyle name="SAPBEXHLevel0 2 6" xfId="38602"/>
    <cellStyle name="SAPBEXHLevel0 2 7" xfId="38603"/>
    <cellStyle name="SAPBEXHLevel0 2 8" xfId="38604"/>
    <cellStyle name="SAPBEXHLevel0 2 9" xfId="38605"/>
    <cellStyle name="SAPBEXHLevel0 3" xfId="38606"/>
    <cellStyle name="SAPBEXHLevel0 3 2" xfId="38607"/>
    <cellStyle name="SAPBEXHLevel0 3 2 2" xfId="38608"/>
    <cellStyle name="SAPBEXHLevel0 3 2 3" xfId="38609"/>
    <cellStyle name="SAPBEXHLevel0 3 3" xfId="38610"/>
    <cellStyle name="SAPBEXHLevel0 3 4" xfId="38611"/>
    <cellStyle name="SAPBEXHLevel0 3 5" xfId="38612"/>
    <cellStyle name="SAPBEXHLevel0 3 6" xfId="38613"/>
    <cellStyle name="SAPBEXHLevel0 3 7" xfId="38614"/>
    <cellStyle name="SAPBEXHLevel0 3 8" xfId="38615"/>
    <cellStyle name="SAPBEXHLevel0 4" xfId="38616"/>
    <cellStyle name="SAPBEXHLevel0 4 2" xfId="38617"/>
    <cellStyle name="SAPBEXHLevel0 5" xfId="38618"/>
    <cellStyle name="SAPBEXHLevel0 5 2" xfId="38619"/>
    <cellStyle name="SAPBEXHLevel0 6" xfId="38620"/>
    <cellStyle name="SAPBEXHLevel0X" xfId="38621"/>
    <cellStyle name="SAPBEXHLevel0X 2" xfId="38622"/>
    <cellStyle name="SAPBEXHLevel0X 2 10" xfId="38623"/>
    <cellStyle name="SAPBEXHLevel0X 2 2" xfId="38624"/>
    <cellStyle name="SAPBEXHLevel0X 2 2 2" xfId="38625"/>
    <cellStyle name="SAPBEXHLevel0X 2 2 2 2" xfId="38626"/>
    <cellStyle name="SAPBEXHLevel0X 2 2 2 3" xfId="38627"/>
    <cellStyle name="SAPBEXHLevel0X 2 2 2 4" xfId="38628"/>
    <cellStyle name="SAPBEXHLevel0X 2 2 2 5" xfId="38629"/>
    <cellStyle name="SAPBEXHLevel0X 2 2 2 6" xfId="38630"/>
    <cellStyle name="SAPBEXHLevel0X 2 2 2 7" xfId="38631"/>
    <cellStyle name="SAPBEXHLevel0X 2 2 3" xfId="38632"/>
    <cellStyle name="SAPBEXHLevel0X 2 2 4" xfId="38633"/>
    <cellStyle name="SAPBEXHLevel0X 2 2 5" xfId="38634"/>
    <cellStyle name="SAPBEXHLevel0X 2 2 6" xfId="38635"/>
    <cellStyle name="SAPBEXHLevel0X 2 2 7" xfId="38636"/>
    <cellStyle name="SAPBEXHLevel0X 2 2 8" xfId="38637"/>
    <cellStyle name="SAPBEXHLevel0X 2 2 9" xfId="38638"/>
    <cellStyle name="SAPBEXHLevel0X 2 3" xfId="38639"/>
    <cellStyle name="SAPBEXHLevel0X 2 3 2" xfId="38640"/>
    <cellStyle name="SAPBEXHLevel0X 2 3 3" xfId="38641"/>
    <cellStyle name="SAPBEXHLevel0X 2 3 4" xfId="38642"/>
    <cellStyle name="SAPBEXHLevel0X 2 3 5" xfId="38643"/>
    <cellStyle name="SAPBEXHLevel0X 2 3 6" xfId="38644"/>
    <cellStyle name="SAPBEXHLevel0X 2 3 7" xfId="38645"/>
    <cellStyle name="SAPBEXHLevel0X 2 4" xfId="38646"/>
    <cellStyle name="SAPBEXHLevel0X 2 5" xfId="38647"/>
    <cellStyle name="SAPBEXHLevel0X 2 6" xfId="38648"/>
    <cellStyle name="SAPBEXHLevel0X 2 7" xfId="38649"/>
    <cellStyle name="SAPBEXHLevel0X 2 8" xfId="38650"/>
    <cellStyle name="SAPBEXHLevel0X 2 9" xfId="38651"/>
    <cellStyle name="SAPBEXHLevel0X 3" xfId="38652"/>
    <cellStyle name="SAPBEXHLevel0X 3 10" xfId="38653"/>
    <cellStyle name="SAPBEXHLevel0X 3 11" xfId="38654"/>
    <cellStyle name="SAPBEXHLevel0X 3 2" xfId="38655"/>
    <cellStyle name="SAPBEXHLevel0X 3 2 2" xfId="38656"/>
    <cellStyle name="SAPBEXHLevel0X 3 2 2 2" xfId="38657"/>
    <cellStyle name="SAPBEXHLevel0X 3 2 2 3" xfId="38658"/>
    <cellStyle name="SAPBEXHLevel0X 3 2 2 4" xfId="38659"/>
    <cellStyle name="SAPBEXHLevel0X 3 2 2 5" xfId="38660"/>
    <cellStyle name="SAPBEXHLevel0X 3 2 2 6" xfId="38661"/>
    <cellStyle name="SAPBEXHLevel0X 3 2 2 7" xfId="38662"/>
    <cellStyle name="SAPBEXHLevel0X 3 2 3" xfId="38663"/>
    <cellStyle name="SAPBEXHLevel0X 3 2 4" xfId="38664"/>
    <cellStyle name="SAPBEXHLevel0X 3 2 5" xfId="38665"/>
    <cellStyle name="SAPBEXHLevel0X 3 2 6" xfId="38666"/>
    <cellStyle name="SAPBEXHLevel0X 3 2 7" xfId="38667"/>
    <cellStyle name="SAPBEXHLevel0X 3 2 8" xfId="38668"/>
    <cellStyle name="SAPBEXHLevel0X 3 2 9" xfId="38669"/>
    <cellStyle name="SAPBEXHLevel0X 3 3" xfId="38670"/>
    <cellStyle name="SAPBEXHLevel0X 3 3 2" xfId="38671"/>
    <cellStyle name="SAPBEXHLevel0X 3 3 2 2" xfId="38672"/>
    <cellStyle name="SAPBEXHLevel0X 3 3 2 3" xfId="38673"/>
    <cellStyle name="SAPBEXHLevel0X 3 3 2 4" xfId="38674"/>
    <cellStyle name="SAPBEXHLevel0X 3 3 2 5" xfId="38675"/>
    <cellStyle name="SAPBEXHLevel0X 3 3 2 6" xfId="38676"/>
    <cellStyle name="SAPBEXHLevel0X 3 3 2 7" xfId="38677"/>
    <cellStyle name="SAPBEXHLevel0X 3 3 3" xfId="38678"/>
    <cellStyle name="SAPBEXHLevel0X 3 3 4" xfId="38679"/>
    <cellStyle name="SAPBEXHLevel0X 3 3 5" xfId="38680"/>
    <cellStyle name="SAPBEXHLevel0X 3 3 6" xfId="38681"/>
    <cellStyle name="SAPBEXHLevel0X 3 3 7" xfId="38682"/>
    <cellStyle name="SAPBEXHLevel0X 3 3 8" xfId="38683"/>
    <cellStyle name="SAPBEXHLevel0X 3 4" xfId="38684"/>
    <cellStyle name="SAPBEXHLevel0X 3 4 2" xfId="38685"/>
    <cellStyle name="SAPBEXHLevel0X 3 4 2 2" xfId="38686"/>
    <cellStyle name="SAPBEXHLevel0X 3 4 2 3" xfId="38687"/>
    <cellStyle name="SAPBEXHLevel0X 3 4 2 4" xfId="38688"/>
    <cellStyle name="SAPBEXHLevel0X 3 4 2 5" xfId="38689"/>
    <cellStyle name="SAPBEXHLevel0X 3 4 2 6" xfId="38690"/>
    <cellStyle name="SAPBEXHLevel0X 3 4 2 7" xfId="38691"/>
    <cellStyle name="SAPBEXHLevel0X 3 4 3" xfId="38692"/>
    <cellStyle name="SAPBEXHLevel0X 3 4 4" xfId="38693"/>
    <cellStyle name="SAPBEXHLevel0X 3 4 5" xfId="38694"/>
    <cellStyle name="SAPBEXHLevel0X 3 4 6" xfId="38695"/>
    <cellStyle name="SAPBEXHLevel0X 3 4 7" xfId="38696"/>
    <cellStyle name="SAPBEXHLevel0X 3 4 8" xfId="38697"/>
    <cellStyle name="SAPBEXHLevel0X 3 5" xfId="38698"/>
    <cellStyle name="SAPBEXHLevel0X 3 6" xfId="38699"/>
    <cellStyle name="SAPBEXHLevel0X 3 7" xfId="38700"/>
    <cellStyle name="SAPBEXHLevel0X 3 8" xfId="38701"/>
    <cellStyle name="SAPBEXHLevel0X 3 9" xfId="38702"/>
    <cellStyle name="SAPBEXHLevel0X 4" xfId="38703"/>
    <cellStyle name="SAPBEXHLevel0X 4 2" xfId="38704"/>
    <cellStyle name="SAPBEXHLevel0X 4 2 2" xfId="38705"/>
    <cellStyle name="SAPBEXHLevel0X 4 2 3" xfId="38706"/>
    <cellStyle name="SAPBEXHLevel0X 4 2 4" xfId="38707"/>
    <cellStyle name="SAPBEXHLevel0X 4 2 5" xfId="38708"/>
    <cellStyle name="SAPBEXHLevel0X 4 2 6" xfId="38709"/>
    <cellStyle name="SAPBEXHLevel0X 4 2 7" xfId="38710"/>
    <cellStyle name="SAPBEXHLevel0X 4 3" xfId="38711"/>
    <cellStyle name="SAPBEXHLevel0X 4 4" xfId="38712"/>
    <cellStyle name="SAPBEXHLevel0X 4 5" xfId="38713"/>
    <cellStyle name="SAPBEXHLevel0X 4 6" xfId="38714"/>
    <cellStyle name="SAPBEXHLevel0X 4 7" xfId="38715"/>
    <cellStyle name="SAPBEXHLevel0X 4 8" xfId="38716"/>
    <cellStyle name="SAPBEXHLevel0X 5" xfId="38717"/>
    <cellStyle name="SAPBEXHLevel0X 5 2" xfId="38718"/>
    <cellStyle name="SAPBEXHLevel0X 5 3" xfId="38719"/>
    <cellStyle name="SAPBEXHLevel0X 5 4" xfId="38720"/>
    <cellStyle name="SAPBEXHLevel0X 5 5" xfId="38721"/>
    <cellStyle name="SAPBEXHLevel0X 5 6" xfId="38722"/>
    <cellStyle name="SAPBEXHLevel0X 5 7" xfId="38723"/>
    <cellStyle name="SAPBEXHLevel0X 6" xfId="38724"/>
    <cellStyle name="SAPBEXHLevel0X 7" xfId="38725"/>
    <cellStyle name="SAPBEXHLevel0X 8" xfId="38726"/>
    <cellStyle name="SAPBEXHLevel0X 9" xfId="38727"/>
    <cellStyle name="SAPBEXHLevel1" xfId="38728"/>
    <cellStyle name="SAPBEXHLevel1 2" xfId="38729"/>
    <cellStyle name="SAPBEXHLevel1 2 2" xfId="38730"/>
    <cellStyle name="SAPBEXHLevel1 2 2 2" xfId="38731"/>
    <cellStyle name="SAPBEXHLevel1 2 2 3" xfId="38732"/>
    <cellStyle name="SAPBEXHLevel1 2 2 4" xfId="38733"/>
    <cellStyle name="SAPBEXHLevel1 2 2 5" xfId="38734"/>
    <cellStyle name="SAPBEXHLevel1 2 2 6" xfId="38735"/>
    <cellStyle name="SAPBEXHLevel1 2 2 7" xfId="38736"/>
    <cellStyle name="SAPBEXHLevel1 2 2 8" xfId="38737"/>
    <cellStyle name="SAPBEXHLevel1 2 3" xfId="38738"/>
    <cellStyle name="SAPBEXHLevel1 2 4" xfId="38739"/>
    <cellStyle name="SAPBEXHLevel1 2 5" xfId="38740"/>
    <cellStyle name="SAPBEXHLevel1 2 6" xfId="38741"/>
    <cellStyle name="SAPBEXHLevel1 2 7" xfId="38742"/>
    <cellStyle name="SAPBEXHLevel1 2 8" xfId="38743"/>
    <cellStyle name="SAPBEXHLevel1 2 9" xfId="38744"/>
    <cellStyle name="SAPBEXHLevel1 3" xfId="38745"/>
    <cellStyle name="SAPBEXHLevel1 3 2" xfId="38746"/>
    <cellStyle name="SAPBEXHLevel1 3 2 2" xfId="38747"/>
    <cellStyle name="SAPBEXHLevel1 3 2 3" xfId="38748"/>
    <cellStyle name="SAPBEXHLevel1 3 3" xfId="38749"/>
    <cellStyle name="SAPBEXHLevel1 3 4" xfId="38750"/>
    <cellStyle name="SAPBEXHLevel1 3 5" xfId="38751"/>
    <cellStyle name="SAPBEXHLevel1 3 6" xfId="38752"/>
    <cellStyle name="SAPBEXHLevel1 3 7" xfId="38753"/>
    <cellStyle name="SAPBEXHLevel1 3 8" xfId="38754"/>
    <cellStyle name="SAPBEXHLevel1 4" xfId="38755"/>
    <cellStyle name="SAPBEXHLevel1 4 2" xfId="38756"/>
    <cellStyle name="SAPBEXHLevel1 5" xfId="38757"/>
    <cellStyle name="SAPBEXHLevel1 5 2" xfId="38758"/>
    <cellStyle name="SAPBEXHLevel1 6" xfId="38759"/>
    <cellStyle name="SAPBEXHLevel1X" xfId="38760"/>
    <cellStyle name="SAPBEXHLevel1X 2" xfId="38761"/>
    <cellStyle name="SAPBEXHLevel1X 2 2" xfId="38762"/>
    <cellStyle name="SAPBEXHLevel1X 2 2 2" xfId="38763"/>
    <cellStyle name="SAPBEXHLevel1X 2 2 3" xfId="38764"/>
    <cellStyle name="SAPBEXHLevel1X 2 2 4" xfId="38765"/>
    <cellStyle name="SAPBEXHLevel1X 2 2 5" xfId="38766"/>
    <cellStyle name="SAPBEXHLevel1X 2 2 6" xfId="38767"/>
    <cellStyle name="SAPBEXHLevel1X 2 2 7" xfId="38768"/>
    <cellStyle name="SAPBEXHLevel1X 2 2 8" xfId="38769"/>
    <cellStyle name="SAPBEXHLevel1X 2 3" xfId="38770"/>
    <cellStyle name="SAPBEXHLevel1X 2 4" xfId="38771"/>
    <cellStyle name="SAPBEXHLevel1X 2 5" xfId="38772"/>
    <cellStyle name="SAPBEXHLevel1X 2 6" xfId="38773"/>
    <cellStyle name="SAPBEXHLevel1X 2 7" xfId="38774"/>
    <cellStyle name="SAPBEXHLevel1X 2 8" xfId="38775"/>
    <cellStyle name="SAPBEXHLevel1X 2 9" xfId="38776"/>
    <cellStyle name="SAPBEXHLevel1X 3" xfId="38777"/>
    <cellStyle name="SAPBEXHLevel1X 3 2" xfId="38778"/>
    <cellStyle name="SAPBEXHLevel1X 3 2 2" xfId="38779"/>
    <cellStyle name="SAPBEXHLevel1X 3 2 3" xfId="38780"/>
    <cellStyle name="SAPBEXHLevel1X 3 3" xfId="38781"/>
    <cellStyle name="SAPBEXHLevel1X 3 4" xfId="38782"/>
    <cellStyle name="SAPBEXHLevel1X 3 5" xfId="38783"/>
    <cellStyle name="SAPBEXHLevel1X 3 6" xfId="38784"/>
    <cellStyle name="SAPBEXHLevel1X 3 7" xfId="38785"/>
    <cellStyle name="SAPBEXHLevel1X 3 8" xfId="38786"/>
    <cellStyle name="SAPBEXHLevel1X 4" xfId="38787"/>
    <cellStyle name="SAPBEXHLevel1X 4 2" xfId="38788"/>
    <cellStyle name="SAPBEXHLevel1X 5" xfId="38789"/>
    <cellStyle name="SAPBEXHLevel1X 5 2" xfId="38790"/>
    <cellStyle name="SAPBEXHLevel1X 6" xfId="38791"/>
    <cellStyle name="SAPBEXHLevel2" xfId="38792"/>
    <cellStyle name="SAPBEXHLevel2 2" xfId="38793"/>
    <cellStyle name="SAPBEXHLevel2 2 2" xfId="38794"/>
    <cellStyle name="SAPBEXHLevel2 2 2 2" xfId="38795"/>
    <cellStyle name="SAPBEXHLevel2 2 2 3" xfId="38796"/>
    <cellStyle name="SAPBEXHLevel2 2 2 4" xfId="38797"/>
    <cellStyle name="SAPBEXHLevel2 2 2 5" xfId="38798"/>
    <cellStyle name="SAPBEXHLevel2 2 2 6" xfId="38799"/>
    <cellStyle name="SAPBEXHLevel2 2 2 7" xfId="38800"/>
    <cellStyle name="SAPBEXHLevel2 2 2 8" xfId="38801"/>
    <cellStyle name="SAPBEXHLevel2 2 3" xfId="38802"/>
    <cellStyle name="SAPBEXHLevel2 2 4" xfId="38803"/>
    <cellStyle name="SAPBEXHLevel2 2 5" xfId="38804"/>
    <cellStyle name="SAPBEXHLevel2 2 6" xfId="38805"/>
    <cellStyle name="SAPBEXHLevel2 2 7" xfId="38806"/>
    <cellStyle name="SAPBEXHLevel2 2 8" xfId="38807"/>
    <cellStyle name="SAPBEXHLevel2 2 9" xfId="38808"/>
    <cellStyle name="SAPBEXHLevel2 3" xfId="38809"/>
    <cellStyle name="SAPBEXHLevel2 3 2" xfId="38810"/>
    <cellStyle name="SAPBEXHLevel2 3 2 2" xfId="38811"/>
    <cellStyle name="SAPBEXHLevel2 3 2 3" xfId="38812"/>
    <cellStyle name="SAPBEXHLevel2 3 3" xfId="38813"/>
    <cellStyle name="SAPBEXHLevel2 3 4" xfId="38814"/>
    <cellStyle name="SAPBEXHLevel2 3 5" xfId="38815"/>
    <cellStyle name="SAPBEXHLevel2 3 6" xfId="38816"/>
    <cellStyle name="SAPBEXHLevel2 3 7" xfId="38817"/>
    <cellStyle name="SAPBEXHLevel2 3 8" xfId="38818"/>
    <cellStyle name="SAPBEXHLevel2 4" xfId="38819"/>
    <cellStyle name="SAPBEXHLevel2 4 2" xfId="38820"/>
    <cellStyle name="SAPBEXHLevel2 5" xfId="38821"/>
    <cellStyle name="SAPBEXHLevel2 5 2" xfId="38822"/>
    <cellStyle name="SAPBEXHLevel2 6" xfId="38823"/>
    <cellStyle name="SAPBEXHLevel2X" xfId="38824"/>
    <cellStyle name="SAPBEXHLevel2X 2" xfId="38825"/>
    <cellStyle name="SAPBEXHLevel2X 2 2" xfId="38826"/>
    <cellStyle name="SAPBEXHLevel2X 2 2 2" xfId="38827"/>
    <cellStyle name="SAPBEXHLevel2X 2 2 3" xfId="38828"/>
    <cellStyle name="SAPBEXHLevel2X 2 2 4" xfId="38829"/>
    <cellStyle name="SAPBEXHLevel2X 2 2 5" xfId="38830"/>
    <cellStyle name="SAPBEXHLevel2X 2 2 6" xfId="38831"/>
    <cellStyle name="SAPBEXHLevel2X 2 2 7" xfId="38832"/>
    <cellStyle name="SAPBEXHLevel2X 2 2 8" xfId="38833"/>
    <cellStyle name="SAPBEXHLevel2X 2 3" xfId="38834"/>
    <cellStyle name="SAPBEXHLevel2X 2 4" xfId="38835"/>
    <cellStyle name="SAPBEXHLevel2X 2 5" xfId="38836"/>
    <cellStyle name="SAPBEXHLevel2X 2 6" xfId="38837"/>
    <cellStyle name="SAPBEXHLevel2X 2 7" xfId="38838"/>
    <cellStyle name="SAPBEXHLevel2X 2 8" xfId="38839"/>
    <cellStyle name="SAPBEXHLevel2X 2 9" xfId="38840"/>
    <cellStyle name="SAPBEXHLevel2X 3" xfId="38841"/>
    <cellStyle name="SAPBEXHLevel2X 3 2" xfId="38842"/>
    <cellStyle name="SAPBEXHLevel2X 3 2 2" xfId="38843"/>
    <cellStyle name="SAPBEXHLevel2X 3 2 3" xfId="38844"/>
    <cellStyle name="SAPBEXHLevel2X 3 3" xfId="38845"/>
    <cellStyle name="SAPBEXHLevel2X 3 4" xfId="38846"/>
    <cellStyle name="SAPBEXHLevel2X 3 5" xfId="38847"/>
    <cellStyle name="SAPBEXHLevel2X 3 6" xfId="38848"/>
    <cellStyle name="SAPBEXHLevel2X 3 7" xfId="38849"/>
    <cellStyle name="SAPBEXHLevel2X 3 8" xfId="38850"/>
    <cellStyle name="SAPBEXHLevel2X 4" xfId="38851"/>
    <cellStyle name="SAPBEXHLevel2X 4 2" xfId="38852"/>
    <cellStyle name="SAPBEXHLevel2X 5" xfId="38853"/>
    <cellStyle name="SAPBEXHLevel2X 5 2" xfId="38854"/>
    <cellStyle name="SAPBEXHLevel2X 6" xfId="38855"/>
    <cellStyle name="SAPBEXHLevel3" xfId="38856"/>
    <cellStyle name="SAPBEXHLevel3 2" xfId="38857"/>
    <cellStyle name="SAPBEXHLevel3 2 2" xfId="38858"/>
    <cellStyle name="SAPBEXHLevel3 2 2 2" xfId="38859"/>
    <cellStyle name="SAPBEXHLevel3 2 2 3" xfId="38860"/>
    <cellStyle name="SAPBEXHLevel3 2 2 4" xfId="38861"/>
    <cellStyle name="SAPBEXHLevel3 2 2 5" xfId="38862"/>
    <cellStyle name="SAPBEXHLevel3 2 2 6" xfId="38863"/>
    <cellStyle name="SAPBEXHLevel3 2 2 7" xfId="38864"/>
    <cellStyle name="SAPBEXHLevel3 2 2 8" xfId="38865"/>
    <cellStyle name="SAPBEXHLevel3 2 3" xfId="38866"/>
    <cellStyle name="SAPBEXHLevel3 2 4" xfId="38867"/>
    <cellStyle name="SAPBEXHLevel3 2 5" xfId="38868"/>
    <cellStyle name="SAPBEXHLevel3 2 6" xfId="38869"/>
    <cellStyle name="SAPBEXHLevel3 2 7" xfId="38870"/>
    <cellStyle name="SAPBEXHLevel3 2 8" xfId="38871"/>
    <cellStyle name="SAPBEXHLevel3 2 9" xfId="38872"/>
    <cellStyle name="SAPBEXHLevel3 3" xfId="38873"/>
    <cellStyle name="SAPBEXHLevel3 3 2" xfId="38874"/>
    <cellStyle name="SAPBEXHLevel3 3 2 2" xfId="38875"/>
    <cellStyle name="SAPBEXHLevel3 3 2 3" xfId="38876"/>
    <cellStyle name="SAPBEXHLevel3 3 3" xfId="38877"/>
    <cellStyle name="SAPBEXHLevel3 3 4" xfId="38878"/>
    <cellStyle name="SAPBEXHLevel3 3 5" xfId="38879"/>
    <cellStyle name="SAPBEXHLevel3 3 6" xfId="38880"/>
    <cellStyle name="SAPBEXHLevel3 3 7" xfId="38881"/>
    <cellStyle name="SAPBEXHLevel3 3 8" xfId="38882"/>
    <cellStyle name="SAPBEXHLevel3 4" xfId="38883"/>
    <cellStyle name="SAPBEXHLevel3 4 2" xfId="38884"/>
    <cellStyle name="SAPBEXHLevel3 5" xfId="38885"/>
    <cellStyle name="SAPBEXHLevel3 5 2" xfId="38886"/>
    <cellStyle name="SAPBEXHLevel3 6" xfId="38887"/>
    <cellStyle name="SAPBEXHLevel3X" xfId="38888"/>
    <cellStyle name="SAPBEXHLevel3X 2" xfId="38889"/>
    <cellStyle name="SAPBEXHLevel3X 2 2" xfId="38890"/>
    <cellStyle name="SAPBEXHLevel3X 2 2 2" xfId="38891"/>
    <cellStyle name="SAPBEXHLevel3X 2 2 3" xfId="38892"/>
    <cellStyle name="SAPBEXHLevel3X 2 2 4" xfId="38893"/>
    <cellStyle name="SAPBEXHLevel3X 2 2 5" xfId="38894"/>
    <cellStyle name="SAPBEXHLevel3X 2 2 6" xfId="38895"/>
    <cellStyle name="SAPBEXHLevel3X 2 2 7" xfId="38896"/>
    <cellStyle name="SAPBEXHLevel3X 2 2 8" xfId="38897"/>
    <cellStyle name="SAPBEXHLevel3X 2 3" xfId="38898"/>
    <cellStyle name="SAPBEXHLevel3X 2 4" xfId="38899"/>
    <cellStyle name="SAPBEXHLevel3X 2 5" xfId="38900"/>
    <cellStyle name="SAPBEXHLevel3X 2 6" xfId="38901"/>
    <cellStyle name="SAPBEXHLevel3X 2 7" xfId="38902"/>
    <cellStyle name="SAPBEXHLevel3X 2 8" xfId="38903"/>
    <cellStyle name="SAPBEXHLevel3X 2 9" xfId="38904"/>
    <cellStyle name="SAPBEXHLevel3X 3" xfId="38905"/>
    <cellStyle name="SAPBEXHLevel3X 3 2" xfId="38906"/>
    <cellStyle name="SAPBEXHLevel3X 3 2 2" xfId="38907"/>
    <cellStyle name="SAPBEXHLevel3X 3 2 3" xfId="38908"/>
    <cellStyle name="SAPBEXHLevel3X 3 3" xfId="38909"/>
    <cellStyle name="SAPBEXHLevel3X 3 4" xfId="38910"/>
    <cellStyle name="SAPBEXHLevel3X 3 5" xfId="38911"/>
    <cellStyle name="SAPBEXHLevel3X 3 6" xfId="38912"/>
    <cellStyle name="SAPBEXHLevel3X 3 7" xfId="38913"/>
    <cellStyle name="SAPBEXHLevel3X 3 8" xfId="38914"/>
    <cellStyle name="SAPBEXHLevel3X 4" xfId="38915"/>
    <cellStyle name="SAPBEXHLevel3X 4 2" xfId="38916"/>
    <cellStyle name="SAPBEXHLevel3X 5" xfId="38917"/>
    <cellStyle name="SAPBEXHLevel3X 5 2" xfId="38918"/>
    <cellStyle name="SAPBEXHLevel3X 6" xfId="38919"/>
    <cellStyle name="SAPBEXinputData" xfId="38920"/>
    <cellStyle name="SAPBEXinputData 2" xfId="38921"/>
    <cellStyle name="SAPBEXinputData 2 2" xfId="38922"/>
    <cellStyle name="SAPBEXinputData 2 2 2" xfId="38923"/>
    <cellStyle name="SAPBEXinputData 2 2 3" xfId="38924"/>
    <cellStyle name="SAPBEXinputData 2 2 4" xfId="38925"/>
    <cellStyle name="SAPBEXinputData 2 2 5" xfId="38926"/>
    <cellStyle name="SAPBEXinputData 2 2 6" xfId="38927"/>
    <cellStyle name="SAPBEXinputData 2 2 7" xfId="38928"/>
    <cellStyle name="SAPBEXinputData 2 3" xfId="38929"/>
    <cellStyle name="SAPBEXinputData 2 4" xfId="38930"/>
    <cellStyle name="SAPBEXinputData 2 5" xfId="38931"/>
    <cellStyle name="SAPBEXinputData 2 6" xfId="38932"/>
    <cellStyle name="SAPBEXinputData 2 7" xfId="38933"/>
    <cellStyle name="SAPBEXinputData 2 8" xfId="38934"/>
    <cellStyle name="SAPBEXinputData 3" xfId="38935"/>
    <cellStyle name="SAPBEXinputData 3 2" xfId="38936"/>
    <cellStyle name="SAPBEXinputData 3 2 2" xfId="38937"/>
    <cellStyle name="SAPBEXinputData 3 3" xfId="38938"/>
    <cellStyle name="SAPBEXinputData 3 4" xfId="38939"/>
    <cellStyle name="SAPBEXinputData 3 5" xfId="38940"/>
    <cellStyle name="SAPBEXinputData 3 6" xfId="38941"/>
    <cellStyle name="SAPBEXinputData 3 7" xfId="38942"/>
    <cellStyle name="SAPBEXinputData 4" xfId="38943"/>
    <cellStyle name="SAPBEXinputData 5" xfId="43099"/>
    <cellStyle name="SAPBEXinputData 6" xfId="43100"/>
    <cellStyle name="SAPBEXItemHeader" xfId="38944"/>
    <cellStyle name="SAPBEXItemHeader 2" xfId="38945"/>
    <cellStyle name="SAPBEXresData" xfId="38946"/>
    <cellStyle name="SAPBEXresData 2" xfId="38947"/>
    <cellStyle name="SAPBEXresData 2 2" xfId="38948"/>
    <cellStyle name="SAPBEXresData 2 2 2" xfId="38949"/>
    <cellStyle name="SAPBEXresData 2 3" xfId="38950"/>
    <cellStyle name="SAPBEXresData 2 4" xfId="38951"/>
    <cellStyle name="SAPBEXresData 2 5" xfId="38952"/>
    <cellStyle name="SAPBEXresData 2 6" xfId="38953"/>
    <cellStyle name="SAPBEXresData 2 7" xfId="38954"/>
    <cellStyle name="SAPBEXresData 3" xfId="38955"/>
    <cellStyle name="SAPBEXresData 3 2" xfId="38956"/>
    <cellStyle name="SAPBEXresData 4" xfId="38957"/>
    <cellStyle name="SAPBEXresData 4 2" xfId="38958"/>
    <cellStyle name="SAPBEXresData 5" xfId="38959"/>
    <cellStyle name="SAPBEXresDataEmph" xfId="38960"/>
    <cellStyle name="SAPBEXresDataEmph 2" xfId="38961"/>
    <cellStyle name="SAPBEXresDataEmph 2 2" xfId="38962"/>
    <cellStyle name="SAPBEXresDataEmph 2 2 2" xfId="38963"/>
    <cellStyle name="SAPBEXresDataEmph 2 3" xfId="38964"/>
    <cellStyle name="SAPBEXresDataEmph 2 4" xfId="38965"/>
    <cellStyle name="SAPBEXresDataEmph 2 5" xfId="38966"/>
    <cellStyle name="SAPBEXresDataEmph 2 6" xfId="38967"/>
    <cellStyle name="SAPBEXresDataEmph 2 7" xfId="38968"/>
    <cellStyle name="SAPBEXresDataEmph 3" xfId="38969"/>
    <cellStyle name="SAPBEXresDataEmph 3 2" xfId="38970"/>
    <cellStyle name="SAPBEXresDataEmph 4" xfId="38971"/>
    <cellStyle name="SAPBEXresDataEmph 4 2" xfId="38972"/>
    <cellStyle name="SAPBEXresDataEmph 5" xfId="38973"/>
    <cellStyle name="SAPBEXresItem" xfId="38974"/>
    <cellStyle name="SAPBEXresItem 2" xfId="38975"/>
    <cellStyle name="SAPBEXresItem 2 2" xfId="38976"/>
    <cellStyle name="SAPBEXresItem 2 2 2" xfId="38977"/>
    <cellStyle name="SAPBEXresItem 2 3" xfId="38978"/>
    <cellStyle name="SAPBEXresItem 2 4" xfId="38979"/>
    <cellStyle name="SAPBEXresItem 2 5" xfId="38980"/>
    <cellStyle name="SAPBEXresItem 2 6" xfId="38981"/>
    <cellStyle name="SAPBEXresItem 2 7" xfId="38982"/>
    <cellStyle name="SAPBEXresItem 3" xfId="38983"/>
    <cellStyle name="SAPBEXresItem 3 2" xfId="38984"/>
    <cellStyle name="SAPBEXresItem 4" xfId="38985"/>
    <cellStyle name="SAPBEXresItem 4 2" xfId="38986"/>
    <cellStyle name="SAPBEXresItem 5" xfId="38987"/>
    <cellStyle name="SAPBEXresItemX" xfId="38988"/>
    <cellStyle name="SAPBEXresItemX 2" xfId="38989"/>
    <cellStyle name="SAPBEXresItemX 2 2" xfId="38990"/>
    <cellStyle name="SAPBEXresItemX 2 2 2" xfId="38991"/>
    <cellStyle name="SAPBEXresItemX 2 3" xfId="38992"/>
    <cellStyle name="SAPBEXresItemX 2 4" xfId="38993"/>
    <cellStyle name="SAPBEXresItemX 2 5" xfId="38994"/>
    <cellStyle name="SAPBEXresItemX 2 6" xfId="38995"/>
    <cellStyle name="SAPBEXresItemX 2 7" xfId="38996"/>
    <cellStyle name="SAPBEXresItemX 3" xfId="38997"/>
    <cellStyle name="SAPBEXresItemX 3 2" xfId="38998"/>
    <cellStyle name="SAPBEXresItemX 4" xfId="38999"/>
    <cellStyle name="SAPBEXresItemX 4 2" xfId="39000"/>
    <cellStyle name="SAPBEXresItemX 5" xfId="39001"/>
    <cellStyle name="SAPBEXstdData" xfId="39002"/>
    <cellStyle name="SAPBEXstdData 2" xfId="39003"/>
    <cellStyle name="SAPBEXstdData 2 2" xfId="39004"/>
    <cellStyle name="SAPBEXstdData 2 2 2" xfId="39005"/>
    <cellStyle name="SAPBEXstdData 2 2 3" xfId="39006"/>
    <cellStyle name="SAPBEXstdData 2 3" xfId="39007"/>
    <cellStyle name="SAPBEXstdData 2 3 2" xfId="39008"/>
    <cellStyle name="SAPBEXstdData 2 4" xfId="39009"/>
    <cellStyle name="SAPBEXstdData 2 5" xfId="39010"/>
    <cellStyle name="SAPBEXstdData 2 6" xfId="39011"/>
    <cellStyle name="SAPBEXstdData 2 7" xfId="39012"/>
    <cellStyle name="SAPBEXstdData 3" xfId="39013"/>
    <cellStyle name="SAPBEXstdData 3 2" xfId="39014"/>
    <cellStyle name="SAPBEXstdData 3 2 2" xfId="39015"/>
    <cellStyle name="SAPBEXstdData 3 3" xfId="39016"/>
    <cellStyle name="SAPBEXstdData 3 4" xfId="39017"/>
    <cellStyle name="SAPBEXstdData 3 5" xfId="39018"/>
    <cellStyle name="SAPBEXstdData 3 6" xfId="39019"/>
    <cellStyle name="SAPBEXstdData 3 7" xfId="39020"/>
    <cellStyle name="SAPBEXstdData 4" xfId="39021"/>
    <cellStyle name="SAPBEXstdData 4 2" xfId="39022"/>
    <cellStyle name="SAPBEXstdData 4 3" xfId="39023"/>
    <cellStyle name="SAPBEXstdData 5" xfId="39024"/>
    <cellStyle name="SAPBEXstdData 5 2" xfId="39025"/>
    <cellStyle name="SAPBEXstdData 6" xfId="39026"/>
    <cellStyle name="SAPBEXstdDataEmph" xfId="39027"/>
    <cellStyle name="SAPBEXstdDataEmph 2" xfId="39028"/>
    <cellStyle name="SAPBEXstdDataEmph 2 2" xfId="39029"/>
    <cellStyle name="SAPBEXstdDataEmph 2 2 2" xfId="39030"/>
    <cellStyle name="SAPBEXstdDataEmph 2 3" xfId="39031"/>
    <cellStyle name="SAPBEXstdDataEmph 2 4" xfId="39032"/>
    <cellStyle name="SAPBEXstdDataEmph 2 5" xfId="39033"/>
    <cellStyle name="SAPBEXstdDataEmph 2 6" xfId="39034"/>
    <cellStyle name="SAPBEXstdDataEmph 2 7" xfId="39035"/>
    <cellStyle name="SAPBEXstdDataEmph 3" xfId="39036"/>
    <cellStyle name="SAPBEXstdDataEmph 3 2" xfId="39037"/>
    <cellStyle name="SAPBEXstdDataEmph 4" xfId="39038"/>
    <cellStyle name="SAPBEXstdDataEmph 4 2" xfId="39039"/>
    <cellStyle name="SAPBEXstdDataEmph 5" xfId="39040"/>
    <cellStyle name="SAPBEXstdItem" xfId="39041"/>
    <cellStyle name="SAPBEXstdItem 2" xfId="39042"/>
    <cellStyle name="SAPBEXstdItem 2 2" xfId="39043"/>
    <cellStyle name="SAPBEXstdItem 2 2 2" xfId="39044"/>
    <cellStyle name="SAPBEXstdItem 2 2 2 2" xfId="39045"/>
    <cellStyle name="SAPBEXstdItem 2 2 2 3" xfId="39046"/>
    <cellStyle name="SAPBEXstdItem 2 2 2 4" xfId="39047"/>
    <cellStyle name="SAPBEXstdItem 2 2 2 5" xfId="39048"/>
    <cellStyle name="SAPBEXstdItem 2 2 2 6" xfId="39049"/>
    <cellStyle name="SAPBEXstdItem 2 2 2 7" xfId="39050"/>
    <cellStyle name="SAPBEXstdItem 2 2 3" xfId="39051"/>
    <cellStyle name="SAPBEXstdItem 2 2 4" xfId="39052"/>
    <cellStyle name="SAPBEXstdItem 2 2 5" xfId="39053"/>
    <cellStyle name="SAPBEXstdItem 2 2 6" xfId="39054"/>
    <cellStyle name="SAPBEXstdItem 2 2 7" xfId="39055"/>
    <cellStyle name="SAPBEXstdItem 2 2 8" xfId="39056"/>
    <cellStyle name="SAPBEXstdItem 2 3" xfId="39057"/>
    <cellStyle name="SAPBEXstdItem 2 3 2" xfId="39058"/>
    <cellStyle name="SAPBEXstdItem 2 3 3" xfId="39059"/>
    <cellStyle name="SAPBEXstdItem 2 3 4" xfId="39060"/>
    <cellStyle name="SAPBEXstdItem 2 3 5" xfId="39061"/>
    <cellStyle name="SAPBEXstdItem 2 3 6" xfId="39062"/>
    <cellStyle name="SAPBEXstdItem 2 3 7" xfId="39063"/>
    <cellStyle name="SAPBEXstdItem 2 4" xfId="39064"/>
    <cellStyle name="SAPBEXstdItem 2 5" xfId="39065"/>
    <cellStyle name="SAPBEXstdItem 2 6" xfId="39066"/>
    <cellStyle name="SAPBEXstdItem 2 7" xfId="39067"/>
    <cellStyle name="SAPBEXstdItem 2 8" xfId="39068"/>
    <cellStyle name="SAPBEXstdItem 2 9" xfId="39069"/>
    <cellStyle name="SAPBEXstdItem 3" xfId="39070"/>
    <cellStyle name="SAPBEXstdItem 3 10" xfId="39071"/>
    <cellStyle name="SAPBEXstdItem 3 2" xfId="39072"/>
    <cellStyle name="SAPBEXstdItem 3 2 2" xfId="39073"/>
    <cellStyle name="SAPBEXstdItem 3 2 2 2" xfId="39074"/>
    <cellStyle name="SAPBEXstdItem 3 2 2 3" xfId="39075"/>
    <cellStyle name="SAPBEXstdItem 3 2 2 4" xfId="39076"/>
    <cellStyle name="SAPBEXstdItem 3 2 2 5" xfId="39077"/>
    <cellStyle name="SAPBEXstdItem 3 2 2 6" xfId="39078"/>
    <cellStyle name="SAPBEXstdItem 3 2 2 7" xfId="39079"/>
    <cellStyle name="SAPBEXstdItem 3 2 3" xfId="39080"/>
    <cellStyle name="SAPBEXstdItem 3 2 4" xfId="39081"/>
    <cellStyle name="SAPBEXstdItem 3 2 5" xfId="39082"/>
    <cellStyle name="SAPBEXstdItem 3 2 6" xfId="39083"/>
    <cellStyle name="SAPBEXstdItem 3 2 7" xfId="39084"/>
    <cellStyle name="SAPBEXstdItem 3 2 8" xfId="39085"/>
    <cellStyle name="SAPBEXstdItem 3 3" xfId="39086"/>
    <cellStyle name="SAPBEXstdItem 3 3 2" xfId="39087"/>
    <cellStyle name="SAPBEXstdItem 3 3 2 2" xfId="39088"/>
    <cellStyle name="SAPBEXstdItem 3 3 2 3" xfId="39089"/>
    <cellStyle name="SAPBEXstdItem 3 3 2 4" xfId="39090"/>
    <cellStyle name="SAPBEXstdItem 3 3 2 5" xfId="39091"/>
    <cellStyle name="SAPBEXstdItem 3 3 2 6" xfId="39092"/>
    <cellStyle name="SAPBEXstdItem 3 3 2 7" xfId="39093"/>
    <cellStyle name="SAPBEXstdItem 3 3 3" xfId="39094"/>
    <cellStyle name="SAPBEXstdItem 3 3 4" xfId="39095"/>
    <cellStyle name="SAPBEXstdItem 3 3 5" xfId="39096"/>
    <cellStyle name="SAPBEXstdItem 3 3 6" xfId="39097"/>
    <cellStyle name="SAPBEXstdItem 3 3 7" xfId="39098"/>
    <cellStyle name="SAPBEXstdItem 3 3 8" xfId="39099"/>
    <cellStyle name="SAPBEXstdItem 3 4" xfId="39100"/>
    <cellStyle name="SAPBEXstdItem 3 4 2" xfId="39101"/>
    <cellStyle name="SAPBEXstdItem 3 4 2 2" xfId="39102"/>
    <cellStyle name="SAPBEXstdItem 3 4 2 3" xfId="39103"/>
    <cellStyle name="SAPBEXstdItem 3 4 2 4" xfId="39104"/>
    <cellStyle name="SAPBEXstdItem 3 4 2 5" xfId="39105"/>
    <cellStyle name="SAPBEXstdItem 3 4 2 6" xfId="39106"/>
    <cellStyle name="SAPBEXstdItem 3 4 2 7" xfId="39107"/>
    <cellStyle name="SAPBEXstdItem 3 4 3" xfId="39108"/>
    <cellStyle name="SAPBEXstdItem 3 4 4" xfId="39109"/>
    <cellStyle name="SAPBEXstdItem 3 4 5" xfId="39110"/>
    <cellStyle name="SAPBEXstdItem 3 4 6" xfId="39111"/>
    <cellStyle name="SAPBEXstdItem 3 4 7" xfId="39112"/>
    <cellStyle name="SAPBEXstdItem 3 4 8" xfId="39113"/>
    <cellStyle name="SAPBEXstdItem 3 5" xfId="39114"/>
    <cellStyle name="SAPBEXstdItem 3 6" xfId="39115"/>
    <cellStyle name="SAPBEXstdItem 3 7" xfId="39116"/>
    <cellStyle name="SAPBEXstdItem 3 8" xfId="39117"/>
    <cellStyle name="SAPBEXstdItem 3 9" xfId="39118"/>
    <cellStyle name="SAPBEXstdItem 4" xfId="39119"/>
    <cellStyle name="SAPBEXstdItem 4 2" xfId="39120"/>
    <cellStyle name="SAPBEXstdItem 4 2 2" xfId="39121"/>
    <cellStyle name="SAPBEXstdItem 4 2 3" xfId="39122"/>
    <cellStyle name="SAPBEXstdItem 4 2 4" xfId="39123"/>
    <cellStyle name="SAPBEXstdItem 4 2 5" xfId="39124"/>
    <cellStyle name="SAPBEXstdItem 4 2 6" xfId="39125"/>
    <cellStyle name="SAPBEXstdItem 4 2 7" xfId="39126"/>
    <cellStyle name="SAPBEXstdItem 4 3" xfId="39127"/>
    <cellStyle name="SAPBEXstdItem 4 4" xfId="39128"/>
    <cellStyle name="SAPBEXstdItem 4 5" xfId="39129"/>
    <cellStyle name="SAPBEXstdItem 4 6" xfId="39130"/>
    <cellStyle name="SAPBEXstdItem 4 7" xfId="39131"/>
    <cellStyle name="SAPBEXstdItem 4 8" xfId="39132"/>
    <cellStyle name="SAPBEXstdItem 5" xfId="39133"/>
    <cellStyle name="SAPBEXstdItem 5 2" xfId="39134"/>
    <cellStyle name="SAPBEXstdItem 5 3" xfId="39135"/>
    <cellStyle name="SAPBEXstdItem 5 4" xfId="39136"/>
    <cellStyle name="SAPBEXstdItem 5 5" xfId="39137"/>
    <cellStyle name="SAPBEXstdItem 5 6" xfId="39138"/>
    <cellStyle name="SAPBEXstdItem 5 7" xfId="39139"/>
    <cellStyle name="SAPBEXstdItem 6" xfId="39140"/>
    <cellStyle name="SAPBEXstdItem 7" xfId="39141"/>
    <cellStyle name="SAPBEXstdItem 8" xfId="39142"/>
    <cellStyle name="SAPBEXstdItem 9" xfId="39143"/>
    <cellStyle name="SAPBEXstdItemX" xfId="39144"/>
    <cellStyle name="SAPBEXstdItemX 2" xfId="39145"/>
    <cellStyle name="SAPBEXstdItemX 2 2" xfId="39146"/>
    <cellStyle name="SAPBEXstdItemX 2 2 2" xfId="39147"/>
    <cellStyle name="SAPBEXstdItemX 2 2 2 2" xfId="39148"/>
    <cellStyle name="SAPBEXstdItemX 2 2 2 3" xfId="39149"/>
    <cellStyle name="SAPBEXstdItemX 2 2 2 4" xfId="39150"/>
    <cellStyle name="SAPBEXstdItemX 2 2 2 5" xfId="39151"/>
    <cellStyle name="SAPBEXstdItemX 2 2 2 6" xfId="39152"/>
    <cellStyle name="SAPBEXstdItemX 2 2 2 7" xfId="39153"/>
    <cellStyle name="SAPBEXstdItemX 2 2 3" xfId="39154"/>
    <cellStyle name="SAPBEXstdItemX 2 2 4" xfId="39155"/>
    <cellStyle name="SAPBEXstdItemX 2 2 5" xfId="39156"/>
    <cellStyle name="SAPBEXstdItemX 2 2 6" xfId="39157"/>
    <cellStyle name="SAPBEXstdItemX 2 2 7" xfId="39158"/>
    <cellStyle name="SAPBEXstdItemX 2 2 8" xfId="39159"/>
    <cellStyle name="SAPBEXstdItemX 2 3" xfId="39160"/>
    <cellStyle name="SAPBEXstdItemX 2 3 2" xfId="39161"/>
    <cellStyle name="SAPBEXstdItemX 2 3 3" xfId="39162"/>
    <cellStyle name="SAPBEXstdItemX 2 3 4" xfId="39163"/>
    <cellStyle name="SAPBEXstdItemX 2 3 5" xfId="39164"/>
    <cellStyle name="SAPBEXstdItemX 2 3 6" xfId="39165"/>
    <cellStyle name="SAPBEXstdItemX 2 3 7" xfId="39166"/>
    <cellStyle name="SAPBEXstdItemX 2 4" xfId="39167"/>
    <cellStyle name="SAPBEXstdItemX 2 5" xfId="39168"/>
    <cellStyle name="SAPBEXstdItemX 2 6" xfId="39169"/>
    <cellStyle name="SAPBEXstdItemX 2 7" xfId="39170"/>
    <cellStyle name="SAPBEXstdItemX 2 8" xfId="39171"/>
    <cellStyle name="SAPBEXstdItemX 2 9" xfId="39172"/>
    <cellStyle name="SAPBEXstdItemX 3" xfId="39173"/>
    <cellStyle name="SAPBEXstdItemX 3 10" xfId="39174"/>
    <cellStyle name="SAPBEXstdItemX 3 2" xfId="39175"/>
    <cellStyle name="SAPBEXstdItemX 3 2 2" xfId="39176"/>
    <cellStyle name="SAPBEXstdItemX 3 2 2 2" xfId="39177"/>
    <cellStyle name="SAPBEXstdItemX 3 2 2 3" xfId="39178"/>
    <cellStyle name="SAPBEXstdItemX 3 2 2 4" xfId="39179"/>
    <cellStyle name="SAPBEXstdItemX 3 2 2 5" xfId="39180"/>
    <cellStyle name="SAPBEXstdItemX 3 2 2 6" xfId="39181"/>
    <cellStyle name="SAPBEXstdItemX 3 2 2 7" xfId="39182"/>
    <cellStyle name="SAPBEXstdItemX 3 2 3" xfId="39183"/>
    <cellStyle name="SAPBEXstdItemX 3 2 4" xfId="39184"/>
    <cellStyle name="SAPBEXstdItemX 3 2 5" xfId="39185"/>
    <cellStyle name="SAPBEXstdItemX 3 2 6" xfId="39186"/>
    <cellStyle name="SAPBEXstdItemX 3 2 7" xfId="39187"/>
    <cellStyle name="SAPBEXstdItemX 3 2 8" xfId="39188"/>
    <cellStyle name="SAPBEXstdItemX 3 3" xfId="39189"/>
    <cellStyle name="SAPBEXstdItemX 3 3 2" xfId="39190"/>
    <cellStyle name="SAPBEXstdItemX 3 3 2 2" xfId="39191"/>
    <cellStyle name="SAPBEXstdItemX 3 3 2 3" xfId="39192"/>
    <cellStyle name="SAPBEXstdItemX 3 3 2 4" xfId="39193"/>
    <cellStyle name="SAPBEXstdItemX 3 3 2 5" xfId="39194"/>
    <cellStyle name="SAPBEXstdItemX 3 3 2 6" xfId="39195"/>
    <cellStyle name="SAPBEXstdItemX 3 3 2 7" xfId="39196"/>
    <cellStyle name="SAPBEXstdItemX 3 3 3" xfId="39197"/>
    <cellStyle name="SAPBEXstdItemX 3 3 4" xfId="39198"/>
    <cellStyle name="SAPBEXstdItemX 3 3 5" xfId="39199"/>
    <cellStyle name="SAPBEXstdItemX 3 3 6" xfId="39200"/>
    <cellStyle name="SAPBEXstdItemX 3 3 7" xfId="39201"/>
    <cellStyle name="SAPBEXstdItemX 3 3 8" xfId="39202"/>
    <cellStyle name="SAPBEXstdItemX 3 4" xfId="39203"/>
    <cellStyle name="SAPBEXstdItemX 3 4 2" xfId="39204"/>
    <cellStyle name="SAPBEXstdItemX 3 4 2 2" xfId="39205"/>
    <cellStyle name="SAPBEXstdItemX 3 4 2 3" xfId="39206"/>
    <cellStyle name="SAPBEXstdItemX 3 4 2 4" xfId="39207"/>
    <cellStyle name="SAPBEXstdItemX 3 4 2 5" xfId="39208"/>
    <cellStyle name="SAPBEXstdItemX 3 4 2 6" xfId="39209"/>
    <cellStyle name="SAPBEXstdItemX 3 4 2 7" xfId="39210"/>
    <cellStyle name="SAPBEXstdItemX 3 4 3" xfId="39211"/>
    <cellStyle name="SAPBEXstdItemX 3 4 4" xfId="39212"/>
    <cellStyle name="SAPBEXstdItemX 3 4 5" xfId="39213"/>
    <cellStyle name="SAPBEXstdItemX 3 4 6" xfId="39214"/>
    <cellStyle name="SAPBEXstdItemX 3 4 7" xfId="39215"/>
    <cellStyle name="SAPBEXstdItemX 3 4 8" xfId="39216"/>
    <cellStyle name="SAPBEXstdItemX 3 5" xfId="39217"/>
    <cellStyle name="SAPBEXstdItemX 3 6" xfId="39218"/>
    <cellStyle name="SAPBEXstdItemX 3 7" xfId="39219"/>
    <cellStyle name="SAPBEXstdItemX 3 8" xfId="39220"/>
    <cellStyle name="SAPBEXstdItemX 3 9" xfId="39221"/>
    <cellStyle name="SAPBEXstdItemX 4" xfId="39222"/>
    <cellStyle name="SAPBEXstdItemX 4 2" xfId="39223"/>
    <cellStyle name="SAPBEXstdItemX 4 2 2" xfId="39224"/>
    <cellStyle name="SAPBEXstdItemX 4 2 3" xfId="39225"/>
    <cellStyle name="SAPBEXstdItemX 4 2 4" xfId="39226"/>
    <cellStyle name="SAPBEXstdItemX 4 2 5" xfId="39227"/>
    <cellStyle name="SAPBEXstdItemX 4 2 6" xfId="39228"/>
    <cellStyle name="SAPBEXstdItemX 4 2 7" xfId="39229"/>
    <cellStyle name="SAPBEXstdItemX 4 3" xfId="39230"/>
    <cellStyle name="SAPBEXstdItemX 4 4" xfId="39231"/>
    <cellStyle name="SAPBEXstdItemX 4 5" xfId="39232"/>
    <cellStyle name="SAPBEXstdItemX 4 6" xfId="39233"/>
    <cellStyle name="SAPBEXstdItemX 4 7" xfId="39234"/>
    <cellStyle name="SAPBEXstdItemX 4 8" xfId="39235"/>
    <cellStyle name="SAPBEXstdItemX 5" xfId="39236"/>
    <cellStyle name="SAPBEXstdItemX 5 2" xfId="39237"/>
    <cellStyle name="SAPBEXstdItemX 5 3" xfId="39238"/>
    <cellStyle name="SAPBEXstdItemX 5 4" xfId="39239"/>
    <cellStyle name="SAPBEXstdItemX 5 5" xfId="39240"/>
    <cellStyle name="SAPBEXstdItemX 5 6" xfId="39241"/>
    <cellStyle name="SAPBEXstdItemX 5 7" xfId="39242"/>
    <cellStyle name="SAPBEXstdItemX 6" xfId="39243"/>
    <cellStyle name="SAPBEXstdItemX 7" xfId="39244"/>
    <cellStyle name="SAPBEXstdItemX 8" xfId="39245"/>
    <cellStyle name="SAPBEXstdItemX 9" xfId="39246"/>
    <cellStyle name="SAPBEXtitle" xfId="39247"/>
    <cellStyle name="SAPBEXtitle 2" xfId="39248"/>
    <cellStyle name="SAPBEXtitle 2 2" xfId="39249"/>
    <cellStyle name="SAPBEXtitle 2 2 2" xfId="39250"/>
    <cellStyle name="SAPBEXtitle 2 3" xfId="39251"/>
    <cellStyle name="SAPBEXtitle 3" xfId="39252"/>
    <cellStyle name="SAPBEXtitle 3 2" xfId="39253"/>
    <cellStyle name="SAPBEXtitle 4" xfId="39254"/>
    <cellStyle name="SAPBEXtitle 4 2" xfId="39255"/>
    <cellStyle name="SAPBEXtitle 5" xfId="39256"/>
    <cellStyle name="SAPBEXunassignedItem" xfId="39257"/>
    <cellStyle name="SAPBEXunassignedItem 2" xfId="39258"/>
    <cellStyle name="SAPBEXundefined" xfId="39259"/>
    <cellStyle name="SAPBEXundefined 2" xfId="39260"/>
    <cellStyle name="SAPBEXundefined 2 2" xfId="39261"/>
    <cellStyle name="SAPBEXundefined 2 2 2" xfId="39262"/>
    <cellStyle name="SAPBEXundefined 2 3" xfId="39263"/>
    <cellStyle name="SAPBEXundefined 2 4" xfId="39264"/>
    <cellStyle name="SAPBEXundefined 2 5" xfId="39265"/>
    <cellStyle name="SAPBEXundefined 2 6" xfId="39266"/>
    <cellStyle name="SAPBEXundefined 2 7" xfId="39267"/>
    <cellStyle name="SAPBEXundefined 3" xfId="39268"/>
    <cellStyle name="SAPBEXundefined 3 2" xfId="39269"/>
    <cellStyle name="SAPBEXundefined 4" xfId="39270"/>
    <cellStyle name="SAPBEXundefined 4 2" xfId="39271"/>
    <cellStyle name="SAPBEXundefined 5" xfId="39272"/>
    <cellStyle name="SAPBorder" xfId="43102"/>
    <cellStyle name="SAPDataCell" xfId="43103"/>
    <cellStyle name="SAPDataTotalCell" xfId="43104"/>
    <cellStyle name="SAPDimensionCell" xfId="43105"/>
    <cellStyle name="SAPEditableDataCell" xfId="43106"/>
    <cellStyle name="SAPEditableDataTotalCell" xfId="43107"/>
    <cellStyle name="SAPEmphasized" xfId="43108"/>
    <cellStyle name="SAPEmphasizedTotal" xfId="43109"/>
    <cellStyle name="SAPExceptionLevel1" xfId="43110"/>
    <cellStyle name="SAPExceptionLevel2" xfId="43111"/>
    <cellStyle name="SAPExceptionLevel3" xfId="43112"/>
    <cellStyle name="SAPExceptionLevel4" xfId="43113"/>
    <cellStyle name="SAPExceptionLevel5" xfId="43114"/>
    <cellStyle name="SAPExceptionLevel6" xfId="43115"/>
    <cellStyle name="SAPExceptionLevel7" xfId="43116"/>
    <cellStyle name="SAPExceptionLevel8" xfId="43117"/>
    <cellStyle name="SAPExceptionLevel9" xfId="43118"/>
    <cellStyle name="SAPHierarchyCell0" xfId="43119"/>
    <cellStyle name="SAPHierarchyCell1" xfId="43120"/>
    <cellStyle name="SAPHierarchyCell2" xfId="43121"/>
    <cellStyle name="SAPHierarchyCell3" xfId="43122"/>
    <cellStyle name="SAPHierarchyCell4" xfId="43123"/>
    <cellStyle name="SAPLockedDataCell" xfId="43124"/>
    <cellStyle name="SAPLockedDataTotalCell" xfId="43125"/>
    <cellStyle name="SAPMemberCell" xfId="43126"/>
    <cellStyle name="SAPMemberTotalCell" xfId="43127"/>
    <cellStyle name="SAPReadonlyDataCell" xfId="43128"/>
    <cellStyle name="SAPReadonlyDataTotalCell" xfId="43129"/>
    <cellStyle name="shade" xfId="39273"/>
    <cellStyle name="shade 10" xfId="39274"/>
    <cellStyle name="shade 10 2" xfId="39275"/>
    <cellStyle name="shade 11" xfId="39276"/>
    <cellStyle name="shade 11 2" xfId="39277"/>
    <cellStyle name="shade 12" xfId="39278"/>
    <cellStyle name="shade 12 2" xfId="39279"/>
    <cellStyle name="shade 12 3" xfId="39280"/>
    <cellStyle name="shade 2" xfId="39281"/>
    <cellStyle name="shade 2 2" xfId="39282"/>
    <cellStyle name="shade 2 2 2" xfId="3928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39291"/>
    <cellStyle name="shade 2 3 2" xfId="39292"/>
    <cellStyle name="shade 2 3 2 2" xfId="39293"/>
    <cellStyle name="shade 2 3 2 3" xfId="39294"/>
    <cellStyle name="shade 2 3 3" xfId="39295"/>
    <cellStyle name="shade 2 4" xfId="39296"/>
    <cellStyle name="shade 2 4 2" xfId="39297"/>
    <cellStyle name="shade 2 4 2 2" xfId="39298"/>
    <cellStyle name="shade 2 4 3" xfId="39299"/>
    <cellStyle name="shade 2 5" xfId="39300"/>
    <cellStyle name="shade 2 5 2" xfId="39301"/>
    <cellStyle name="shade 2 6" xfId="39302"/>
    <cellStyle name="shade 2 6 2" xfId="39303"/>
    <cellStyle name="shade 3" xfId="39304"/>
    <cellStyle name="shade 3 2" xfId="39305"/>
    <cellStyle name="shade 3 2 2" xfId="39306"/>
    <cellStyle name="shade 3 2 2 2" xfId="39307"/>
    <cellStyle name="shade 3 2 3" xfId="39308"/>
    <cellStyle name="shade 3 2 4" xfId="39309"/>
    <cellStyle name="shade 3 3" xfId="39310"/>
    <cellStyle name="shade 3 3 2" xfId="39311"/>
    <cellStyle name="shade 3 3 2 2" xfId="39312"/>
    <cellStyle name="shade 3 3 3" xfId="39313"/>
    <cellStyle name="shade 3 4" xfId="39314"/>
    <cellStyle name="shade 3 4 2" xfId="39315"/>
    <cellStyle name="shade 3 4 2 2" xfId="39316"/>
    <cellStyle name="shade 3 4 3" xfId="39317"/>
    <cellStyle name="shade 3 5" xfId="39318"/>
    <cellStyle name="shade 3 5 2" xfId="39319"/>
    <cellStyle name="shade 4" xfId="39320"/>
    <cellStyle name="shade 4 2" xfId="39321"/>
    <cellStyle name="shade 4 2 2" xfId="39322"/>
    <cellStyle name="shade 4 2 2 2" xfId="39323"/>
    <cellStyle name="shade 4 2 2 2 2" xfId="39324"/>
    <cellStyle name="shade 4 2 2 3" xfId="39325"/>
    <cellStyle name="shade 4 2 3" xfId="39326"/>
    <cellStyle name="shade 4 2 3 2" xfId="39327"/>
    <cellStyle name="shade 4 2 4" xfId="39328"/>
    <cellStyle name="shade 4 2 4 2" xfId="39329"/>
    <cellStyle name="shade 4 3" xfId="39330"/>
    <cellStyle name="shade 4 3 2" xfId="39331"/>
    <cellStyle name="shade 4 3 2 2" xfId="39332"/>
    <cellStyle name="shade 4 3 3" xfId="39333"/>
    <cellStyle name="shade 4 3 4" xfId="39334"/>
    <cellStyle name="shade 4 4" xfId="39335"/>
    <cellStyle name="shade 4 4 2" xfId="39336"/>
    <cellStyle name="shade 4 4 2 2" xfId="39337"/>
    <cellStyle name="shade 4 4 3" xfId="39338"/>
    <cellStyle name="shade 4 5" xfId="39339"/>
    <cellStyle name="shade 4 5 2" xfId="39340"/>
    <cellStyle name="shade 4 6" xfId="39341"/>
    <cellStyle name="shade 4 6 2" xfId="39342"/>
    <cellStyle name="shade 5" xfId="39343"/>
    <cellStyle name="shade 5 2" xfId="39344"/>
    <cellStyle name="shade 5 2 2" xfId="39345"/>
    <cellStyle name="shade 5 2 2 2" xfId="39346"/>
    <cellStyle name="shade 5 2 2 2 2" xfId="39347"/>
    <cellStyle name="shade 5 2 3" xfId="39348"/>
    <cellStyle name="shade 5 2 3 2" xfId="39349"/>
    <cellStyle name="shade 5 2 4" xfId="39350"/>
    <cellStyle name="shade 5 2 4 2" xfId="39351"/>
    <cellStyle name="shade 5 2 5" xfId="39352"/>
    <cellStyle name="shade 5 3" xfId="39353"/>
    <cellStyle name="shade 5 3 2" xfId="39354"/>
    <cellStyle name="shade 5 3 2 2" xfId="39355"/>
    <cellStyle name="shade 5 4" xfId="39356"/>
    <cellStyle name="shade 5 4 2" xfId="39357"/>
    <cellStyle name="shade 5 5" xfId="39358"/>
    <cellStyle name="shade 5 5 2" xfId="39359"/>
    <cellStyle name="shade 6" xfId="39360"/>
    <cellStyle name="shade 6 2" xfId="39361"/>
    <cellStyle name="shade 6 2 2" xfId="39362"/>
    <cellStyle name="shade 6 2 2 2" xfId="39363"/>
    <cellStyle name="shade 6 3" xfId="39364"/>
    <cellStyle name="shade 6 3 2" xfId="39365"/>
    <cellStyle name="shade 6 4" xfId="39366"/>
    <cellStyle name="shade 6 4 2" xfId="39367"/>
    <cellStyle name="shade 7" xfId="39368"/>
    <cellStyle name="shade 7 2" xfId="39369"/>
    <cellStyle name="shade 7 2 2" xfId="39370"/>
    <cellStyle name="shade 7 3" xfId="39371"/>
    <cellStyle name="shade 8" xfId="39372"/>
    <cellStyle name="shade 8 2" xfId="39373"/>
    <cellStyle name="shade 8 2 2" xfId="39374"/>
    <cellStyle name="shade 8 3" xfId="39375"/>
    <cellStyle name="shade 8 4" xfId="39376"/>
    <cellStyle name="shade 9" xfId="39377"/>
    <cellStyle name="shade 9 2" xfId="39378"/>
    <cellStyle name="shade 9 2 2" xfId="39379"/>
    <cellStyle name="shade 9 2 2 2" xfId="39380"/>
    <cellStyle name="shade 9 2 3" xfId="39381"/>
    <cellStyle name="shade 9 3" xfId="39382"/>
    <cellStyle name="shade 9 3 2" xfId="39383"/>
    <cellStyle name="shade 9 4" xfId="39384"/>
    <cellStyle name="shade_ACCOUNTS" xfId="39385"/>
    <cellStyle name="Sheet Title" xfId="39386"/>
    <cellStyle name="Sheet Title 2" xfId="39387"/>
    <cellStyle name="StmtTtl1" xfId="39388"/>
    <cellStyle name="StmtTtl1 2" xfId="39389"/>
    <cellStyle name="StmtTtl1 2 2" xfId="39390"/>
    <cellStyle name="StmtTtl1 2 2 2" xfId="39391"/>
    <cellStyle name="StmtTtl1 2 2 2 2" xfId="39392"/>
    <cellStyle name="StmtTtl1 2 2 3" xfId="39393"/>
    <cellStyle name="StmtTtl1 2 3" xfId="39394"/>
    <cellStyle name="StmtTtl1 2 3 2" xfId="39395"/>
    <cellStyle name="StmtTtl1 2 3 3" xfId="39396"/>
    <cellStyle name="StmtTtl1 2 4" xfId="39397"/>
    <cellStyle name="StmtTtl1 2 4 2" xfId="39398"/>
    <cellStyle name="StmtTtl1 3" xfId="39399"/>
    <cellStyle name="StmtTtl1 3 2" xfId="39400"/>
    <cellStyle name="StmtTtl1 3 2 2" xfId="39401"/>
    <cellStyle name="StmtTtl1 3 2 2 2" xfId="39402"/>
    <cellStyle name="StmtTtl1 3 2 3" xfId="39403"/>
    <cellStyle name="StmtTtl1 3 3" xfId="39404"/>
    <cellStyle name="StmtTtl1 3 3 2" xfId="39405"/>
    <cellStyle name="StmtTtl1 3 3 3" xfId="39406"/>
    <cellStyle name="StmtTtl1 3 4" xfId="39407"/>
    <cellStyle name="StmtTtl1 3 4 2" xfId="39408"/>
    <cellStyle name="StmtTtl1 4" xfId="39409"/>
    <cellStyle name="StmtTtl1 4 2" xfId="39410"/>
    <cellStyle name="StmtTtl1 4 2 2" xfId="39411"/>
    <cellStyle name="StmtTtl1 4 2 2 2" xfId="39412"/>
    <cellStyle name="StmtTtl1 4 2 3" xfId="39413"/>
    <cellStyle name="StmtTtl1 4 3" xfId="39414"/>
    <cellStyle name="StmtTtl1 4 3 2" xfId="39415"/>
    <cellStyle name="StmtTtl1 4 3 3" xfId="39416"/>
    <cellStyle name="StmtTtl1 4 4" xfId="39417"/>
    <cellStyle name="StmtTtl1 4 4 2" xfId="39418"/>
    <cellStyle name="StmtTtl1 5" xfId="39419"/>
    <cellStyle name="StmtTtl1 5 2" xfId="39420"/>
    <cellStyle name="StmtTtl1 5 2 2" xfId="39421"/>
    <cellStyle name="StmtTtl1 5 3" xfId="39422"/>
    <cellStyle name="StmtTtl1 5 3 2" xfId="39423"/>
    <cellStyle name="StmtTtl1 5 4" xfId="39424"/>
    <cellStyle name="StmtTtl1 6" xfId="39425"/>
    <cellStyle name="StmtTtl1 6 2" xfId="39426"/>
    <cellStyle name="StmtTtl1 6 3" xfId="39427"/>
    <cellStyle name="StmtTtl1 7" xfId="39428"/>
    <cellStyle name="StmtTtl1 7 2" xfId="39429"/>
    <cellStyle name="StmtTtl1 8" xfId="39430"/>
    <cellStyle name="StmtTtl1 8 2" xfId="39431"/>
    <cellStyle name="StmtTtl1_(C) WHE Proforma with ITC cash grant 10 Yr Amort_for deferral_102809" xfId="39432"/>
    <cellStyle name="StmtTtl2" xfId="39433"/>
    <cellStyle name="StmtTtl2 2" xfId="39434"/>
    <cellStyle name="StmtTtl2 2 2" xfId="39435"/>
    <cellStyle name="StmtTtl2 2 2 2" xfId="39436"/>
    <cellStyle name="StmtTtl2 2 2 3" xfId="39437"/>
    <cellStyle name="StmtTtl2 2 3" xfId="39438"/>
    <cellStyle name="StmtTtl2 2 3 2" xfId="39439"/>
    <cellStyle name="StmtTtl2 2 4" xfId="39440"/>
    <cellStyle name="StmtTtl2 2 5" xfId="39441"/>
    <cellStyle name="StmtTtl2 2 6" xfId="39442"/>
    <cellStyle name="StmtTtl2 2 7" xfId="39443"/>
    <cellStyle name="StmtTtl2 3" xfId="39444"/>
    <cellStyle name="StmtTtl2 3 2" xfId="39445"/>
    <cellStyle name="StmtTtl2 3 2 2" xfId="39446"/>
    <cellStyle name="StmtTtl2 3 2 3" xfId="39447"/>
    <cellStyle name="StmtTtl2 3 2 4" xfId="39448"/>
    <cellStyle name="StmtTtl2 3 2 5" xfId="39449"/>
    <cellStyle name="StmtTtl2 3 2 6" xfId="39450"/>
    <cellStyle name="StmtTtl2 3 2 7" xfId="39451"/>
    <cellStyle name="StmtTtl2 3 3" xfId="39452"/>
    <cellStyle name="StmtTtl2 3 3 2" xfId="39453"/>
    <cellStyle name="StmtTtl2 3 4" xfId="39454"/>
    <cellStyle name="StmtTtl2 4" xfId="39455"/>
    <cellStyle name="StmtTtl2 4 2" xfId="39456"/>
    <cellStyle name="StmtTtl2 4 3" xfId="39457"/>
    <cellStyle name="StmtTtl2 4 4" xfId="39458"/>
    <cellStyle name="StmtTtl2 4 5" xfId="39459"/>
    <cellStyle name="StmtTtl2 4 6" xfId="39460"/>
    <cellStyle name="StmtTtl2 4 7" xfId="39461"/>
    <cellStyle name="StmtTtl2 5" xfId="39462"/>
    <cellStyle name="StmtTtl2 5 2" xfId="39463"/>
    <cellStyle name="StmtTtl2 6" xfId="39464"/>
    <cellStyle name="StmtTtl2 6 2" xfId="39465"/>
    <cellStyle name="StmtTtl2 7" xfId="39466"/>
    <cellStyle name="StmtTtl2 8" xfId="39467"/>
    <cellStyle name="StmtTtl2 9" xfId="39468"/>
    <cellStyle name="StmtTtl2_4.32E Depreciation Study Robs file" xfId="39469"/>
    <cellStyle name="STYL1 - Style1" xfId="39470"/>
    <cellStyle name="STYL1 - Style1 2" xfId="39471"/>
    <cellStyle name="STYL1 - Style1 2 2" xfId="39472"/>
    <cellStyle name="STYL1 - Style1 2 2 2" xfId="39473"/>
    <cellStyle name="STYL1 - Style1 2 3" xfId="39474"/>
    <cellStyle name="STYL1 - Style1 2 4" xfId="39475"/>
    <cellStyle name="STYL1 - Style1 3" xfId="39476"/>
    <cellStyle name="STYL1 - Style1 3 2" xfId="39477"/>
    <cellStyle name="STYL1 - Style1 3 3" xfId="39478"/>
    <cellStyle name="STYL1 - Style1 4" xfId="39479"/>
    <cellStyle name="STYL1 - Style1 4 2" xfId="39480"/>
    <cellStyle name="STYL1 - Style1 5" xfId="39481"/>
    <cellStyle name="STYL1 - Style1 5 2" xfId="39482"/>
    <cellStyle name="Style 1" xfId="39483"/>
    <cellStyle name="Style 1 10" xfId="39484"/>
    <cellStyle name="Style 1 10 2" xfId="39485"/>
    <cellStyle name="Style 1 10 2 2" xfId="39486"/>
    <cellStyle name="Style 1 10 2 2 2" xfId="39487"/>
    <cellStyle name="Style 1 10 2 2 2 2" xfId="39488"/>
    <cellStyle name="Style 1 10 2 3" xfId="39489"/>
    <cellStyle name="Style 1 10 2 3 2" xfId="39490"/>
    <cellStyle name="Style 1 10 2 4" xfId="39491"/>
    <cellStyle name="Style 1 10 2 4 2" xfId="39492"/>
    <cellStyle name="Style 1 10 3" xfId="39493"/>
    <cellStyle name="Style 1 10 3 2" xfId="39494"/>
    <cellStyle name="Style 1 10 3 2 2" xfId="39495"/>
    <cellStyle name="Style 1 10 3 3" xfId="39496"/>
    <cellStyle name="Style 1 10 4" xfId="39497"/>
    <cellStyle name="Style 1 10 4 2" xfId="39498"/>
    <cellStyle name="Style 1 10 4 2 2" xfId="39499"/>
    <cellStyle name="Style 1 10 4 3" xfId="39500"/>
    <cellStyle name="Style 1 10 5" xfId="39501"/>
    <cellStyle name="Style 1 10 5 2" xfId="39502"/>
    <cellStyle name="Style 1 10 6" xfId="39503"/>
    <cellStyle name="Style 1 10 6 2" xfId="39504"/>
    <cellStyle name="Style 1 10 7" xfId="39505"/>
    <cellStyle name="Style 1 11" xfId="39506"/>
    <cellStyle name="Style 1 11 2" xfId="39507"/>
    <cellStyle name="Style 1 11 2 2" xfId="39508"/>
    <cellStyle name="Style 1 11 2 2 2" xfId="39509"/>
    <cellStyle name="Style 1 11 2 2 2 2" xfId="39510"/>
    <cellStyle name="Style 1 11 2 3" xfId="39511"/>
    <cellStyle name="Style 1 11 2 3 2" xfId="39512"/>
    <cellStyle name="Style 1 11 2 4" xfId="39513"/>
    <cellStyle name="Style 1 11 2 4 2" xfId="39514"/>
    <cellStyle name="Style 1 11 2 5" xfId="39515"/>
    <cellStyle name="Style 1 11 2 6" xfId="39516"/>
    <cellStyle name="Style 1 11 3" xfId="39517"/>
    <cellStyle name="Style 1 11 3 2" xfId="39518"/>
    <cellStyle name="Style 1 11 3 2 2" xfId="39519"/>
    <cellStyle name="Style 1 11 4" xfId="39520"/>
    <cellStyle name="Style 1 11 4 2" xfId="39521"/>
    <cellStyle name="Style 1 11 5" xfId="39522"/>
    <cellStyle name="Style 1 11 5 2" xfId="39523"/>
    <cellStyle name="Style 1 11 6" xfId="39524"/>
    <cellStyle name="Style 1 12" xfId="39525"/>
    <cellStyle name="Style 1 12 2" xfId="39526"/>
    <cellStyle name="Style 1 12 2 2" xfId="39527"/>
    <cellStyle name="Style 1 12 2 2 2" xfId="39528"/>
    <cellStyle name="Style 1 12 2 3" xfId="39529"/>
    <cellStyle name="Style 1 12 3" xfId="39530"/>
    <cellStyle name="Style 1 12 3 2" xfId="39531"/>
    <cellStyle name="Style 1 12 3 3" xfId="39532"/>
    <cellStyle name="Style 1 12 4" xfId="39533"/>
    <cellStyle name="Style 1 12 4 2" xfId="39534"/>
    <cellStyle name="Style 1 12 5" xfId="39535"/>
    <cellStyle name="Style 1 13" xfId="39536"/>
    <cellStyle name="Style 1 13 2" xfId="39537"/>
    <cellStyle name="Style 1 13 2 2" xfId="39538"/>
    <cellStyle name="Style 1 13 3" xfId="39539"/>
    <cellStyle name="Style 1 14" xfId="39540"/>
    <cellStyle name="Style 1 14 2" xfId="39541"/>
    <cellStyle name="Style 1 14 2 2" xfId="39542"/>
    <cellStyle name="Style 1 14 3" xfId="39543"/>
    <cellStyle name="Style 1 15" xfId="39544"/>
    <cellStyle name="Style 1 15 2" xfId="39545"/>
    <cellStyle name="Style 1 15 2 2" xfId="39546"/>
    <cellStyle name="Style 1 15 2 2 2" xfId="39547"/>
    <cellStyle name="Style 1 15 2 3" xfId="39548"/>
    <cellStyle name="Style 1 15 3" xfId="39549"/>
    <cellStyle name="Style 1 15 3 2" xfId="39550"/>
    <cellStyle name="Style 1 15 4" xfId="39551"/>
    <cellStyle name="Style 1 16" xfId="39552"/>
    <cellStyle name="Style 1 16 2" xfId="39553"/>
    <cellStyle name="Style 1 17" xfId="39554"/>
    <cellStyle name="Style 1 17 2" xfId="39555"/>
    <cellStyle name="Style 1 18" xfId="39556"/>
    <cellStyle name="Style 1 18 2" xfId="39557"/>
    <cellStyle name="Style 1 19" xfId="39558"/>
    <cellStyle name="Style 1 2" xfId="39559"/>
    <cellStyle name="Style 1 2 2" xfId="39560"/>
    <cellStyle name="Style 1 2 2 2" xfId="39561"/>
    <cellStyle name="Style 1 2 2 2 2" xfId="39562"/>
    <cellStyle name="Style 1 2 2 2 2 2" xfId="39563"/>
    <cellStyle name="Style 1 2 2 2 3" xfId="39564"/>
    <cellStyle name="Style 1 2 2 3" xfId="39565"/>
    <cellStyle name="Style 1 2 2 3 2" xfId="39566"/>
    <cellStyle name="Style 1 2 2 3 2 2" xfId="39567"/>
    <cellStyle name="Style 1 2 2 3 3" xfId="39568"/>
    <cellStyle name="Style 1 2 2 3 4" xfId="39569"/>
    <cellStyle name="Style 1 2 2 3 5" xfId="39570"/>
    <cellStyle name="Style 1 2 2 4" xfId="39571"/>
    <cellStyle name="Style 1 2 2 4 2" xfId="39572"/>
    <cellStyle name="Style 1 2 2 4 3" xfId="39573"/>
    <cellStyle name="Style 1 2 2 5" xfId="39574"/>
    <cellStyle name="Style 1 2 2 5 2" xfId="39575"/>
    <cellStyle name="Style 1 2 3" xfId="39576"/>
    <cellStyle name="Style 1 2 3 2" xfId="39577"/>
    <cellStyle name="Style 1 2 3 2 2" xfId="39578"/>
    <cellStyle name="Style 1 2 3 2 2 2" xfId="39579"/>
    <cellStyle name="Style 1 2 3 2 3" xfId="39580"/>
    <cellStyle name="Style 1 2 3 2 4" xfId="39581"/>
    <cellStyle name="Style 1 2 3 3" xfId="39582"/>
    <cellStyle name="Style 1 2 3 3 2" xfId="39583"/>
    <cellStyle name="Style 1 2 3 3 2 2" xfId="39584"/>
    <cellStyle name="Style 1 2 3 3 3" xfId="39585"/>
    <cellStyle name="Style 1 2 3 3 4" xfId="39586"/>
    <cellStyle name="Style 1 2 3 3 5" xfId="39587"/>
    <cellStyle name="Style 1 2 3 4" xfId="39588"/>
    <cellStyle name="Style 1 2 3 4 2" xfId="39589"/>
    <cellStyle name="Style 1 2 3 5" xfId="39590"/>
    <cellStyle name="Style 1 2 3 5 2" xfId="39591"/>
    <cellStyle name="Style 1 2 3 6" xfId="39592"/>
    <cellStyle name="Style 1 2 4" xfId="39593"/>
    <cellStyle name="Style 1 2 4 2" xfId="39594"/>
    <cellStyle name="Style 1 2 4 2 2" xfId="39595"/>
    <cellStyle name="Style 1 2 4 2 3" xfId="39596"/>
    <cellStyle name="Style 1 2 4 3" xfId="39597"/>
    <cellStyle name="Style 1 2 5" xfId="39598"/>
    <cellStyle name="Style 1 2 5 2" xfId="39599"/>
    <cellStyle name="Style 1 2 5 2 2" xfId="39600"/>
    <cellStyle name="Style 1 2 5 2 3" xfId="39601"/>
    <cellStyle name="Style 1 2 5 3" xfId="39602"/>
    <cellStyle name="Style 1 2 5 4" xfId="39603"/>
    <cellStyle name="Style 1 2 6" xfId="39604"/>
    <cellStyle name="Style 1 2 6 2" xfId="39605"/>
    <cellStyle name="Style 1 2 6 3" xfId="39606"/>
    <cellStyle name="Style 1 2 6 4" xfId="39607"/>
    <cellStyle name="Style 1 2 7" xfId="39608"/>
    <cellStyle name="Style 1 2 7 2" xfId="39609"/>
    <cellStyle name="Style 1 2 7 2 2" xfId="39610"/>
    <cellStyle name="Style 1 2 7 3" xfId="39611"/>
    <cellStyle name="Style 1 2 8" xfId="39612"/>
    <cellStyle name="Style 1 2 8 2" xfId="39613"/>
    <cellStyle name="Style 1 2 9" xfId="39614"/>
    <cellStyle name="Style 1 2_4 31E Reg Asset  Liab and EXH D" xfId="39615"/>
    <cellStyle name="Style 1 3" xfId="39616"/>
    <cellStyle name="Style 1 3 2" xfId="39617"/>
    <cellStyle name="Style 1 3 2 2" xfId="39618"/>
    <cellStyle name="Style 1 3 2 2 2" xfId="39619"/>
    <cellStyle name="Style 1 3 2 2 2 2" xfId="39620"/>
    <cellStyle name="Style 1 3 2 2 3" xfId="39621"/>
    <cellStyle name="Style 1 3 2 2 3 2" xfId="39622"/>
    <cellStyle name="Style 1 3 2 2 3 3" xfId="39623"/>
    <cellStyle name="Style 1 3 2 2 4" xfId="39624"/>
    <cellStyle name="Style 1 3 2 3" xfId="39625"/>
    <cellStyle name="Style 1 3 2 3 2" xfId="39626"/>
    <cellStyle name="Style 1 3 2 3 2 2" xfId="39627"/>
    <cellStyle name="Style 1 3 2 3 2 3" xfId="39628"/>
    <cellStyle name="Style 1 3 2 3 3" xfId="39629"/>
    <cellStyle name="Style 1 3 2 3 4" xfId="39630"/>
    <cellStyle name="Style 1 3 2 4" xfId="39631"/>
    <cellStyle name="Style 1 3 2 4 2" xfId="39632"/>
    <cellStyle name="Style 1 3 2 5" xfId="39633"/>
    <cellStyle name="Style 1 3 2 5 2" xfId="39634"/>
    <cellStyle name="Style 1 3 3" xfId="39635"/>
    <cellStyle name="Style 1 3 3 2" xfId="39636"/>
    <cellStyle name="Style 1 3 3 2 2" xfId="39637"/>
    <cellStyle name="Style 1 3 3 2 2 2" xfId="39638"/>
    <cellStyle name="Style 1 3 3 2 3" xfId="39639"/>
    <cellStyle name="Style 1 3 3 3" xfId="39640"/>
    <cellStyle name="Style 1 3 3 3 2" xfId="39641"/>
    <cellStyle name="Style 1 3 3 3 2 2" xfId="39642"/>
    <cellStyle name="Style 1 3 3 3 3" xfId="39643"/>
    <cellStyle name="Style 1 3 3 3 4" xfId="39644"/>
    <cellStyle name="Style 1 3 3 4" xfId="39645"/>
    <cellStyle name="Style 1 3 3 4 2" xfId="39646"/>
    <cellStyle name="Style 1 3 3 5" xfId="39647"/>
    <cellStyle name="Style 1 3 3 5 2" xfId="39648"/>
    <cellStyle name="Style 1 3 4" xfId="39649"/>
    <cellStyle name="Style 1 3 4 2" xfId="39650"/>
    <cellStyle name="Style 1 3 4 2 2" xfId="39651"/>
    <cellStyle name="Style 1 3 4 3" xfId="39652"/>
    <cellStyle name="Style 1 3 4 3 2" xfId="39653"/>
    <cellStyle name="Style 1 3 4 3 3" xfId="39654"/>
    <cellStyle name="Style 1 3 4 4" xfId="39655"/>
    <cellStyle name="Style 1 3 5" xfId="39656"/>
    <cellStyle name="Style 1 3 5 2" xfId="39657"/>
    <cellStyle name="Style 1 3 5 2 2" xfId="39658"/>
    <cellStyle name="Style 1 3 5 2 3" xfId="39659"/>
    <cellStyle name="Style 1 3 5 3" xfId="39660"/>
    <cellStyle name="Style 1 3 5 4" xfId="39661"/>
    <cellStyle name="Style 1 3 6" xfId="39662"/>
    <cellStyle name="Style 1 3 6 2" xfId="39663"/>
    <cellStyle name="Style 1 3 7" xfId="39664"/>
    <cellStyle name="Style 1 3 7 2" xfId="39665"/>
    <cellStyle name="Style 1 4" xfId="39666"/>
    <cellStyle name="Style 1 4 2" xfId="39667"/>
    <cellStyle name="Style 1 4 2 2" xfId="39668"/>
    <cellStyle name="Style 1 4 2 2 2" xfId="39669"/>
    <cellStyle name="Style 1 4 2 2 2 2" xfId="39670"/>
    <cellStyle name="Style 1 4 2 2 3" xfId="39671"/>
    <cellStyle name="Style 1 4 2 3" xfId="39672"/>
    <cellStyle name="Style 1 4 2 3 2" xfId="39673"/>
    <cellStyle name="Style 1 4 2 4" xfId="39674"/>
    <cellStyle name="Style 1 4 2 4 2" xfId="39675"/>
    <cellStyle name="Style 1 4 3" xfId="39676"/>
    <cellStyle name="Style 1 4 3 2" xfId="39677"/>
    <cellStyle name="Style 1 4 3 2 2" xfId="39678"/>
    <cellStyle name="Style 1 4 3 3" xfId="39679"/>
    <cellStyle name="Style 1 4 4" xfId="39680"/>
    <cellStyle name="Style 1 4 4 2" xfId="39681"/>
    <cellStyle name="Style 1 4 4 2 2" xfId="39682"/>
    <cellStyle name="Style 1 4 4 3" xfId="39683"/>
    <cellStyle name="Style 1 4 4 4" xfId="39684"/>
    <cellStyle name="Style 1 4 5" xfId="39685"/>
    <cellStyle name="Style 1 4 5 2" xfId="39686"/>
    <cellStyle name="Style 1 4 5 3" xfId="39687"/>
    <cellStyle name="Style 1 4 6" xfId="39688"/>
    <cellStyle name="Style 1 4 6 2" xfId="39689"/>
    <cellStyle name="Style 1 5" xfId="39690"/>
    <cellStyle name="Style 1 5 2" xfId="39691"/>
    <cellStyle name="Style 1 5 2 2" xfId="39692"/>
    <cellStyle name="Style 1 5 2 2 2" xfId="39693"/>
    <cellStyle name="Style 1 5 2 2 2 2" xfId="39694"/>
    <cellStyle name="Style 1 5 2 2 3" xfId="39695"/>
    <cellStyle name="Style 1 5 2 3" xfId="39696"/>
    <cellStyle name="Style 1 5 2 3 2" xfId="39697"/>
    <cellStyle name="Style 1 5 2 4" xfId="39698"/>
    <cellStyle name="Style 1 5 2 4 2" xfId="39699"/>
    <cellStyle name="Style 1 5 3" xfId="39700"/>
    <cellStyle name="Style 1 5 3 2" xfId="39701"/>
    <cellStyle name="Style 1 5 3 2 2" xfId="39702"/>
    <cellStyle name="Style 1 5 3 3" xfId="39703"/>
    <cellStyle name="Style 1 5 3 3 2" xfId="39704"/>
    <cellStyle name="Style 1 5 3 4" xfId="39705"/>
    <cellStyle name="Style 1 5 4" xfId="39706"/>
    <cellStyle name="Style 1 5 4 2" xfId="39707"/>
    <cellStyle name="Style 1 5 4 2 2" xfId="39708"/>
    <cellStyle name="Style 1 5 4 3" xfId="39709"/>
    <cellStyle name="Style 1 5 5" xfId="39710"/>
    <cellStyle name="Style 1 5 5 2" xfId="39711"/>
    <cellStyle name="Style 1 5 5 2 2" xfId="39712"/>
    <cellStyle name="Style 1 5 5 3" xfId="39713"/>
    <cellStyle name="Style 1 5 5 4" xfId="39714"/>
    <cellStyle name="Style 1 5 6" xfId="39715"/>
    <cellStyle name="Style 1 5 6 2" xfId="39716"/>
    <cellStyle name="Style 1 6" xfId="39717"/>
    <cellStyle name="Style 1 6 10" xfId="39718"/>
    <cellStyle name="Style 1 6 2" xfId="39719"/>
    <cellStyle name="Style 1 6 2 2" xfId="39720"/>
    <cellStyle name="Style 1 6 2 2 2" xfId="39721"/>
    <cellStyle name="Style 1 6 2 2 2 2" xfId="39722"/>
    <cellStyle name="Style 1 6 2 2 3" xfId="39723"/>
    <cellStyle name="Style 1 6 2 3" xfId="39724"/>
    <cellStyle name="Style 1 6 2 3 2" xfId="39725"/>
    <cellStyle name="Style 1 6 2 3 2 2" xfId="39726"/>
    <cellStyle name="Style 1 6 2 3 3" xfId="39727"/>
    <cellStyle name="Style 1 6 2 3 4" xfId="39728"/>
    <cellStyle name="Style 1 6 2 4" xfId="39729"/>
    <cellStyle name="Style 1 6 2 4 2" xfId="39730"/>
    <cellStyle name="Style 1 6 2 5" xfId="39731"/>
    <cellStyle name="Style 1 6 2 5 2" xfId="39732"/>
    <cellStyle name="Style 1 6 2 6" xfId="39733"/>
    <cellStyle name="Style 1 6 3" xfId="39734"/>
    <cellStyle name="Style 1 6 3 2" xfId="39735"/>
    <cellStyle name="Style 1 6 3 2 2" xfId="39736"/>
    <cellStyle name="Style 1 6 3 2 2 2" xfId="39737"/>
    <cellStyle name="Style 1 6 3 2 3" xfId="39738"/>
    <cellStyle name="Style 1 6 3 3" xfId="39739"/>
    <cellStyle name="Style 1 6 3 3 2" xfId="39740"/>
    <cellStyle name="Style 1 6 3 3 2 2" xfId="39741"/>
    <cellStyle name="Style 1 6 3 3 3" xfId="39742"/>
    <cellStyle name="Style 1 6 3 4" xfId="39743"/>
    <cellStyle name="Style 1 6 3 4 2" xfId="39744"/>
    <cellStyle name="Style 1 6 3 5" xfId="39745"/>
    <cellStyle name="Style 1 6 3 5 2" xfId="39746"/>
    <cellStyle name="Style 1 6 3 6" xfId="39747"/>
    <cellStyle name="Style 1 6 4" xfId="39748"/>
    <cellStyle name="Style 1 6 4 2" xfId="39749"/>
    <cellStyle name="Style 1 6 4 2 2" xfId="39750"/>
    <cellStyle name="Style 1 6 4 2 2 2" xfId="39751"/>
    <cellStyle name="Style 1 6 4 2 3" xfId="39752"/>
    <cellStyle name="Style 1 6 4 3" xfId="39753"/>
    <cellStyle name="Style 1 6 4 3 2" xfId="39754"/>
    <cellStyle name="Style 1 6 4 3 2 2" xfId="39755"/>
    <cellStyle name="Style 1 6 4 3 3" xfId="39756"/>
    <cellStyle name="Style 1 6 4 4" xfId="39757"/>
    <cellStyle name="Style 1 6 4 4 2" xfId="39758"/>
    <cellStyle name="Style 1 6 4 5" xfId="39759"/>
    <cellStyle name="Style 1 6 4 5 2" xfId="39760"/>
    <cellStyle name="Style 1 6 4 6" xfId="39761"/>
    <cellStyle name="Style 1 6 5" xfId="39762"/>
    <cellStyle name="Style 1 6 5 2" xfId="39763"/>
    <cellStyle name="Style 1 6 5 2 2" xfId="39764"/>
    <cellStyle name="Style 1 6 5 2 2 2" xfId="39765"/>
    <cellStyle name="Style 1 6 5 2 3" xfId="39766"/>
    <cellStyle name="Style 1 6 5 3" xfId="39767"/>
    <cellStyle name="Style 1 6 5 3 2" xfId="39768"/>
    <cellStyle name="Style 1 6 5 3 2 2" xfId="39769"/>
    <cellStyle name="Style 1 6 5 3 3" xfId="39770"/>
    <cellStyle name="Style 1 6 5 4" xfId="39771"/>
    <cellStyle name="Style 1 6 5 4 2" xfId="39772"/>
    <cellStyle name="Style 1 6 5 5" xfId="39773"/>
    <cellStyle name="Style 1 6 5 5 2" xfId="39774"/>
    <cellStyle name="Style 1 6 6" xfId="39775"/>
    <cellStyle name="Style 1 6 6 2" xfId="39776"/>
    <cellStyle name="Style 1 6 6 2 2" xfId="39777"/>
    <cellStyle name="Style 1 6 6 3" xfId="39778"/>
    <cellStyle name="Style 1 6 7" xfId="39779"/>
    <cellStyle name="Style 1 6 7 2" xfId="39780"/>
    <cellStyle name="Style 1 6 7 2 2" xfId="39781"/>
    <cellStyle name="Style 1 6 7 3" xfId="39782"/>
    <cellStyle name="Style 1 6 7 4" xfId="39783"/>
    <cellStyle name="Style 1 6 8" xfId="39784"/>
    <cellStyle name="Style 1 6 8 2" xfId="39785"/>
    <cellStyle name="Style 1 6 9" xfId="39786"/>
    <cellStyle name="Style 1 6 9 2" xfId="39787"/>
    <cellStyle name="Style 1 7" xfId="39788"/>
    <cellStyle name="Style 1 7 2" xfId="39789"/>
    <cellStyle name="Style 1 7 2 2" xfId="39790"/>
    <cellStyle name="Style 1 7 2 2 2" xfId="39791"/>
    <cellStyle name="Style 1 7 2 2 2 2" xfId="39792"/>
    <cellStyle name="Style 1 7 2 3" xfId="39793"/>
    <cellStyle name="Style 1 7 2 3 2" xfId="39794"/>
    <cellStyle name="Style 1 7 2 4" xfId="39795"/>
    <cellStyle name="Style 1 7 2 4 2" xfId="39796"/>
    <cellStyle name="Style 1 7 2 5" xfId="39797"/>
    <cellStyle name="Style 1 7 3" xfId="39798"/>
    <cellStyle name="Style 1 7 3 2" xfId="39799"/>
    <cellStyle name="Style 1 7 3 2 2" xfId="39800"/>
    <cellStyle name="Style 1 7 3 3" xfId="39801"/>
    <cellStyle name="Style 1 7 4" xfId="39802"/>
    <cellStyle name="Style 1 7 4 2" xfId="39803"/>
    <cellStyle name="Style 1 7 4 2 2" xfId="39804"/>
    <cellStyle name="Style 1 7 4 3" xfId="39805"/>
    <cellStyle name="Style 1 7 5" xfId="39806"/>
    <cellStyle name="Style 1 7 5 2" xfId="39807"/>
    <cellStyle name="Style 1 7 6" xfId="39808"/>
    <cellStyle name="Style 1 7 6 2" xfId="39809"/>
    <cellStyle name="Style 1 7 7" xfId="39810"/>
    <cellStyle name="Style 1 8" xfId="39811"/>
    <cellStyle name="Style 1 8 2" xfId="39812"/>
    <cellStyle name="Style 1 8 2 2" xfId="39813"/>
    <cellStyle name="Style 1 8 2 2 2" xfId="39814"/>
    <cellStyle name="Style 1 8 2 2 2 2" xfId="39815"/>
    <cellStyle name="Style 1 8 2 3" xfId="39816"/>
    <cellStyle name="Style 1 8 2 3 2" xfId="39817"/>
    <cellStyle name="Style 1 8 2 4" xfId="39818"/>
    <cellStyle name="Style 1 8 2 4 2" xfId="39819"/>
    <cellStyle name="Style 1 8 2 5" xfId="39820"/>
    <cellStyle name="Style 1 8 3" xfId="39821"/>
    <cellStyle name="Style 1 8 3 2" xfId="39822"/>
    <cellStyle name="Style 1 8 3 2 2" xfId="39823"/>
    <cellStyle name="Style 1 8 3 3" xfId="39824"/>
    <cellStyle name="Style 1 8 4" xfId="39825"/>
    <cellStyle name="Style 1 8 4 2" xfId="39826"/>
    <cellStyle name="Style 1 8 4 2 2" xfId="39827"/>
    <cellStyle name="Style 1 8 4 3" xfId="39828"/>
    <cellStyle name="Style 1 8 5" xfId="39829"/>
    <cellStyle name="Style 1 8 5 2" xfId="39830"/>
    <cellStyle name="Style 1 8 6" xfId="39831"/>
    <cellStyle name="Style 1 8 6 2" xfId="39832"/>
    <cellStyle name="Style 1 8 7" xfId="39833"/>
    <cellStyle name="Style 1 9" xfId="39834"/>
    <cellStyle name="Style 1 9 2" xfId="39835"/>
    <cellStyle name="Style 1 9 2 2" xfId="39836"/>
    <cellStyle name="Style 1 9 2 2 2" xfId="39837"/>
    <cellStyle name="Style 1 9 2 2 2 2" xfId="39838"/>
    <cellStyle name="Style 1 9 2 3" xfId="39839"/>
    <cellStyle name="Style 1 9 2 3 2" xfId="39840"/>
    <cellStyle name="Style 1 9 2 4" xfId="39841"/>
    <cellStyle name="Style 1 9 2 4 2" xfId="39842"/>
    <cellStyle name="Style 1 9 3" xfId="39843"/>
    <cellStyle name="Style 1 9 3 2" xfId="39844"/>
    <cellStyle name="Style 1 9 3 2 2" xfId="39845"/>
    <cellStyle name="Style 1 9 3 3" xfId="39846"/>
    <cellStyle name="Style 1 9 4" xfId="39847"/>
    <cellStyle name="Style 1 9 4 2" xfId="39848"/>
    <cellStyle name="Style 1 9 4 2 2" xfId="39849"/>
    <cellStyle name="Style 1 9 4 3" xfId="39850"/>
    <cellStyle name="Style 1 9 5" xfId="39851"/>
    <cellStyle name="Style 1 9 5 2" xfId="39852"/>
    <cellStyle name="Style 1 9 6" xfId="39853"/>
    <cellStyle name="Style 1 9 6 2" xfId="39854"/>
    <cellStyle name="Style 1 9 7" xfId="39855"/>
    <cellStyle name="Style 1_ Price Inputs" xfId="39856"/>
    <cellStyle name="Style 21" xfId="39857"/>
    <cellStyle name="Style 21 2" xfId="39858"/>
    <cellStyle name="Style 21 2 2" xfId="39859"/>
    <cellStyle name="Style 21 2 2 2" xfId="39860"/>
    <cellStyle name="Style 21 2 3" xfId="39861"/>
    <cellStyle name="Style 21 2 4" xfId="39862"/>
    <cellStyle name="Style 21 3" xfId="39863"/>
    <cellStyle name="Style 21 3 2" xfId="39864"/>
    <cellStyle name="Style 21 4" xfId="39865"/>
    <cellStyle name="Style 21 4 2" xfId="39866"/>
    <cellStyle name="Style 21 5" xfId="39867"/>
    <cellStyle name="Style 22" xfId="39868"/>
    <cellStyle name="Style 22 2" xfId="39869"/>
    <cellStyle name="Style 22 2 2" xfId="39870"/>
    <cellStyle name="Style 22 2 2 2" xfId="39871"/>
    <cellStyle name="Style 22 2 3" xfId="39872"/>
    <cellStyle name="Style 22 2 4" xfId="39873"/>
    <cellStyle name="Style 22 3" xfId="39874"/>
    <cellStyle name="Style 22 3 2" xfId="39875"/>
    <cellStyle name="Style 22 4" xfId="39876"/>
    <cellStyle name="Style 22 4 2" xfId="39877"/>
    <cellStyle name="Style 22 5" xfId="39878"/>
    <cellStyle name="Style 23" xfId="39879"/>
    <cellStyle name="Style 23 2" xfId="39880"/>
    <cellStyle name="Style 23 2 2" xfId="39881"/>
    <cellStyle name="Style 23 2 2 2" xfId="39882"/>
    <cellStyle name="Style 23 2 3" xfId="39883"/>
    <cellStyle name="Style 23 2 4" xfId="39884"/>
    <cellStyle name="Style 23 2 5" xfId="39885"/>
    <cellStyle name="Style 23 3" xfId="39886"/>
    <cellStyle name="Style 23 3 2" xfId="39887"/>
    <cellStyle name="Style 23 4" xfId="39888"/>
    <cellStyle name="Style 23 4 2" xfId="39889"/>
    <cellStyle name="Style 23 5" xfId="39890"/>
    <cellStyle name="Style 24" xfId="39891"/>
    <cellStyle name="Style 24 2" xfId="39892"/>
    <cellStyle name="Style 24 2 2" xfId="39893"/>
    <cellStyle name="Style 24 2 2 2" xfId="39894"/>
    <cellStyle name="Style 24 2 3" xfId="39895"/>
    <cellStyle name="Style 24 2 4" xfId="39896"/>
    <cellStyle name="Style 24 2 5" xfId="39897"/>
    <cellStyle name="Style 24 3" xfId="39898"/>
    <cellStyle name="Style 24 3 2" xfId="39899"/>
    <cellStyle name="Style 24 4" xfId="39900"/>
    <cellStyle name="Style 24 4 2" xfId="39901"/>
    <cellStyle name="Style 24 5" xfId="39902"/>
    <cellStyle name="Style 25" xfId="39903"/>
    <cellStyle name="Style 25 2" xfId="39904"/>
    <cellStyle name="Style 25 2 2" xfId="39905"/>
    <cellStyle name="Style 25 2 2 2" xfId="39906"/>
    <cellStyle name="Style 25 2 3" xfId="39907"/>
    <cellStyle name="Style 25 2 4" xfId="39908"/>
    <cellStyle name="Style 25 2 5" xfId="39909"/>
    <cellStyle name="Style 25 3" xfId="39910"/>
    <cellStyle name="Style 25 3 2" xfId="39911"/>
    <cellStyle name="Style 25 4" xfId="39912"/>
    <cellStyle name="Style 25 4 2" xfId="39913"/>
    <cellStyle name="Style 25 5" xfId="39914"/>
    <cellStyle name="Style 26" xfId="39915"/>
    <cellStyle name="Style 26 2" xfId="39916"/>
    <cellStyle name="Style 26 2 2" xfId="39917"/>
    <cellStyle name="Style 26 2 2 2" xfId="39918"/>
    <cellStyle name="Style 26 2 3" xfId="39919"/>
    <cellStyle name="Style 26 2 4" xfId="39920"/>
    <cellStyle name="Style 26 2 5" xfId="39921"/>
    <cellStyle name="Style 26 3" xfId="39922"/>
    <cellStyle name="Style 26 3 2" xfId="39923"/>
    <cellStyle name="Style 26 4" xfId="39924"/>
    <cellStyle name="Style 26 4 2" xfId="39925"/>
    <cellStyle name="Style 26 5" xfId="39926"/>
    <cellStyle name="Style 27" xfId="39927"/>
    <cellStyle name="Style 27 2" xfId="39928"/>
    <cellStyle name="Style 27 2 2" xfId="39929"/>
    <cellStyle name="Style 27 2 2 2" xfId="39930"/>
    <cellStyle name="Style 27 2 3" xfId="39931"/>
    <cellStyle name="Style 27 2 4" xfId="39932"/>
    <cellStyle name="Style 27 2 5" xfId="39933"/>
    <cellStyle name="Style 27 3" xfId="39934"/>
    <cellStyle name="Style 27 3 2" xfId="39935"/>
    <cellStyle name="Style 27 4" xfId="39936"/>
    <cellStyle name="Style 27 4 2" xfId="39937"/>
    <cellStyle name="Style 27 5" xfId="39938"/>
    <cellStyle name="Style 28" xfId="39939"/>
    <cellStyle name="Style 28 2" xfId="39940"/>
    <cellStyle name="Style 28 2 2" xfId="39941"/>
    <cellStyle name="Style 28 2 2 2" xfId="39942"/>
    <cellStyle name="Style 28 2 3" xfId="39943"/>
    <cellStyle name="Style 28 2 4" xfId="39944"/>
    <cellStyle name="Style 28 2 5" xfId="39945"/>
    <cellStyle name="Style 28 3" xfId="39946"/>
    <cellStyle name="Style 28 3 2" xfId="39947"/>
    <cellStyle name="Style 28 4" xfId="39948"/>
    <cellStyle name="Style 28 4 2" xfId="39949"/>
    <cellStyle name="Style 28 5" xfId="39950"/>
    <cellStyle name="Style 29" xfId="39951"/>
    <cellStyle name="Style 29 2" xfId="39952"/>
    <cellStyle name="Style 29 2 2" xfId="39953"/>
    <cellStyle name="Style 29 2 2 2" xfId="39954"/>
    <cellStyle name="Style 29 2 2 2 2" xfId="39955"/>
    <cellStyle name="Style 29 2 3" xfId="39956"/>
    <cellStyle name="Style 29 2 3 2" xfId="39957"/>
    <cellStyle name="Style 29 2 4" xfId="39958"/>
    <cellStyle name="Style 29 2 4 2" xfId="39959"/>
    <cellStyle name="Style 29 2 5" xfId="39960"/>
    <cellStyle name="Style 29 3" xfId="39961"/>
    <cellStyle name="Style 29 3 2" xfId="39962"/>
    <cellStyle name="Style 29 3 2 2" xfId="39963"/>
    <cellStyle name="Style 29 3 3" xfId="39964"/>
    <cellStyle name="Style 29 4" xfId="39965"/>
    <cellStyle name="Style 29 4 2" xfId="39966"/>
    <cellStyle name="Style 29 4 2 2" xfId="39967"/>
    <cellStyle name="Style 29 4 3" xfId="39968"/>
    <cellStyle name="Style 29 5" xfId="39969"/>
    <cellStyle name="Style 29 5 2" xfId="39970"/>
    <cellStyle name="Style 29 6" xfId="39971"/>
    <cellStyle name="Style 29 6 2" xfId="39972"/>
    <cellStyle name="Style 29 7" xfId="39973"/>
    <cellStyle name="Style 30" xfId="39974"/>
    <cellStyle name="Style 30 2" xfId="39975"/>
    <cellStyle name="Style 30 2 2" xfId="39976"/>
    <cellStyle name="Style 30 2 2 2" xfId="39977"/>
    <cellStyle name="Style 30 2 2 2 2" xfId="39978"/>
    <cellStyle name="Style 30 2 3" xfId="39979"/>
    <cellStyle name="Style 30 2 3 2" xfId="39980"/>
    <cellStyle name="Style 30 2 4" xfId="39981"/>
    <cellStyle name="Style 30 2 4 2" xfId="39982"/>
    <cellStyle name="Style 30 2 5" xfId="39983"/>
    <cellStyle name="Style 30 3" xfId="39984"/>
    <cellStyle name="Style 30 3 2" xfId="39985"/>
    <cellStyle name="Style 30 3 2 2" xfId="39986"/>
    <cellStyle name="Style 30 3 3" xfId="39987"/>
    <cellStyle name="Style 30 4" xfId="39988"/>
    <cellStyle name="Style 30 4 2" xfId="39989"/>
    <cellStyle name="Style 30 4 2 2" xfId="39990"/>
    <cellStyle name="Style 30 4 3" xfId="39991"/>
    <cellStyle name="Style 30 5" xfId="39992"/>
    <cellStyle name="Style 30 5 2" xfId="39993"/>
    <cellStyle name="Style 30 6" xfId="39994"/>
    <cellStyle name="Style 30 6 2" xfId="39995"/>
    <cellStyle name="Style 30 7" xfId="39996"/>
    <cellStyle name="Style 31" xfId="39997"/>
    <cellStyle name="Style 31 2" xfId="39998"/>
    <cellStyle name="Style 31 2 2" xfId="39999"/>
    <cellStyle name="Style 31 2 2 2" xfId="40000"/>
    <cellStyle name="Style 31 2 3" xfId="40001"/>
    <cellStyle name="Style 31 2 4" xfId="40002"/>
    <cellStyle name="Style 31 2 5" xfId="40003"/>
    <cellStyle name="Style 31 3" xfId="40004"/>
    <cellStyle name="Style 31 3 2" xfId="40005"/>
    <cellStyle name="Style 31 4" xfId="40006"/>
    <cellStyle name="Style 31 4 2" xfId="40007"/>
    <cellStyle name="Style 31 5" xfId="40008"/>
    <cellStyle name="Style 32" xfId="40009"/>
    <cellStyle name="Style 32 2" xfId="40010"/>
    <cellStyle name="Style 32 2 2" xfId="40011"/>
    <cellStyle name="Style 32 2 2 2" xfId="40012"/>
    <cellStyle name="Style 32 2 3" xfId="40013"/>
    <cellStyle name="Style 32 2 4" xfId="40014"/>
    <cellStyle name="Style 32 2 5" xfId="40015"/>
    <cellStyle name="Style 32 3" xfId="40016"/>
    <cellStyle name="Style 32 3 2" xfId="40017"/>
    <cellStyle name="Style 32 4" xfId="40018"/>
    <cellStyle name="Style 32 4 2" xfId="40019"/>
    <cellStyle name="Style 32 5" xfId="40020"/>
    <cellStyle name="Style 33" xfId="40021"/>
    <cellStyle name="Style 33 2" xfId="40022"/>
    <cellStyle name="Style 33 2 2" xfId="40023"/>
    <cellStyle name="Style 33 2 2 2" xfId="40024"/>
    <cellStyle name="Style 33 2 2 2 2" xfId="40025"/>
    <cellStyle name="Style 33 2 3" xfId="40026"/>
    <cellStyle name="Style 33 2 3 2" xfId="40027"/>
    <cellStyle name="Style 33 2 4" xfId="40028"/>
    <cellStyle name="Style 33 2 4 2" xfId="40029"/>
    <cellStyle name="Style 33 2 5" xfId="40030"/>
    <cellStyle name="Style 33 3" xfId="40031"/>
    <cellStyle name="Style 33 3 2" xfId="40032"/>
    <cellStyle name="Style 33 3 2 2" xfId="40033"/>
    <cellStyle name="Style 33 3 3" xfId="40034"/>
    <cellStyle name="Style 33 4" xfId="40035"/>
    <cellStyle name="Style 33 4 2" xfId="40036"/>
    <cellStyle name="Style 33 4 2 2" xfId="40037"/>
    <cellStyle name="Style 33 4 3" xfId="40038"/>
    <cellStyle name="Style 33 5" xfId="40039"/>
    <cellStyle name="Style 33 5 2" xfId="40040"/>
    <cellStyle name="Style 33 6" xfId="40041"/>
    <cellStyle name="Style 33 6 2" xfId="40042"/>
    <cellStyle name="Style 33 7" xfId="40043"/>
    <cellStyle name="Style 34" xfId="40044"/>
    <cellStyle name="Style 34 2" xfId="40045"/>
    <cellStyle name="Style 34 2 2" xfId="40046"/>
    <cellStyle name="Style 34 2 2 2" xfId="40047"/>
    <cellStyle name="Style 34 2 2 2 2" xfId="40048"/>
    <cellStyle name="Style 34 2 3" xfId="40049"/>
    <cellStyle name="Style 34 2 3 2" xfId="40050"/>
    <cellStyle name="Style 34 2 4" xfId="40051"/>
    <cellStyle name="Style 34 2 4 2" xfId="40052"/>
    <cellStyle name="Style 34 3" xfId="40053"/>
    <cellStyle name="Style 34 3 2" xfId="40054"/>
    <cellStyle name="Style 34 3 2 2" xfId="40055"/>
    <cellStyle name="Style 34 3 3" xfId="40056"/>
    <cellStyle name="Style 34 4" xfId="40057"/>
    <cellStyle name="Style 34 4 2" xfId="40058"/>
    <cellStyle name="Style 34 4 2 2" xfId="40059"/>
    <cellStyle name="Style 34 4 3" xfId="40060"/>
    <cellStyle name="Style 34 5" xfId="40061"/>
    <cellStyle name="Style 34 5 2" xfId="40062"/>
    <cellStyle name="Style 34 6" xfId="40063"/>
    <cellStyle name="Style 34 6 2" xfId="40064"/>
    <cellStyle name="Style 34 7" xfId="40065"/>
    <cellStyle name="Style 35" xfId="40066"/>
    <cellStyle name="Style 35 2" xfId="40067"/>
    <cellStyle name="Style 35 2 2" xfId="40068"/>
    <cellStyle name="Style 35 2 2 2" xfId="40069"/>
    <cellStyle name="Style 35 2 2 2 2" xfId="40070"/>
    <cellStyle name="Style 35 2 3" xfId="40071"/>
    <cellStyle name="Style 35 2 3 2" xfId="40072"/>
    <cellStyle name="Style 35 2 4" xfId="40073"/>
    <cellStyle name="Style 35 2 4 2" xfId="40074"/>
    <cellStyle name="Style 35 3" xfId="40075"/>
    <cellStyle name="Style 35 3 2" xfId="40076"/>
    <cellStyle name="Style 35 3 2 2" xfId="40077"/>
    <cellStyle name="Style 35 3 3" xfId="40078"/>
    <cellStyle name="Style 35 4" xfId="40079"/>
    <cellStyle name="Style 35 4 2" xfId="40080"/>
    <cellStyle name="Style 35 4 2 2" xfId="40081"/>
    <cellStyle name="Style 35 4 3" xfId="40082"/>
    <cellStyle name="Style 35 5" xfId="40083"/>
    <cellStyle name="Style 35 5 2" xfId="40084"/>
    <cellStyle name="Style 35 6" xfId="40085"/>
    <cellStyle name="Style 35 6 2" xfId="40086"/>
    <cellStyle name="Style 35 7" xfId="40087"/>
    <cellStyle name="Style 36" xfId="40088"/>
    <cellStyle name="Style 36 2" xfId="40089"/>
    <cellStyle name="Style 36 2 2" xfId="40090"/>
    <cellStyle name="Style 36 2 2 2" xfId="40091"/>
    <cellStyle name="Style 36 2 2 2 2" xfId="40092"/>
    <cellStyle name="Style 36 2 3" xfId="40093"/>
    <cellStyle name="Style 36 2 3 2" xfId="40094"/>
    <cellStyle name="Style 36 2 4" xfId="40095"/>
    <cellStyle name="Style 36 2 4 2" xfId="40096"/>
    <cellStyle name="Style 36 3" xfId="40097"/>
    <cellStyle name="Style 36 3 2" xfId="40098"/>
    <cellStyle name="Style 36 3 2 2" xfId="40099"/>
    <cellStyle name="Style 36 3 3" xfId="40100"/>
    <cellStyle name="Style 36 4" xfId="40101"/>
    <cellStyle name="Style 36 4 2" xfId="40102"/>
    <cellStyle name="Style 36 4 2 2" xfId="40103"/>
    <cellStyle name="Style 36 4 3" xfId="40104"/>
    <cellStyle name="Style 36 5" xfId="40105"/>
    <cellStyle name="Style 36 5 2" xfId="40106"/>
    <cellStyle name="Style 36 6" xfId="40107"/>
    <cellStyle name="Style 36 6 2" xfId="40108"/>
    <cellStyle name="Style 36 7" xfId="40109"/>
    <cellStyle name="Style 39" xfId="40110"/>
    <cellStyle name="Style 39 2" xfId="40111"/>
    <cellStyle name="Style 39 2 2" xfId="40112"/>
    <cellStyle name="Style 39 2 2 2" xfId="40113"/>
    <cellStyle name="Style 39 2 2 2 2" xfId="40114"/>
    <cellStyle name="Style 39 2 3" xfId="40115"/>
    <cellStyle name="Style 39 2 3 2" xfId="40116"/>
    <cellStyle name="Style 39 2 4" xfId="40117"/>
    <cellStyle name="Style 39 2 4 2" xfId="40118"/>
    <cellStyle name="Style 39 3" xfId="40119"/>
    <cellStyle name="Style 39 3 2" xfId="40120"/>
    <cellStyle name="Style 39 3 2 2" xfId="40121"/>
    <cellStyle name="Style 39 3 3" xfId="40122"/>
    <cellStyle name="Style 39 4" xfId="40123"/>
    <cellStyle name="Style 39 4 2" xfId="40124"/>
    <cellStyle name="Style 39 4 2 2" xfId="40125"/>
    <cellStyle name="Style 39 4 3" xfId="40126"/>
    <cellStyle name="Style 39 5" xfId="40127"/>
    <cellStyle name="Style 39 5 2" xfId="40128"/>
    <cellStyle name="Style 39 6" xfId="40129"/>
    <cellStyle name="Style 39 6 2" xfId="40130"/>
    <cellStyle name="STYLE1" xfId="40131"/>
    <cellStyle name="STYLE1 2" xfId="40132"/>
    <cellStyle name="STYLE2" xfId="40133"/>
    <cellStyle name="STYLE2 2" xfId="40134"/>
    <cellStyle name="STYLE3" xfId="40135"/>
    <cellStyle name="STYLE3 2" xfId="40136"/>
    <cellStyle name="SubHeading" xfId="40137"/>
    <cellStyle name="SubsidTitle" xfId="40138"/>
    <cellStyle name="sub-tl - Style3" xfId="40139"/>
    <cellStyle name="subtot - Style5" xfId="40140"/>
    <cellStyle name="Subtotal" xfId="40141"/>
    <cellStyle name="Sub-total" xfId="40142"/>
    <cellStyle name="Subtotal 10" xfId="40143"/>
    <cellStyle name="Sub-total 10" xfId="40144"/>
    <cellStyle name="Subtotal 10 10" xfId="40145"/>
    <cellStyle name="Sub-total 10 10" xfId="40146"/>
    <cellStyle name="Subtotal 10 10 2" xfId="40147"/>
    <cellStyle name="Sub-total 10 10 2" xfId="40148"/>
    <cellStyle name="Subtotal 10 10 3" xfId="40149"/>
    <cellStyle name="Sub-total 10 10 3" xfId="40150"/>
    <cellStyle name="Subtotal 10 10 4" xfId="40151"/>
    <cellStyle name="Sub-total 10 10 4" xfId="40152"/>
    <cellStyle name="Subtotal 10 10 5" xfId="40153"/>
    <cellStyle name="Sub-total 10 10 5" xfId="40154"/>
    <cellStyle name="Subtotal 10 10 6" xfId="40155"/>
    <cellStyle name="Sub-total 10 10 6" xfId="40156"/>
    <cellStyle name="Subtotal 10 11" xfId="40157"/>
    <cellStyle name="Sub-total 10 11" xfId="40158"/>
    <cellStyle name="Subtotal 10 11 2" xfId="40159"/>
    <cellStyle name="Sub-total 10 11 2" xfId="40160"/>
    <cellStyle name="Subtotal 10 11 3" xfId="40161"/>
    <cellStyle name="Sub-total 10 11 3" xfId="40162"/>
    <cellStyle name="Subtotal 10 11 4" xfId="40163"/>
    <cellStyle name="Sub-total 10 11 4" xfId="40164"/>
    <cellStyle name="Subtotal 10 11 5" xfId="40165"/>
    <cellStyle name="Sub-total 10 11 5" xfId="40166"/>
    <cellStyle name="Subtotal 10 11 6" xfId="40167"/>
    <cellStyle name="Sub-total 10 11 6" xfId="40168"/>
    <cellStyle name="Subtotal 10 12" xfId="40169"/>
    <cellStyle name="Sub-total 10 12" xfId="40170"/>
    <cellStyle name="Subtotal 10 12 2" xfId="40171"/>
    <cellStyle name="Sub-total 10 12 2" xfId="40172"/>
    <cellStyle name="Subtotal 10 12 3" xfId="40173"/>
    <cellStyle name="Sub-total 10 12 3" xfId="40174"/>
    <cellStyle name="Subtotal 10 12 4" xfId="40175"/>
    <cellStyle name="Sub-total 10 12 4" xfId="40176"/>
    <cellStyle name="Subtotal 10 12 5" xfId="40177"/>
    <cellStyle name="Sub-total 10 12 5" xfId="40178"/>
    <cellStyle name="Subtotal 10 12 6" xfId="40179"/>
    <cellStyle name="Sub-total 10 12 6" xfId="40180"/>
    <cellStyle name="Subtotal 10 13" xfId="40181"/>
    <cellStyle name="Sub-total 10 13" xfId="40182"/>
    <cellStyle name="Subtotal 10 13 2" xfId="40183"/>
    <cellStyle name="Sub-total 10 13 2" xfId="40184"/>
    <cellStyle name="Subtotal 10 13 3" xfId="40185"/>
    <cellStyle name="Sub-total 10 13 3" xfId="40186"/>
    <cellStyle name="Subtotal 10 13 4" xfId="40187"/>
    <cellStyle name="Sub-total 10 13 4" xfId="40188"/>
    <cellStyle name="Subtotal 10 13 5" xfId="40189"/>
    <cellStyle name="Sub-total 10 13 5" xfId="40190"/>
    <cellStyle name="Subtotal 10 13 6" xfId="40191"/>
    <cellStyle name="Sub-total 10 13 6" xfId="40192"/>
    <cellStyle name="Subtotal 10 14" xfId="40193"/>
    <cellStyle name="Sub-total 10 14" xfId="40194"/>
    <cellStyle name="Subtotal 10 15" xfId="40195"/>
    <cellStyle name="Sub-total 10 15" xfId="40196"/>
    <cellStyle name="Subtotal 10 16" xfId="40197"/>
    <cellStyle name="Sub-total 10 16" xfId="40198"/>
    <cellStyle name="Subtotal 10 17" xfId="40199"/>
    <cellStyle name="Sub-total 10 17" xfId="40200"/>
    <cellStyle name="Subtotal 10 18" xfId="40201"/>
    <cellStyle name="Sub-total 10 18" xfId="40202"/>
    <cellStyle name="Subtotal 10 2" xfId="40203"/>
    <cellStyle name="Sub-total 10 2" xfId="40204"/>
    <cellStyle name="Subtotal 10 2 2" xfId="40205"/>
    <cellStyle name="Sub-total 10 2 2" xfId="40206"/>
    <cellStyle name="Subtotal 10 2 3" xfId="40207"/>
    <cellStyle name="Sub-total 10 2 3" xfId="40208"/>
    <cellStyle name="Subtotal 10 2 4" xfId="40209"/>
    <cellStyle name="Sub-total 10 2 4" xfId="40210"/>
    <cellStyle name="Subtotal 10 2 5" xfId="40211"/>
    <cellStyle name="Sub-total 10 2 5" xfId="40212"/>
    <cellStyle name="Subtotal 10 2 6" xfId="40213"/>
    <cellStyle name="Sub-total 10 2 6" xfId="40214"/>
    <cellStyle name="Subtotal 10 3" xfId="40215"/>
    <cellStyle name="Sub-total 10 3" xfId="40216"/>
    <cellStyle name="Subtotal 10 3 2" xfId="40217"/>
    <cellStyle name="Sub-total 10 3 2" xfId="40218"/>
    <cellStyle name="Subtotal 10 3 3" xfId="40219"/>
    <cellStyle name="Sub-total 10 3 3" xfId="40220"/>
    <cellStyle name="Subtotal 10 3 4" xfId="40221"/>
    <cellStyle name="Sub-total 10 3 4" xfId="40222"/>
    <cellStyle name="Subtotal 10 3 5" xfId="40223"/>
    <cellStyle name="Sub-total 10 3 5" xfId="40224"/>
    <cellStyle name="Subtotal 10 3 6" xfId="40225"/>
    <cellStyle name="Sub-total 10 3 6" xfId="40226"/>
    <cellStyle name="Subtotal 10 4" xfId="40227"/>
    <cellStyle name="Sub-total 10 4" xfId="40228"/>
    <cellStyle name="Subtotal 10 4 2" xfId="40229"/>
    <cellStyle name="Sub-total 10 4 2" xfId="40230"/>
    <cellStyle name="Subtotal 10 4 3" xfId="40231"/>
    <cellStyle name="Sub-total 10 4 3" xfId="40232"/>
    <cellStyle name="Subtotal 10 4 4" xfId="40233"/>
    <cellStyle name="Sub-total 10 4 4" xfId="40234"/>
    <cellStyle name="Subtotal 10 4 5" xfId="40235"/>
    <cellStyle name="Sub-total 10 4 5" xfId="40236"/>
    <cellStyle name="Subtotal 10 4 6" xfId="40237"/>
    <cellStyle name="Sub-total 10 4 6" xfId="40238"/>
    <cellStyle name="Subtotal 10 5" xfId="40239"/>
    <cellStyle name="Sub-total 10 5" xfId="40240"/>
    <cellStyle name="Subtotal 10 5 2" xfId="40241"/>
    <cellStyle name="Sub-total 10 5 2" xfId="40242"/>
    <cellStyle name="Subtotal 10 5 3" xfId="40243"/>
    <cellStyle name="Sub-total 10 5 3" xfId="40244"/>
    <cellStyle name="Subtotal 10 5 4" xfId="40245"/>
    <cellStyle name="Sub-total 10 5 4" xfId="40246"/>
    <cellStyle name="Subtotal 10 5 5" xfId="40247"/>
    <cellStyle name="Sub-total 10 5 5" xfId="40248"/>
    <cellStyle name="Subtotal 10 5 6" xfId="40249"/>
    <cellStyle name="Sub-total 10 5 6" xfId="40250"/>
    <cellStyle name="Subtotal 10 6" xfId="40251"/>
    <cellStyle name="Sub-total 10 6" xfId="40252"/>
    <cellStyle name="Subtotal 10 6 2" xfId="40253"/>
    <cellStyle name="Sub-total 10 6 2" xfId="40254"/>
    <cellStyle name="Subtotal 10 6 3" xfId="40255"/>
    <cellStyle name="Sub-total 10 6 3" xfId="40256"/>
    <cellStyle name="Subtotal 10 6 4" xfId="40257"/>
    <cellStyle name="Sub-total 10 6 4" xfId="40258"/>
    <cellStyle name="Subtotal 10 6 5" xfId="40259"/>
    <cellStyle name="Sub-total 10 6 5" xfId="40260"/>
    <cellStyle name="Subtotal 10 6 6" xfId="40261"/>
    <cellStyle name="Sub-total 10 6 6" xfId="40262"/>
    <cellStyle name="Subtotal 10 7" xfId="40263"/>
    <cellStyle name="Sub-total 10 7" xfId="40264"/>
    <cellStyle name="Subtotal 10 7 2" xfId="40265"/>
    <cellStyle name="Sub-total 10 7 2" xfId="40266"/>
    <cellStyle name="Subtotal 10 7 3" xfId="40267"/>
    <cellStyle name="Sub-total 10 7 3" xfId="40268"/>
    <cellStyle name="Subtotal 10 7 4" xfId="40269"/>
    <cellStyle name="Sub-total 10 7 4" xfId="40270"/>
    <cellStyle name="Subtotal 10 7 5" xfId="40271"/>
    <cellStyle name="Sub-total 10 7 5" xfId="40272"/>
    <cellStyle name="Subtotal 10 7 6" xfId="40273"/>
    <cellStyle name="Sub-total 10 7 6" xfId="40274"/>
    <cellStyle name="Subtotal 10 8" xfId="40275"/>
    <cellStyle name="Sub-total 10 8" xfId="40276"/>
    <cellStyle name="Subtotal 10 8 2" xfId="40277"/>
    <cellStyle name="Sub-total 10 8 2" xfId="40278"/>
    <cellStyle name="Subtotal 10 8 3" xfId="40279"/>
    <cellStyle name="Sub-total 10 8 3" xfId="40280"/>
    <cellStyle name="Subtotal 10 8 4" xfId="40281"/>
    <cellStyle name="Sub-total 10 8 4" xfId="40282"/>
    <cellStyle name="Subtotal 10 8 5" xfId="40283"/>
    <cellStyle name="Sub-total 10 8 5" xfId="40284"/>
    <cellStyle name="Subtotal 10 8 6" xfId="40285"/>
    <cellStyle name="Sub-total 10 8 6" xfId="40286"/>
    <cellStyle name="Subtotal 10 9" xfId="40287"/>
    <cellStyle name="Sub-total 10 9" xfId="40288"/>
    <cellStyle name="Subtotal 10 9 2" xfId="40289"/>
    <cellStyle name="Sub-total 10 9 2" xfId="40290"/>
    <cellStyle name="Subtotal 10 9 3" xfId="40291"/>
    <cellStyle name="Sub-total 10 9 3" xfId="40292"/>
    <cellStyle name="Subtotal 10 9 4" xfId="40293"/>
    <cellStyle name="Sub-total 10 9 4" xfId="40294"/>
    <cellStyle name="Subtotal 10 9 5" xfId="40295"/>
    <cellStyle name="Sub-total 10 9 5" xfId="40296"/>
    <cellStyle name="Subtotal 10 9 6" xfId="40297"/>
    <cellStyle name="Sub-total 10 9 6" xfId="40298"/>
    <cellStyle name="Subtotal 11" xfId="40299"/>
    <cellStyle name="Sub-total 11" xfId="40300"/>
    <cellStyle name="Subtotal 11 10" xfId="40301"/>
    <cellStyle name="Sub-total 11 10" xfId="40302"/>
    <cellStyle name="Subtotal 11 10 2" xfId="40303"/>
    <cellStyle name="Sub-total 11 10 2" xfId="40304"/>
    <cellStyle name="Subtotal 11 10 3" xfId="40305"/>
    <cellStyle name="Sub-total 11 10 3" xfId="40306"/>
    <cellStyle name="Subtotal 11 10 4" xfId="40307"/>
    <cellStyle name="Sub-total 11 10 4" xfId="40308"/>
    <cellStyle name="Subtotal 11 10 5" xfId="40309"/>
    <cellStyle name="Sub-total 11 10 5" xfId="40310"/>
    <cellStyle name="Subtotal 11 10 6" xfId="40311"/>
    <cellStyle name="Sub-total 11 10 6" xfId="40312"/>
    <cellStyle name="Subtotal 11 11" xfId="40313"/>
    <cellStyle name="Sub-total 11 11" xfId="40314"/>
    <cellStyle name="Subtotal 11 11 2" xfId="40315"/>
    <cellStyle name="Sub-total 11 11 2" xfId="40316"/>
    <cellStyle name="Subtotal 11 11 3" xfId="40317"/>
    <cellStyle name="Sub-total 11 11 3" xfId="40318"/>
    <cellStyle name="Subtotal 11 11 4" xfId="40319"/>
    <cellStyle name="Sub-total 11 11 4" xfId="40320"/>
    <cellStyle name="Subtotal 11 11 5" xfId="40321"/>
    <cellStyle name="Sub-total 11 11 5" xfId="40322"/>
    <cellStyle name="Subtotal 11 11 6" xfId="40323"/>
    <cellStyle name="Sub-total 11 11 6" xfId="40324"/>
    <cellStyle name="Subtotal 11 12" xfId="40325"/>
    <cellStyle name="Sub-total 11 12" xfId="40326"/>
    <cellStyle name="Subtotal 11 12 2" xfId="40327"/>
    <cellStyle name="Sub-total 11 12 2" xfId="40328"/>
    <cellStyle name="Subtotal 11 12 3" xfId="40329"/>
    <cellStyle name="Sub-total 11 12 3" xfId="40330"/>
    <cellStyle name="Subtotal 11 12 4" xfId="40331"/>
    <cellStyle name="Sub-total 11 12 4" xfId="40332"/>
    <cellStyle name="Subtotal 11 12 5" xfId="40333"/>
    <cellStyle name="Sub-total 11 12 5" xfId="40334"/>
    <cellStyle name="Subtotal 11 12 6" xfId="40335"/>
    <cellStyle name="Sub-total 11 12 6" xfId="40336"/>
    <cellStyle name="Subtotal 11 13" xfId="40337"/>
    <cellStyle name="Sub-total 11 13" xfId="40338"/>
    <cellStyle name="Subtotal 11 13 2" xfId="40339"/>
    <cellStyle name="Sub-total 11 13 2" xfId="40340"/>
    <cellStyle name="Subtotal 11 13 3" xfId="40341"/>
    <cellStyle name="Sub-total 11 13 3" xfId="40342"/>
    <cellStyle name="Subtotal 11 13 4" xfId="40343"/>
    <cellStyle name="Sub-total 11 13 4" xfId="40344"/>
    <cellStyle name="Subtotal 11 13 5" xfId="40345"/>
    <cellStyle name="Sub-total 11 13 5" xfId="40346"/>
    <cellStyle name="Subtotal 11 13 6" xfId="40347"/>
    <cellStyle name="Sub-total 11 13 6" xfId="40348"/>
    <cellStyle name="Subtotal 11 14" xfId="40349"/>
    <cellStyle name="Sub-total 11 14" xfId="40350"/>
    <cellStyle name="Subtotal 11 15" xfId="40351"/>
    <cellStyle name="Sub-total 11 15" xfId="40352"/>
    <cellStyle name="Subtotal 11 16" xfId="40353"/>
    <cellStyle name="Sub-total 11 16" xfId="40354"/>
    <cellStyle name="Subtotal 11 17" xfId="40355"/>
    <cellStyle name="Sub-total 11 17" xfId="40356"/>
    <cellStyle name="Subtotal 11 18" xfId="40357"/>
    <cellStyle name="Sub-total 11 18" xfId="40358"/>
    <cellStyle name="Subtotal 11 2" xfId="40359"/>
    <cellStyle name="Sub-total 11 2" xfId="40360"/>
    <cellStyle name="Subtotal 11 2 2" xfId="40361"/>
    <cellStyle name="Sub-total 11 2 2" xfId="40362"/>
    <cellStyle name="Subtotal 11 2 3" xfId="40363"/>
    <cellStyle name="Sub-total 11 2 3" xfId="40364"/>
    <cellStyle name="Subtotal 11 2 4" xfId="40365"/>
    <cellStyle name="Sub-total 11 2 4" xfId="40366"/>
    <cellStyle name="Subtotal 11 2 5" xfId="40367"/>
    <cellStyle name="Sub-total 11 2 5" xfId="40368"/>
    <cellStyle name="Subtotal 11 2 6" xfId="40369"/>
    <cellStyle name="Sub-total 11 2 6" xfId="40370"/>
    <cellStyle name="Subtotal 11 3" xfId="40371"/>
    <cellStyle name="Sub-total 11 3" xfId="40372"/>
    <cellStyle name="Subtotal 11 3 2" xfId="40373"/>
    <cellStyle name="Sub-total 11 3 2" xfId="40374"/>
    <cellStyle name="Subtotal 11 3 3" xfId="40375"/>
    <cellStyle name="Sub-total 11 3 3" xfId="40376"/>
    <cellStyle name="Subtotal 11 3 4" xfId="40377"/>
    <cellStyle name="Sub-total 11 3 4" xfId="40378"/>
    <cellStyle name="Subtotal 11 3 5" xfId="40379"/>
    <cellStyle name="Sub-total 11 3 5" xfId="40380"/>
    <cellStyle name="Subtotal 11 3 6" xfId="40381"/>
    <cellStyle name="Sub-total 11 3 6" xfId="40382"/>
    <cellStyle name="Subtotal 11 4" xfId="40383"/>
    <cellStyle name="Sub-total 11 4" xfId="40384"/>
    <cellStyle name="Subtotal 11 4 2" xfId="40385"/>
    <cellStyle name="Sub-total 11 4 2" xfId="40386"/>
    <cellStyle name="Subtotal 11 4 3" xfId="40387"/>
    <cellStyle name="Sub-total 11 4 3" xfId="40388"/>
    <cellStyle name="Subtotal 11 4 4" xfId="40389"/>
    <cellStyle name="Sub-total 11 4 4" xfId="40390"/>
    <cellStyle name="Subtotal 11 4 5" xfId="40391"/>
    <cellStyle name="Sub-total 11 4 5" xfId="40392"/>
    <cellStyle name="Subtotal 11 4 6" xfId="40393"/>
    <cellStyle name="Sub-total 11 4 6" xfId="40394"/>
    <cellStyle name="Subtotal 11 5" xfId="40395"/>
    <cellStyle name="Sub-total 11 5" xfId="40396"/>
    <cellStyle name="Subtotal 11 5 2" xfId="40397"/>
    <cellStyle name="Sub-total 11 5 2" xfId="40398"/>
    <cellStyle name="Subtotal 11 5 3" xfId="40399"/>
    <cellStyle name="Sub-total 11 5 3" xfId="40400"/>
    <cellStyle name="Subtotal 11 5 4" xfId="40401"/>
    <cellStyle name="Sub-total 11 5 4" xfId="40402"/>
    <cellStyle name="Subtotal 11 5 5" xfId="40403"/>
    <cellStyle name="Sub-total 11 5 5" xfId="40404"/>
    <cellStyle name="Subtotal 11 5 6" xfId="40405"/>
    <cellStyle name="Sub-total 11 5 6" xfId="40406"/>
    <cellStyle name="Subtotal 11 6" xfId="40407"/>
    <cellStyle name="Sub-total 11 6" xfId="40408"/>
    <cellStyle name="Subtotal 11 6 2" xfId="40409"/>
    <cellStyle name="Sub-total 11 6 2" xfId="40410"/>
    <cellStyle name="Subtotal 11 6 3" xfId="40411"/>
    <cellStyle name="Sub-total 11 6 3" xfId="40412"/>
    <cellStyle name="Subtotal 11 6 4" xfId="40413"/>
    <cellStyle name="Sub-total 11 6 4" xfId="40414"/>
    <cellStyle name="Subtotal 11 6 5" xfId="40415"/>
    <cellStyle name="Sub-total 11 6 5" xfId="40416"/>
    <cellStyle name="Subtotal 11 6 6" xfId="40417"/>
    <cellStyle name="Sub-total 11 6 6" xfId="40418"/>
    <cellStyle name="Subtotal 11 7" xfId="40419"/>
    <cellStyle name="Sub-total 11 7" xfId="40420"/>
    <cellStyle name="Subtotal 11 7 2" xfId="40421"/>
    <cellStyle name="Sub-total 11 7 2" xfId="40422"/>
    <cellStyle name="Subtotal 11 7 3" xfId="40423"/>
    <cellStyle name="Sub-total 11 7 3" xfId="40424"/>
    <cellStyle name="Subtotal 11 7 4" xfId="40425"/>
    <cellStyle name="Sub-total 11 7 4" xfId="40426"/>
    <cellStyle name="Subtotal 11 7 5" xfId="40427"/>
    <cellStyle name="Sub-total 11 7 5" xfId="40428"/>
    <cellStyle name="Subtotal 11 7 6" xfId="40429"/>
    <cellStyle name="Sub-total 11 7 6" xfId="40430"/>
    <cellStyle name="Subtotal 11 8" xfId="40431"/>
    <cellStyle name="Sub-total 11 8" xfId="40432"/>
    <cellStyle name="Subtotal 11 8 2" xfId="40433"/>
    <cellStyle name="Sub-total 11 8 2" xfId="40434"/>
    <cellStyle name="Subtotal 11 8 3" xfId="40435"/>
    <cellStyle name="Sub-total 11 8 3" xfId="40436"/>
    <cellStyle name="Subtotal 11 8 4" xfId="40437"/>
    <cellStyle name="Sub-total 11 8 4" xfId="40438"/>
    <cellStyle name="Subtotal 11 8 5" xfId="40439"/>
    <cellStyle name="Sub-total 11 8 5" xfId="40440"/>
    <cellStyle name="Subtotal 11 8 6" xfId="40441"/>
    <cellStyle name="Sub-total 11 8 6" xfId="40442"/>
    <cellStyle name="Subtotal 11 9" xfId="40443"/>
    <cellStyle name="Sub-total 11 9" xfId="40444"/>
    <cellStyle name="Subtotal 11 9 2" xfId="40445"/>
    <cellStyle name="Sub-total 11 9 2" xfId="40446"/>
    <cellStyle name="Subtotal 11 9 3" xfId="40447"/>
    <cellStyle name="Sub-total 11 9 3" xfId="40448"/>
    <cellStyle name="Subtotal 11 9 4" xfId="40449"/>
    <cellStyle name="Sub-total 11 9 4" xfId="40450"/>
    <cellStyle name="Subtotal 11 9 5" xfId="40451"/>
    <cellStyle name="Sub-total 11 9 5" xfId="40452"/>
    <cellStyle name="Subtotal 11 9 6" xfId="40453"/>
    <cellStyle name="Sub-total 11 9 6" xfId="40454"/>
    <cellStyle name="Subtotal 12" xfId="40455"/>
    <cellStyle name="Sub-total 12" xfId="40456"/>
    <cellStyle name="Subtotal 12 10" xfId="40457"/>
    <cellStyle name="Sub-total 12 10" xfId="40458"/>
    <cellStyle name="Subtotal 12 10 2" xfId="40459"/>
    <cellStyle name="Sub-total 12 10 2" xfId="40460"/>
    <cellStyle name="Subtotal 12 10 3" xfId="40461"/>
    <cellStyle name="Sub-total 12 10 3" xfId="40462"/>
    <cellStyle name="Subtotal 12 10 4" xfId="40463"/>
    <cellStyle name="Sub-total 12 10 4" xfId="40464"/>
    <cellStyle name="Subtotal 12 10 5" xfId="40465"/>
    <cellStyle name="Sub-total 12 10 5" xfId="40466"/>
    <cellStyle name="Subtotal 12 10 6" xfId="40467"/>
    <cellStyle name="Sub-total 12 10 6" xfId="40468"/>
    <cellStyle name="Subtotal 12 11" xfId="40469"/>
    <cellStyle name="Sub-total 12 11" xfId="40470"/>
    <cellStyle name="Subtotal 12 11 2" xfId="40471"/>
    <cellStyle name="Sub-total 12 11 2" xfId="40472"/>
    <cellStyle name="Subtotal 12 11 3" xfId="40473"/>
    <cellStyle name="Sub-total 12 11 3" xfId="40474"/>
    <cellStyle name="Subtotal 12 11 4" xfId="40475"/>
    <cellStyle name="Sub-total 12 11 4" xfId="40476"/>
    <cellStyle name="Subtotal 12 11 5" xfId="40477"/>
    <cellStyle name="Sub-total 12 11 5" xfId="40478"/>
    <cellStyle name="Subtotal 12 11 6" xfId="40479"/>
    <cellStyle name="Sub-total 12 11 6" xfId="40480"/>
    <cellStyle name="Subtotal 12 12" xfId="40481"/>
    <cellStyle name="Sub-total 12 12" xfId="40482"/>
    <cellStyle name="Subtotal 12 12 2" xfId="40483"/>
    <cellStyle name="Sub-total 12 12 2" xfId="40484"/>
    <cellStyle name="Subtotal 12 12 3" xfId="40485"/>
    <cellStyle name="Sub-total 12 12 3" xfId="40486"/>
    <cellStyle name="Subtotal 12 12 4" xfId="40487"/>
    <cellStyle name="Sub-total 12 12 4" xfId="40488"/>
    <cellStyle name="Subtotal 12 12 5" xfId="40489"/>
    <cellStyle name="Sub-total 12 12 5" xfId="40490"/>
    <cellStyle name="Subtotal 12 12 6" xfId="40491"/>
    <cellStyle name="Sub-total 12 12 6" xfId="40492"/>
    <cellStyle name="Subtotal 12 13" xfId="40493"/>
    <cellStyle name="Sub-total 12 13" xfId="40494"/>
    <cellStyle name="Subtotal 12 13 2" xfId="40495"/>
    <cellStyle name="Sub-total 12 13 2" xfId="40496"/>
    <cellStyle name="Subtotal 12 13 3" xfId="40497"/>
    <cellStyle name="Sub-total 12 13 3" xfId="40498"/>
    <cellStyle name="Subtotal 12 13 4" xfId="40499"/>
    <cellStyle name="Sub-total 12 13 4" xfId="40500"/>
    <cellStyle name="Subtotal 12 13 5" xfId="40501"/>
    <cellStyle name="Sub-total 12 13 5" xfId="40502"/>
    <cellStyle name="Subtotal 12 13 6" xfId="40503"/>
    <cellStyle name="Sub-total 12 13 6" xfId="40504"/>
    <cellStyle name="Subtotal 12 14" xfId="40505"/>
    <cellStyle name="Sub-total 12 14" xfId="40506"/>
    <cellStyle name="Subtotal 12 15" xfId="40507"/>
    <cellStyle name="Sub-total 12 15" xfId="40508"/>
    <cellStyle name="Subtotal 12 16" xfId="40509"/>
    <cellStyle name="Sub-total 12 16" xfId="40510"/>
    <cellStyle name="Subtotal 12 17" xfId="40511"/>
    <cellStyle name="Sub-total 12 17" xfId="40512"/>
    <cellStyle name="Subtotal 12 18" xfId="40513"/>
    <cellStyle name="Sub-total 12 18" xfId="40514"/>
    <cellStyle name="Subtotal 12 2" xfId="40515"/>
    <cellStyle name="Sub-total 12 2" xfId="40516"/>
    <cellStyle name="Subtotal 12 2 2" xfId="40517"/>
    <cellStyle name="Sub-total 12 2 2" xfId="40518"/>
    <cellStyle name="Subtotal 12 2 3" xfId="40519"/>
    <cellStyle name="Sub-total 12 2 3" xfId="40520"/>
    <cellStyle name="Subtotal 12 2 4" xfId="40521"/>
    <cellStyle name="Sub-total 12 2 4" xfId="40522"/>
    <cellStyle name="Subtotal 12 2 5" xfId="40523"/>
    <cellStyle name="Sub-total 12 2 5" xfId="40524"/>
    <cellStyle name="Subtotal 12 2 6" xfId="40525"/>
    <cellStyle name="Sub-total 12 2 6" xfId="40526"/>
    <cellStyle name="Subtotal 12 3" xfId="40527"/>
    <cellStyle name="Sub-total 12 3" xfId="40528"/>
    <cellStyle name="Subtotal 12 3 2" xfId="40529"/>
    <cellStyle name="Sub-total 12 3 2" xfId="40530"/>
    <cellStyle name="Subtotal 12 3 3" xfId="40531"/>
    <cellStyle name="Sub-total 12 3 3" xfId="40532"/>
    <cellStyle name="Subtotal 12 3 4" xfId="40533"/>
    <cellStyle name="Sub-total 12 3 4" xfId="40534"/>
    <cellStyle name="Subtotal 12 3 5" xfId="40535"/>
    <cellStyle name="Sub-total 12 3 5" xfId="40536"/>
    <cellStyle name="Subtotal 12 3 6" xfId="40537"/>
    <cellStyle name="Sub-total 12 3 6" xfId="40538"/>
    <cellStyle name="Subtotal 12 4" xfId="40539"/>
    <cellStyle name="Sub-total 12 4" xfId="40540"/>
    <cellStyle name="Subtotal 12 4 2" xfId="40541"/>
    <cellStyle name="Sub-total 12 4 2" xfId="40542"/>
    <cellStyle name="Subtotal 12 4 3" xfId="40543"/>
    <cellStyle name="Sub-total 12 4 3" xfId="40544"/>
    <cellStyle name="Subtotal 12 4 4" xfId="40545"/>
    <cellStyle name="Sub-total 12 4 4" xfId="40546"/>
    <cellStyle name="Subtotal 12 4 5" xfId="40547"/>
    <cellStyle name="Sub-total 12 4 5" xfId="40548"/>
    <cellStyle name="Subtotal 12 4 6" xfId="40549"/>
    <cellStyle name="Sub-total 12 4 6" xfId="40550"/>
    <cellStyle name="Subtotal 12 5" xfId="40551"/>
    <cellStyle name="Sub-total 12 5" xfId="40552"/>
    <cellStyle name="Subtotal 12 5 2" xfId="40553"/>
    <cellStyle name="Sub-total 12 5 2" xfId="40554"/>
    <cellStyle name="Subtotal 12 5 3" xfId="40555"/>
    <cellStyle name="Sub-total 12 5 3" xfId="40556"/>
    <cellStyle name="Subtotal 12 5 4" xfId="40557"/>
    <cellStyle name="Sub-total 12 5 4" xfId="40558"/>
    <cellStyle name="Subtotal 12 5 5" xfId="40559"/>
    <cellStyle name="Sub-total 12 5 5" xfId="40560"/>
    <cellStyle name="Subtotal 12 5 6" xfId="40561"/>
    <cellStyle name="Sub-total 12 5 6" xfId="40562"/>
    <cellStyle name="Subtotal 12 6" xfId="40563"/>
    <cellStyle name="Sub-total 12 6" xfId="40564"/>
    <cellStyle name="Subtotal 12 6 2" xfId="40565"/>
    <cellStyle name="Sub-total 12 6 2" xfId="40566"/>
    <cellStyle name="Subtotal 12 6 3" xfId="40567"/>
    <cellStyle name="Sub-total 12 6 3" xfId="40568"/>
    <cellStyle name="Subtotal 12 6 4" xfId="40569"/>
    <cellStyle name="Sub-total 12 6 4" xfId="40570"/>
    <cellStyle name="Subtotal 12 6 5" xfId="40571"/>
    <cellStyle name="Sub-total 12 6 5" xfId="40572"/>
    <cellStyle name="Subtotal 12 6 6" xfId="40573"/>
    <cellStyle name="Sub-total 12 6 6" xfId="40574"/>
    <cellStyle name="Subtotal 12 7" xfId="40575"/>
    <cellStyle name="Sub-total 12 7" xfId="40576"/>
    <cellStyle name="Subtotal 12 7 2" xfId="40577"/>
    <cellStyle name="Sub-total 12 7 2" xfId="40578"/>
    <cellStyle name="Subtotal 12 7 3" xfId="40579"/>
    <cellStyle name="Sub-total 12 7 3" xfId="40580"/>
    <cellStyle name="Subtotal 12 7 4" xfId="40581"/>
    <cellStyle name="Sub-total 12 7 4" xfId="40582"/>
    <cellStyle name="Subtotal 12 7 5" xfId="40583"/>
    <cellStyle name="Sub-total 12 7 5" xfId="40584"/>
    <cellStyle name="Subtotal 12 7 6" xfId="40585"/>
    <cellStyle name="Sub-total 12 7 6" xfId="40586"/>
    <cellStyle name="Subtotal 12 8" xfId="40587"/>
    <cellStyle name="Sub-total 12 8" xfId="40588"/>
    <cellStyle name="Subtotal 12 8 2" xfId="40589"/>
    <cellStyle name="Sub-total 12 8 2" xfId="40590"/>
    <cellStyle name="Subtotal 12 8 3" xfId="40591"/>
    <cellStyle name="Sub-total 12 8 3" xfId="40592"/>
    <cellStyle name="Subtotal 12 8 4" xfId="40593"/>
    <cellStyle name="Sub-total 12 8 4" xfId="40594"/>
    <cellStyle name="Subtotal 12 8 5" xfId="40595"/>
    <cellStyle name="Sub-total 12 8 5" xfId="40596"/>
    <cellStyle name="Subtotal 12 8 6" xfId="40597"/>
    <cellStyle name="Sub-total 12 8 6" xfId="40598"/>
    <cellStyle name="Subtotal 12 9" xfId="40599"/>
    <cellStyle name="Sub-total 12 9" xfId="40600"/>
    <cellStyle name="Subtotal 12 9 2" xfId="40601"/>
    <cellStyle name="Sub-total 12 9 2" xfId="40602"/>
    <cellStyle name="Subtotal 12 9 3" xfId="40603"/>
    <cellStyle name="Sub-total 12 9 3" xfId="40604"/>
    <cellStyle name="Subtotal 12 9 4" xfId="40605"/>
    <cellStyle name="Sub-total 12 9 4" xfId="40606"/>
    <cellStyle name="Subtotal 12 9 5" xfId="40607"/>
    <cellStyle name="Sub-total 12 9 5" xfId="40608"/>
    <cellStyle name="Subtotal 12 9 6" xfId="40609"/>
    <cellStyle name="Sub-total 12 9 6" xfId="40610"/>
    <cellStyle name="Subtotal 13" xfId="40611"/>
    <cellStyle name="Sub-total 13" xfId="40612"/>
    <cellStyle name="Subtotal 13 10" xfId="40613"/>
    <cellStyle name="Sub-total 13 10" xfId="40614"/>
    <cellStyle name="Subtotal 13 10 2" xfId="40615"/>
    <cellStyle name="Sub-total 13 10 2" xfId="40616"/>
    <cellStyle name="Subtotal 13 10 3" xfId="40617"/>
    <cellStyle name="Sub-total 13 10 3" xfId="40618"/>
    <cellStyle name="Subtotal 13 10 4" xfId="40619"/>
    <cellStyle name="Sub-total 13 10 4" xfId="40620"/>
    <cellStyle name="Subtotal 13 10 5" xfId="40621"/>
    <cellStyle name="Sub-total 13 10 5" xfId="40622"/>
    <cellStyle name="Subtotal 13 10 6" xfId="40623"/>
    <cellStyle name="Sub-total 13 10 6" xfId="40624"/>
    <cellStyle name="Subtotal 13 11" xfId="40625"/>
    <cellStyle name="Sub-total 13 11" xfId="40626"/>
    <cellStyle name="Subtotal 13 11 2" xfId="40627"/>
    <cellStyle name="Sub-total 13 11 2" xfId="40628"/>
    <cellStyle name="Subtotal 13 11 3" xfId="40629"/>
    <cellStyle name="Sub-total 13 11 3" xfId="40630"/>
    <cellStyle name="Subtotal 13 11 4" xfId="40631"/>
    <cellStyle name="Sub-total 13 11 4" xfId="40632"/>
    <cellStyle name="Subtotal 13 11 5" xfId="40633"/>
    <cellStyle name="Sub-total 13 11 5" xfId="40634"/>
    <cellStyle name="Subtotal 13 11 6" xfId="40635"/>
    <cellStyle name="Sub-total 13 11 6" xfId="40636"/>
    <cellStyle name="Subtotal 13 12" xfId="40637"/>
    <cellStyle name="Sub-total 13 12" xfId="40638"/>
    <cellStyle name="Subtotal 13 12 2" xfId="40639"/>
    <cellStyle name="Sub-total 13 12 2" xfId="40640"/>
    <cellStyle name="Subtotal 13 12 3" xfId="40641"/>
    <cellStyle name="Sub-total 13 12 3" xfId="40642"/>
    <cellStyle name="Subtotal 13 12 4" xfId="40643"/>
    <cellStyle name="Sub-total 13 12 4" xfId="40644"/>
    <cellStyle name="Subtotal 13 12 5" xfId="40645"/>
    <cellStyle name="Sub-total 13 12 5" xfId="40646"/>
    <cellStyle name="Subtotal 13 12 6" xfId="40647"/>
    <cellStyle name="Sub-total 13 12 6" xfId="40648"/>
    <cellStyle name="Subtotal 13 13" xfId="40649"/>
    <cellStyle name="Sub-total 13 13" xfId="40650"/>
    <cellStyle name="Subtotal 13 13 2" xfId="40651"/>
    <cellStyle name="Sub-total 13 13 2" xfId="40652"/>
    <cellStyle name="Subtotal 13 13 3" xfId="40653"/>
    <cellStyle name="Sub-total 13 13 3" xfId="40654"/>
    <cellStyle name="Subtotal 13 13 4" xfId="40655"/>
    <cellStyle name="Sub-total 13 13 4" xfId="40656"/>
    <cellStyle name="Subtotal 13 13 5" xfId="40657"/>
    <cellStyle name="Sub-total 13 13 5" xfId="40658"/>
    <cellStyle name="Subtotal 13 13 6" xfId="40659"/>
    <cellStyle name="Sub-total 13 13 6" xfId="40660"/>
    <cellStyle name="Subtotal 13 14" xfId="40661"/>
    <cellStyle name="Sub-total 13 14" xfId="40662"/>
    <cellStyle name="Subtotal 13 15" xfId="40663"/>
    <cellStyle name="Sub-total 13 15" xfId="40664"/>
    <cellStyle name="Subtotal 13 16" xfId="40665"/>
    <cellStyle name="Sub-total 13 16" xfId="40666"/>
    <cellStyle name="Subtotal 13 17" xfId="40667"/>
    <cellStyle name="Sub-total 13 17" xfId="40668"/>
    <cellStyle name="Subtotal 13 18" xfId="40669"/>
    <cellStyle name="Sub-total 13 18" xfId="40670"/>
    <cellStyle name="Subtotal 13 2" xfId="40671"/>
    <cellStyle name="Sub-total 13 2" xfId="40672"/>
    <cellStyle name="Subtotal 13 2 2" xfId="40673"/>
    <cellStyle name="Sub-total 13 2 2" xfId="40674"/>
    <cellStyle name="Subtotal 13 2 3" xfId="40675"/>
    <cellStyle name="Sub-total 13 2 3" xfId="40676"/>
    <cellStyle name="Subtotal 13 2 4" xfId="40677"/>
    <cellStyle name="Sub-total 13 2 4" xfId="40678"/>
    <cellStyle name="Subtotal 13 2 5" xfId="40679"/>
    <cellStyle name="Sub-total 13 2 5" xfId="40680"/>
    <cellStyle name="Subtotal 13 2 6" xfId="40681"/>
    <cellStyle name="Sub-total 13 2 6" xfId="40682"/>
    <cellStyle name="Subtotal 13 3" xfId="40683"/>
    <cellStyle name="Sub-total 13 3" xfId="40684"/>
    <cellStyle name="Subtotal 13 3 2" xfId="40685"/>
    <cellStyle name="Sub-total 13 3 2" xfId="40686"/>
    <cellStyle name="Subtotal 13 3 3" xfId="40687"/>
    <cellStyle name="Sub-total 13 3 3" xfId="40688"/>
    <cellStyle name="Subtotal 13 3 4" xfId="40689"/>
    <cellStyle name="Sub-total 13 3 4" xfId="40690"/>
    <cellStyle name="Subtotal 13 3 5" xfId="40691"/>
    <cellStyle name="Sub-total 13 3 5" xfId="40692"/>
    <cellStyle name="Subtotal 13 3 6" xfId="40693"/>
    <cellStyle name="Sub-total 13 3 6" xfId="40694"/>
    <cellStyle name="Subtotal 13 4" xfId="40695"/>
    <cellStyle name="Sub-total 13 4" xfId="40696"/>
    <cellStyle name="Subtotal 13 4 2" xfId="40697"/>
    <cellStyle name="Sub-total 13 4 2" xfId="40698"/>
    <cellStyle name="Subtotal 13 4 3" xfId="40699"/>
    <cellStyle name="Sub-total 13 4 3" xfId="40700"/>
    <cellStyle name="Subtotal 13 4 4" xfId="40701"/>
    <cellStyle name="Sub-total 13 4 4" xfId="40702"/>
    <cellStyle name="Subtotal 13 4 5" xfId="40703"/>
    <cellStyle name="Sub-total 13 4 5" xfId="40704"/>
    <cellStyle name="Subtotal 13 4 6" xfId="40705"/>
    <cellStyle name="Sub-total 13 4 6" xfId="40706"/>
    <cellStyle name="Subtotal 13 5" xfId="40707"/>
    <cellStyle name="Sub-total 13 5" xfId="40708"/>
    <cellStyle name="Subtotal 13 5 2" xfId="40709"/>
    <cellStyle name="Sub-total 13 5 2" xfId="40710"/>
    <cellStyle name="Subtotal 13 5 3" xfId="40711"/>
    <cellStyle name="Sub-total 13 5 3" xfId="40712"/>
    <cellStyle name="Subtotal 13 5 4" xfId="40713"/>
    <cellStyle name="Sub-total 13 5 4" xfId="40714"/>
    <cellStyle name="Subtotal 13 5 5" xfId="40715"/>
    <cellStyle name="Sub-total 13 5 5" xfId="40716"/>
    <cellStyle name="Subtotal 13 5 6" xfId="40717"/>
    <cellStyle name="Sub-total 13 5 6" xfId="40718"/>
    <cellStyle name="Subtotal 13 6" xfId="40719"/>
    <cellStyle name="Sub-total 13 6" xfId="40720"/>
    <cellStyle name="Subtotal 13 6 2" xfId="40721"/>
    <cellStyle name="Sub-total 13 6 2" xfId="40722"/>
    <cellStyle name="Subtotal 13 6 3" xfId="40723"/>
    <cellStyle name="Sub-total 13 6 3" xfId="40724"/>
    <cellStyle name="Subtotal 13 6 4" xfId="40725"/>
    <cellStyle name="Sub-total 13 6 4" xfId="40726"/>
    <cellStyle name="Subtotal 13 6 5" xfId="40727"/>
    <cellStyle name="Sub-total 13 6 5" xfId="40728"/>
    <cellStyle name="Subtotal 13 6 6" xfId="40729"/>
    <cellStyle name="Sub-total 13 6 6" xfId="40730"/>
    <cellStyle name="Subtotal 13 7" xfId="40731"/>
    <cellStyle name="Sub-total 13 7" xfId="40732"/>
    <cellStyle name="Subtotal 13 7 2" xfId="40733"/>
    <cellStyle name="Sub-total 13 7 2" xfId="40734"/>
    <cellStyle name="Subtotal 13 7 3" xfId="40735"/>
    <cellStyle name="Sub-total 13 7 3" xfId="40736"/>
    <cellStyle name="Subtotal 13 7 4" xfId="40737"/>
    <cellStyle name="Sub-total 13 7 4" xfId="40738"/>
    <cellStyle name="Subtotal 13 7 5" xfId="40739"/>
    <cellStyle name="Sub-total 13 7 5" xfId="40740"/>
    <cellStyle name="Subtotal 13 7 6" xfId="40741"/>
    <cellStyle name="Sub-total 13 7 6" xfId="40742"/>
    <cellStyle name="Subtotal 13 8" xfId="40743"/>
    <cellStyle name="Sub-total 13 8" xfId="40744"/>
    <cellStyle name="Subtotal 13 8 2" xfId="40745"/>
    <cellStyle name="Sub-total 13 8 2" xfId="40746"/>
    <cellStyle name="Subtotal 13 8 3" xfId="40747"/>
    <cellStyle name="Sub-total 13 8 3" xfId="40748"/>
    <cellStyle name="Subtotal 13 8 4" xfId="40749"/>
    <cellStyle name="Sub-total 13 8 4" xfId="40750"/>
    <cellStyle name="Subtotal 13 8 5" xfId="40751"/>
    <cellStyle name="Sub-total 13 8 5" xfId="40752"/>
    <cellStyle name="Subtotal 13 8 6" xfId="40753"/>
    <cellStyle name="Sub-total 13 8 6" xfId="40754"/>
    <cellStyle name="Subtotal 13 9" xfId="40755"/>
    <cellStyle name="Sub-total 13 9" xfId="40756"/>
    <cellStyle name="Subtotal 13 9 2" xfId="40757"/>
    <cellStyle name="Sub-total 13 9 2" xfId="40758"/>
    <cellStyle name="Subtotal 13 9 3" xfId="40759"/>
    <cellStyle name="Sub-total 13 9 3" xfId="40760"/>
    <cellStyle name="Subtotal 13 9 4" xfId="40761"/>
    <cellStyle name="Sub-total 13 9 4" xfId="40762"/>
    <cellStyle name="Subtotal 13 9 5" xfId="40763"/>
    <cellStyle name="Sub-total 13 9 5" xfId="40764"/>
    <cellStyle name="Subtotal 13 9 6" xfId="40765"/>
    <cellStyle name="Sub-total 13 9 6" xfId="40766"/>
    <cellStyle name="Subtotal 14" xfId="40767"/>
    <cellStyle name="Sub-total 14" xfId="40768"/>
    <cellStyle name="Subtotal 14 2" xfId="40769"/>
    <cellStyle name="Sub-total 14 2" xfId="40770"/>
    <cellStyle name="Subtotal 14 3" xfId="40771"/>
    <cellStyle name="Sub-total 14 3" xfId="40772"/>
    <cellStyle name="Subtotal 14 4" xfId="40773"/>
    <cellStyle name="Sub-total 14 4" xfId="40774"/>
    <cellStyle name="Subtotal 14 5" xfId="40775"/>
    <cellStyle name="Sub-total 14 5" xfId="40776"/>
    <cellStyle name="Subtotal 14 6" xfId="40777"/>
    <cellStyle name="Sub-total 14 6" xfId="40778"/>
    <cellStyle name="Subtotal 15" xfId="40779"/>
    <cellStyle name="Sub-total 15" xfId="40780"/>
    <cellStyle name="Subtotal 15 2" xfId="40781"/>
    <cellStyle name="Sub-total 15 2" xfId="40782"/>
    <cellStyle name="Subtotal 15 3" xfId="40783"/>
    <cellStyle name="Sub-total 15 3" xfId="40784"/>
    <cellStyle name="Subtotal 15 4" xfId="40785"/>
    <cellStyle name="Sub-total 15 4" xfId="40786"/>
    <cellStyle name="Subtotal 15 5" xfId="40787"/>
    <cellStyle name="Sub-total 15 5" xfId="40788"/>
    <cellStyle name="Subtotal 15 6" xfId="40789"/>
    <cellStyle name="Sub-total 15 6" xfId="40790"/>
    <cellStyle name="Subtotal 16" xfId="40791"/>
    <cellStyle name="Sub-total 16" xfId="40792"/>
    <cellStyle name="Subtotal 16 2" xfId="40793"/>
    <cellStyle name="Sub-total 16 2" xfId="40794"/>
    <cellStyle name="Subtotal 16 3" xfId="40795"/>
    <cellStyle name="Sub-total 16 3" xfId="40796"/>
    <cellStyle name="Subtotal 16 4" xfId="40797"/>
    <cellStyle name="Sub-total 16 4" xfId="40798"/>
    <cellStyle name="Subtotal 16 5" xfId="40799"/>
    <cellStyle name="Sub-total 16 5" xfId="40800"/>
    <cellStyle name="Subtotal 16 6" xfId="40801"/>
    <cellStyle name="Sub-total 16 6" xfId="40802"/>
    <cellStyle name="Subtotal 17" xfId="40803"/>
    <cellStyle name="Sub-total 17" xfId="40804"/>
    <cellStyle name="Subtotal 17 2" xfId="40805"/>
    <cellStyle name="Sub-total 17 2" xfId="40806"/>
    <cellStyle name="Subtotal 17 3" xfId="40807"/>
    <cellStyle name="Sub-total 17 3" xfId="40808"/>
    <cellStyle name="Subtotal 17 4" xfId="40809"/>
    <cellStyle name="Sub-total 17 4" xfId="40810"/>
    <cellStyle name="Subtotal 17 5" xfId="40811"/>
    <cellStyle name="Sub-total 17 5" xfId="40812"/>
    <cellStyle name="Subtotal 17 6" xfId="40813"/>
    <cellStyle name="Sub-total 17 6" xfId="40814"/>
    <cellStyle name="Subtotal 18" xfId="40815"/>
    <cellStyle name="Sub-total 18" xfId="40816"/>
    <cellStyle name="Subtotal 18 2" xfId="40817"/>
    <cellStyle name="Sub-total 18 2" xfId="40818"/>
    <cellStyle name="Subtotal 18 3" xfId="40819"/>
    <cellStyle name="Sub-total 18 3" xfId="40820"/>
    <cellStyle name="Subtotal 18 4" xfId="40821"/>
    <cellStyle name="Sub-total 18 4" xfId="40822"/>
    <cellStyle name="Subtotal 18 5" xfId="40823"/>
    <cellStyle name="Sub-total 18 5" xfId="40824"/>
    <cellStyle name="Subtotal 18 6" xfId="40825"/>
    <cellStyle name="Sub-total 18 6" xfId="40826"/>
    <cellStyle name="Subtotal 19" xfId="40827"/>
    <cellStyle name="Sub-total 19" xfId="40828"/>
    <cellStyle name="Subtotal 19 2" xfId="40829"/>
    <cellStyle name="Sub-total 19 2" xfId="40830"/>
    <cellStyle name="Subtotal 19 3" xfId="40831"/>
    <cellStyle name="Sub-total 19 3" xfId="40832"/>
    <cellStyle name="Subtotal 19 4" xfId="40833"/>
    <cellStyle name="Sub-total 19 4" xfId="40834"/>
    <cellStyle name="Subtotal 19 5" xfId="40835"/>
    <cellStyle name="Sub-total 19 5" xfId="40836"/>
    <cellStyle name="Subtotal 19 6" xfId="40837"/>
    <cellStyle name="Sub-total 19 6" xfId="40838"/>
    <cellStyle name="Subtotal 2" xfId="40839"/>
    <cellStyle name="Sub-total 2" xfId="40840"/>
    <cellStyle name="Subtotal 2 10" xfId="40841"/>
    <cellStyle name="Sub-total 2 10" xfId="40842"/>
    <cellStyle name="Subtotal 2 10 2" xfId="40843"/>
    <cellStyle name="Sub-total 2 10 2" xfId="40844"/>
    <cellStyle name="Subtotal 2 10 3" xfId="40845"/>
    <cellStyle name="Sub-total 2 10 3" xfId="40846"/>
    <cellStyle name="Subtotal 2 10 4" xfId="40847"/>
    <cellStyle name="Sub-total 2 10 4" xfId="40848"/>
    <cellStyle name="Subtotal 2 10 5" xfId="40849"/>
    <cellStyle name="Sub-total 2 10 5" xfId="40850"/>
    <cellStyle name="Subtotal 2 10 6" xfId="40851"/>
    <cellStyle name="Sub-total 2 10 6" xfId="40852"/>
    <cellStyle name="Subtotal 2 11" xfId="40853"/>
    <cellStyle name="Sub-total 2 11" xfId="40854"/>
    <cellStyle name="Subtotal 2 11 2" xfId="40855"/>
    <cellStyle name="Sub-total 2 11 2" xfId="40856"/>
    <cellStyle name="Subtotal 2 11 3" xfId="40857"/>
    <cellStyle name="Sub-total 2 11 3" xfId="40858"/>
    <cellStyle name="Subtotal 2 11 4" xfId="40859"/>
    <cellStyle name="Sub-total 2 11 4" xfId="40860"/>
    <cellStyle name="Subtotal 2 11 5" xfId="40861"/>
    <cellStyle name="Sub-total 2 11 5" xfId="40862"/>
    <cellStyle name="Subtotal 2 11 6" xfId="40863"/>
    <cellStyle name="Sub-total 2 11 6" xfId="40864"/>
    <cellStyle name="Subtotal 2 12" xfId="40865"/>
    <cellStyle name="Sub-total 2 12" xfId="40866"/>
    <cellStyle name="Subtotal 2 12 2" xfId="40867"/>
    <cellStyle name="Sub-total 2 12 2" xfId="40868"/>
    <cellStyle name="Subtotal 2 12 3" xfId="40869"/>
    <cellStyle name="Sub-total 2 12 3" xfId="40870"/>
    <cellStyle name="Subtotal 2 12 4" xfId="40871"/>
    <cellStyle name="Sub-total 2 12 4" xfId="40872"/>
    <cellStyle name="Subtotal 2 12 5" xfId="40873"/>
    <cellStyle name="Sub-total 2 12 5" xfId="40874"/>
    <cellStyle name="Subtotal 2 12 6" xfId="40875"/>
    <cellStyle name="Sub-total 2 12 6" xfId="40876"/>
    <cellStyle name="Subtotal 2 13" xfId="40877"/>
    <cellStyle name="Sub-total 2 13" xfId="40878"/>
    <cellStyle name="Subtotal 2 13 2" xfId="40879"/>
    <cellStyle name="Sub-total 2 13 2" xfId="40880"/>
    <cellStyle name="Subtotal 2 13 3" xfId="40881"/>
    <cellStyle name="Sub-total 2 13 3" xfId="40882"/>
    <cellStyle name="Subtotal 2 13 4" xfId="40883"/>
    <cellStyle name="Sub-total 2 13 4" xfId="40884"/>
    <cellStyle name="Subtotal 2 13 5" xfId="40885"/>
    <cellStyle name="Sub-total 2 13 5" xfId="40886"/>
    <cellStyle name="Subtotal 2 13 6" xfId="40887"/>
    <cellStyle name="Sub-total 2 13 6" xfId="40888"/>
    <cellStyle name="Subtotal 2 14" xfId="40889"/>
    <cellStyle name="Sub-total 2 14" xfId="40890"/>
    <cellStyle name="Subtotal 2 15" xfId="40891"/>
    <cellStyle name="Sub-total 2 15" xfId="40892"/>
    <cellStyle name="Subtotal 2 16" xfId="40893"/>
    <cellStyle name="Sub-total 2 16" xfId="40894"/>
    <cellStyle name="Subtotal 2 17" xfId="40895"/>
    <cellStyle name="Sub-total 2 17" xfId="40896"/>
    <cellStyle name="Subtotal 2 18" xfId="40897"/>
    <cellStyle name="Sub-total 2 18" xfId="40898"/>
    <cellStyle name="Subtotal 2 2" xfId="40899"/>
    <cellStyle name="Sub-total 2 2" xfId="40900"/>
    <cellStyle name="Subtotal 2 2 10" xfId="40901"/>
    <cellStyle name="Sub-total 2 2 10" xfId="40902"/>
    <cellStyle name="Subtotal 2 2 11" xfId="40903"/>
    <cellStyle name="Sub-total 2 2 11" xfId="40904"/>
    <cellStyle name="Subtotal 2 2 12" xfId="40905"/>
    <cellStyle name="Sub-total 2 2 12" xfId="40906"/>
    <cellStyle name="Subtotal 2 2 13" xfId="40907"/>
    <cellStyle name="Sub-total 2 2 13" xfId="40908"/>
    <cellStyle name="Subtotal 2 2 14" xfId="40909"/>
    <cellStyle name="Sub-total 2 2 14" xfId="40910"/>
    <cellStyle name="Subtotal 2 2 15" xfId="40911"/>
    <cellStyle name="Sub-total 2 2 15" xfId="40912"/>
    <cellStyle name="Subtotal 2 2 16" xfId="40913"/>
    <cellStyle name="Sub-total 2 2 16" xfId="40914"/>
    <cellStyle name="Subtotal 2 2 17" xfId="40915"/>
    <cellStyle name="Sub-total 2 2 17" xfId="40916"/>
    <cellStyle name="Subtotal 2 2 18" xfId="40917"/>
    <cellStyle name="Sub-total 2 2 18" xfId="40918"/>
    <cellStyle name="Subtotal 2 2 19" xfId="40919"/>
    <cellStyle name="Sub-total 2 2 19" xfId="40920"/>
    <cellStyle name="Subtotal 2 2 2" xfId="40921"/>
    <cellStyle name="Sub-total 2 2 2" xfId="40922"/>
    <cellStyle name="Subtotal 2 2 20" xfId="40923"/>
    <cellStyle name="Sub-total 2 2 20" xfId="40924"/>
    <cellStyle name="Subtotal 2 2 21" xfId="40925"/>
    <cellStyle name="Sub-total 2 2 21" xfId="40926"/>
    <cellStyle name="Subtotal 2 2 22" xfId="40927"/>
    <cellStyle name="Sub-total 2 2 22" xfId="40928"/>
    <cellStyle name="Subtotal 2 2 23" xfId="40929"/>
    <cellStyle name="Sub-total 2 2 23" xfId="40930"/>
    <cellStyle name="Subtotal 2 2 3" xfId="40931"/>
    <cellStyle name="Sub-total 2 2 3" xfId="40932"/>
    <cellStyle name="Subtotal 2 2 4" xfId="40933"/>
    <cellStyle name="Sub-total 2 2 4" xfId="40934"/>
    <cellStyle name="Subtotal 2 2 5" xfId="40935"/>
    <cellStyle name="Sub-total 2 2 5" xfId="40936"/>
    <cellStyle name="Subtotal 2 2 6" xfId="40937"/>
    <cellStyle name="Sub-total 2 2 6" xfId="40938"/>
    <cellStyle name="Subtotal 2 2 7" xfId="40939"/>
    <cellStyle name="Sub-total 2 2 7" xfId="40940"/>
    <cellStyle name="Subtotal 2 2 8" xfId="40941"/>
    <cellStyle name="Sub-total 2 2 8" xfId="40942"/>
    <cellStyle name="Subtotal 2 2 9" xfId="40943"/>
    <cellStyle name="Sub-total 2 2 9" xfId="40944"/>
    <cellStyle name="Subtotal 2 3" xfId="40945"/>
    <cellStyle name="Sub-total 2 3" xfId="40946"/>
    <cellStyle name="Subtotal 2 3 10" xfId="40947"/>
    <cellStyle name="Sub-total 2 3 10" xfId="40948"/>
    <cellStyle name="Subtotal 2 3 11" xfId="40949"/>
    <cellStyle name="Sub-total 2 3 11" xfId="40950"/>
    <cellStyle name="Subtotal 2 3 12" xfId="40951"/>
    <cellStyle name="Sub-total 2 3 12" xfId="40952"/>
    <cellStyle name="Subtotal 2 3 13" xfId="40953"/>
    <cellStyle name="Sub-total 2 3 13" xfId="40954"/>
    <cellStyle name="Subtotal 2 3 14" xfId="40955"/>
    <cellStyle name="Sub-total 2 3 14" xfId="40956"/>
    <cellStyle name="Subtotal 2 3 15" xfId="40957"/>
    <cellStyle name="Sub-total 2 3 15" xfId="40958"/>
    <cellStyle name="Subtotal 2 3 16" xfId="40959"/>
    <cellStyle name="Sub-total 2 3 16" xfId="40960"/>
    <cellStyle name="Subtotal 2 3 17" xfId="40961"/>
    <cellStyle name="Sub-total 2 3 17" xfId="40962"/>
    <cellStyle name="Subtotal 2 3 18" xfId="40963"/>
    <cellStyle name="Sub-total 2 3 18" xfId="40964"/>
    <cellStyle name="Subtotal 2 3 19" xfId="40965"/>
    <cellStyle name="Sub-total 2 3 19" xfId="40966"/>
    <cellStyle name="Subtotal 2 3 2" xfId="40967"/>
    <cellStyle name="Sub-total 2 3 2" xfId="40968"/>
    <cellStyle name="Subtotal 2 3 20" xfId="40969"/>
    <cellStyle name="Sub-total 2 3 20" xfId="40970"/>
    <cellStyle name="Subtotal 2 3 21" xfId="40971"/>
    <cellStyle name="Sub-total 2 3 21" xfId="40972"/>
    <cellStyle name="Subtotal 2 3 22" xfId="40973"/>
    <cellStyle name="Sub-total 2 3 22" xfId="40974"/>
    <cellStyle name="Subtotal 2 3 23" xfId="40975"/>
    <cellStyle name="Sub-total 2 3 23" xfId="40976"/>
    <cellStyle name="Subtotal 2 3 3" xfId="40977"/>
    <cellStyle name="Sub-total 2 3 3" xfId="40978"/>
    <cellStyle name="Subtotal 2 3 4" xfId="40979"/>
    <cellStyle name="Sub-total 2 3 4" xfId="40980"/>
    <cellStyle name="Subtotal 2 3 5" xfId="40981"/>
    <cellStyle name="Sub-total 2 3 5" xfId="40982"/>
    <cellStyle name="Subtotal 2 3 6" xfId="40983"/>
    <cellStyle name="Sub-total 2 3 6" xfId="40984"/>
    <cellStyle name="Subtotal 2 3 7" xfId="40985"/>
    <cellStyle name="Sub-total 2 3 7" xfId="40986"/>
    <cellStyle name="Subtotal 2 3 8" xfId="40987"/>
    <cellStyle name="Sub-total 2 3 8" xfId="40988"/>
    <cellStyle name="Subtotal 2 3 9" xfId="40989"/>
    <cellStyle name="Sub-total 2 3 9" xfId="40990"/>
    <cellStyle name="Subtotal 2 4" xfId="40991"/>
    <cellStyle name="Sub-total 2 4" xfId="40992"/>
    <cellStyle name="Subtotal 2 4 2" xfId="40993"/>
    <cellStyle name="Sub-total 2 4 2" xfId="40994"/>
    <cellStyle name="Subtotal 2 4 3" xfId="40995"/>
    <cellStyle name="Sub-total 2 4 3" xfId="40996"/>
    <cellStyle name="Subtotal 2 4 4" xfId="40997"/>
    <cellStyle name="Sub-total 2 4 4" xfId="40998"/>
    <cellStyle name="Subtotal 2 4 5" xfId="40999"/>
    <cellStyle name="Sub-total 2 4 5" xfId="41000"/>
    <cellStyle name="Subtotal 2 4 6" xfId="41001"/>
    <cellStyle name="Sub-total 2 4 6" xfId="41002"/>
    <cellStyle name="Subtotal 2 5" xfId="41003"/>
    <cellStyle name="Sub-total 2 5" xfId="41004"/>
    <cellStyle name="Subtotal 2 5 2" xfId="41005"/>
    <cellStyle name="Sub-total 2 5 2" xfId="41006"/>
    <cellStyle name="Subtotal 2 5 3" xfId="41007"/>
    <cellStyle name="Sub-total 2 5 3" xfId="41008"/>
    <cellStyle name="Subtotal 2 5 4" xfId="41009"/>
    <cellStyle name="Sub-total 2 5 4" xfId="41010"/>
    <cellStyle name="Subtotal 2 5 5" xfId="41011"/>
    <cellStyle name="Sub-total 2 5 5" xfId="41012"/>
    <cellStyle name="Subtotal 2 5 6" xfId="41013"/>
    <cellStyle name="Sub-total 2 5 6" xfId="41014"/>
    <cellStyle name="Subtotal 2 6" xfId="41015"/>
    <cellStyle name="Sub-total 2 6" xfId="41016"/>
    <cellStyle name="Subtotal 2 6 2" xfId="41017"/>
    <cellStyle name="Sub-total 2 6 2" xfId="41018"/>
    <cellStyle name="Subtotal 2 6 3" xfId="41019"/>
    <cellStyle name="Sub-total 2 6 3" xfId="41020"/>
    <cellStyle name="Subtotal 2 6 4" xfId="41021"/>
    <cellStyle name="Sub-total 2 6 4" xfId="41022"/>
    <cellStyle name="Subtotal 2 6 5" xfId="41023"/>
    <cellStyle name="Sub-total 2 6 5" xfId="41024"/>
    <cellStyle name="Subtotal 2 6 6" xfId="41025"/>
    <cellStyle name="Sub-total 2 6 6" xfId="41026"/>
    <cellStyle name="Subtotal 2 7" xfId="41027"/>
    <cellStyle name="Sub-total 2 7" xfId="41028"/>
    <cellStyle name="Subtotal 2 7 2" xfId="41029"/>
    <cellStyle name="Sub-total 2 7 2" xfId="41030"/>
    <cellStyle name="Subtotal 2 7 3" xfId="41031"/>
    <cellStyle name="Sub-total 2 7 3" xfId="41032"/>
    <cellStyle name="Subtotal 2 7 4" xfId="41033"/>
    <cellStyle name="Sub-total 2 7 4" xfId="41034"/>
    <cellStyle name="Subtotal 2 7 5" xfId="41035"/>
    <cellStyle name="Sub-total 2 7 5" xfId="41036"/>
    <cellStyle name="Subtotal 2 7 6" xfId="41037"/>
    <cellStyle name="Sub-total 2 7 6" xfId="41038"/>
    <cellStyle name="Subtotal 2 8" xfId="41039"/>
    <cellStyle name="Sub-total 2 8" xfId="41040"/>
    <cellStyle name="Subtotal 2 8 2" xfId="41041"/>
    <cellStyle name="Sub-total 2 8 2" xfId="41042"/>
    <cellStyle name="Subtotal 2 8 3" xfId="41043"/>
    <cellStyle name="Sub-total 2 8 3" xfId="41044"/>
    <cellStyle name="Subtotal 2 8 4" xfId="41045"/>
    <cellStyle name="Sub-total 2 8 4" xfId="41046"/>
    <cellStyle name="Subtotal 2 8 5" xfId="41047"/>
    <cellStyle name="Sub-total 2 8 5" xfId="41048"/>
    <cellStyle name="Subtotal 2 8 6" xfId="41049"/>
    <cellStyle name="Sub-total 2 8 6" xfId="41050"/>
    <cellStyle name="Subtotal 2 9" xfId="41051"/>
    <cellStyle name="Sub-total 2 9" xfId="41052"/>
    <cellStyle name="Subtotal 2 9 2" xfId="41053"/>
    <cellStyle name="Sub-total 2 9 2" xfId="41054"/>
    <cellStyle name="Subtotal 2 9 3" xfId="41055"/>
    <cellStyle name="Sub-total 2 9 3" xfId="41056"/>
    <cellStyle name="Subtotal 2 9 4" xfId="41057"/>
    <cellStyle name="Sub-total 2 9 4" xfId="41058"/>
    <cellStyle name="Subtotal 2 9 5" xfId="41059"/>
    <cellStyle name="Sub-total 2 9 5" xfId="41060"/>
    <cellStyle name="Subtotal 2 9 6" xfId="41061"/>
    <cellStyle name="Sub-total 2 9 6" xfId="41062"/>
    <cellStyle name="Subtotal 20" xfId="41063"/>
    <cellStyle name="Sub-total 20" xfId="41064"/>
    <cellStyle name="Subtotal 20 2" xfId="41065"/>
    <cellStyle name="Sub-total 20 2" xfId="41066"/>
    <cellStyle name="Subtotal 20 3" xfId="41067"/>
    <cellStyle name="Sub-total 20 3" xfId="41068"/>
    <cellStyle name="Subtotal 20 4" xfId="41069"/>
    <cellStyle name="Sub-total 20 4" xfId="41070"/>
    <cellStyle name="Subtotal 20 5" xfId="41071"/>
    <cellStyle name="Sub-total 20 5" xfId="41072"/>
    <cellStyle name="Subtotal 20 6" xfId="41073"/>
    <cellStyle name="Sub-total 20 6" xfId="41074"/>
    <cellStyle name="Subtotal 21" xfId="41075"/>
    <cellStyle name="Sub-total 21" xfId="41076"/>
    <cellStyle name="Subtotal 21 2" xfId="41077"/>
    <cellStyle name="Sub-total 21 2" xfId="41078"/>
    <cellStyle name="Subtotal 21 3" xfId="41079"/>
    <cellStyle name="Sub-total 21 3" xfId="41080"/>
    <cellStyle name="Subtotal 21 4" xfId="41081"/>
    <cellStyle name="Sub-total 21 4" xfId="41082"/>
    <cellStyle name="Subtotal 21 5" xfId="41083"/>
    <cellStyle name="Sub-total 21 5" xfId="41084"/>
    <cellStyle name="Subtotal 21 6" xfId="41085"/>
    <cellStyle name="Sub-total 21 6" xfId="41086"/>
    <cellStyle name="Subtotal 22" xfId="41087"/>
    <cellStyle name="Sub-total 22" xfId="41088"/>
    <cellStyle name="Subtotal 22 2" xfId="41089"/>
    <cellStyle name="Sub-total 22 2" xfId="41090"/>
    <cellStyle name="Subtotal 22 3" xfId="41091"/>
    <cellStyle name="Sub-total 22 3" xfId="41092"/>
    <cellStyle name="Subtotal 22 4" xfId="41093"/>
    <cellStyle name="Sub-total 22 4" xfId="41094"/>
    <cellStyle name="Subtotal 22 5" xfId="41095"/>
    <cellStyle name="Sub-total 22 5" xfId="41096"/>
    <cellStyle name="Subtotal 22 6" xfId="41097"/>
    <cellStyle name="Sub-total 22 6" xfId="41098"/>
    <cellStyle name="Subtotal 23" xfId="41099"/>
    <cellStyle name="Sub-total 23" xfId="41100"/>
    <cellStyle name="Subtotal 23 2" xfId="41101"/>
    <cellStyle name="Sub-total 23 2" xfId="41102"/>
    <cellStyle name="Subtotal 23 3" xfId="41103"/>
    <cellStyle name="Sub-total 23 3" xfId="41104"/>
    <cellStyle name="Subtotal 23 4" xfId="41105"/>
    <cellStyle name="Sub-total 23 4" xfId="41106"/>
    <cellStyle name="Subtotal 23 5" xfId="41107"/>
    <cellStyle name="Sub-total 23 5" xfId="41108"/>
    <cellStyle name="Subtotal 23 6" xfId="41109"/>
    <cellStyle name="Sub-total 23 6" xfId="41110"/>
    <cellStyle name="Subtotal 24" xfId="41111"/>
    <cellStyle name="Sub-total 24" xfId="41112"/>
    <cellStyle name="Subtotal 24 2" xfId="41113"/>
    <cellStyle name="Sub-total 24 2" xfId="41114"/>
    <cellStyle name="Subtotal 24 3" xfId="41115"/>
    <cellStyle name="Sub-total 24 3" xfId="41116"/>
    <cellStyle name="Subtotal 24 4" xfId="41117"/>
    <cellStyle name="Sub-total 24 4" xfId="41118"/>
    <cellStyle name="Subtotal 24 5" xfId="41119"/>
    <cellStyle name="Sub-total 24 5" xfId="41120"/>
    <cellStyle name="Subtotal 24 6" xfId="41121"/>
    <cellStyle name="Sub-total 24 6" xfId="41122"/>
    <cellStyle name="Subtotal 25" xfId="41123"/>
    <cellStyle name="Sub-total 25" xfId="41124"/>
    <cellStyle name="Subtotal 25 2" xfId="41125"/>
    <cellStyle name="Sub-total 25 2" xfId="41126"/>
    <cellStyle name="Subtotal 25 3" xfId="41127"/>
    <cellStyle name="Sub-total 25 3" xfId="41128"/>
    <cellStyle name="Subtotal 25 4" xfId="41129"/>
    <cellStyle name="Sub-total 25 4" xfId="41130"/>
    <cellStyle name="Subtotal 25 5" xfId="41131"/>
    <cellStyle name="Sub-total 25 5" xfId="41132"/>
    <cellStyle name="Subtotal 25 6" xfId="41133"/>
    <cellStyle name="Sub-total 25 6" xfId="41134"/>
    <cellStyle name="Subtotal 26" xfId="41135"/>
    <cellStyle name="Sub-total 26" xfId="41136"/>
    <cellStyle name="Subtotal 26 2" xfId="41137"/>
    <cellStyle name="Sub-total 26 2" xfId="41138"/>
    <cellStyle name="Subtotal 26 3" xfId="41139"/>
    <cellStyle name="Sub-total 26 3" xfId="41140"/>
    <cellStyle name="Subtotal 26 4" xfId="41141"/>
    <cellStyle name="Sub-total 26 4" xfId="41142"/>
    <cellStyle name="Subtotal 26 5" xfId="41143"/>
    <cellStyle name="Sub-total 26 5" xfId="41144"/>
    <cellStyle name="Subtotal 26 6" xfId="41145"/>
    <cellStyle name="Sub-total 26 6" xfId="41146"/>
    <cellStyle name="Subtotal 27" xfId="41147"/>
    <cellStyle name="Sub-total 27" xfId="41148"/>
    <cellStyle name="Subtotal 28" xfId="41149"/>
    <cellStyle name="Sub-total 28" xfId="41150"/>
    <cellStyle name="Subtotal 29" xfId="41151"/>
    <cellStyle name="Sub-total 29" xfId="41152"/>
    <cellStyle name="Subtotal 3" xfId="41153"/>
    <cellStyle name="Sub-total 3" xfId="41154"/>
    <cellStyle name="Subtotal 3 10" xfId="41155"/>
    <cellStyle name="Sub-total 3 10" xfId="41156"/>
    <cellStyle name="Subtotal 3 10 2" xfId="41157"/>
    <cellStyle name="Sub-total 3 10 2" xfId="41158"/>
    <cellStyle name="Subtotal 3 10 3" xfId="41159"/>
    <cellStyle name="Sub-total 3 10 3" xfId="41160"/>
    <cellStyle name="Subtotal 3 10 4" xfId="41161"/>
    <cellStyle name="Sub-total 3 10 4" xfId="41162"/>
    <cellStyle name="Subtotal 3 10 5" xfId="41163"/>
    <cellStyle name="Sub-total 3 10 5" xfId="41164"/>
    <cellStyle name="Subtotal 3 10 6" xfId="41165"/>
    <cellStyle name="Sub-total 3 10 6" xfId="41166"/>
    <cellStyle name="Subtotal 3 11" xfId="41167"/>
    <cellStyle name="Sub-total 3 11" xfId="41168"/>
    <cellStyle name="Subtotal 3 11 2" xfId="41169"/>
    <cellStyle name="Sub-total 3 11 2" xfId="41170"/>
    <cellStyle name="Subtotal 3 11 3" xfId="41171"/>
    <cellStyle name="Sub-total 3 11 3" xfId="41172"/>
    <cellStyle name="Subtotal 3 11 4" xfId="41173"/>
    <cellStyle name="Sub-total 3 11 4" xfId="41174"/>
    <cellStyle name="Subtotal 3 11 5" xfId="41175"/>
    <cellStyle name="Sub-total 3 11 5" xfId="41176"/>
    <cellStyle name="Subtotal 3 11 6" xfId="41177"/>
    <cellStyle name="Sub-total 3 11 6" xfId="41178"/>
    <cellStyle name="Subtotal 3 12" xfId="41179"/>
    <cellStyle name="Sub-total 3 12" xfId="41180"/>
    <cellStyle name="Subtotal 3 12 2" xfId="41181"/>
    <cellStyle name="Sub-total 3 12 2" xfId="41182"/>
    <cellStyle name="Subtotal 3 12 3" xfId="41183"/>
    <cellStyle name="Sub-total 3 12 3" xfId="41184"/>
    <cellStyle name="Subtotal 3 12 4" xfId="41185"/>
    <cellStyle name="Sub-total 3 12 4" xfId="41186"/>
    <cellStyle name="Subtotal 3 12 5" xfId="41187"/>
    <cellStyle name="Sub-total 3 12 5" xfId="41188"/>
    <cellStyle name="Subtotal 3 12 6" xfId="41189"/>
    <cellStyle name="Sub-total 3 12 6" xfId="41190"/>
    <cellStyle name="Subtotal 3 13" xfId="41191"/>
    <cellStyle name="Sub-total 3 13" xfId="41192"/>
    <cellStyle name="Subtotal 3 13 2" xfId="41193"/>
    <cellStyle name="Sub-total 3 13 2" xfId="41194"/>
    <cellStyle name="Subtotal 3 13 3" xfId="41195"/>
    <cellStyle name="Sub-total 3 13 3" xfId="41196"/>
    <cellStyle name="Subtotal 3 13 4" xfId="41197"/>
    <cellStyle name="Sub-total 3 13 4" xfId="41198"/>
    <cellStyle name="Subtotal 3 13 5" xfId="41199"/>
    <cellStyle name="Sub-total 3 13 5" xfId="41200"/>
    <cellStyle name="Subtotal 3 13 6" xfId="41201"/>
    <cellStyle name="Sub-total 3 13 6" xfId="41202"/>
    <cellStyle name="Subtotal 3 14" xfId="41203"/>
    <cellStyle name="Sub-total 3 14" xfId="41204"/>
    <cellStyle name="Subtotal 3 15" xfId="41205"/>
    <cellStyle name="Sub-total 3 15" xfId="41206"/>
    <cellStyle name="Subtotal 3 16" xfId="41207"/>
    <cellStyle name="Sub-total 3 16" xfId="41208"/>
    <cellStyle name="Subtotal 3 17" xfId="41209"/>
    <cellStyle name="Sub-total 3 17" xfId="41210"/>
    <cellStyle name="Subtotal 3 18" xfId="41211"/>
    <cellStyle name="Sub-total 3 18" xfId="41212"/>
    <cellStyle name="Subtotal 3 2" xfId="41213"/>
    <cellStyle name="Sub-total 3 2" xfId="41214"/>
    <cellStyle name="Subtotal 3 2 10" xfId="41215"/>
    <cellStyle name="Sub-total 3 2 10" xfId="41216"/>
    <cellStyle name="Subtotal 3 2 11" xfId="41217"/>
    <cellStyle name="Sub-total 3 2 11" xfId="41218"/>
    <cellStyle name="Subtotal 3 2 12" xfId="41219"/>
    <cellStyle name="Sub-total 3 2 12" xfId="41220"/>
    <cellStyle name="Subtotal 3 2 13" xfId="41221"/>
    <cellStyle name="Sub-total 3 2 13" xfId="41222"/>
    <cellStyle name="Subtotal 3 2 14" xfId="41223"/>
    <cellStyle name="Sub-total 3 2 14" xfId="41224"/>
    <cellStyle name="Subtotal 3 2 15" xfId="41225"/>
    <cellStyle name="Sub-total 3 2 15" xfId="41226"/>
    <cellStyle name="Subtotal 3 2 16" xfId="41227"/>
    <cellStyle name="Sub-total 3 2 16" xfId="41228"/>
    <cellStyle name="Subtotal 3 2 17" xfId="41229"/>
    <cellStyle name="Sub-total 3 2 17" xfId="41230"/>
    <cellStyle name="Subtotal 3 2 18" xfId="41231"/>
    <cellStyle name="Sub-total 3 2 18" xfId="41232"/>
    <cellStyle name="Subtotal 3 2 19" xfId="41233"/>
    <cellStyle name="Sub-total 3 2 19" xfId="41234"/>
    <cellStyle name="Subtotal 3 2 2" xfId="41235"/>
    <cellStyle name="Sub-total 3 2 2" xfId="41236"/>
    <cellStyle name="Subtotal 3 2 20" xfId="41237"/>
    <cellStyle name="Sub-total 3 2 20" xfId="41238"/>
    <cellStyle name="Subtotal 3 2 21" xfId="41239"/>
    <cellStyle name="Sub-total 3 2 21" xfId="41240"/>
    <cellStyle name="Subtotal 3 2 22" xfId="41241"/>
    <cellStyle name="Sub-total 3 2 22" xfId="41242"/>
    <cellStyle name="Subtotal 3 2 23" xfId="41243"/>
    <cellStyle name="Sub-total 3 2 23" xfId="41244"/>
    <cellStyle name="Subtotal 3 2 3" xfId="41245"/>
    <cellStyle name="Sub-total 3 2 3" xfId="41246"/>
    <cellStyle name="Subtotal 3 2 4" xfId="41247"/>
    <cellStyle name="Sub-total 3 2 4" xfId="41248"/>
    <cellStyle name="Subtotal 3 2 5" xfId="41249"/>
    <cellStyle name="Sub-total 3 2 5" xfId="41250"/>
    <cellStyle name="Subtotal 3 2 6" xfId="41251"/>
    <cellStyle name="Sub-total 3 2 6" xfId="41252"/>
    <cellStyle name="Subtotal 3 2 7" xfId="41253"/>
    <cellStyle name="Sub-total 3 2 7" xfId="41254"/>
    <cellStyle name="Subtotal 3 2 8" xfId="41255"/>
    <cellStyle name="Sub-total 3 2 8" xfId="41256"/>
    <cellStyle name="Subtotal 3 2 9" xfId="41257"/>
    <cellStyle name="Sub-total 3 2 9" xfId="41258"/>
    <cellStyle name="Subtotal 3 3" xfId="41259"/>
    <cellStyle name="Sub-total 3 3" xfId="41260"/>
    <cellStyle name="Subtotal 3 3 10" xfId="41261"/>
    <cellStyle name="Sub-total 3 3 10" xfId="41262"/>
    <cellStyle name="Subtotal 3 3 11" xfId="41263"/>
    <cellStyle name="Sub-total 3 3 11" xfId="41264"/>
    <cellStyle name="Subtotal 3 3 12" xfId="41265"/>
    <cellStyle name="Sub-total 3 3 12" xfId="41266"/>
    <cellStyle name="Subtotal 3 3 13" xfId="41267"/>
    <cellStyle name="Sub-total 3 3 13" xfId="41268"/>
    <cellStyle name="Subtotal 3 3 14" xfId="41269"/>
    <cellStyle name="Sub-total 3 3 14" xfId="41270"/>
    <cellStyle name="Subtotal 3 3 15" xfId="41271"/>
    <cellStyle name="Sub-total 3 3 15" xfId="41272"/>
    <cellStyle name="Subtotal 3 3 16" xfId="41273"/>
    <cellStyle name="Sub-total 3 3 16" xfId="41274"/>
    <cellStyle name="Subtotal 3 3 17" xfId="41275"/>
    <cellStyle name="Sub-total 3 3 17" xfId="41276"/>
    <cellStyle name="Subtotal 3 3 18" xfId="41277"/>
    <cellStyle name="Sub-total 3 3 18" xfId="41278"/>
    <cellStyle name="Subtotal 3 3 19" xfId="41279"/>
    <cellStyle name="Sub-total 3 3 19" xfId="41280"/>
    <cellStyle name="Subtotal 3 3 2" xfId="41281"/>
    <cellStyle name="Sub-total 3 3 2" xfId="41282"/>
    <cellStyle name="Subtotal 3 3 20" xfId="41283"/>
    <cellStyle name="Sub-total 3 3 20" xfId="41284"/>
    <cellStyle name="Subtotal 3 3 21" xfId="41285"/>
    <cellStyle name="Sub-total 3 3 21" xfId="41286"/>
    <cellStyle name="Subtotal 3 3 22" xfId="41287"/>
    <cellStyle name="Sub-total 3 3 22" xfId="41288"/>
    <cellStyle name="Subtotal 3 3 23" xfId="41289"/>
    <cellStyle name="Sub-total 3 3 23" xfId="41290"/>
    <cellStyle name="Subtotal 3 3 3" xfId="41291"/>
    <cellStyle name="Sub-total 3 3 3" xfId="41292"/>
    <cellStyle name="Subtotal 3 3 4" xfId="41293"/>
    <cellStyle name="Sub-total 3 3 4" xfId="41294"/>
    <cellStyle name="Subtotal 3 3 5" xfId="41295"/>
    <cellStyle name="Sub-total 3 3 5" xfId="41296"/>
    <cellStyle name="Subtotal 3 3 6" xfId="41297"/>
    <cellStyle name="Sub-total 3 3 6" xfId="41298"/>
    <cellStyle name="Subtotal 3 3 7" xfId="41299"/>
    <cellStyle name="Sub-total 3 3 7" xfId="41300"/>
    <cellStyle name="Subtotal 3 3 8" xfId="41301"/>
    <cellStyle name="Sub-total 3 3 8" xfId="41302"/>
    <cellStyle name="Subtotal 3 3 9" xfId="41303"/>
    <cellStyle name="Sub-total 3 3 9" xfId="41304"/>
    <cellStyle name="Subtotal 3 4" xfId="41305"/>
    <cellStyle name="Sub-total 3 4" xfId="41306"/>
    <cellStyle name="Subtotal 3 4 2" xfId="41307"/>
    <cellStyle name="Sub-total 3 4 2" xfId="41308"/>
    <cellStyle name="Subtotal 3 4 3" xfId="41309"/>
    <cellStyle name="Sub-total 3 4 3" xfId="41310"/>
    <cellStyle name="Subtotal 3 4 4" xfId="41311"/>
    <cellStyle name="Sub-total 3 4 4" xfId="41312"/>
    <cellStyle name="Subtotal 3 4 5" xfId="41313"/>
    <cellStyle name="Sub-total 3 4 5" xfId="41314"/>
    <cellStyle name="Subtotal 3 4 6" xfId="41315"/>
    <cellStyle name="Sub-total 3 4 6" xfId="41316"/>
    <cellStyle name="Subtotal 3 5" xfId="41317"/>
    <cellStyle name="Sub-total 3 5" xfId="41318"/>
    <cellStyle name="Subtotal 3 5 2" xfId="41319"/>
    <cellStyle name="Sub-total 3 5 2" xfId="41320"/>
    <cellStyle name="Subtotal 3 5 3" xfId="41321"/>
    <cellStyle name="Sub-total 3 5 3" xfId="41322"/>
    <cellStyle name="Subtotal 3 5 4" xfId="41323"/>
    <cellStyle name="Sub-total 3 5 4" xfId="41324"/>
    <cellStyle name="Subtotal 3 5 5" xfId="41325"/>
    <cellStyle name="Sub-total 3 5 5" xfId="41326"/>
    <cellStyle name="Subtotal 3 5 6" xfId="41327"/>
    <cellStyle name="Sub-total 3 5 6" xfId="41328"/>
    <cellStyle name="Subtotal 3 6" xfId="41329"/>
    <cellStyle name="Sub-total 3 6" xfId="41330"/>
    <cellStyle name="Subtotal 3 6 2" xfId="41331"/>
    <cellStyle name="Sub-total 3 6 2" xfId="41332"/>
    <cellStyle name="Subtotal 3 6 3" xfId="41333"/>
    <cellStyle name="Sub-total 3 6 3" xfId="41334"/>
    <cellStyle name="Subtotal 3 6 4" xfId="41335"/>
    <cellStyle name="Sub-total 3 6 4" xfId="41336"/>
    <cellStyle name="Subtotal 3 6 5" xfId="41337"/>
    <cellStyle name="Sub-total 3 6 5" xfId="41338"/>
    <cellStyle name="Subtotal 3 6 6" xfId="41339"/>
    <cellStyle name="Sub-total 3 6 6" xfId="41340"/>
    <cellStyle name="Subtotal 3 7" xfId="41341"/>
    <cellStyle name="Sub-total 3 7" xfId="41342"/>
    <cellStyle name="Subtotal 3 7 2" xfId="41343"/>
    <cellStyle name="Sub-total 3 7 2" xfId="41344"/>
    <cellStyle name="Subtotal 3 7 3" xfId="41345"/>
    <cellStyle name="Sub-total 3 7 3" xfId="41346"/>
    <cellStyle name="Subtotal 3 7 4" xfId="41347"/>
    <cellStyle name="Sub-total 3 7 4" xfId="41348"/>
    <cellStyle name="Subtotal 3 7 5" xfId="41349"/>
    <cellStyle name="Sub-total 3 7 5" xfId="41350"/>
    <cellStyle name="Subtotal 3 7 6" xfId="41351"/>
    <cellStyle name="Sub-total 3 7 6" xfId="41352"/>
    <cellStyle name="Subtotal 3 8" xfId="41353"/>
    <cellStyle name="Sub-total 3 8" xfId="41354"/>
    <cellStyle name="Subtotal 3 8 2" xfId="41355"/>
    <cellStyle name="Sub-total 3 8 2" xfId="41356"/>
    <cellStyle name="Subtotal 3 8 3" xfId="41357"/>
    <cellStyle name="Sub-total 3 8 3" xfId="41358"/>
    <cellStyle name="Subtotal 3 8 4" xfId="41359"/>
    <cellStyle name="Sub-total 3 8 4" xfId="41360"/>
    <cellStyle name="Subtotal 3 8 5" xfId="41361"/>
    <cellStyle name="Sub-total 3 8 5" xfId="41362"/>
    <cellStyle name="Subtotal 3 8 6" xfId="41363"/>
    <cellStyle name="Sub-total 3 8 6" xfId="41364"/>
    <cellStyle name="Subtotal 3 9" xfId="41365"/>
    <cellStyle name="Sub-total 3 9" xfId="41366"/>
    <cellStyle name="Subtotal 3 9 2" xfId="41367"/>
    <cellStyle name="Sub-total 3 9 2" xfId="41368"/>
    <cellStyle name="Subtotal 3 9 3" xfId="41369"/>
    <cellStyle name="Sub-total 3 9 3" xfId="41370"/>
    <cellStyle name="Subtotal 3 9 4" xfId="41371"/>
    <cellStyle name="Sub-total 3 9 4" xfId="41372"/>
    <cellStyle name="Subtotal 3 9 5" xfId="41373"/>
    <cellStyle name="Sub-total 3 9 5" xfId="41374"/>
    <cellStyle name="Subtotal 3 9 6" xfId="41375"/>
    <cellStyle name="Sub-total 3 9 6" xfId="41376"/>
    <cellStyle name="Subtotal 30" xfId="41377"/>
    <cellStyle name="Sub-total 30" xfId="41378"/>
    <cellStyle name="Subtotal 4" xfId="41379"/>
    <cellStyle name="Sub-total 4" xfId="41380"/>
    <cellStyle name="Subtotal 4 10" xfId="41381"/>
    <cellStyle name="Sub-total 4 10" xfId="41382"/>
    <cellStyle name="Subtotal 4 10 2" xfId="41383"/>
    <cellStyle name="Sub-total 4 10 2" xfId="41384"/>
    <cellStyle name="Subtotal 4 10 3" xfId="41385"/>
    <cellStyle name="Sub-total 4 10 3" xfId="41386"/>
    <cellStyle name="Subtotal 4 10 4" xfId="41387"/>
    <cellStyle name="Sub-total 4 10 4" xfId="41388"/>
    <cellStyle name="Subtotal 4 10 5" xfId="41389"/>
    <cellStyle name="Sub-total 4 10 5" xfId="41390"/>
    <cellStyle name="Subtotal 4 10 6" xfId="41391"/>
    <cellStyle name="Sub-total 4 10 6" xfId="41392"/>
    <cellStyle name="Subtotal 4 11" xfId="41393"/>
    <cellStyle name="Sub-total 4 11" xfId="41394"/>
    <cellStyle name="Subtotal 4 11 2" xfId="41395"/>
    <cellStyle name="Sub-total 4 11 2" xfId="41396"/>
    <cellStyle name="Subtotal 4 11 3" xfId="41397"/>
    <cellStyle name="Sub-total 4 11 3" xfId="41398"/>
    <cellStyle name="Subtotal 4 11 4" xfId="41399"/>
    <cellStyle name="Sub-total 4 11 4" xfId="41400"/>
    <cellStyle name="Subtotal 4 11 5" xfId="41401"/>
    <cellStyle name="Sub-total 4 11 5" xfId="41402"/>
    <cellStyle name="Subtotal 4 11 6" xfId="41403"/>
    <cellStyle name="Sub-total 4 11 6" xfId="41404"/>
    <cellStyle name="Subtotal 4 12" xfId="41405"/>
    <cellStyle name="Sub-total 4 12" xfId="41406"/>
    <cellStyle name="Subtotal 4 12 2" xfId="41407"/>
    <cellStyle name="Sub-total 4 12 2" xfId="41408"/>
    <cellStyle name="Subtotal 4 12 3" xfId="41409"/>
    <cellStyle name="Sub-total 4 12 3" xfId="41410"/>
    <cellStyle name="Subtotal 4 12 4" xfId="41411"/>
    <cellStyle name="Sub-total 4 12 4" xfId="41412"/>
    <cellStyle name="Subtotal 4 12 5" xfId="41413"/>
    <cellStyle name="Sub-total 4 12 5" xfId="41414"/>
    <cellStyle name="Subtotal 4 12 6" xfId="41415"/>
    <cellStyle name="Sub-total 4 12 6" xfId="41416"/>
    <cellStyle name="Subtotal 4 13" xfId="41417"/>
    <cellStyle name="Sub-total 4 13" xfId="41418"/>
    <cellStyle name="Subtotal 4 13 2" xfId="41419"/>
    <cellStyle name="Sub-total 4 13 2" xfId="41420"/>
    <cellStyle name="Subtotal 4 13 3" xfId="41421"/>
    <cellStyle name="Sub-total 4 13 3" xfId="41422"/>
    <cellStyle name="Subtotal 4 13 4" xfId="41423"/>
    <cellStyle name="Sub-total 4 13 4" xfId="41424"/>
    <cellStyle name="Subtotal 4 13 5" xfId="41425"/>
    <cellStyle name="Sub-total 4 13 5" xfId="41426"/>
    <cellStyle name="Subtotal 4 13 6" xfId="41427"/>
    <cellStyle name="Sub-total 4 13 6" xfId="41428"/>
    <cellStyle name="Subtotal 4 14" xfId="41429"/>
    <cellStyle name="Sub-total 4 14" xfId="41430"/>
    <cellStyle name="Subtotal 4 15" xfId="41431"/>
    <cellStyle name="Sub-total 4 15" xfId="41432"/>
    <cellStyle name="Subtotal 4 16" xfId="41433"/>
    <cellStyle name="Sub-total 4 16" xfId="41434"/>
    <cellStyle name="Subtotal 4 17" xfId="41435"/>
    <cellStyle name="Sub-total 4 17" xfId="41436"/>
    <cellStyle name="Subtotal 4 18" xfId="41437"/>
    <cellStyle name="Sub-total 4 18" xfId="41438"/>
    <cellStyle name="Subtotal 4 2" xfId="41439"/>
    <cellStyle name="Sub-total 4 2" xfId="41440"/>
    <cellStyle name="Subtotal 4 2 10" xfId="41441"/>
    <cellStyle name="Sub-total 4 2 10" xfId="41442"/>
    <cellStyle name="Subtotal 4 2 11" xfId="41443"/>
    <cellStyle name="Sub-total 4 2 11" xfId="41444"/>
    <cellStyle name="Subtotal 4 2 12" xfId="41445"/>
    <cellStyle name="Sub-total 4 2 12" xfId="41446"/>
    <cellStyle name="Subtotal 4 2 13" xfId="41447"/>
    <cellStyle name="Sub-total 4 2 13" xfId="41448"/>
    <cellStyle name="Subtotal 4 2 14" xfId="41449"/>
    <cellStyle name="Sub-total 4 2 14" xfId="41450"/>
    <cellStyle name="Subtotal 4 2 15" xfId="41451"/>
    <cellStyle name="Sub-total 4 2 15" xfId="41452"/>
    <cellStyle name="Subtotal 4 2 16" xfId="41453"/>
    <cellStyle name="Sub-total 4 2 16" xfId="41454"/>
    <cellStyle name="Subtotal 4 2 17" xfId="41455"/>
    <cellStyle name="Sub-total 4 2 17" xfId="41456"/>
    <cellStyle name="Subtotal 4 2 18" xfId="41457"/>
    <cellStyle name="Sub-total 4 2 18" xfId="41458"/>
    <cellStyle name="Subtotal 4 2 19" xfId="41459"/>
    <cellStyle name="Sub-total 4 2 19" xfId="41460"/>
    <cellStyle name="Subtotal 4 2 2" xfId="41461"/>
    <cellStyle name="Sub-total 4 2 2" xfId="41462"/>
    <cellStyle name="Subtotal 4 2 20" xfId="41463"/>
    <cellStyle name="Sub-total 4 2 20" xfId="41464"/>
    <cellStyle name="Subtotal 4 2 21" xfId="41465"/>
    <cellStyle name="Sub-total 4 2 21" xfId="41466"/>
    <cellStyle name="Subtotal 4 2 22" xfId="41467"/>
    <cellStyle name="Sub-total 4 2 22" xfId="41468"/>
    <cellStyle name="Subtotal 4 2 23" xfId="41469"/>
    <cellStyle name="Sub-total 4 2 23" xfId="41470"/>
    <cellStyle name="Subtotal 4 2 3" xfId="41471"/>
    <cellStyle name="Sub-total 4 2 3" xfId="41472"/>
    <cellStyle name="Subtotal 4 2 4" xfId="41473"/>
    <cellStyle name="Sub-total 4 2 4" xfId="41474"/>
    <cellStyle name="Subtotal 4 2 5" xfId="41475"/>
    <cellStyle name="Sub-total 4 2 5" xfId="41476"/>
    <cellStyle name="Subtotal 4 2 6" xfId="41477"/>
    <cellStyle name="Sub-total 4 2 6" xfId="41478"/>
    <cellStyle name="Subtotal 4 2 7" xfId="41479"/>
    <cellStyle name="Sub-total 4 2 7" xfId="41480"/>
    <cellStyle name="Subtotal 4 2 8" xfId="41481"/>
    <cellStyle name="Sub-total 4 2 8" xfId="41482"/>
    <cellStyle name="Subtotal 4 2 9" xfId="41483"/>
    <cellStyle name="Sub-total 4 2 9" xfId="41484"/>
    <cellStyle name="Subtotal 4 3" xfId="41485"/>
    <cellStyle name="Sub-total 4 3" xfId="41486"/>
    <cellStyle name="Subtotal 4 3 10" xfId="41487"/>
    <cellStyle name="Sub-total 4 3 10" xfId="41488"/>
    <cellStyle name="Subtotal 4 3 11" xfId="41489"/>
    <cellStyle name="Sub-total 4 3 11" xfId="41490"/>
    <cellStyle name="Subtotal 4 3 12" xfId="41491"/>
    <cellStyle name="Sub-total 4 3 12" xfId="41492"/>
    <cellStyle name="Subtotal 4 3 13" xfId="41493"/>
    <cellStyle name="Sub-total 4 3 13" xfId="41494"/>
    <cellStyle name="Subtotal 4 3 14" xfId="41495"/>
    <cellStyle name="Sub-total 4 3 14" xfId="41496"/>
    <cellStyle name="Subtotal 4 3 15" xfId="41497"/>
    <cellStyle name="Sub-total 4 3 15" xfId="41498"/>
    <cellStyle name="Subtotal 4 3 16" xfId="41499"/>
    <cellStyle name="Sub-total 4 3 16" xfId="41500"/>
    <cellStyle name="Subtotal 4 3 17" xfId="41501"/>
    <cellStyle name="Sub-total 4 3 17" xfId="41502"/>
    <cellStyle name="Subtotal 4 3 18" xfId="41503"/>
    <cellStyle name="Sub-total 4 3 18" xfId="41504"/>
    <cellStyle name="Subtotal 4 3 19" xfId="41505"/>
    <cellStyle name="Sub-total 4 3 19" xfId="41506"/>
    <cellStyle name="Subtotal 4 3 2" xfId="41507"/>
    <cellStyle name="Sub-total 4 3 2" xfId="41508"/>
    <cellStyle name="Subtotal 4 3 20" xfId="41509"/>
    <cellStyle name="Sub-total 4 3 20" xfId="41510"/>
    <cellStyle name="Subtotal 4 3 21" xfId="41511"/>
    <cellStyle name="Sub-total 4 3 21" xfId="41512"/>
    <cellStyle name="Subtotal 4 3 22" xfId="41513"/>
    <cellStyle name="Sub-total 4 3 22" xfId="41514"/>
    <cellStyle name="Subtotal 4 3 23" xfId="41515"/>
    <cellStyle name="Sub-total 4 3 23" xfId="41516"/>
    <cellStyle name="Subtotal 4 3 3" xfId="41517"/>
    <cellStyle name="Sub-total 4 3 3" xfId="41518"/>
    <cellStyle name="Subtotal 4 3 4" xfId="41519"/>
    <cellStyle name="Sub-total 4 3 4" xfId="41520"/>
    <cellStyle name="Subtotal 4 3 5" xfId="41521"/>
    <cellStyle name="Sub-total 4 3 5" xfId="41522"/>
    <cellStyle name="Subtotal 4 3 6" xfId="41523"/>
    <cellStyle name="Sub-total 4 3 6" xfId="41524"/>
    <cellStyle name="Subtotal 4 3 7" xfId="41525"/>
    <cellStyle name="Sub-total 4 3 7" xfId="41526"/>
    <cellStyle name="Subtotal 4 3 8" xfId="41527"/>
    <cellStyle name="Sub-total 4 3 8" xfId="41528"/>
    <cellStyle name="Subtotal 4 3 9" xfId="41529"/>
    <cellStyle name="Sub-total 4 3 9" xfId="41530"/>
    <cellStyle name="Subtotal 4 4" xfId="41531"/>
    <cellStyle name="Sub-total 4 4" xfId="41532"/>
    <cellStyle name="Subtotal 4 4 2" xfId="41533"/>
    <cellStyle name="Sub-total 4 4 2" xfId="41534"/>
    <cellStyle name="Subtotal 4 4 3" xfId="41535"/>
    <cellStyle name="Sub-total 4 4 3" xfId="41536"/>
    <cellStyle name="Subtotal 4 4 4" xfId="41537"/>
    <cellStyle name="Sub-total 4 4 4" xfId="41538"/>
    <cellStyle name="Subtotal 4 4 5" xfId="41539"/>
    <cellStyle name="Sub-total 4 4 5" xfId="41540"/>
    <cellStyle name="Subtotal 4 4 6" xfId="41541"/>
    <cellStyle name="Sub-total 4 4 6" xfId="41542"/>
    <cellStyle name="Subtotal 4 5" xfId="41543"/>
    <cellStyle name="Sub-total 4 5" xfId="41544"/>
    <cellStyle name="Subtotal 4 5 2" xfId="41545"/>
    <cellStyle name="Sub-total 4 5 2" xfId="41546"/>
    <cellStyle name="Subtotal 4 5 3" xfId="41547"/>
    <cellStyle name="Sub-total 4 5 3" xfId="41548"/>
    <cellStyle name="Subtotal 4 5 4" xfId="41549"/>
    <cellStyle name="Sub-total 4 5 4" xfId="41550"/>
    <cellStyle name="Subtotal 4 5 5" xfId="41551"/>
    <cellStyle name="Sub-total 4 5 5" xfId="41552"/>
    <cellStyle name="Subtotal 4 5 6" xfId="41553"/>
    <cellStyle name="Sub-total 4 5 6" xfId="41554"/>
    <cellStyle name="Subtotal 4 6" xfId="41555"/>
    <cellStyle name="Sub-total 4 6" xfId="41556"/>
    <cellStyle name="Subtotal 4 6 2" xfId="41557"/>
    <cellStyle name="Sub-total 4 6 2" xfId="41558"/>
    <cellStyle name="Subtotal 4 6 3" xfId="41559"/>
    <cellStyle name="Sub-total 4 6 3" xfId="41560"/>
    <cellStyle name="Subtotal 4 6 4" xfId="41561"/>
    <cellStyle name="Sub-total 4 6 4" xfId="41562"/>
    <cellStyle name="Subtotal 4 6 5" xfId="41563"/>
    <cellStyle name="Sub-total 4 6 5" xfId="41564"/>
    <cellStyle name="Subtotal 4 6 6" xfId="41565"/>
    <cellStyle name="Sub-total 4 6 6" xfId="41566"/>
    <cellStyle name="Subtotal 4 7" xfId="41567"/>
    <cellStyle name="Sub-total 4 7" xfId="41568"/>
    <cellStyle name="Subtotal 4 7 2" xfId="41569"/>
    <cellStyle name="Sub-total 4 7 2" xfId="41570"/>
    <cellStyle name="Subtotal 4 7 3" xfId="41571"/>
    <cellStyle name="Sub-total 4 7 3" xfId="41572"/>
    <cellStyle name="Subtotal 4 7 4" xfId="41573"/>
    <cellStyle name="Sub-total 4 7 4" xfId="41574"/>
    <cellStyle name="Subtotal 4 7 5" xfId="41575"/>
    <cellStyle name="Sub-total 4 7 5" xfId="41576"/>
    <cellStyle name="Subtotal 4 7 6" xfId="41577"/>
    <cellStyle name="Sub-total 4 7 6" xfId="41578"/>
    <cellStyle name="Subtotal 4 8" xfId="41579"/>
    <cellStyle name="Sub-total 4 8" xfId="41580"/>
    <cellStyle name="Subtotal 4 8 2" xfId="41581"/>
    <cellStyle name="Sub-total 4 8 2" xfId="41582"/>
    <cellStyle name="Subtotal 4 8 3" xfId="41583"/>
    <cellStyle name="Sub-total 4 8 3" xfId="41584"/>
    <cellStyle name="Subtotal 4 8 4" xfId="41585"/>
    <cellStyle name="Sub-total 4 8 4" xfId="41586"/>
    <cellStyle name="Subtotal 4 8 5" xfId="41587"/>
    <cellStyle name="Sub-total 4 8 5" xfId="41588"/>
    <cellStyle name="Subtotal 4 8 6" xfId="41589"/>
    <cellStyle name="Sub-total 4 8 6" xfId="41590"/>
    <cellStyle name="Subtotal 4 9" xfId="41591"/>
    <cellStyle name="Sub-total 4 9" xfId="41592"/>
    <cellStyle name="Subtotal 4 9 2" xfId="41593"/>
    <cellStyle name="Sub-total 4 9 2" xfId="41594"/>
    <cellStyle name="Subtotal 4 9 3" xfId="41595"/>
    <cellStyle name="Sub-total 4 9 3" xfId="41596"/>
    <cellStyle name="Subtotal 4 9 4" xfId="41597"/>
    <cellStyle name="Sub-total 4 9 4" xfId="41598"/>
    <cellStyle name="Subtotal 4 9 5" xfId="41599"/>
    <cellStyle name="Sub-total 4 9 5" xfId="41600"/>
    <cellStyle name="Subtotal 4 9 6" xfId="41601"/>
    <cellStyle name="Sub-total 4 9 6" xfId="41602"/>
    <cellStyle name="Subtotal 5" xfId="41603"/>
    <cellStyle name="Sub-total 5" xfId="41604"/>
    <cellStyle name="Subtotal 5 10" xfId="41605"/>
    <cellStyle name="Sub-total 5 10" xfId="41606"/>
    <cellStyle name="Subtotal 5 10 2" xfId="41607"/>
    <cellStyle name="Sub-total 5 10 2" xfId="41608"/>
    <cellStyle name="Subtotal 5 10 3" xfId="41609"/>
    <cellStyle name="Sub-total 5 10 3" xfId="41610"/>
    <cellStyle name="Subtotal 5 10 4" xfId="41611"/>
    <cellStyle name="Sub-total 5 10 4" xfId="41612"/>
    <cellStyle name="Subtotal 5 10 5" xfId="41613"/>
    <cellStyle name="Sub-total 5 10 5" xfId="41614"/>
    <cellStyle name="Subtotal 5 10 6" xfId="41615"/>
    <cellStyle name="Sub-total 5 10 6" xfId="41616"/>
    <cellStyle name="Subtotal 5 11" xfId="41617"/>
    <cellStyle name="Sub-total 5 11" xfId="41618"/>
    <cellStyle name="Subtotal 5 11 2" xfId="41619"/>
    <cellStyle name="Sub-total 5 11 2" xfId="41620"/>
    <cellStyle name="Subtotal 5 11 3" xfId="41621"/>
    <cellStyle name="Sub-total 5 11 3" xfId="41622"/>
    <cellStyle name="Subtotal 5 11 4" xfId="41623"/>
    <cellStyle name="Sub-total 5 11 4" xfId="41624"/>
    <cellStyle name="Subtotal 5 11 5" xfId="41625"/>
    <cellStyle name="Sub-total 5 11 5" xfId="41626"/>
    <cellStyle name="Subtotal 5 11 6" xfId="41627"/>
    <cellStyle name="Sub-total 5 11 6" xfId="41628"/>
    <cellStyle name="Subtotal 5 12" xfId="41629"/>
    <cellStyle name="Sub-total 5 12" xfId="41630"/>
    <cellStyle name="Subtotal 5 12 2" xfId="41631"/>
    <cellStyle name="Sub-total 5 12 2" xfId="41632"/>
    <cellStyle name="Subtotal 5 12 3" xfId="41633"/>
    <cellStyle name="Sub-total 5 12 3" xfId="41634"/>
    <cellStyle name="Subtotal 5 12 4" xfId="41635"/>
    <cellStyle name="Sub-total 5 12 4" xfId="41636"/>
    <cellStyle name="Subtotal 5 12 5" xfId="41637"/>
    <cellStyle name="Sub-total 5 12 5" xfId="41638"/>
    <cellStyle name="Subtotal 5 12 6" xfId="41639"/>
    <cellStyle name="Sub-total 5 12 6" xfId="41640"/>
    <cellStyle name="Subtotal 5 13" xfId="41641"/>
    <cellStyle name="Sub-total 5 13" xfId="41642"/>
    <cellStyle name="Subtotal 5 13 2" xfId="41643"/>
    <cellStyle name="Sub-total 5 13 2" xfId="41644"/>
    <cellStyle name="Subtotal 5 13 3" xfId="41645"/>
    <cellStyle name="Sub-total 5 13 3" xfId="41646"/>
    <cellStyle name="Subtotal 5 13 4" xfId="41647"/>
    <cellStyle name="Sub-total 5 13 4" xfId="41648"/>
    <cellStyle name="Subtotal 5 13 5" xfId="41649"/>
    <cellStyle name="Sub-total 5 13 5" xfId="41650"/>
    <cellStyle name="Subtotal 5 13 6" xfId="41651"/>
    <cellStyle name="Sub-total 5 13 6" xfId="41652"/>
    <cellStyle name="Subtotal 5 14" xfId="41653"/>
    <cellStyle name="Sub-total 5 14" xfId="41654"/>
    <cellStyle name="Subtotal 5 15" xfId="41655"/>
    <cellStyle name="Sub-total 5 15" xfId="41656"/>
    <cellStyle name="Subtotal 5 16" xfId="41657"/>
    <cellStyle name="Sub-total 5 16" xfId="41658"/>
    <cellStyle name="Subtotal 5 17" xfId="41659"/>
    <cellStyle name="Sub-total 5 17" xfId="41660"/>
    <cellStyle name="Subtotal 5 18" xfId="41661"/>
    <cellStyle name="Sub-total 5 18" xfId="41662"/>
    <cellStyle name="Subtotal 5 2" xfId="41663"/>
    <cellStyle name="Sub-total 5 2" xfId="41664"/>
    <cellStyle name="Subtotal 5 2 10" xfId="41665"/>
    <cellStyle name="Sub-total 5 2 10" xfId="41666"/>
    <cellStyle name="Subtotal 5 2 11" xfId="41667"/>
    <cellStyle name="Sub-total 5 2 11" xfId="41668"/>
    <cellStyle name="Subtotal 5 2 12" xfId="41669"/>
    <cellStyle name="Sub-total 5 2 12" xfId="41670"/>
    <cellStyle name="Subtotal 5 2 13" xfId="41671"/>
    <cellStyle name="Sub-total 5 2 13" xfId="41672"/>
    <cellStyle name="Subtotal 5 2 14" xfId="41673"/>
    <cellStyle name="Sub-total 5 2 14" xfId="41674"/>
    <cellStyle name="Subtotal 5 2 15" xfId="41675"/>
    <cellStyle name="Sub-total 5 2 15" xfId="41676"/>
    <cellStyle name="Subtotal 5 2 16" xfId="41677"/>
    <cellStyle name="Sub-total 5 2 16" xfId="41678"/>
    <cellStyle name="Subtotal 5 2 17" xfId="41679"/>
    <cellStyle name="Sub-total 5 2 17" xfId="41680"/>
    <cellStyle name="Subtotal 5 2 18" xfId="41681"/>
    <cellStyle name="Sub-total 5 2 18" xfId="41682"/>
    <cellStyle name="Subtotal 5 2 19" xfId="41683"/>
    <cellStyle name="Sub-total 5 2 19" xfId="41684"/>
    <cellStyle name="Subtotal 5 2 2" xfId="41685"/>
    <cellStyle name="Sub-total 5 2 2" xfId="41686"/>
    <cellStyle name="Subtotal 5 2 20" xfId="41687"/>
    <cellStyle name="Sub-total 5 2 20" xfId="41688"/>
    <cellStyle name="Subtotal 5 2 21" xfId="41689"/>
    <cellStyle name="Sub-total 5 2 21" xfId="41690"/>
    <cellStyle name="Subtotal 5 2 22" xfId="41691"/>
    <cellStyle name="Sub-total 5 2 22" xfId="41692"/>
    <cellStyle name="Subtotal 5 2 23" xfId="41693"/>
    <cellStyle name="Sub-total 5 2 23" xfId="41694"/>
    <cellStyle name="Subtotal 5 2 3" xfId="41695"/>
    <cellStyle name="Sub-total 5 2 3" xfId="41696"/>
    <cellStyle name="Subtotal 5 2 4" xfId="41697"/>
    <cellStyle name="Sub-total 5 2 4" xfId="41698"/>
    <cellStyle name="Subtotal 5 2 5" xfId="41699"/>
    <cellStyle name="Sub-total 5 2 5" xfId="41700"/>
    <cellStyle name="Subtotal 5 2 6" xfId="41701"/>
    <cellStyle name="Sub-total 5 2 6" xfId="41702"/>
    <cellStyle name="Subtotal 5 2 7" xfId="41703"/>
    <cellStyle name="Sub-total 5 2 7" xfId="41704"/>
    <cellStyle name="Subtotal 5 2 8" xfId="41705"/>
    <cellStyle name="Sub-total 5 2 8" xfId="41706"/>
    <cellStyle name="Subtotal 5 2 9" xfId="41707"/>
    <cellStyle name="Sub-total 5 2 9" xfId="41708"/>
    <cellStyle name="Subtotal 5 3" xfId="41709"/>
    <cellStyle name="Sub-total 5 3" xfId="41710"/>
    <cellStyle name="Subtotal 5 3 10" xfId="41711"/>
    <cellStyle name="Sub-total 5 3 10" xfId="41712"/>
    <cellStyle name="Subtotal 5 3 11" xfId="41713"/>
    <cellStyle name="Sub-total 5 3 11" xfId="41714"/>
    <cellStyle name="Subtotal 5 3 12" xfId="41715"/>
    <cellStyle name="Sub-total 5 3 12" xfId="41716"/>
    <cellStyle name="Subtotal 5 3 13" xfId="41717"/>
    <cellStyle name="Sub-total 5 3 13" xfId="41718"/>
    <cellStyle name="Subtotal 5 3 14" xfId="41719"/>
    <cellStyle name="Sub-total 5 3 14" xfId="41720"/>
    <cellStyle name="Subtotal 5 3 15" xfId="41721"/>
    <cellStyle name="Sub-total 5 3 15" xfId="41722"/>
    <cellStyle name="Subtotal 5 3 16" xfId="41723"/>
    <cellStyle name="Sub-total 5 3 16" xfId="41724"/>
    <cellStyle name="Subtotal 5 3 17" xfId="41725"/>
    <cellStyle name="Sub-total 5 3 17" xfId="41726"/>
    <cellStyle name="Subtotal 5 3 18" xfId="41727"/>
    <cellStyle name="Sub-total 5 3 18" xfId="41728"/>
    <cellStyle name="Subtotal 5 3 19" xfId="41729"/>
    <cellStyle name="Sub-total 5 3 19" xfId="41730"/>
    <cellStyle name="Subtotal 5 3 2" xfId="41731"/>
    <cellStyle name="Sub-total 5 3 2" xfId="41732"/>
    <cellStyle name="Subtotal 5 3 20" xfId="41733"/>
    <cellStyle name="Sub-total 5 3 20" xfId="41734"/>
    <cellStyle name="Subtotal 5 3 21" xfId="41735"/>
    <cellStyle name="Sub-total 5 3 21" xfId="41736"/>
    <cellStyle name="Subtotal 5 3 22" xfId="41737"/>
    <cellStyle name="Sub-total 5 3 22" xfId="41738"/>
    <cellStyle name="Subtotal 5 3 23" xfId="41739"/>
    <cellStyle name="Sub-total 5 3 23" xfId="41740"/>
    <cellStyle name="Subtotal 5 3 3" xfId="41741"/>
    <cellStyle name="Sub-total 5 3 3" xfId="41742"/>
    <cellStyle name="Subtotal 5 3 4" xfId="41743"/>
    <cellStyle name="Sub-total 5 3 4" xfId="41744"/>
    <cellStyle name="Subtotal 5 3 5" xfId="41745"/>
    <cellStyle name="Sub-total 5 3 5" xfId="41746"/>
    <cellStyle name="Subtotal 5 3 6" xfId="41747"/>
    <cellStyle name="Sub-total 5 3 6" xfId="41748"/>
    <cellStyle name="Subtotal 5 3 7" xfId="41749"/>
    <cellStyle name="Sub-total 5 3 7" xfId="41750"/>
    <cellStyle name="Subtotal 5 3 8" xfId="41751"/>
    <cellStyle name="Sub-total 5 3 8" xfId="41752"/>
    <cellStyle name="Subtotal 5 3 9" xfId="41753"/>
    <cellStyle name="Sub-total 5 3 9" xfId="41754"/>
    <cellStyle name="Subtotal 5 4" xfId="41755"/>
    <cellStyle name="Sub-total 5 4" xfId="41756"/>
    <cellStyle name="Subtotal 5 4 2" xfId="41757"/>
    <cellStyle name="Sub-total 5 4 2" xfId="41758"/>
    <cellStyle name="Subtotal 5 4 3" xfId="41759"/>
    <cellStyle name="Sub-total 5 4 3" xfId="41760"/>
    <cellStyle name="Subtotal 5 4 4" xfId="41761"/>
    <cellStyle name="Sub-total 5 4 4" xfId="41762"/>
    <cellStyle name="Subtotal 5 4 5" xfId="41763"/>
    <cellStyle name="Sub-total 5 4 5" xfId="41764"/>
    <cellStyle name="Subtotal 5 4 6" xfId="41765"/>
    <cellStyle name="Sub-total 5 4 6" xfId="41766"/>
    <cellStyle name="Subtotal 5 5" xfId="41767"/>
    <cellStyle name="Sub-total 5 5" xfId="41768"/>
    <cellStyle name="Subtotal 5 5 2" xfId="41769"/>
    <cellStyle name="Sub-total 5 5 2" xfId="41770"/>
    <cellStyle name="Subtotal 5 5 3" xfId="41771"/>
    <cellStyle name="Sub-total 5 5 3" xfId="41772"/>
    <cellStyle name="Subtotal 5 5 4" xfId="41773"/>
    <cellStyle name="Sub-total 5 5 4" xfId="41774"/>
    <cellStyle name="Subtotal 5 5 5" xfId="41775"/>
    <cellStyle name="Sub-total 5 5 5" xfId="41776"/>
    <cellStyle name="Subtotal 5 5 6" xfId="41777"/>
    <cellStyle name="Sub-total 5 5 6" xfId="41778"/>
    <cellStyle name="Subtotal 5 6" xfId="41779"/>
    <cellStyle name="Sub-total 5 6" xfId="41780"/>
    <cellStyle name="Subtotal 5 6 2" xfId="41781"/>
    <cellStyle name="Sub-total 5 6 2" xfId="41782"/>
    <cellStyle name="Subtotal 5 6 3" xfId="41783"/>
    <cellStyle name="Sub-total 5 6 3" xfId="41784"/>
    <cellStyle name="Subtotal 5 6 4" xfId="41785"/>
    <cellStyle name="Sub-total 5 6 4" xfId="41786"/>
    <cellStyle name="Subtotal 5 6 5" xfId="41787"/>
    <cellStyle name="Sub-total 5 6 5" xfId="41788"/>
    <cellStyle name="Subtotal 5 6 6" xfId="41789"/>
    <cellStyle name="Sub-total 5 6 6" xfId="41790"/>
    <cellStyle name="Subtotal 5 7" xfId="41791"/>
    <cellStyle name="Sub-total 5 7" xfId="41792"/>
    <cellStyle name="Subtotal 5 7 2" xfId="41793"/>
    <cellStyle name="Sub-total 5 7 2" xfId="41794"/>
    <cellStyle name="Subtotal 5 7 3" xfId="41795"/>
    <cellStyle name="Sub-total 5 7 3" xfId="41796"/>
    <cellStyle name="Subtotal 5 7 4" xfId="41797"/>
    <cellStyle name="Sub-total 5 7 4" xfId="41798"/>
    <cellStyle name="Subtotal 5 7 5" xfId="41799"/>
    <cellStyle name="Sub-total 5 7 5" xfId="41800"/>
    <cellStyle name="Subtotal 5 7 6" xfId="41801"/>
    <cellStyle name="Sub-total 5 7 6" xfId="41802"/>
    <cellStyle name="Subtotal 5 8" xfId="41803"/>
    <cellStyle name="Sub-total 5 8" xfId="41804"/>
    <cellStyle name="Subtotal 5 8 2" xfId="41805"/>
    <cellStyle name="Sub-total 5 8 2" xfId="41806"/>
    <cellStyle name="Subtotal 5 8 3" xfId="41807"/>
    <cellStyle name="Sub-total 5 8 3" xfId="41808"/>
    <cellStyle name="Subtotal 5 8 4" xfId="41809"/>
    <cellStyle name="Sub-total 5 8 4" xfId="41810"/>
    <cellStyle name="Subtotal 5 8 5" xfId="41811"/>
    <cellStyle name="Sub-total 5 8 5" xfId="41812"/>
    <cellStyle name="Subtotal 5 8 6" xfId="41813"/>
    <cellStyle name="Sub-total 5 8 6" xfId="41814"/>
    <cellStyle name="Subtotal 5 9" xfId="41815"/>
    <cellStyle name="Sub-total 5 9" xfId="41816"/>
    <cellStyle name="Subtotal 5 9 2" xfId="41817"/>
    <cellStyle name="Sub-total 5 9 2" xfId="41818"/>
    <cellStyle name="Subtotal 5 9 3" xfId="41819"/>
    <cellStyle name="Sub-total 5 9 3" xfId="41820"/>
    <cellStyle name="Subtotal 5 9 4" xfId="41821"/>
    <cellStyle name="Sub-total 5 9 4" xfId="41822"/>
    <cellStyle name="Subtotal 5 9 5" xfId="41823"/>
    <cellStyle name="Sub-total 5 9 5" xfId="41824"/>
    <cellStyle name="Subtotal 5 9 6" xfId="41825"/>
    <cellStyle name="Sub-total 5 9 6" xfId="41826"/>
    <cellStyle name="Subtotal 6" xfId="41827"/>
    <cellStyle name="Sub-total 6" xfId="41828"/>
    <cellStyle name="Subtotal 6 10" xfId="41829"/>
    <cellStyle name="Sub-total 6 10" xfId="41830"/>
    <cellStyle name="Subtotal 6 10 2" xfId="41831"/>
    <cellStyle name="Sub-total 6 10 2" xfId="41832"/>
    <cellStyle name="Subtotal 6 10 3" xfId="41833"/>
    <cellStyle name="Sub-total 6 10 3" xfId="41834"/>
    <cellStyle name="Subtotal 6 10 4" xfId="41835"/>
    <cellStyle name="Sub-total 6 10 4" xfId="41836"/>
    <cellStyle name="Subtotal 6 10 5" xfId="41837"/>
    <cellStyle name="Sub-total 6 10 5" xfId="41838"/>
    <cellStyle name="Subtotal 6 10 6" xfId="41839"/>
    <cellStyle name="Sub-total 6 10 6" xfId="41840"/>
    <cellStyle name="Subtotal 6 11" xfId="41841"/>
    <cellStyle name="Sub-total 6 11" xfId="41842"/>
    <cellStyle name="Subtotal 6 11 2" xfId="41843"/>
    <cellStyle name="Sub-total 6 11 2" xfId="41844"/>
    <cellStyle name="Subtotal 6 11 3" xfId="41845"/>
    <cellStyle name="Sub-total 6 11 3" xfId="41846"/>
    <cellStyle name="Subtotal 6 11 4" xfId="41847"/>
    <cellStyle name="Sub-total 6 11 4" xfId="41848"/>
    <cellStyle name="Subtotal 6 11 5" xfId="41849"/>
    <cellStyle name="Sub-total 6 11 5" xfId="41850"/>
    <cellStyle name="Subtotal 6 11 6" xfId="41851"/>
    <cellStyle name="Sub-total 6 11 6" xfId="41852"/>
    <cellStyle name="Subtotal 6 12" xfId="41853"/>
    <cellStyle name="Sub-total 6 12" xfId="41854"/>
    <cellStyle name="Subtotal 6 12 2" xfId="41855"/>
    <cellStyle name="Sub-total 6 12 2" xfId="41856"/>
    <cellStyle name="Subtotal 6 12 3" xfId="41857"/>
    <cellStyle name="Sub-total 6 12 3" xfId="41858"/>
    <cellStyle name="Subtotal 6 12 4" xfId="41859"/>
    <cellStyle name="Sub-total 6 12 4" xfId="41860"/>
    <cellStyle name="Subtotal 6 12 5" xfId="41861"/>
    <cellStyle name="Sub-total 6 12 5" xfId="41862"/>
    <cellStyle name="Subtotal 6 12 6" xfId="41863"/>
    <cellStyle name="Sub-total 6 12 6" xfId="41864"/>
    <cellStyle name="Subtotal 6 13" xfId="41865"/>
    <cellStyle name="Sub-total 6 13" xfId="41866"/>
    <cellStyle name="Subtotal 6 13 2" xfId="41867"/>
    <cellStyle name="Sub-total 6 13 2" xfId="41868"/>
    <cellStyle name="Subtotal 6 13 3" xfId="41869"/>
    <cellStyle name="Sub-total 6 13 3" xfId="41870"/>
    <cellStyle name="Subtotal 6 13 4" xfId="41871"/>
    <cellStyle name="Sub-total 6 13 4" xfId="41872"/>
    <cellStyle name="Subtotal 6 13 5" xfId="41873"/>
    <cellStyle name="Sub-total 6 13 5" xfId="41874"/>
    <cellStyle name="Subtotal 6 13 6" xfId="41875"/>
    <cellStyle name="Sub-total 6 13 6" xfId="41876"/>
    <cellStyle name="Subtotal 6 14" xfId="41877"/>
    <cellStyle name="Sub-total 6 14" xfId="41878"/>
    <cellStyle name="Subtotal 6 15" xfId="41879"/>
    <cellStyle name="Sub-total 6 15" xfId="41880"/>
    <cellStyle name="Subtotal 6 16" xfId="41881"/>
    <cellStyle name="Sub-total 6 16" xfId="41882"/>
    <cellStyle name="Subtotal 6 17" xfId="41883"/>
    <cellStyle name="Sub-total 6 17" xfId="41884"/>
    <cellStyle name="Subtotal 6 18" xfId="41885"/>
    <cellStyle name="Sub-total 6 18" xfId="41886"/>
    <cellStyle name="Subtotal 6 2" xfId="41887"/>
    <cellStyle name="Sub-total 6 2" xfId="41888"/>
    <cellStyle name="Subtotal 6 2 10" xfId="41889"/>
    <cellStyle name="Sub-total 6 2 10" xfId="41890"/>
    <cellStyle name="Subtotal 6 2 11" xfId="41891"/>
    <cellStyle name="Sub-total 6 2 11" xfId="41892"/>
    <cellStyle name="Subtotal 6 2 12" xfId="41893"/>
    <cellStyle name="Sub-total 6 2 12" xfId="41894"/>
    <cellStyle name="Subtotal 6 2 13" xfId="41895"/>
    <cellStyle name="Sub-total 6 2 13" xfId="41896"/>
    <cellStyle name="Subtotal 6 2 14" xfId="41897"/>
    <cellStyle name="Sub-total 6 2 14" xfId="41898"/>
    <cellStyle name="Subtotal 6 2 15" xfId="41899"/>
    <cellStyle name="Sub-total 6 2 15" xfId="41900"/>
    <cellStyle name="Subtotal 6 2 16" xfId="41901"/>
    <cellStyle name="Sub-total 6 2 16" xfId="41902"/>
    <cellStyle name="Subtotal 6 2 17" xfId="41903"/>
    <cellStyle name="Sub-total 6 2 17" xfId="41904"/>
    <cellStyle name="Subtotal 6 2 18" xfId="41905"/>
    <cellStyle name="Sub-total 6 2 18" xfId="41906"/>
    <cellStyle name="Subtotal 6 2 19" xfId="41907"/>
    <cellStyle name="Sub-total 6 2 19" xfId="41908"/>
    <cellStyle name="Subtotal 6 2 2" xfId="41909"/>
    <cellStyle name="Sub-total 6 2 2" xfId="41910"/>
    <cellStyle name="Subtotal 6 2 20" xfId="41911"/>
    <cellStyle name="Sub-total 6 2 20" xfId="41912"/>
    <cellStyle name="Subtotal 6 2 21" xfId="41913"/>
    <cellStyle name="Sub-total 6 2 21" xfId="41914"/>
    <cellStyle name="Subtotal 6 2 22" xfId="41915"/>
    <cellStyle name="Sub-total 6 2 22" xfId="41916"/>
    <cellStyle name="Subtotal 6 2 23" xfId="41917"/>
    <cellStyle name="Sub-total 6 2 23" xfId="41918"/>
    <cellStyle name="Subtotal 6 2 3" xfId="41919"/>
    <cellStyle name="Sub-total 6 2 3" xfId="41920"/>
    <cellStyle name="Subtotal 6 2 4" xfId="41921"/>
    <cellStyle name="Sub-total 6 2 4" xfId="41922"/>
    <cellStyle name="Subtotal 6 2 5" xfId="41923"/>
    <cellStyle name="Sub-total 6 2 5" xfId="41924"/>
    <cellStyle name="Subtotal 6 2 6" xfId="41925"/>
    <cellStyle name="Sub-total 6 2 6" xfId="41926"/>
    <cellStyle name="Subtotal 6 2 7" xfId="41927"/>
    <cellStyle name="Sub-total 6 2 7" xfId="41928"/>
    <cellStyle name="Subtotal 6 2 8" xfId="41929"/>
    <cellStyle name="Sub-total 6 2 8" xfId="41930"/>
    <cellStyle name="Subtotal 6 2 9" xfId="41931"/>
    <cellStyle name="Sub-total 6 2 9" xfId="41932"/>
    <cellStyle name="Subtotal 6 3" xfId="41933"/>
    <cellStyle name="Sub-total 6 3" xfId="41934"/>
    <cellStyle name="Subtotal 6 3 10" xfId="41935"/>
    <cellStyle name="Sub-total 6 3 10" xfId="41936"/>
    <cellStyle name="Subtotal 6 3 11" xfId="41937"/>
    <cellStyle name="Sub-total 6 3 11" xfId="41938"/>
    <cellStyle name="Subtotal 6 3 12" xfId="41939"/>
    <cellStyle name="Sub-total 6 3 12" xfId="41940"/>
    <cellStyle name="Subtotal 6 3 13" xfId="41941"/>
    <cellStyle name="Sub-total 6 3 13" xfId="41942"/>
    <cellStyle name="Subtotal 6 3 14" xfId="41943"/>
    <cellStyle name="Sub-total 6 3 14" xfId="41944"/>
    <cellStyle name="Subtotal 6 3 15" xfId="41945"/>
    <cellStyle name="Sub-total 6 3 15" xfId="41946"/>
    <cellStyle name="Subtotal 6 3 16" xfId="41947"/>
    <cellStyle name="Sub-total 6 3 16" xfId="41948"/>
    <cellStyle name="Subtotal 6 3 17" xfId="41949"/>
    <cellStyle name="Sub-total 6 3 17" xfId="41950"/>
    <cellStyle name="Subtotal 6 3 18" xfId="41951"/>
    <cellStyle name="Sub-total 6 3 18" xfId="41952"/>
    <cellStyle name="Subtotal 6 3 19" xfId="41953"/>
    <cellStyle name="Sub-total 6 3 19" xfId="41954"/>
    <cellStyle name="Subtotal 6 3 2" xfId="41955"/>
    <cellStyle name="Sub-total 6 3 2" xfId="41956"/>
    <cellStyle name="Subtotal 6 3 20" xfId="41957"/>
    <cellStyle name="Sub-total 6 3 20" xfId="41958"/>
    <cellStyle name="Subtotal 6 3 21" xfId="41959"/>
    <cellStyle name="Sub-total 6 3 21" xfId="41960"/>
    <cellStyle name="Subtotal 6 3 22" xfId="41961"/>
    <cellStyle name="Sub-total 6 3 22" xfId="41962"/>
    <cellStyle name="Subtotal 6 3 23" xfId="41963"/>
    <cellStyle name="Sub-total 6 3 23" xfId="41964"/>
    <cellStyle name="Subtotal 6 3 3" xfId="41965"/>
    <cellStyle name="Sub-total 6 3 3" xfId="41966"/>
    <cellStyle name="Subtotal 6 3 4" xfId="41967"/>
    <cellStyle name="Sub-total 6 3 4" xfId="41968"/>
    <cellStyle name="Subtotal 6 3 5" xfId="41969"/>
    <cellStyle name="Sub-total 6 3 5" xfId="41970"/>
    <cellStyle name="Subtotal 6 3 6" xfId="41971"/>
    <cellStyle name="Sub-total 6 3 6" xfId="41972"/>
    <cellStyle name="Subtotal 6 3 7" xfId="41973"/>
    <cellStyle name="Sub-total 6 3 7" xfId="41974"/>
    <cellStyle name="Subtotal 6 3 8" xfId="41975"/>
    <cellStyle name="Sub-total 6 3 8" xfId="41976"/>
    <cellStyle name="Subtotal 6 3 9" xfId="41977"/>
    <cellStyle name="Sub-total 6 3 9" xfId="41978"/>
    <cellStyle name="Subtotal 6 4" xfId="41979"/>
    <cellStyle name="Sub-total 6 4" xfId="41980"/>
    <cellStyle name="Subtotal 6 4 2" xfId="41981"/>
    <cellStyle name="Sub-total 6 4 2" xfId="41982"/>
    <cellStyle name="Subtotal 6 4 3" xfId="41983"/>
    <cellStyle name="Sub-total 6 4 3" xfId="41984"/>
    <cellStyle name="Subtotal 6 4 4" xfId="41985"/>
    <cellStyle name="Sub-total 6 4 4" xfId="41986"/>
    <cellStyle name="Subtotal 6 4 5" xfId="41987"/>
    <cellStyle name="Sub-total 6 4 5" xfId="41988"/>
    <cellStyle name="Subtotal 6 4 6" xfId="41989"/>
    <cellStyle name="Sub-total 6 4 6" xfId="41990"/>
    <cellStyle name="Subtotal 6 5" xfId="41991"/>
    <cellStyle name="Sub-total 6 5" xfId="41992"/>
    <cellStyle name="Subtotal 6 5 2" xfId="41993"/>
    <cellStyle name="Sub-total 6 5 2" xfId="41994"/>
    <cellStyle name="Subtotal 6 5 3" xfId="41995"/>
    <cellStyle name="Sub-total 6 5 3" xfId="41996"/>
    <cellStyle name="Subtotal 6 5 4" xfId="41997"/>
    <cellStyle name="Sub-total 6 5 4" xfId="41998"/>
    <cellStyle name="Subtotal 6 5 5" xfId="41999"/>
    <cellStyle name="Sub-total 6 5 5" xfId="42000"/>
    <cellStyle name="Subtotal 6 5 6" xfId="42001"/>
    <cellStyle name="Sub-total 6 5 6" xfId="42002"/>
    <cellStyle name="Subtotal 6 6" xfId="42003"/>
    <cellStyle name="Sub-total 6 6" xfId="42004"/>
    <cellStyle name="Subtotal 6 6 2" xfId="42005"/>
    <cellStyle name="Sub-total 6 6 2" xfId="42006"/>
    <cellStyle name="Subtotal 6 6 3" xfId="42007"/>
    <cellStyle name="Sub-total 6 6 3" xfId="42008"/>
    <cellStyle name="Subtotal 6 6 4" xfId="42009"/>
    <cellStyle name="Sub-total 6 6 4" xfId="42010"/>
    <cellStyle name="Subtotal 6 6 5" xfId="42011"/>
    <cellStyle name="Sub-total 6 6 5" xfId="42012"/>
    <cellStyle name="Subtotal 6 6 6" xfId="42013"/>
    <cellStyle name="Sub-total 6 6 6" xfId="42014"/>
    <cellStyle name="Subtotal 6 7" xfId="42015"/>
    <cellStyle name="Sub-total 6 7" xfId="42016"/>
    <cellStyle name="Subtotal 6 7 2" xfId="42017"/>
    <cellStyle name="Sub-total 6 7 2" xfId="42018"/>
    <cellStyle name="Subtotal 6 7 3" xfId="42019"/>
    <cellStyle name="Sub-total 6 7 3" xfId="42020"/>
    <cellStyle name="Subtotal 6 7 4" xfId="42021"/>
    <cellStyle name="Sub-total 6 7 4" xfId="42022"/>
    <cellStyle name="Subtotal 6 7 5" xfId="42023"/>
    <cellStyle name="Sub-total 6 7 5" xfId="42024"/>
    <cellStyle name="Subtotal 6 7 6" xfId="42025"/>
    <cellStyle name="Sub-total 6 7 6" xfId="42026"/>
    <cellStyle name="Subtotal 6 8" xfId="42027"/>
    <cellStyle name="Sub-total 6 8" xfId="42028"/>
    <cellStyle name="Subtotal 6 8 2" xfId="42029"/>
    <cellStyle name="Sub-total 6 8 2" xfId="42030"/>
    <cellStyle name="Subtotal 6 8 3" xfId="42031"/>
    <cellStyle name="Sub-total 6 8 3" xfId="42032"/>
    <cellStyle name="Subtotal 6 8 4" xfId="42033"/>
    <cellStyle name="Sub-total 6 8 4" xfId="42034"/>
    <cellStyle name="Subtotal 6 8 5" xfId="42035"/>
    <cellStyle name="Sub-total 6 8 5" xfId="42036"/>
    <cellStyle name="Subtotal 6 8 6" xfId="42037"/>
    <cellStyle name="Sub-total 6 8 6" xfId="42038"/>
    <cellStyle name="Subtotal 6 9" xfId="42039"/>
    <cellStyle name="Sub-total 6 9" xfId="42040"/>
    <cellStyle name="Subtotal 6 9 2" xfId="42041"/>
    <cellStyle name="Sub-total 6 9 2" xfId="42042"/>
    <cellStyle name="Subtotal 6 9 3" xfId="42043"/>
    <cellStyle name="Sub-total 6 9 3" xfId="42044"/>
    <cellStyle name="Subtotal 6 9 4" xfId="42045"/>
    <cellStyle name="Sub-total 6 9 4" xfId="42046"/>
    <cellStyle name="Subtotal 6 9 5" xfId="42047"/>
    <cellStyle name="Sub-total 6 9 5" xfId="42048"/>
    <cellStyle name="Subtotal 6 9 6" xfId="42049"/>
    <cellStyle name="Sub-total 6 9 6" xfId="42050"/>
    <cellStyle name="Subtotal 7" xfId="42051"/>
    <cellStyle name="Sub-total 7" xfId="42052"/>
    <cellStyle name="Subtotal 7 10" xfId="42053"/>
    <cellStyle name="Sub-total 7 10" xfId="42054"/>
    <cellStyle name="Subtotal 7 10 2" xfId="42055"/>
    <cellStyle name="Sub-total 7 10 2" xfId="42056"/>
    <cellStyle name="Subtotal 7 10 3" xfId="42057"/>
    <cellStyle name="Sub-total 7 10 3" xfId="42058"/>
    <cellStyle name="Subtotal 7 10 4" xfId="42059"/>
    <cellStyle name="Sub-total 7 10 4" xfId="42060"/>
    <cellStyle name="Subtotal 7 10 5" xfId="42061"/>
    <cellStyle name="Sub-total 7 10 5" xfId="42062"/>
    <cellStyle name="Subtotal 7 10 6" xfId="42063"/>
    <cellStyle name="Sub-total 7 10 6" xfId="42064"/>
    <cellStyle name="Subtotal 7 11" xfId="42065"/>
    <cellStyle name="Sub-total 7 11" xfId="42066"/>
    <cellStyle name="Subtotal 7 11 2" xfId="42067"/>
    <cellStyle name="Sub-total 7 11 2" xfId="42068"/>
    <cellStyle name="Subtotal 7 11 3" xfId="42069"/>
    <cellStyle name="Sub-total 7 11 3" xfId="42070"/>
    <cellStyle name="Subtotal 7 11 4" xfId="42071"/>
    <cellStyle name="Sub-total 7 11 4" xfId="42072"/>
    <cellStyle name="Subtotal 7 11 5" xfId="42073"/>
    <cellStyle name="Sub-total 7 11 5" xfId="42074"/>
    <cellStyle name="Subtotal 7 11 6" xfId="42075"/>
    <cellStyle name="Sub-total 7 11 6" xfId="42076"/>
    <cellStyle name="Subtotal 7 12" xfId="42077"/>
    <cellStyle name="Sub-total 7 12" xfId="42078"/>
    <cellStyle name="Subtotal 7 12 2" xfId="42079"/>
    <cellStyle name="Sub-total 7 12 2" xfId="42080"/>
    <cellStyle name="Subtotal 7 12 3" xfId="42081"/>
    <cellStyle name="Sub-total 7 12 3" xfId="42082"/>
    <cellStyle name="Subtotal 7 12 4" xfId="42083"/>
    <cellStyle name="Sub-total 7 12 4" xfId="42084"/>
    <cellStyle name="Subtotal 7 12 5" xfId="42085"/>
    <cellStyle name="Sub-total 7 12 5" xfId="42086"/>
    <cellStyle name="Subtotal 7 12 6" xfId="42087"/>
    <cellStyle name="Sub-total 7 12 6" xfId="42088"/>
    <cellStyle name="Subtotal 7 13" xfId="42089"/>
    <cellStyle name="Sub-total 7 13" xfId="42090"/>
    <cellStyle name="Subtotal 7 13 2" xfId="42091"/>
    <cellStyle name="Sub-total 7 13 2" xfId="42092"/>
    <cellStyle name="Subtotal 7 13 3" xfId="42093"/>
    <cellStyle name="Sub-total 7 13 3" xfId="42094"/>
    <cellStyle name="Subtotal 7 13 4" xfId="42095"/>
    <cellStyle name="Sub-total 7 13 4" xfId="42096"/>
    <cellStyle name="Subtotal 7 13 5" xfId="42097"/>
    <cellStyle name="Sub-total 7 13 5" xfId="42098"/>
    <cellStyle name="Subtotal 7 13 6" xfId="42099"/>
    <cellStyle name="Sub-total 7 13 6" xfId="42100"/>
    <cellStyle name="Subtotal 7 14" xfId="42101"/>
    <cellStyle name="Sub-total 7 14" xfId="42102"/>
    <cellStyle name="Subtotal 7 15" xfId="42103"/>
    <cellStyle name="Sub-total 7 15" xfId="42104"/>
    <cellStyle name="Subtotal 7 16" xfId="42105"/>
    <cellStyle name="Sub-total 7 16" xfId="42106"/>
    <cellStyle name="Subtotal 7 17" xfId="42107"/>
    <cellStyle name="Sub-total 7 17" xfId="42108"/>
    <cellStyle name="Subtotal 7 18" xfId="42109"/>
    <cellStyle name="Sub-total 7 18" xfId="42110"/>
    <cellStyle name="Subtotal 7 19" xfId="42111"/>
    <cellStyle name="Sub-total 7 19" xfId="42112"/>
    <cellStyle name="Subtotal 7 2" xfId="42113"/>
    <cellStyle name="Sub-total 7 2" xfId="42114"/>
    <cellStyle name="Subtotal 7 2 2" xfId="42115"/>
    <cellStyle name="Sub-total 7 2 2" xfId="42116"/>
    <cellStyle name="Subtotal 7 2 3" xfId="42117"/>
    <cellStyle name="Sub-total 7 2 3" xfId="42118"/>
    <cellStyle name="Subtotal 7 2 4" xfId="42119"/>
    <cellStyle name="Sub-total 7 2 4" xfId="42120"/>
    <cellStyle name="Subtotal 7 2 5" xfId="42121"/>
    <cellStyle name="Sub-total 7 2 5" xfId="42122"/>
    <cellStyle name="Subtotal 7 2 6" xfId="42123"/>
    <cellStyle name="Sub-total 7 2 6" xfId="42124"/>
    <cellStyle name="Subtotal 7 20" xfId="42125"/>
    <cellStyle name="Sub-total 7 20" xfId="42126"/>
    <cellStyle name="Subtotal 7 3" xfId="42127"/>
    <cellStyle name="Sub-total 7 3" xfId="42128"/>
    <cellStyle name="Subtotal 7 3 2" xfId="42129"/>
    <cellStyle name="Sub-total 7 3 2" xfId="42130"/>
    <cellStyle name="Subtotal 7 3 3" xfId="42131"/>
    <cellStyle name="Sub-total 7 3 3" xfId="42132"/>
    <cellStyle name="Subtotal 7 3 4" xfId="42133"/>
    <cellStyle name="Sub-total 7 3 4" xfId="42134"/>
    <cellStyle name="Subtotal 7 3 5" xfId="42135"/>
    <cellStyle name="Sub-total 7 3 5" xfId="42136"/>
    <cellStyle name="Subtotal 7 3 6" xfId="42137"/>
    <cellStyle name="Sub-total 7 3 6" xfId="42138"/>
    <cellStyle name="Subtotal 7 4" xfId="42139"/>
    <cellStyle name="Sub-total 7 4" xfId="42140"/>
    <cellStyle name="Subtotal 7 4 2" xfId="42141"/>
    <cellStyle name="Sub-total 7 4 2" xfId="42142"/>
    <cellStyle name="Subtotal 7 4 3" xfId="42143"/>
    <cellStyle name="Sub-total 7 4 3" xfId="42144"/>
    <cellStyle name="Subtotal 7 4 4" xfId="42145"/>
    <cellStyle name="Sub-total 7 4 4" xfId="42146"/>
    <cellStyle name="Subtotal 7 4 5" xfId="42147"/>
    <cellStyle name="Sub-total 7 4 5" xfId="42148"/>
    <cellStyle name="Subtotal 7 4 6" xfId="42149"/>
    <cellStyle name="Sub-total 7 4 6" xfId="42150"/>
    <cellStyle name="Subtotal 7 5" xfId="42151"/>
    <cellStyle name="Sub-total 7 5" xfId="42152"/>
    <cellStyle name="Subtotal 7 5 2" xfId="42153"/>
    <cellStyle name="Sub-total 7 5 2" xfId="42154"/>
    <cellStyle name="Subtotal 7 5 3" xfId="42155"/>
    <cellStyle name="Sub-total 7 5 3" xfId="42156"/>
    <cellStyle name="Subtotal 7 5 4" xfId="42157"/>
    <cellStyle name="Sub-total 7 5 4" xfId="42158"/>
    <cellStyle name="Subtotal 7 5 5" xfId="42159"/>
    <cellStyle name="Sub-total 7 5 5" xfId="42160"/>
    <cellStyle name="Subtotal 7 5 6" xfId="42161"/>
    <cellStyle name="Sub-total 7 5 6" xfId="42162"/>
    <cellStyle name="Subtotal 7 6" xfId="42163"/>
    <cellStyle name="Sub-total 7 6" xfId="42164"/>
    <cellStyle name="Subtotal 7 6 2" xfId="42165"/>
    <cellStyle name="Sub-total 7 6 2" xfId="42166"/>
    <cellStyle name="Subtotal 7 6 3" xfId="42167"/>
    <cellStyle name="Sub-total 7 6 3" xfId="42168"/>
    <cellStyle name="Subtotal 7 6 4" xfId="42169"/>
    <cellStyle name="Sub-total 7 6 4" xfId="42170"/>
    <cellStyle name="Subtotal 7 6 5" xfId="42171"/>
    <cellStyle name="Sub-total 7 6 5" xfId="42172"/>
    <cellStyle name="Subtotal 7 6 6" xfId="42173"/>
    <cellStyle name="Sub-total 7 6 6" xfId="42174"/>
    <cellStyle name="Subtotal 7 7" xfId="42175"/>
    <cellStyle name="Sub-total 7 7" xfId="42176"/>
    <cellStyle name="Subtotal 7 7 2" xfId="42177"/>
    <cellStyle name="Sub-total 7 7 2" xfId="42178"/>
    <cellStyle name="Subtotal 7 7 3" xfId="42179"/>
    <cellStyle name="Sub-total 7 7 3" xfId="42180"/>
    <cellStyle name="Subtotal 7 7 4" xfId="42181"/>
    <cellStyle name="Sub-total 7 7 4" xfId="42182"/>
    <cellStyle name="Subtotal 7 7 5" xfId="42183"/>
    <cellStyle name="Sub-total 7 7 5" xfId="42184"/>
    <cellStyle name="Subtotal 7 7 6" xfId="42185"/>
    <cellStyle name="Sub-total 7 7 6" xfId="42186"/>
    <cellStyle name="Subtotal 7 8" xfId="42187"/>
    <cellStyle name="Sub-total 7 8" xfId="42188"/>
    <cellStyle name="Subtotal 7 8 2" xfId="42189"/>
    <cellStyle name="Sub-total 7 8 2" xfId="42190"/>
    <cellStyle name="Subtotal 7 8 3" xfId="42191"/>
    <cellStyle name="Sub-total 7 8 3" xfId="42192"/>
    <cellStyle name="Subtotal 7 8 4" xfId="42193"/>
    <cellStyle name="Sub-total 7 8 4" xfId="42194"/>
    <cellStyle name="Subtotal 7 8 5" xfId="42195"/>
    <cellStyle name="Sub-total 7 8 5" xfId="42196"/>
    <cellStyle name="Subtotal 7 8 6" xfId="42197"/>
    <cellStyle name="Sub-total 7 8 6" xfId="42198"/>
    <cellStyle name="Subtotal 7 9" xfId="42199"/>
    <cellStyle name="Sub-total 7 9" xfId="42200"/>
    <cellStyle name="Subtotal 7 9 2" xfId="42201"/>
    <cellStyle name="Sub-total 7 9 2" xfId="42202"/>
    <cellStyle name="Subtotal 7 9 3" xfId="42203"/>
    <cellStyle name="Sub-total 7 9 3" xfId="42204"/>
    <cellStyle name="Subtotal 7 9 4" xfId="42205"/>
    <cellStyle name="Sub-total 7 9 4" xfId="42206"/>
    <cellStyle name="Subtotal 7 9 5" xfId="42207"/>
    <cellStyle name="Sub-total 7 9 5" xfId="42208"/>
    <cellStyle name="Subtotal 7 9 6" xfId="42209"/>
    <cellStyle name="Sub-total 7 9 6" xfId="42210"/>
    <cellStyle name="Subtotal 8" xfId="42211"/>
    <cellStyle name="Sub-total 8" xfId="42212"/>
    <cellStyle name="Subtotal 8 10" xfId="42213"/>
    <cellStyle name="Sub-total 8 10" xfId="42214"/>
    <cellStyle name="Subtotal 8 10 2" xfId="42215"/>
    <cellStyle name="Sub-total 8 10 2" xfId="42216"/>
    <cellStyle name="Subtotal 8 10 3" xfId="42217"/>
    <cellStyle name="Sub-total 8 10 3" xfId="42218"/>
    <cellStyle name="Subtotal 8 10 4" xfId="42219"/>
    <cellStyle name="Sub-total 8 10 4" xfId="42220"/>
    <cellStyle name="Subtotal 8 10 5" xfId="42221"/>
    <cellStyle name="Sub-total 8 10 5" xfId="42222"/>
    <cellStyle name="Subtotal 8 10 6" xfId="42223"/>
    <cellStyle name="Sub-total 8 10 6" xfId="42224"/>
    <cellStyle name="Subtotal 8 11" xfId="42225"/>
    <cellStyle name="Sub-total 8 11" xfId="42226"/>
    <cellStyle name="Subtotal 8 11 2" xfId="42227"/>
    <cellStyle name="Sub-total 8 11 2" xfId="42228"/>
    <cellStyle name="Subtotal 8 11 3" xfId="42229"/>
    <cellStyle name="Sub-total 8 11 3" xfId="42230"/>
    <cellStyle name="Subtotal 8 11 4" xfId="42231"/>
    <cellStyle name="Sub-total 8 11 4" xfId="42232"/>
    <cellStyle name="Subtotal 8 11 5" xfId="42233"/>
    <cellStyle name="Sub-total 8 11 5" xfId="42234"/>
    <cellStyle name="Subtotal 8 11 6" xfId="42235"/>
    <cellStyle name="Sub-total 8 11 6" xfId="42236"/>
    <cellStyle name="Subtotal 8 12" xfId="42237"/>
    <cellStyle name="Sub-total 8 12" xfId="42238"/>
    <cellStyle name="Subtotal 8 12 2" xfId="42239"/>
    <cellStyle name="Sub-total 8 12 2" xfId="42240"/>
    <cellStyle name="Subtotal 8 12 3" xfId="42241"/>
    <cellStyle name="Sub-total 8 12 3" xfId="42242"/>
    <cellStyle name="Subtotal 8 12 4" xfId="42243"/>
    <cellStyle name="Sub-total 8 12 4" xfId="42244"/>
    <cellStyle name="Subtotal 8 12 5" xfId="42245"/>
    <cellStyle name="Sub-total 8 12 5" xfId="42246"/>
    <cellStyle name="Subtotal 8 12 6" xfId="42247"/>
    <cellStyle name="Sub-total 8 12 6" xfId="42248"/>
    <cellStyle name="Subtotal 8 13" xfId="42249"/>
    <cellStyle name="Sub-total 8 13" xfId="42250"/>
    <cellStyle name="Subtotal 8 13 2" xfId="42251"/>
    <cellStyle name="Sub-total 8 13 2" xfId="42252"/>
    <cellStyle name="Subtotal 8 13 3" xfId="42253"/>
    <cellStyle name="Sub-total 8 13 3" xfId="42254"/>
    <cellStyle name="Subtotal 8 13 4" xfId="42255"/>
    <cellStyle name="Sub-total 8 13 4" xfId="42256"/>
    <cellStyle name="Subtotal 8 13 5" xfId="42257"/>
    <cellStyle name="Sub-total 8 13 5" xfId="42258"/>
    <cellStyle name="Subtotal 8 13 6" xfId="42259"/>
    <cellStyle name="Sub-total 8 13 6" xfId="42260"/>
    <cellStyle name="Subtotal 8 14" xfId="42261"/>
    <cellStyle name="Sub-total 8 14" xfId="42262"/>
    <cellStyle name="Subtotal 8 15" xfId="42263"/>
    <cellStyle name="Sub-total 8 15" xfId="42264"/>
    <cellStyle name="Subtotal 8 16" xfId="42265"/>
    <cellStyle name="Sub-total 8 16" xfId="42266"/>
    <cellStyle name="Subtotal 8 17" xfId="42267"/>
    <cellStyle name="Sub-total 8 17" xfId="42268"/>
    <cellStyle name="Subtotal 8 18" xfId="42269"/>
    <cellStyle name="Sub-total 8 18" xfId="42270"/>
    <cellStyle name="Subtotal 8 2" xfId="42271"/>
    <cellStyle name="Sub-total 8 2" xfId="42272"/>
    <cellStyle name="Subtotal 8 2 2" xfId="42273"/>
    <cellStyle name="Sub-total 8 2 2" xfId="42274"/>
    <cellStyle name="Subtotal 8 2 3" xfId="42275"/>
    <cellStyle name="Sub-total 8 2 3" xfId="42276"/>
    <cellStyle name="Subtotal 8 2 4" xfId="42277"/>
    <cellStyle name="Sub-total 8 2 4" xfId="42278"/>
    <cellStyle name="Subtotal 8 2 5" xfId="42279"/>
    <cellStyle name="Sub-total 8 2 5" xfId="42280"/>
    <cellStyle name="Subtotal 8 2 6" xfId="42281"/>
    <cellStyle name="Sub-total 8 2 6" xfId="42282"/>
    <cellStyle name="Subtotal 8 3" xfId="42283"/>
    <cellStyle name="Sub-total 8 3" xfId="42284"/>
    <cellStyle name="Subtotal 8 3 2" xfId="42285"/>
    <cellStyle name="Sub-total 8 3 2" xfId="42286"/>
    <cellStyle name="Subtotal 8 3 3" xfId="42287"/>
    <cellStyle name="Sub-total 8 3 3" xfId="42288"/>
    <cellStyle name="Subtotal 8 3 4" xfId="42289"/>
    <cellStyle name="Sub-total 8 3 4" xfId="42290"/>
    <cellStyle name="Subtotal 8 3 5" xfId="42291"/>
    <cellStyle name="Sub-total 8 3 5" xfId="42292"/>
    <cellStyle name="Subtotal 8 3 6" xfId="42293"/>
    <cellStyle name="Sub-total 8 3 6" xfId="42294"/>
    <cellStyle name="Subtotal 8 4" xfId="42295"/>
    <cellStyle name="Sub-total 8 4" xfId="42296"/>
    <cellStyle name="Subtotal 8 4 2" xfId="42297"/>
    <cellStyle name="Sub-total 8 4 2" xfId="42298"/>
    <cellStyle name="Subtotal 8 4 3" xfId="42299"/>
    <cellStyle name="Sub-total 8 4 3" xfId="42300"/>
    <cellStyle name="Subtotal 8 4 4" xfId="42301"/>
    <cellStyle name="Sub-total 8 4 4" xfId="42302"/>
    <cellStyle name="Subtotal 8 4 5" xfId="42303"/>
    <cellStyle name="Sub-total 8 4 5" xfId="42304"/>
    <cellStyle name="Subtotal 8 4 6" xfId="42305"/>
    <cellStyle name="Sub-total 8 4 6" xfId="42306"/>
    <cellStyle name="Subtotal 8 5" xfId="42307"/>
    <cellStyle name="Sub-total 8 5" xfId="42308"/>
    <cellStyle name="Subtotal 8 5 2" xfId="42309"/>
    <cellStyle name="Sub-total 8 5 2" xfId="42310"/>
    <cellStyle name="Subtotal 8 5 3" xfId="42311"/>
    <cellStyle name="Sub-total 8 5 3" xfId="42312"/>
    <cellStyle name="Subtotal 8 5 4" xfId="42313"/>
    <cellStyle name="Sub-total 8 5 4" xfId="42314"/>
    <cellStyle name="Subtotal 8 5 5" xfId="42315"/>
    <cellStyle name="Sub-total 8 5 5" xfId="42316"/>
    <cellStyle name="Subtotal 8 5 6" xfId="42317"/>
    <cellStyle name="Sub-total 8 5 6" xfId="42318"/>
    <cellStyle name="Subtotal 8 6" xfId="42319"/>
    <cellStyle name="Sub-total 8 6" xfId="42320"/>
    <cellStyle name="Subtotal 8 6 2" xfId="42321"/>
    <cellStyle name="Sub-total 8 6 2" xfId="42322"/>
    <cellStyle name="Subtotal 8 6 3" xfId="42323"/>
    <cellStyle name="Sub-total 8 6 3" xfId="42324"/>
    <cellStyle name="Subtotal 8 6 4" xfId="42325"/>
    <cellStyle name="Sub-total 8 6 4" xfId="42326"/>
    <cellStyle name="Subtotal 8 6 5" xfId="42327"/>
    <cellStyle name="Sub-total 8 6 5" xfId="42328"/>
    <cellStyle name="Subtotal 8 6 6" xfId="42329"/>
    <cellStyle name="Sub-total 8 6 6" xfId="42330"/>
    <cellStyle name="Subtotal 8 7" xfId="42331"/>
    <cellStyle name="Sub-total 8 7" xfId="42332"/>
    <cellStyle name="Subtotal 8 7 2" xfId="42333"/>
    <cellStyle name="Sub-total 8 7 2" xfId="42334"/>
    <cellStyle name="Subtotal 8 7 3" xfId="42335"/>
    <cellStyle name="Sub-total 8 7 3" xfId="42336"/>
    <cellStyle name="Subtotal 8 7 4" xfId="42337"/>
    <cellStyle name="Sub-total 8 7 4" xfId="42338"/>
    <cellStyle name="Subtotal 8 7 5" xfId="42339"/>
    <cellStyle name="Sub-total 8 7 5" xfId="42340"/>
    <cellStyle name="Subtotal 8 7 6" xfId="42341"/>
    <cellStyle name="Sub-total 8 7 6" xfId="42342"/>
    <cellStyle name="Subtotal 8 8" xfId="42343"/>
    <cellStyle name="Sub-total 8 8" xfId="42344"/>
    <cellStyle name="Subtotal 8 8 2" xfId="42345"/>
    <cellStyle name="Sub-total 8 8 2" xfId="42346"/>
    <cellStyle name="Subtotal 8 8 3" xfId="42347"/>
    <cellStyle name="Sub-total 8 8 3" xfId="42348"/>
    <cellStyle name="Subtotal 8 8 4" xfId="42349"/>
    <cellStyle name="Sub-total 8 8 4" xfId="42350"/>
    <cellStyle name="Subtotal 8 8 5" xfId="42351"/>
    <cellStyle name="Sub-total 8 8 5" xfId="42352"/>
    <cellStyle name="Subtotal 8 8 6" xfId="42353"/>
    <cellStyle name="Sub-total 8 8 6" xfId="42354"/>
    <cellStyle name="Subtotal 8 9" xfId="42355"/>
    <cellStyle name="Sub-total 8 9" xfId="42356"/>
    <cellStyle name="Subtotal 8 9 2" xfId="42357"/>
    <cellStyle name="Sub-total 8 9 2" xfId="42358"/>
    <cellStyle name="Subtotal 8 9 3" xfId="42359"/>
    <cellStyle name="Sub-total 8 9 3" xfId="42360"/>
    <cellStyle name="Subtotal 8 9 4" xfId="42361"/>
    <cellStyle name="Sub-total 8 9 4" xfId="42362"/>
    <cellStyle name="Subtotal 8 9 5" xfId="42363"/>
    <cellStyle name="Sub-total 8 9 5" xfId="42364"/>
    <cellStyle name="Subtotal 8 9 6" xfId="42365"/>
    <cellStyle name="Sub-total 8 9 6" xfId="42366"/>
    <cellStyle name="Subtotal 9" xfId="42367"/>
    <cellStyle name="Sub-total 9" xfId="42368"/>
    <cellStyle name="Subtotal 9 10" xfId="42369"/>
    <cellStyle name="Sub-total 9 10" xfId="42370"/>
    <cellStyle name="Subtotal 9 10 2" xfId="42371"/>
    <cellStyle name="Sub-total 9 10 2" xfId="42372"/>
    <cellStyle name="Subtotal 9 10 3" xfId="42373"/>
    <cellStyle name="Sub-total 9 10 3" xfId="42374"/>
    <cellStyle name="Subtotal 9 10 4" xfId="42375"/>
    <cellStyle name="Sub-total 9 10 4" xfId="42376"/>
    <cellStyle name="Subtotal 9 10 5" xfId="42377"/>
    <cellStyle name="Sub-total 9 10 5" xfId="42378"/>
    <cellStyle name="Subtotal 9 10 6" xfId="42379"/>
    <cellStyle name="Sub-total 9 10 6" xfId="42380"/>
    <cellStyle name="Subtotal 9 11" xfId="42381"/>
    <cellStyle name="Sub-total 9 11" xfId="42382"/>
    <cellStyle name="Subtotal 9 11 2" xfId="42383"/>
    <cellStyle name="Sub-total 9 11 2" xfId="42384"/>
    <cellStyle name="Subtotal 9 11 3" xfId="42385"/>
    <cellStyle name="Sub-total 9 11 3" xfId="42386"/>
    <cellStyle name="Subtotal 9 11 4" xfId="42387"/>
    <cellStyle name="Sub-total 9 11 4" xfId="42388"/>
    <cellStyle name="Subtotal 9 11 5" xfId="42389"/>
    <cellStyle name="Sub-total 9 11 5" xfId="42390"/>
    <cellStyle name="Subtotal 9 11 6" xfId="42391"/>
    <cellStyle name="Sub-total 9 11 6" xfId="42392"/>
    <cellStyle name="Subtotal 9 12" xfId="42393"/>
    <cellStyle name="Sub-total 9 12" xfId="42394"/>
    <cellStyle name="Subtotal 9 12 2" xfId="42395"/>
    <cellStyle name="Sub-total 9 12 2" xfId="42396"/>
    <cellStyle name="Subtotal 9 12 3" xfId="42397"/>
    <cellStyle name="Sub-total 9 12 3" xfId="42398"/>
    <cellStyle name="Subtotal 9 12 4" xfId="42399"/>
    <cellStyle name="Sub-total 9 12 4" xfId="42400"/>
    <cellStyle name="Subtotal 9 12 5" xfId="42401"/>
    <cellStyle name="Sub-total 9 12 5" xfId="42402"/>
    <cellStyle name="Subtotal 9 12 6" xfId="42403"/>
    <cellStyle name="Sub-total 9 12 6" xfId="42404"/>
    <cellStyle name="Subtotal 9 13" xfId="42405"/>
    <cellStyle name="Sub-total 9 13" xfId="42406"/>
    <cellStyle name="Subtotal 9 13 2" xfId="42407"/>
    <cellStyle name="Sub-total 9 13 2" xfId="42408"/>
    <cellStyle name="Subtotal 9 13 3" xfId="42409"/>
    <cellStyle name="Sub-total 9 13 3" xfId="42410"/>
    <cellStyle name="Subtotal 9 13 4" xfId="42411"/>
    <cellStyle name="Sub-total 9 13 4" xfId="42412"/>
    <cellStyle name="Subtotal 9 13 5" xfId="42413"/>
    <cellStyle name="Sub-total 9 13 5" xfId="42414"/>
    <cellStyle name="Subtotal 9 13 6" xfId="42415"/>
    <cellStyle name="Sub-total 9 13 6" xfId="42416"/>
    <cellStyle name="Subtotal 9 14" xfId="42417"/>
    <cellStyle name="Sub-total 9 14" xfId="42418"/>
    <cellStyle name="Subtotal 9 15" xfId="42419"/>
    <cellStyle name="Sub-total 9 15" xfId="42420"/>
    <cellStyle name="Subtotal 9 16" xfId="42421"/>
    <cellStyle name="Sub-total 9 16" xfId="42422"/>
    <cellStyle name="Subtotal 9 17" xfId="42423"/>
    <cellStyle name="Sub-total 9 17" xfId="42424"/>
    <cellStyle name="Subtotal 9 18" xfId="42425"/>
    <cellStyle name="Sub-total 9 18" xfId="42426"/>
    <cellStyle name="Subtotal 9 2" xfId="42427"/>
    <cellStyle name="Sub-total 9 2" xfId="42428"/>
    <cellStyle name="Subtotal 9 2 2" xfId="42429"/>
    <cellStyle name="Sub-total 9 2 2" xfId="42430"/>
    <cellStyle name="Subtotal 9 2 3" xfId="42431"/>
    <cellStyle name="Sub-total 9 2 3" xfId="42432"/>
    <cellStyle name="Subtotal 9 2 4" xfId="42433"/>
    <cellStyle name="Sub-total 9 2 4" xfId="42434"/>
    <cellStyle name="Subtotal 9 2 5" xfId="42435"/>
    <cellStyle name="Sub-total 9 2 5" xfId="42436"/>
    <cellStyle name="Subtotal 9 2 6" xfId="42437"/>
    <cellStyle name="Sub-total 9 2 6" xfId="42438"/>
    <cellStyle name="Subtotal 9 3" xfId="42439"/>
    <cellStyle name="Sub-total 9 3" xfId="42440"/>
    <cellStyle name="Subtotal 9 3 2" xfId="42441"/>
    <cellStyle name="Sub-total 9 3 2" xfId="42442"/>
    <cellStyle name="Subtotal 9 3 3" xfId="42443"/>
    <cellStyle name="Sub-total 9 3 3" xfId="42444"/>
    <cellStyle name="Subtotal 9 3 4" xfId="42445"/>
    <cellStyle name="Sub-total 9 3 4" xfId="42446"/>
    <cellStyle name="Subtotal 9 3 5" xfId="42447"/>
    <cellStyle name="Sub-total 9 3 5" xfId="42448"/>
    <cellStyle name="Subtotal 9 3 6" xfId="42449"/>
    <cellStyle name="Sub-total 9 3 6" xfId="42450"/>
    <cellStyle name="Subtotal 9 4" xfId="42451"/>
    <cellStyle name="Sub-total 9 4" xfId="42452"/>
    <cellStyle name="Subtotal 9 4 2" xfId="42453"/>
    <cellStyle name="Sub-total 9 4 2" xfId="42454"/>
    <cellStyle name="Subtotal 9 4 3" xfId="42455"/>
    <cellStyle name="Sub-total 9 4 3" xfId="42456"/>
    <cellStyle name="Subtotal 9 4 4" xfId="42457"/>
    <cellStyle name="Sub-total 9 4 4" xfId="42458"/>
    <cellStyle name="Subtotal 9 4 5" xfId="42459"/>
    <cellStyle name="Sub-total 9 4 5" xfId="42460"/>
    <cellStyle name="Subtotal 9 4 6" xfId="42461"/>
    <cellStyle name="Sub-total 9 4 6" xfId="42462"/>
    <cellStyle name="Subtotal 9 5" xfId="42463"/>
    <cellStyle name="Sub-total 9 5" xfId="42464"/>
    <cellStyle name="Subtotal 9 5 2" xfId="42465"/>
    <cellStyle name="Sub-total 9 5 2" xfId="42466"/>
    <cellStyle name="Subtotal 9 5 3" xfId="42467"/>
    <cellStyle name="Sub-total 9 5 3" xfId="42468"/>
    <cellStyle name="Subtotal 9 5 4" xfId="42469"/>
    <cellStyle name="Sub-total 9 5 4" xfId="42470"/>
    <cellStyle name="Subtotal 9 5 5" xfId="42471"/>
    <cellStyle name="Sub-total 9 5 5" xfId="42472"/>
    <cellStyle name="Subtotal 9 5 6" xfId="42473"/>
    <cellStyle name="Sub-total 9 5 6" xfId="42474"/>
    <cellStyle name="Subtotal 9 6" xfId="42475"/>
    <cellStyle name="Sub-total 9 6" xfId="42476"/>
    <cellStyle name="Subtotal 9 6 2" xfId="42477"/>
    <cellStyle name="Sub-total 9 6 2" xfId="42478"/>
    <cellStyle name="Subtotal 9 6 3" xfId="42479"/>
    <cellStyle name="Sub-total 9 6 3" xfId="42480"/>
    <cellStyle name="Subtotal 9 6 4" xfId="42481"/>
    <cellStyle name="Sub-total 9 6 4" xfId="42482"/>
    <cellStyle name="Subtotal 9 6 5" xfId="42483"/>
    <cellStyle name="Sub-total 9 6 5" xfId="42484"/>
    <cellStyle name="Subtotal 9 6 6" xfId="42485"/>
    <cellStyle name="Sub-total 9 6 6" xfId="42486"/>
    <cellStyle name="Subtotal 9 7" xfId="42487"/>
    <cellStyle name="Sub-total 9 7" xfId="42488"/>
    <cellStyle name="Subtotal 9 7 2" xfId="42489"/>
    <cellStyle name="Sub-total 9 7 2" xfId="42490"/>
    <cellStyle name="Subtotal 9 7 3" xfId="42491"/>
    <cellStyle name="Sub-total 9 7 3" xfId="42492"/>
    <cellStyle name="Subtotal 9 7 4" xfId="42493"/>
    <cellStyle name="Sub-total 9 7 4" xfId="42494"/>
    <cellStyle name="Subtotal 9 7 5" xfId="42495"/>
    <cellStyle name="Sub-total 9 7 5" xfId="42496"/>
    <cellStyle name="Subtotal 9 7 6" xfId="42497"/>
    <cellStyle name="Sub-total 9 7 6" xfId="42498"/>
    <cellStyle name="Subtotal 9 8" xfId="42499"/>
    <cellStyle name="Sub-total 9 8" xfId="42500"/>
    <cellStyle name="Subtotal 9 8 2" xfId="42501"/>
    <cellStyle name="Sub-total 9 8 2" xfId="42502"/>
    <cellStyle name="Subtotal 9 8 3" xfId="42503"/>
    <cellStyle name="Sub-total 9 8 3" xfId="42504"/>
    <cellStyle name="Subtotal 9 8 4" xfId="42505"/>
    <cellStyle name="Sub-total 9 8 4" xfId="42506"/>
    <cellStyle name="Subtotal 9 8 5" xfId="42507"/>
    <cellStyle name="Sub-total 9 8 5" xfId="42508"/>
    <cellStyle name="Subtotal 9 8 6" xfId="42509"/>
    <cellStyle name="Sub-total 9 8 6" xfId="42510"/>
    <cellStyle name="Subtotal 9 9" xfId="42511"/>
    <cellStyle name="Sub-total 9 9" xfId="42512"/>
    <cellStyle name="Subtotal 9 9 2" xfId="42513"/>
    <cellStyle name="Sub-total 9 9 2" xfId="42514"/>
    <cellStyle name="Subtotal 9 9 3" xfId="42515"/>
    <cellStyle name="Sub-total 9 9 3" xfId="42516"/>
    <cellStyle name="Subtotal 9 9 4" xfId="42517"/>
    <cellStyle name="Sub-total 9 9 4" xfId="42518"/>
    <cellStyle name="Subtotal 9 9 5" xfId="42519"/>
    <cellStyle name="Sub-total 9 9 5" xfId="42520"/>
    <cellStyle name="Subtotal 9 9 6" xfId="42521"/>
    <cellStyle name="Sub-total 9 9 6" xfId="42522"/>
    <cellStyle name="Table Data" xfId="42523"/>
    <cellStyle name="Table Headings Bold" xfId="42524"/>
    <cellStyle name="taples Plaza" xfId="42525"/>
    <cellStyle name="taples Plaza 2" xfId="42526"/>
    <cellStyle name="taples Plaza 3" xfId="42527"/>
    <cellStyle name="Test" xfId="42528"/>
    <cellStyle name="Test 2" xfId="42529"/>
    <cellStyle name="Tickmark" xfId="42530"/>
    <cellStyle name="Title 10" xfId="42531"/>
    <cellStyle name="Title 11" xfId="42532"/>
    <cellStyle name="Title 12" xfId="42533"/>
    <cellStyle name="Title 13" xfId="42534"/>
    <cellStyle name="Title 14" xfId="42535"/>
    <cellStyle name="Title 15" xfId="42536"/>
    <cellStyle name="Title 16" xfId="42537"/>
    <cellStyle name="Title 17" xfId="42538"/>
    <cellStyle name="Title 18" xfId="42539"/>
    <cellStyle name="Title 19" xfId="42540"/>
    <cellStyle name="Title 2" xfId="42541"/>
    <cellStyle name="Title 2 2" xfId="42542"/>
    <cellStyle name="Title 2 2 2" xfId="42543"/>
    <cellStyle name="Title 2 2 2 2" xfId="42544"/>
    <cellStyle name="Title 2 2 2 2 2" xfId="42545"/>
    <cellStyle name="Title 2 2 2 3" xfId="42546"/>
    <cellStyle name="Title 2 2 2 4" xfId="42547"/>
    <cellStyle name="Title 2 2 3" xfId="42548"/>
    <cellStyle name="Title 2 2 3 2" xfId="42549"/>
    <cellStyle name="Title 2 2 3 2 2" xfId="42550"/>
    <cellStyle name="Title 2 2 3 3" xfId="42551"/>
    <cellStyle name="Title 2 2 4" xfId="42552"/>
    <cellStyle name="Title 2 2 4 2" xfId="42553"/>
    <cellStyle name="Title 2 2 5" xfId="42554"/>
    <cellStyle name="Title 2 3" xfId="42555"/>
    <cellStyle name="Title 2 3 2" xfId="42556"/>
    <cellStyle name="Title 2 3 2 2" xfId="42557"/>
    <cellStyle name="Title 2 3 2 2 2" xfId="42558"/>
    <cellStyle name="Title 2 3 2 3" xfId="42559"/>
    <cellStyle name="Title 2 3 2 4" xfId="42560"/>
    <cellStyle name="Title 2 3 3" xfId="42561"/>
    <cellStyle name="Title 2 3 3 2" xfId="42562"/>
    <cellStyle name="Title 2 3 3 3" xfId="42563"/>
    <cellStyle name="Title 2 3 4" xfId="42564"/>
    <cellStyle name="Title 2 3 4 2" xfId="42565"/>
    <cellStyle name="Title 2 4" xfId="42566"/>
    <cellStyle name="Title 2 4 2" xfId="42567"/>
    <cellStyle name="Title 2 4 2 2" xfId="42568"/>
    <cellStyle name="Title 2 4 3" xfId="42569"/>
    <cellStyle name="Title 2 4 4" xfId="42570"/>
    <cellStyle name="Title 2 5" xfId="42571"/>
    <cellStyle name="Title 2 5 2" xfId="42572"/>
    <cellStyle name="Title 2 5 3" xfId="42573"/>
    <cellStyle name="Title 2 6" xfId="42574"/>
    <cellStyle name="Title 2 6 2" xfId="42575"/>
    <cellStyle name="Title 2 7" xfId="42576"/>
    <cellStyle name="Title 2 8" xfId="42577"/>
    <cellStyle name="Title 20" xfId="42578"/>
    <cellStyle name="Title 21" xfId="42579"/>
    <cellStyle name="Title 22" xfId="42580"/>
    <cellStyle name="Title 23" xfId="42581"/>
    <cellStyle name="Title 24" xfId="42582"/>
    <cellStyle name="Title 25" xfId="42583"/>
    <cellStyle name="Title 26" xfId="42584"/>
    <cellStyle name="Title 27" xfId="42585"/>
    <cellStyle name="Title 28" xfId="42586"/>
    <cellStyle name="Title 29" xfId="42587"/>
    <cellStyle name="Title 3" xfId="42588"/>
    <cellStyle name="Title 3 2" xfId="42589"/>
    <cellStyle name="Title 3 2 2" xfId="42590"/>
    <cellStyle name="Title 3 2 2 2" xfId="42591"/>
    <cellStyle name="Title 3 2 3" xfId="42592"/>
    <cellStyle name="Title 3 2 4" xfId="42593"/>
    <cellStyle name="Title 3 3" xfId="42594"/>
    <cellStyle name="Title 3 3 2" xfId="42595"/>
    <cellStyle name="Title 3 3 2 2" xfId="42596"/>
    <cellStyle name="Title 3 3 3" xfId="42597"/>
    <cellStyle name="Title 3 4" xfId="42598"/>
    <cellStyle name="Title 3 4 2" xfId="42599"/>
    <cellStyle name="Title 3 5" xfId="42600"/>
    <cellStyle name="Title 30" xfId="42601"/>
    <cellStyle name="Title 31" xfId="42602"/>
    <cellStyle name="Title 32" xfId="42603"/>
    <cellStyle name="Title 33" xfId="42604"/>
    <cellStyle name="Title 34" xfId="42605"/>
    <cellStyle name="Title 35" xfId="42606"/>
    <cellStyle name="Title 36" xfId="42607"/>
    <cellStyle name="Title 37" xfId="42608"/>
    <cellStyle name="Title 38" xfId="42609"/>
    <cellStyle name="Title 39" xfId="42610"/>
    <cellStyle name="Title 4" xfId="42611"/>
    <cellStyle name="Title 4 2" xfId="42612"/>
    <cellStyle name="Title 4 2 2" xfId="42613"/>
    <cellStyle name="Title 4 2 2 2" xfId="42614"/>
    <cellStyle name="Title 4 2 3" xfId="42615"/>
    <cellStyle name="Title 4 2 4" xfId="42616"/>
    <cellStyle name="Title 4 3" xfId="42617"/>
    <cellStyle name="Title 4 3 2" xfId="42618"/>
    <cellStyle name="Title 4 3 3" xfId="42619"/>
    <cellStyle name="Title 4 4" xfId="42620"/>
    <cellStyle name="Title 4 4 2" xfId="42621"/>
    <cellStyle name="Title 40" xfId="42622"/>
    <cellStyle name="Title 41" xfId="42623"/>
    <cellStyle name="Title 42" xfId="42624"/>
    <cellStyle name="Title 43" xfId="42625"/>
    <cellStyle name="Title 44" xfId="42626"/>
    <cellStyle name="Title 45" xfId="42627"/>
    <cellStyle name="Title 46" xfId="42628"/>
    <cellStyle name="Title 47" xfId="42629"/>
    <cellStyle name="Title 48" xfId="42630"/>
    <cellStyle name="Title 49" xfId="42631"/>
    <cellStyle name="Title 5" xfId="42632"/>
    <cellStyle name="Title 5 2" xfId="42633"/>
    <cellStyle name="Title 5 2 2" xfId="42634"/>
    <cellStyle name="Title 5 2 3" xfId="42635"/>
    <cellStyle name="Title 5 3" xfId="42636"/>
    <cellStyle name="Title 5 3 2" xfId="42637"/>
    <cellStyle name="Title 5 4" xfId="42638"/>
    <cellStyle name="Title 50" xfId="42639"/>
    <cellStyle name="Title 51" xfId="42640"/>
    <cellStyle name="Title 52" xfId="42641"/>
    <cellStyle name="Title 53" xfId="42642"/>
    <cellStyle name="Title 54" xfId="42643"/>
    <cellStyle name="Title 55" xfId="42644"/>
    <cellStyle name="Title 56" xfId="42645"/>
    <cellStyle name="Title 57" xfId="42646"/>
    <cellStyle name="Title 58" xfId="42647"/>
    <cellStyle name="Title 59" xfId="42648"/>
    <cellStyle name="Title 6" xfId="42649"/>
    <cellStyle name="Title 6 2" xfId="42650"/>
    <cellStyle name="Title 6 2 2" xfId="42651"/>
    <cellStyle name="Title 6 3" xfId="42652"/>
    <cellStyle name="Title 60" xfId="42653"/>
    <cellStyle name="Title 61" xfId="42654"/>
    <cellStyle name="Title 62" xfId="42655"/>
    <cellStyle name="Title 63" xfId="42656"/>
    <cellStyle name="Title 64" xfId="42657"/>
    <cellStyle name="Title 65" xfId="42658"/>
    <cellStyle name="Title 7" xfId="42659"/>
    <cellStyle name="Title 7 2" xfId="42660"/>
    <cellStyle name="Title 8" xfId="42661"/>
    <cellStyle name="Title 8 2" xfId="42662"/>
    <cellStyle name="Title 9" xfId="42663"/>
    <cellStyle name="Title: - Style3" xfId="42664"/>
    <cellStyle name="Title: - Style3 2" xfId="42665"/>
    <cellStyle name="Title: - Style4" xfId="42666"/>
    <cellStyle name="Title: - Style4 2" xfId="42667"/>
    <cellStyle name="Title: Major" xfId="42668"/>
    <cellStyle name="Title: Major 2" xfId="42669"/>
    <cellStyle name="Title: Major 2 2" xfId="42670"/>
    <cellStyle name="Title: Major 2 2 2" xfId="42671"/>
    <cellStyle name="Title: Major 2 2 2 2" xfId="42672"/>
    <cellStyle name="Title: Major 2 2 3" xfId="42673"/>
    <cellStyle name="Title: Major 2 2 4" xfId="42674"/>
    <cellStyle name="Title: Major 2 3" xfId="42675"/>
    <cellStyle name="Title: Major 2 3 2" xfId="42676"/>
    <cellStyle name="Title: Major 2 4" xfId="42677"/>
    <cellStyle name="Title: Major 2 4 2" xfId="42678"/>
    <cellStyle name="Title: Major 3" xfId="42679"/>
    <cellStyle name="Title: Major 3 2" xfId="42680"/>
    <cellStyle name="Title: Major 3 2 2" xfId="42681"/>
    <cellStyle name="Title: Major 3 3" xfId="42682"/>
    <cellStyle name="Title: Major 4" xfId="42683"/>
    <cellStyle name="Title: Major 4 2" xfId="42684"/>
    <cellStyle name="Title: Major 4 3" xfId="42685"/>
    <cellStyle name="Title: Major 5" xfId="42686"/>
    <cellStyle name="Title: Major 5 2" xfId="42687"/>
    <cellStyle name="Title: Minor" xfId="42688"/>
    <cellStyle name="Title: Minor 2" xfId="42689"/>
    <cellStyle name="Title: Minor 2 2" xfId="42690"/>
    <cellStyle name="Title: Minor 2 2 2" xfId="42691"/>
    <cellStyle name="Title: Minor 2 2 2 2" xfId="42692"/>
    <cellStyle name="Title: Minor 2 2 3" xfId="42693"/>
    <cellStyle name="Title: Minor 2 2 4" xfId="42694"/>
    <cellStyle name="Title: Minor 2 3" xfId="42695"/>
    <cellStyle name="Title: Minor 2 3 2" xfId="42696"/>
    <cellStyle name="Title: Minor 3" xfId="42697"/>
    <cellStyle name="Title: Minor 3 2" xfId="42698"/>
    <cellStyle name="Title: Minor 3 2 2" xfId="42699"/>
    <cellStyle name="Title: Minor 3 3" xfId="42700"/>
    <cellStyle name="Title: Minor 3 4" xfId="42701"/>
    <cellStyle name="Title: Minor 4" xfId="42702"/>
    <cellStyle name="Title: Minor 4 2" xfId="42703"/>
    <cellStyle name="Title: Minor 5" xfId="42704"/>
    <cellStyle name="Title: Minor 5 2" xfId="42705"/>
    <cellStyle name="Title: Minor_Electric Rev Req Model (2009 GRC) Rebuttal" xfId="42706"/>
    <cellStyle name="Title: Worksheet" xfId="42707"/>
    <cellStyle name="Title: Worksheet 2" xfId="42708"/>
    <cellStyle name="Title: Worksheet 2 2" xfId="42709"/>
    <cellStyle name="Title: Worksheet 2 2 2" xfId="42710"/>
    <cellStyle name="Title: Worksheet 2 3" xfId="42711"/>
    <cellStyle name="Title: Worksheet 2 4" xfId="42712"/>
    <cellStyle name="Title: Worksheet 3" xfId="42713"/>
    <cellStyle name="Title: Worksheet 3 2" xfId="42714"/>
    <cellStyle name="Title: Worksheet 3 3" xfId="42715"/>
    <cellStyle name="Title: Worksheet 4" xfId="42716"/>
    <cellStyle name="Title: Worksheet 4 2" xfId="42717"/>
    <cellStyle name="Titles" xfId="42718"/>
    <cellStyle name="Total 10" xfId="42719"/>
    <cellStyle name="Total 11" xfId="42720"/>
    <cellStyle name="Total 12" xfId="42721"/>
    <cellStyle name="Total 13" xfId="42722"/>
    <cellStyle name="Total 14" xfId="42723"/>
    <cellStyle name="Total 15" xfId="42724"/>
    <cellStyle name="Total 16" xfId="42725"/>
    <cellStyle name="Total 17" xfId="42726"/>
    <cellStyle name="Total 18" xfId="42727"/>
    <cellStyle name="Total 19" xfId="42728"/>
    <cellStyle name="Total 2" xfId="42729"/>
    <cellStyle name="Total 2 2" xfId="42730"/>
    <cellStyle name="Total 2 2 2" xfId="42731"/>
    <cellStyle name="Total 2 2 2 2" xfId="42732"/>
    <cellStyle name="Total 2 2 2 2 2" xfId="42733"/>
    <cellStyle name="Total 2 2 2 3" xfId="42734"/>
    <cellStyle name="Total 2 2 2 4" xfId="42735"/>
    <cellStyle name="Total 2 2 2 5" xfId="42736"/>
    <cellStyle name="Total 2 2 2 6" xfId="42737"/>
    <cellStyle name="Total 2 2 2 7" xfId="42738"/>
    <cellStyle name="Total 2 2 3" xfId="42739"/>
    <cellStyle name="Total 2 2 3 2" xfId="42740"/>
    <cellStyle name="Total 2 2 3 2 2" xfId="42741"/>
    <cellStyle name="Total 2 2 3 3" xfId="42742"/>
    <cellStyle name="Total 2 2 4" xfId="42743"/>
    <cellStyle name="Total 2 2 4 2" xfId="42744"/>
    <cellStyle name="Total 2 2 5" xfId="42745"/>
    <cellStyle name="Total 2 3" xfId="42746"/>
    <cellStyle name="Total 2 3 10" xfId="42747"/>
    <cellStyle name="Total 2 3 11" xfId="42748"/>
    <cellStyle name="Total 2 3 2" xfId="42749"/>
    <cellStyle name="Total 2 3 2 2" xfId="42750"/>
    <cellStyle name="Total 2 3 2 2 2" xfId="42751"/>
    <cellStyle name="Total 2 3 2 3" xfId="42752"/>
    <cellStyle name="Total 2 3 2 3 2" xfId="42753"/>
    <cellStyle name="Total 2 3 2 4" xfId="42754"/>
    <cellStyle name="Total 2 3 2 5" xfId="42755"/>
    <cellStyle name="Total 2 3 2 6" xfId="42756"/>
    <cellStyle name="Total 2 3 2 7" xfId="42757"/>
    <cellStyle name="Total 2 3 3" xfId="42758"/>
    <cellStyle name="Total 2 3 3 2" xfId="42759"/>
    <cellStyle name="Total 2 3 3 2 2" xfId="42760"/>
    <cellStyle name="Total 2 3 3 3" xfId="42761"/>
    <cellStyle name="Total 2 3 3 4" xfId="42762"/>
    <cellStyle name="Total 2 3 3 5" xfId="42763"/>
    <cellStyle name="Total 2 3 3 6" xfId="42764"/>
    <cellStyle name="Total 2 3 3 7" xfId="42765"/>
    <cellStyle name="Total 2 3 4" xfId="42766"/>
    <cellStyle name="Total 2 3 4 2" xfId="42767"/>
    <cellStyle name="Total 2 3 4 3" xfId="42768"/>
    <cellStyle name="Total 2 3 4 4" xfId="42769"/>
    <cellStyle name="Total 2 3 4 5" xfId="42770"/>
    <cellStyle name="Total 2 3 4 6" xfId="42771"/>
    <cellStyle name="Total 2 3 4 7" xfId="42772"/>
    <cellStyle name="Total 2 3 5" xfId="42773"/>
    <cellStyle name="Total 2 3 5 2" xfId="42774"/>
    <cellStyle name="Total 2 3 6" xfId="42775"/>
    <cellStyle name="Total 2 3 7" xfId="42776"/>
    <cellStyle name="Total 2 3 8" xfId="42777"/>
    <cellStyle name="Total 2 3 9" xfId="42778"/>
    <cellStyle name="Total 2 4" xfId="42779"/>
    <cellStyle name="Total 2 4 2" xfId="42780"/>
    <cellStyle name="Total 2 4 2 2" xfId="42781"/>
    <cellStyle name="Total 2 4 2 3" xfId="42782"/>
    <cellStyle name="Total 2 4 3" xfId="42783"/>
    <cellStyle name="Total 2 4 4" xfId="42784"/>
    <cellStyle name="Total 2 5" xfId="42785"/>
    <cellStyle name="Total 2 5 2" xfId="42786"/>
    <cellStyle name="Total 2 5 2 2" xfId="42787"/>
    <cellStyle name="Total 2 5 3" xfId="42788"/>
    <cellStyle name="Total 2 5 4" xfId="42789"/>
    <cellStyle name="Total 2 6" xfId="42790"/>
    <cellStyle name="Total 2 6 2" xfId="42791"/>
    <cellStyle name="Total 2 7" xfId="42792"/>
    <cellStyle name="Total 20" xfId="42793"/>
    <cellStyle name="Total 21" xfId="42794"/>
    <cellStyle name="Total 22" xfId="42795"/>
    <cellStyle name="Total 23" xfId="42796"/>
    <cellStyle name="Total 24" xfId="42797"/>
    <cellStyle name="Total 25" xfId="42798"/>
    <cellStyle name="Total 26" xfId="42799"/>
    <cellStyle name="Total 27" xfId="42800"/>
    <cellStyle name="Total 28" xfId="42801"/>
    <cellStyle name="Total 29" xfId="42802"/>
    <cellStyle name="Total 3" xfId="42803"/>
    <cellStyle name="Total 3 2" xfId="42804"/>
    <cellStyle name="Total 3 2 2" xfId="42805"/>
    <cellStyle name="Total 3 2 2 2" xfId="42806"/>
    <cellStyle name="Total 3 2 3" xfId="42807"/>
    <cellStyle name="Total 3 2 3 2" xfId="42808"/>
    <cellStyle name="Total 3 2 4" xfId="42809"/>
    <cellStyle name="Total 3 2 5" xfId="42810"/>
    <cellStyle name="Total 3 2 6" xfId="42811"/>
    <cellStyle name="Total 3 2 7" xfId="42812"/>
    <cellStyle name="Total 3 3" xfId="42813"/>
    <cellStyle name="Total 3 3 2" xfId="42814"/>
    <cellStyle name="Total 3 3 2 2" xfId="42815"/>
    <cellStyle name="Total 3 3 3" xfId="42816"/>
    <cellStyle name="Total 3 3 4" xfId="42817"/>
    <cellStyle name="Total 3 3 5" xfId="42818"/>
    <cellStyle name="Total 3 3 6" xfId="42819"/>
    <cellStyle name="Total 3 3 7" xfId="42820"/>
    <cellStyle name="Total 3 4" xfId="42821"/>
    <cellStyle name="Total 3 4 2" xfId="42822"/>
    <cellStyle name="Total 3 4 3" xfId="42823"/>
    <cellStyle name="Total 3 4 4" xfId="42824"/>
    <cellStyle name="Total 3 4 5" xfId="42825"/>
    <cellStyle name="Total 3 4 6" xfId="42826"/>
    <cellStyle name="Total 3 4 7" xfId="42827"/>
    <cellStyle name="Total 3 5" xfId="42828"/>
    <cellStyle name="Total 30" xfId="42829"/>
    <cellStyle name="Total 31" xfId="42830"/>
    <cellStyle name="Total 32" xfId="42831"/>
    <cellStyle name="Total 33" xfId="42832"/>
    <cellStyle name="Total 34" xfId="42833"/>
    <cellStyle name="Total 35" xfId="42834"/>
    <cellStyle name="Total 36" xfId="42835"/>
    <cellStyle name="Total 37" xfId="42836"/>
    <cellStyle name="Total 38" xfId="42837"/>
    <cellStyle name="Total 39" xfId="42838"/>
    <cellStyle name="Total 4" xfId="42839"/>
    <cellStyle name="Total 4 2" xfId="42840"/>
    <cellStyle name="Total 4 2 2" xfId="42841"/>
    <cellStyle name="Total 4 2 2 2" xfId="42842"/>
    <cellStyle name="Total 4 2 3" xfId="42843"/>
    <cellStyle name="Total 4 2 4" xfId="42844"/>
    <cellStyle name="Total 4 2 5" xfId="42845"/>
    <cellStyle name="Total 4 2 6" xfId="42846"/>
    <cellStyle name="Total 4 2 7" xfId="42847"/>
    <cellStyle name="Total 4 2 8" xfId="42848"/>
    <cellStyle name="Total 4 2 9" xfId="42849"/>
    <cellStyle name="Total 4 3" xfId="42850"/>
    <cellStyle name="Total 4 3 2" xfId="42851"/>
    <cellStyle name="Total 4 4" xfId="42852"/>
    <cellStyle name="Total 4 5" xfId="42853"/>
    <cellStyle name="Total 40" xfId="42854"/>
    <cellStyle name="Total 41" xfId="42855"/>
    <cellStyle name="Total 42" xfId="42856"/>
    <cellStyle name="Total 43" xfId="42857"/>
    <cellStyle name="Total 44" xfId="42858"/>
    <cellStyle name="Total 45" xfId="42859"/>
    <cellStyle name="Total 46" xfId="42860"/>
    <cellStyle name="Total 47" xfId="42861"/>
    <cellStyle name="Total 48" xfId="42862"/>
    <cellStyle name="Total 49" xfId="42863"/>
    <cellStyle name="Total 5" xfId="42864"/>
    <cellStyle name="Total 5 2" xfId="42865"/>
    <cellStyle name="Total 5 2 2" xfId="42866"/>
    <cellStyle name="Total 5 2 3" xfId="42867"/>
    <cellStyle name="Total 5 3" xfId="42868"/>
    <cellStyle name="Total 5 3 2" xfId="42869"/>
    <cellStyle name="Total 5 4" xfId="42870"/>
    <cellStyle name="Total 5 5" xfId="42871"/>
    <cellStyle name="Total 5 6" xfId="42872"/>
    <cellStyle name="Total 5 7" xfId="42873"/>
    <cellStyle name="Total 5 8" xfId="42874"/>
    <cellStyle name="Total 5 9" xfId="42875"/>
    <cellStyle name="Total 50" xfId="42876"/>
    <cellStyle name="Total 51" xfId="42877"/>
    <cellStyle name="Total 52" xfId="42878"/>
    <cellStyle name="Total 53" xfId="42879"/>
    <cellStyle name="Total 54" xfId="42880"/>
    <cellStyle name="Total 55" xfId="42881"/>
    <cellStyle name="Total 56" xfId="42882"/>
    <cellStyle name="Total 57" xfId="42883"/>
    <cellStyle name="Total 58" xfId="42884"/>
    <cellStyle name="Total 59" xfId="42885"/>
    <cellStyle name="Total 6" xfId="42886"/>
    <cellStyle name="Total 6 2" xfId="42887"/>
    <cellStyle name="Total 60" xfId="42888"/>
    <cellStyle name="Total 61" xfId="42889"/>
    <cellStyle name="Total 62" xfId="42890"/>
    <cellStyle name="Total 63" xfId="42891"/>
    <cellStyle name="Total 64" xfId="42892"/>
    <cellStyle name="Total 65" xfId="42893"/>
    <cellStyle name="Total 66" xfId="42894"/>
    <cellStyle name="Total 67" xfId="42895"/>
    <cellStyle name="Total 7" xfId="42896"/>
    <cellStyle name="Total 7 2" xfId="42897"/>
    <cellStyle name="Total 8" xfId="42898"/>
    <cellStyle name="Total 9" xfId="42899"/>
    <cellStyle name="Total 9 2" xfId="42900"/>
    <cellStyle name="Total4 - Style4" xfId="42901"/>
    <cellStyle name="Total4 - Style4 2" xfId="42902"/>
    <cellStyle name="Total4 - Style4 2 2" xfId="42903"/>
    <cellStyle name="Total4 - Style4 2 2 2" xfId="42904"/>
    <cellStyle name="Total4 - Style4 2 3" xfId="42905"/>
    <cellStyle name="Total4 - Style4 2 4" xfId="42906"/>
    <cellStyle name="Total4 - Style4 2 5" xfId="42907"/>
    <cellStyle name="Total4 - Style4 2 6" xfId="42908"/>
    <cellStyle name="Total4 - Style4 2 7" xfId="42909"/>
    <cellStyle name="Total4 - Style4 2 8" xfId="42910"/>
    <cellStyle name="Total4 - Style4 2 9" xfId="42911"/>
    <cellStyle name="Total4 - Style4 3" xfId="42912"/>
    <cellStyle name="Total4 - Style4 3 2" xfId="42913"/>
    <cellStyle name="Total4 - Style4 3 2 2" xfId="42914"/>
    <cellStyle name="Total4 - Style4 3 3" xfId="42915"/>
    <cellStyle name="Total4 - Style4 3 4" xfId="42916"/>
    <cellStyle name="Total4 - Style4 4" xfId="42917"/>
    <cellStyle name="Total4 - Style4 4 2" xfId="42918"/>
    <cellStyle name="Total4 - Style4 5" xfId="42919"/>
    <cellStyle name="Total4 - Style4_ACCOUNTS" xfId="42920"/>
    <cellStyle name="Totals" xfId="42921"/>
    <cellStyle name="Totals [0]" xfId="42922"/>
    <cellStyle name="Totals [2]" xfId="42923"/>
    <cellStyle name="Totals_FWB Summary" xfId="42924"/>
    <cellStyle name="TRANSMISSION RELIABILITY PORTION OF PROJECT" xfId="43143"/>
    <cellStyle name="UnProtectedCalc" xfId="42925"/>
    <cellStyle name="Warning Text 10" xfId="42926"/>
    <cellStyle name="Warning Text 11" xfId="42927"/>
    <cellStyle name="Warning Text 12" xfId="42928"/>
    <cellStyle name="Warning Text 13" xfId="42929"/>
    <cellStyle name="Warning Text 14" xfId="42930"/>
    <cellStyle name="Warning Text 15" xfId="42931"/>
    <cellStyle name="Warning Text 16" xfId="42932"/>
    <cellStyle name="Warning Text 17" xfId="42933"/>
    <cellStyle name="Warning Text 18" xfId="42934"/>
    <cellStyle name="Warning Text 19" xfId="42935"/>
    <cellStyle name="Warning Text 2" xfId="42936"/>
    <cellStyle name="Warning Text 2 2" xfId="42937"/>
    <cellStyle name="Warning Text 2 2 2" xfId="42938"/>
    <cellStyle name="Warning Text 2 2 2 2" xfId="42939"/>
    <cellStyle name="Warning Text 2 2 2 2 2" xfId="42940"/>
    <cellStyle name="Warning Text 2 2 2 3" xfId="42941"/>
    <cellStyle name="Warning Text 2 2 2 4" xfId="42942"/>
    <cellStyle name="Warning Text 2 2 3" xfId="42943"/>
    <cellStyle name="Warning Text 2 2 3 2" xfId="42944"/>
    <cellStyle name="Warning Text 2 2 3 2 2" xfId="42945"/>
    <cellStyle name="Warning Text 2 2 3 3" xfId="42946"/>
    <cellStyle name="Warning Text 2 2 4" xfId="42947"/>
    <cellStyle name="Warning Text 2 2 4 2" xfId="42948"/>
    <cellStyle name="Warning Text 2 2 5" xfId="42949"/>
    <cellStyle name="Warning Text 2 3" xfId="42950"/>
    <cellStyle name="Warning Text 2 3 2" xfId="42951"/>
    <cellStyle name="Warning Text 2 3 2 2" xfId="42952"/>
    <cellStyle name="Warning Text 2 3 2 2 2" xfId="42953"/>
    <cellStyle name="Warning Text 2 3 2 3" xfId="42954"/>
    <cellStyle name="Warning Text 2 3 2 4" xfId="42955"/>
    <cellStyle name="Warning Text 2 3 3" xfId="42956"/>
    <cellStyle name="Warning Text 2 3 3 2" xfId="42957"/>
    <cellStyle name="Warning Text 2 3 4" xfId="42958"/>
    <cellStyle name="Warning Text 2 3 4 2" xfId="42959"/>
    <cellStyle name="Warning Text 2 4" xfId="42960"/>
    <cellStyle name="Warning Text 2 4 2" xfId="42961"/>
    <cellStyle name="Warning Text 2 4 2 2" xfId="42962"/>
    <cellStyle name="Warning Text 2 4 3" xfId="42963"/>
    <cellStyle name="Warning Text 2 4 4" xfId="42964"/>
    <cellStyle name="Warning Text 2 5" xfId="42965"/>
    <cellStyle name="Warning Text 2 5 2" xfId="42966"/>
    <cellStyle name="Warning Text 2 5 3" xfId="42967"/>
    <cellStyle name="Warning Text 2 6" xfId="42968"/>
    <cellStyle name="Warning Text 2 6 2" xfId="42969"/>
    <cellStyle name="Warning Text 20" xfId="42970"/>
    <cellStyle name="Warning Text 21" xfId="42971"/>
    <cellStyle name="Warning Text 22" xfId="42972"/>
    <cellStyle name="Warning Text 23" xfId="42973"/>
    <cellStyle name="Warning Text 24" xfId="42974"/>
    <cellStyle name="Warning Text 25" xfId="42975"/>
    <cellStyle name="Warning Text 26" xfId="42976"/>
    <cellStyle name="Warning Text 27" xfId="42977"/>
    <cellStyle name="Warning Text 28" xfId="42978"/>
    <cellStyle name="Warning Text 29" xfId="42979"/>
    <cellStyle name="Warning Text 3" xfId="42980"/>
    <cellStyle name="Warning Text 3 2" xfId="42981"/>
    <cellStyle name="Warning Text 3 2 2" xfId="42982"/>
    <cellStyle name="Warning Text 3 2 2 2" xfId="42983"/>
    <cellStyle name="Warning Text 3 2 3" xfId="42984"/>
    <cellStyle name="Warning Text 3 2 4" xfId="42985"/>
    <cellStyle name="Warning Text 3 3" xfId="42986"/>
    <cellStyle name="Warning Text 3 3 2" xfId="42987"/>
    <cellStyle name="Warning Text 3 3 2 2" xfId="42988"/>
    <cellStyle name="Warning Text 3 3 3" xfId="42989"/>
    <cellStyle name="Warning Text 3 4" xfId="42990"/>
    <cellStyle name="Warning Text 3 4 2" xfId="42991"/>
    <cellStyle name="Warning Text 3 5" xfId="42992"/>
    <cellStyle name="Warning Text 30" xfId="42993"/>
    <cellStyle name="Warning Text 31" xfId="42994"/>
    <cellStyle name="Warning Text 32" xfId="42995"/>
    <cellStyle name="Warning Text 33" xfId="42996"/>
    <cellStyle name="Warning Text 34" xfId="42997"/>
    <cellStyle name="Warning Text 35" xfId="42998"/>
    <cellStyle name="Warning Text 36" xfId="42999"/>
    <cellStyle name="Warning Text 37" xfId="43000"/>
    <cellStyle name="Warning Text 38" xfId="43001"/>
    <cellStyle name="Warning Text 39" xfId="43002"/>
    <cellStyle name="Warning Text 4" xfId="43003"/>
    <cellStyle name="Warning Text 4 2" xfId="43004"/>
    <cellStyle name="Warning Text 4 2 2" xfId="43005"/>
    <cellStyle name="Warning Text 4 2 2 2" xfId="43006"/>
    <cellStyle name="Warning Text 4 2 3" xfId="43007"/>
    <cellStyle name="Warning Text 4 2 4" xfId="43008"/>
    <cellStyle name="Warning Text 4 3" xfId="43009"/>
    <cellStyle name="Warning Text 4 3 2" xfId="43010"/>
    <cellStyle name="Warning Text 4 3 3" xfId="43011"/>
    <cellStyle name="Warning Text 4 4" xfId="43012"/>
    <cellStyle name="Warning Text 4 4 2" xfId="43013"/>
    <cellStyle name="Warning Text 4 5" xfId="43014"/>
    <cellStyle name="Warning Text 40" xfId="43015"/>
    <cellStyle name="Warning Text 41" xfId="43016"/>
    <cellStyle name="Warning Text 42" xfId="43017"/>
    <cellStyle name="Warning Text 43" xfId="43018"/>
    <cellStyle name="Warning Text 44" xfId="43019"/>
    <cellStyle name="Warning Text 45" xfId="43020"/>
    <cellStyle name="Warning Text 46" xfId="43021"/>
    <cellStyle name="Warning Text 47" xfId="43022"/>
    <cellStyle name="Warning Text 48" xfId="43023"/>
    <cellStyle name="Warning Text 49" xfId="43024"/>
    <cellStyle name="Warning Text 5" xfId="43025"/>
    <cellStyle name="Warning Text 5 2" xfId="43026"/>
    <cellStyle name="Warning Text 5 2 2" xfId="43027"/>
    <cellStyle name="Warning Text 5 2 3" xfId="43028"/>
    <cellStyle name="Warning Text 5 3" xfId="43029"/>
    <cellStyle name="Warning Text 50" xfId="43030"/>
    <cellStyle name="Warning Text 51" xfId="43031"/>
    <cellStyle name="Warning Text 52" xfId="43032"/>
    <cellStyle name="Warning Text 53" xfId="43033"/>
    <cellStyle name="Warning Text 54" xfId="43034"/>
    <cellStyle name="Warning Text 55" xfId="43035"/>
    <cellStyle name="Warning Text 56" xfId="43036"/>
    <cellStyle name="Warning Text 57" xfId="43037"/>
    <cellStyle name="Warning Text 58" xfId="43038"/>
    <cellStyle name="Warning Text 59" xfId="43039"/>
    <cellStyle name="Warning Text 6" xfId="43040"/>
    <cellStyle name="Warning Text 6 2" xfId="43041"/>
    <cellStyle name="Warning Text 6 2 2" xfId="43042"/>
    <cellStyle name="Warning Text 6 3" xfId="43043"/>
    <cellStyle name="Warning Text 6 4" xfId="43044"/>
    <cellStyle name="Warning Text 60" xfId="43045"/>
    <cellStyle name="Warning Text 61" xfId="43046"/>
    <cellStyle name="Warning Text 62" xfId="43047"/>
    <cellStyle name="Warning Text 63" xfId="43048"/>
    <cellStyle name="Warning Text 64" xfId="43049"/>
    <cellStyle name="Warning Text 65" xfId="43050"/>
    <cellStyle name="Warning Text 7" xfId="43051"/>
    <cellStyle name="Warning Text 7 2" xfId="43052"/>
    <cellStyle name="Warning Text 8" xfId="43053"/>
    <cellStyle name="Warning Text 9" xfId="43054"/>
    <cellStyle name="Year" xfId="43055"/>
    <cellStyle name="Year 2" xfId="4305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7.xml"/><Relationship Id="rId117" Type="http://schemas.openxmlformats.org/officeDocument/2006/relationships/externalLink" Target="externalLinks/externalLink98.xml"/><Relationship Id="rId21" Type="http://schemas.openxmlformats.org/officeDocument/2006/relationships/externalLink" Target="externalLinks/externalLink2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63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49.xml"/><Relationship Id="rId84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70.xml"/><Relationship Id="rId112" Type="http://schemas.openxmlformats.org/officeDocument/2006/relationships/externalLink" Target="externalLinks/externalLink93.xml"/><Relationship Id="rId133" Type="http://schemas.openxmlformats.org/officeDocument/2006/relationships/externalLink" Target="externalLinks/externalLink114.xml"/><Relationship Id="rId138" Type="http://schemas.openxmlformats.org/officeDocument/2006/relationships/externalLink" Target="externalLinks/externalLink11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8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39.xml"/><Relationship Id="rId74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60.xml"/><Relationship Id="rId102" Type="http://schemas.openxmlformats.org/officeDocument/2006/relationships/externalLink" Target="externalLinks/externalLink83.xml"/><Relationship Id="rId123" Type="http://schemas.openxmlformats.org/officeDocument/2006/relationships/externalLink" Target="externalLinks/externalLink104.xml"/><Relationship Id="rId128" Type="http://schemas.openxmlformats.org/officeDocument/2006/relationships/externalLink" Target="externalLinks/externalLink109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1.xml"/><Relationship Id="rId95" Type="http://schemas.openxmlformats.org/officeDocument/2006/relationships/externalLink" Target="externalLinks/externalLink76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50.xml"/><Relationship Id="rId113" Type="http://schemas.openxmlformats.org/officeDocument/2006/relationships/externalLink" Target="externalLinks/externalLink94.xml"/><Relationship Id="rId118" Type="http://schemas.openxmlformats.org/officeDocument/2006/relationships/externalLink" Target="externalLinks/externalLink99.xml"/><Relationship Id="rId134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20.xml"/><Relationship Id="rId80" Type="http://schemas.openxmlformats.org/officeDocument/2006/relationships/externalLink" Target="externalLinks/externalLink61.xml"/><Relationship Id="rId85" Type="http://schemas.openxmlformats.org/officeDocument/2006/relationships/externalLink" Target="externalLinks/externalLink6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84.xml"/><Relationship Id="rId108" Type="http://schemas.openxmlformats.org/officeDocument/2006/relationships/externalLink" Target="externalLinks/externalLink89.xml"/><Relationship Id="rId116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05.xml"/><Relationship Id="rId129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18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1.xml"/><Relationship Id="rId75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64.xml"/><Relationship Id="rId88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72.xml"/><Relationship Id="rId96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92.xml"/><Relationship Id="rId132" Type="http://schemas.openxmlformats.org/officeDocument/2006/relationships/externalLink" Target="externalLinks/externalLink113.xml"/><Relationship Id="rId140" Type="http://schemas.openxmlformats.org/officeDocument/2006/relationships/externalLink" Target="externalLinks/externalLink121.xml"/><Relationship Id="rId14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38.xml"/><Relationship Id="rId106" Type="http://schemas.openxmlformats.org/officeDocument/2006/relationships/externalLink" Target="externalLinks/externalLink87.xml"/><Relationship Id="rId114" Type="http://schemas.openxmlformats.org/officeDocument/2006/relationships/externalLink" Target="externalLinks/externalLink95.xml"/><Relationship Id="rId119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0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1.xml"/><Relationship Id="rId65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54.xml"/><Relationship Id="rId78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62.xml"/><Relationship Id="rId86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75.xml"/><Relationship Id="rId99" Type="http://schemas.openxmlformats.org/officeDocument/2006/relationships/externalLink" Target="externalLinks/externalLink80.xml"/><Relationship Id="rId101" Type="http://schemas.openxmlformats.org/officeDocument/2006/relationships/externalLink" Target="externalLinks/externalLink82.xml"/><Relationship Id="rId122" Type="http://schemas.openxmlformats.org/officeDocument/2006/relationships/externalLink" Target="externalLinks/externalLink103.xml"/><Relationship Id="rId130" Type="http://schemas.openxmlformats.org/officeDocument/2006/relationships/externalLink" Target="externalLinks/externalLink111.xml"/><Relationship Id="rId135" Type="http://schemas.openxmlformats.org/officeDocument/2006/relationships/externalLink" Target="externalLinks/externalLink116.xml"/><Relationship Id="rId143" Type="http://schemas.openxmlformats.org/officeDocument/2006/relationships/sharedStrings" Target="sharedStrings.xml"/><Relationship Id="rId14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0.xml"/><Relationship Id="rId109" Type="http://schemas.openxmlformats.org/officeDocument/2006/relationships/externalLink" Target="externalLinks/externalLink90.xml"/><Relationship Id="rId34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76" Type="http://schemas.openxmlformats.org/officeDocument/2006/relationships/externalLink" Target="externalLinks/externalLink57.xml"/><Relationship Id="rId97" Type="http://schemas.openxmlformats.org/officeDocument/2006/relationships/externalLink" Target="externalLinks/externalLink78.xml"/><Relationship Id="rId104" Type="http://schemas.openxmlformats.org/officeDocument/2006/relationships/externalLink" Target="externalLinks/externalLink85.xml"/><Relationship Id="rId120" Type="http://schemas.openxmlformats.org/officeDocument/2006/relationships/externalLink" Target="externalLinks/externalLink101.xml"/><Relationship Id="rId125" Type="http://schemas.openxmlformats.org/officeDocument/2006/relationships/externalLink" Target="externalLinks/externalLink106.xml"/><Relationship Id="rId141" Type="http://schemas.openxmlformats.org/officeDocument/2006/relationships/theme" Target="theme/theme1.xml"/><Relationship Id="rId14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2.xml"/><Relationship Id="rId92" Type="http://schemas.openxmlformats.org/officeDocument/2006/relationships/externalLink" Target="externalLinks/externalLink7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5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47.xml"/><Relationship Id="rId87" Type="http://schemas.openxmlformats.org/officeDocument/2006/relationships/externalLink" Target="externalLinks/externalLink68.xml"/><Relationship Id="rId110" Type="http://schemas.openxmlformats.org/officeDocument/2006/relationships/externalLink" Target="externalLinks/externalLink91.xml"/><Relationship Id="rId115" Type="http://schemas.openxmlformats.org/officeDocument/2006/relationships/externalLink" Target="externalLinks/externalLink96.xml"/><Relationship Id="rId131" Type="http://schemas.openxmlformats.org/officeDocument/2006/relationships/externalLink" Target="externalLinks/externalLink112.xml"/><Relationship Id="rId136" Type="http://schemas.openxmlformats.org/officeDocument/2006/relationships/externalLink" Target="externalLinks/externalLink117.xml"/><Relationship Id="rId61" Type="http://schemas.openxmlformats.org/officeDocument/2006/relationships/externalLink" Target="externalLinks/externalLink42.xml"/><Relationship Id="rId82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58.xml"/><Relationship Id="rId100" Type="http://schemas.openxmlformats.org/officeDocument/2006/relationships/externalLink" Target="externalLinks/externalLink81.xml"/><Relationship Id="rId105" Type="http://schemas.openxmlformats.org/officeDocument/2006/relationships/externalLink" Target="externalLinks/externalLink86.xml"/><Relationship Id="rId126" Type="http://schemas.openxmlformats.org/officeDocument/2006/relationships/externalLink" Target="externalLinks/externalLink107.xml"/><Relationship Id="rId14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72" Type="http://schemas.openxmlformats.org/officeDocument/2006/relationships/externalLink" Target="externalLinks/externalLink53.xml"/><Relationship Id="rId93" Type="http://schemas.openxmlformats.org/officeDocument/2006/relationships/externalLink" Target="externalLinks/externalLink74.xml"/><Relationship Id="rId98" Type="http://schemas.openxmlformats.org/officeDocument/2006/relationships/externalLink" Target="externalLinks/externalLink79.xml"/><Relationship Id="rId121" Type="http://schemas.openxmlformats.org/officeDocument/2006/relationships/externalLink" Target="externalLinks/externalLink102.xml"/><Relationship Id="rId142" Type="http://schemas.openxmlformats.org/officeDocument/2006/relationships/styles" Target="styles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0" y="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314325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9525" y="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137160</xdr:rowOff>
    </xdr:to>
    <xdr:sp macro="" textlink="">
      <xdr:nvSpPr>
        <xdr:cNvPr id="2" name="AutoShape 2" descr="saphtmlp://htmlviewer.sap.com/051Mkc6x7kYddEzrxdGv8m/s_b_filt.gif"/>
        <xdr:cNvSpPr>
          <a:spLocks noChangeAspect="1" noChangeArrowheads="1"/>
        </xdr:cNvSpPr>
      </xdr:nvSpPr>
      <xdr:spPr bwMode="auto">
        <a:xfrm>
          <a:off x="0" y="97155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26</xdr:row>
      <xdr:rowOff>137160</xdr:rowOff>
    </xdr:to>
    <xdr:sp macro="" textlink="">
      <xdr:nvSpPr>
        <xdr:cNvPr id="3" name="AutoShape 1" descr="saphtmlp://htmlviewer.sap.com/051Mkc6x7kYddCk%7birRug0/s_b_filt.gif"/>
        <xdr:cNvSpPr>
          <a:spLocks noChangeAspect="1" noChangeArrowheads="1"/>
        </xdr:cNvSpPr>
      </xdr:nvSpPr>
      <xdr:spPr bwMode="auto">
        <a:xfrm>
          <a:off x="0" y="422910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47625</xdr:rowOff>
    </xdr:from>
    <xdr:to>
      <xdr:col>13</xdr:col>
      <xdr:colOff>341828</xdr:colOff>
      <xdr:row>54</xdr:row>
      <xdr:rowOff>94171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09550"/>
          <a:ext cx="8571428" cy="86285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8</xdr:col>
      <xdr:colOff>304067</xdr:colOff>
      <xdr:row>13</xdr:row>
      <xdr:rowOff>123651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5866667" cy="13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56"/>
  <sheetViews>
    <sheetView tabSelected="1" zoomScaleNormal="100" workbookViewId="0">
      <pane xSplit="1" ySplit="6" topLeftCell="B7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RowHeight="12.75"/>
  <cols>
    <col min="1" max="1" width="8.5703125" customWidth="1"/>
    <col min="2" max="2" width="35.28515625" customWidth="1"/>
    <col min="3" max="3" width="38.85546875" customWidth="1"/>
    <col min="4" max="5" width="10.42578125" customWidth="1"/>
    <col min="6" max="6" width="12.28515625" style="4" bestFit="1" customWidth="1"/>
    <col min="7" max="7" width="11.85546875" style="4" bestFit="1" customWidth="1"/>
    <col min="8" max="8" width="12.28515625" style="4" bestFit="1" customWidth="1"/>
    <col min="9" max="9" width="11.85546875" bestFit="1" customWidth="1"/>
    <col min="10" max="21" width="9.140625" style="4"/>
  </cols>
  <sheetData>
    <row r="1" spans="1:21" ht="18">
      <c r="A1" s="71" t="s">
        <v>0</v>
      </c>
      <c r="B1" s="72"/>
      <c r="C1" s="72"/>
      <c r="D1" s="72"/>
      <c r="E1" s="72"/>
      <c r="F1" s="72"/>
      <c r="G1" s="72"/>
      <c r="H1" s="72"/>
      <c r="I1" s="72"/>
    </row>
    <row r="2" spans="1:21" ht="18">
      <c r="A2" s="71" t="s">
        <v>1</v>
      </c>
      <c r="B2" s="72"/>
      <c r="C2" s="72"/>
      <c r="D2" s="72"/>
      <c r="E2" s="72"/>
      <c r="F2" s="72"/>
      <c r="G2" s="72"/>
      <c r="H2" s="72"/>
      <c r="I2" s="72"/>
    </row>
    <row r="3" spans="1:21" ht="18">
      <c r="A3" s="71" t="s">
        <v>2</v>
      </c>
      <c r="B3" s="70"/>
      <c r="C3" s="70"/>
      <c r="D3" s="70"/>
      <c r="E3" s="70"/>
      <c r="F3" s="70"/>
      <c r="G3" s="70"/>
      <c r="H3" s="70"/>
      <c r="I3" s="70"/>
    </row>
    <row r="4" spans="1:21" ht="18">
      <c r="A4" s="71" t="s">
        <v>424</v>
      </c>
      <c r="B4" s="70"/>
      <c r="C4" s="70"/>
      <c r="D4" s="70"/>
      <c r="E4" s="70"/>
      <c r="F4" s="70"/>
      <c r="G4" s="70"/>
      <c r="H4" s="70"/>
      <c r="I4" s="70"/>
    </row>
    <row r="5" spans="1:21" s="78" customFormat="1" ht="17.25" customHeight="1">
      <c r="A5" s="74"/>
      <c r="C5" s="80"/>
      <c r="D5" s="79"/>
      <c r="E5" s="75"/>
      <c r="F5" s="76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</row>
    <row r="6" spans="1:21" ht="39.75" customHeight="1" thickBot="1">
      <c r="A6" s="69" t="s">
        <v>3</v>
      </c>
      <c r="B6" s="68"/>
      <c r="C6" s="5"/>
      <c r="D6" s="6" t="s">
        <v>4</v>
      </c>
      <c r="E6" s="7" t="s">
        <v>5</v>
      </c>
      <c r="F6" s="67" t="s">
        <v>6</v>
      </c>
      <c r="G6" s="67" t="s">
        <v>7</v>
      </c>
      <c r="H6" s="67" t="s">
        <v>8</v>
      </c>
      <c r="I6" s="66" t="s">
        <v>9</v>
      </c>
    </row>
    <row r="7" spans="1:21">
      <c r="A7" s="64" t="s">
        <v>10</v>
      </c>
      <c r="B7" s="65" t="s">
        <v>11</v>
      </c>
      <c r="C7" s="8" t="s">
        <v>12</v>
      </c>
      <c r="D7" s="8" t="s">
        <v>13</v>
      </c>
      <c r="E7" s="9" t="s">
        <v>14</v>
      </c>
      <c r="F7" s="10" t="s">
        <v>15</v>
      </c>
      <c r="G7" s="10" t="s">
        <v>16</v>
      </c>
      <c r="H7" s="10" t="s">
        <v>17</v>
      </c>
      <c r="I7" s="10" t="s">
        <v>18</v>
      </c>
    </row>
    <row r="8" spans="1:21">
      <c r="A8" s="64"/>
      <c r="B8" s="65"/>
      <c r="C8" s="8"/>
      <c r="D8" s="8"/>
      <c r="E8" s="9"/>
      <c r="F8" s="11"/>
      <c r="G8" s="11"/>
      <c r="H8" s="11"/>
      <c r="I8" s="11"/>
    </row>
    <row r="9" spans="1:21">
      <c r="A9" s="64">
        <f>A8+1</f>
        <v>1</v>
      </c>
      <c r="B9" s="63" t="s">
        <v>431</v>
      </c>
      <c r="C9" s="8"/>
      <c r="D9" s="8"/>
      <c r="E9" s="9"/>
      <c r="F9" s="164">
        <f>'Revenue Req 2020-2021'!F12</f>
        <v>21557696.521461602</v>
      </c>
      <c r="G9" s="164">
        <f>'Revenue Req 2020-2021'!G12</f>
        <v>5934024.5710490262</v>
      </c>
      <c r="H9" s="164">
        <f>F9+G9</f>
        <v>27491721.092510629</v>
      </c>
      <c r="I9" s="11"/>
    </row>
    <row r="10" spans="1:21">
      <c r="A10" s="64">
        <f>A9+1</f>
        <v>2</v>
      </c>
      <c r="B10" s="63" t="s">
        <v>362</v>
      </c>
      <c r="C10" s="8"/>
      <c r="D10" s="152">
        <f>'Elec Sch 142 5-2021'!Z9</f>
        <v>-3.8282465123056228E-3</v>
      </c>
      <c r="E10" s="153">
        <f>'Gas Sch 142 05-2021'!U10</f>
        <v>9.2854252627424232E-3</v>
      </c>
      <c r="F10" s="165">
        <f>IF(D10&lt;0,0,D10)*F9</f>
        <v>0</v>
      </c>
      <c r="G10" s="165">
        <f>IF(E10&lt;0,0,E10)*G9</f>
        <v>55099.941661752899</v>
      </c>
      <c r="H10" s="165">
        <f>F10+G10</f>
        <v>55099.941661752899</v>
      </c>
      <c r="I10" s="11"/>
    </row>
    <row r="11" spans="1:21">
      <c r="A11" s="64">
        <f t="shared" ref="A11:A32" si="0">A10+1</f>
        <v>3</v>
      </c>
      <c r="B11" s="31" t="s">
        <v>515</v>
      </c>
      <c r="C11" s="8"/>
      <c r="D11" s="224" t="s">
        <v>366</v>
      </c>
      <c r="E11" s="225"/>
      <c r="F11" s="165">
        <f>'2020 PCORC Low-Income Funding'!Q11</f>
        <v>1293461.791287696</v>
      </c>
      <c r="G11" s="165">
        <f>'2020 PCORC Low-Income Funding'!R11</f>
        <v>0</v>
      </c>
      <c r="H11" s="165">
        <f>F11+G11</f>
        <v>1293461.791287696</v>
      </c>
      <c r="I11" s="221" t="s">
        <v>364</v>
      </c>
    </row>
    <row r="12" spans="1:21">
      <c r="A12" s="64">
        <f t="shared" si="0"/>
        <v>4</v>
      </c>
      <c r="B12" s="31" t="s">
        <v>528</v>
      </c>
      <c r="C12" s="8"/>
      <c r="D12" s="224"/>
      <c r="E12" s="225"/>
      <c r="F12" s="166">
        <f>H9*D17-F9</f>
        <v>3184852.4617979638</v>
      </c>
      <c r="G12" s="166">
        <f>H9*E17-G9</f>
        <v>-3184852.4617979629</v>
      </c>
      <c r="H12" s="550">
        <f>F12+G12</f>
        <v>0</v>
      </c>
      <c r="I12" s="549"/>
    </row>
    <row r="13" spans="1:21">
      <c r="A13" s="64">
        <f t="shared" si="0"/>
        <v>5</v>
      </c>
      <c r="B13" s="63" t="s">
        <v>89</v>
      </c>
      <c r="C13" s="3"/>
      <c r="D13" s="12"/>
      <c r="E13" s="13"/>
      <c r="F13" s="167">
        <f>SUM(F9:F12)</f>
        <v>26036010.77454726</v>
      </c>
      <c r="G13" s="167">
        <f>SUM(G9:G12)</f>
        <v>2804272.0509128161</v>
      </c>
      <c r="H13" s="167">
        <f>SUM(H9:H12)</f>
        <v>28840282.825460076</v>
      </c>
      <c r="I13" s="14"/>
    </row>
    <row r="14" spans="1:21" s="4" customFormat="1">
      <c r="A14" s="64">
        <f t="shared" si="0"/>
        <v>6</v>
      </c>
      <c r="B14" s="63"/>
      <c r="C14" s="3"/>
      <c r="D14" s="12"/>
      <c r="E14" s="13"/>
      <c r="F14" s="16"/>
      <c r="G14" s="16"/>
      <c r="H14" s="17"/>
      <c r="I14" s="14"/>
    </row>
    <row r="15" spans="1:21">
      <c r="A15" s="64">
        <f t="shared" si="0"/>
        <v>7</v>
      </c>
      <c r="B15" s="63" t="s">
        <v>368</v>
      </c>
      <c r="C15" s="3"/>
      <c r="D15" s="12"/>
      <c r="E15" s="13"/>
      <c r="F15" s="16">
        <f>-'2020 Elec&amp;Gas Forecast Revenue'!H40</f>
        <v>-266880.24567004479</v>
      </c>
      <c r="G15" s="16">
        <f>-'2020 Elec&amp;Gas Forecast Revenue'!H21</f>
        <v>115499.97307219659</v>
      </c>
      <c r="H15" s="168">
        <f>SUM(F15:G15)</f>
        <v>-151380.2725978482</v>
      </c>
      <c r="I15" s="14"/>
    </row>
    <row r="16" spans="1:21">
      <c r="A16" s="64">
        <f t="shared" si="0"/>
        <v>8</v>
      </c>
      <c r="B16" s="61" t="s">
        <v>427</v>
      </c>
      <c r="C16" s="3"/>
      <c r="D16" s="3"/>
      <c r="E16" s="18"/>
      <c r="F16" s="168">
        <f>'Revenue Req 2020-2021'!F53</f>
        <v>1278.9064475521445</v>
      </c>
      <c r="G16" s="168">
        <f>'Revenue Req 2020-2021'!G53</f>
        <v>220970.20678212121</v>
      </c>
      <c r="H16" s="168">
        <f>SUM(F16:G16)</f>
        <v>222249.11322967336</v>
      </c>
      <c r="I16" s="14"/>
    </row>
    <row r="17" spans="1:9">
      <c r="A17" s="64">
        <f t="shared" si="0"/>
        <v>9</v>
      </c>
      <c r="B17" s="19" t="s">
        <v>90</v>
      </c>
      <c r="C17" s="3"/>
      <c r="D17" s="206">
        <v>0.9</v>
      </c>
      <c r="E17" s="206">
        <v>0.1</v>
      </c>
      <c r="F17" s="27">
        <f>H17*D17</f>
        <v>-885894.228</v>
      </c>
      <c r="G17" s="27">
        <f>H17*E17</f>
        <v>-98432.69200000001</v>
      </c>
      <c r="H17" s="28">
        <f>-'LIHEAP Credit'!A1</f>
        <v>-984326.92</v>
      </c>
      <c r="I17" s="14"/>
    </row>
    <row r="18" spans="1:9" s="4" customFormat="1">
      <c r="A18" s="64">
        <f t="shared" si="0"/>
        <v>10</v>
      </c>
      <c r="B18" s="63"/>
      <c r="C18" s="3"/>
      <c r="D18" s="206"/>
      <c r="E18" s="207"/>
      <c r="F18" s="168"/>
      <c r="G18" s="168"/>
      <c r="H18" s="168">
        <f>SUM(F18:G18)</f>
        <v>0</v>
      </c>
      <c r="I18" s="14"/>
    </row>
    <row r="19" spans="1:9" s="4" customFormat="1" ht="14.1" customHeight="1">
      <c r="A19" s="64">
        <f t="shared" si="0"/>
        <v>11</v>
      </c>
      <c r="B19" s="61" t="s">
        <v>425</v>
      </c>
      <c r="C19" s="3"/>
      <c r="F19" s="22">
        <f>SUM(F13:F18)</f>
        <v>24884515.207324766</v>
      </c>
      <c r="G19" s="22">
        <f>SUM(G13:G18)</f>
        <v>3042309.5387671338</v>
      </c>
      <c r="H19" s="22">
        <f>SUM(H13:H18)</f>
        <v>27926824.746091899</v>
      </c>
      <c r="I19" s="14"/>
    </row>
    <row r="20" spans="1:9" s="4" customFormat="1" ht="14.1" customHeight="1">
      <c r="A20" s="64">
        <f t="shared" si="0"/>
        <v>12</v>
      </c>
      <c r="B20" s="19"/>
      <c r="C20" s="3"/>
      <c r="D20" s="3"/>
      <c r="E20" s="20"/>
      <c r="F20" s="23"/>
      <c r="G20" s="23"/>
      <c r="H20" s="23"/>
      <c r="I20" s="14"/>
    </row>
    <row r="21" spans="1:9" s="4" customFormat="1" ht="14.1" customHeight="1">
      <c r="A21" s="64">
        <f t="shared" si="0"/>
        <v>13</v>
      </c>
      <c r="B21" s="62" t="s">
        <v>19</v>
      </c>
      <c r="C21" s="3"/>
      <c r="D21" s="3"/>
      <c r="E21" s="20"/>
      <c r="F21" s="23"/>
      <c r="G21" s="23"/>
      <c r="H21" s="23"/>
      <c r="I21" s="14"/>
    </row>
    <row r="22" spans="1:9" s="4" customFormat="1" ht="14.1" customHeight="1">
      <c r="A22" s="64">
        <f t="shared" si="0"/>
        <v>14</v>
      </c>
      <c r="B22" s="19" t="s">
        <v>325</v>
      </c>
      <c r="C22" s="3"/>
      <c r="D22" s="3"/>
      <c r="E22" s="20"/>
      <c r="F22" s="208">
        <f>'ConvFac Elec -2019 GRC'!E14</f>
        <v>8.4790000000000004E-3</v>
      </c>
      <c r="G22" s="208">
        <f>'ConvFac Gas-2019 GRC'!E13</f>
        <v>5.1240000000000001E-3</v>
      </c>
      <c r="H22" s="23"/>
      <c r="I22" s="20"/>
    </row>
    <row r="23" spans="1:9" s="4" customFormat="1" ht="14.1" customHeight="1">
      <c r="A23" s="64">
        <f t="shared" si="0"/>
        <v>15</v>
      </c>
      <c r="B23" s="19" t="s">
        <v>20</v>
      </c>
      <c r="C23" s="3"/>
      <c r="D23" s="3"/>
      <c r="E23" s="20"/>
      <c r="F23" s="208">
        <f>'ConvFac Elec -2019 GRC'!E15</f>
        <v>2E-3</v>
      </c>
      <c r="G23" s="208">
        <f>'ConvFac Gas-2019 GRC'!E14</f>
        <v>2E-3</v>
      </c>
      <c r="H23" s="23"/>
      <c r="I23" s="20"/>
    </row>
    <row r="24" spans="1:9" s="4" customFormat="1" ht="14.1" customHeight="1">
      <c r="A24" s="64">
        <f t="shared" si="0"/>
        <v>16</v>
      </c>
      <c r="B24" s="19" t="s">
        <v>21</v>
      </c>
      <c r="C24" s="3"/>
      <c r="D24" s="3"/>
      <c r="E24" s="20"/>
      <c r="F24" s="208">
        <f>'ConvFac Elec -2019 GRC'!E16</f>
        <v>3.8406000000000003E-2</v>
      </c>
      <c r="G24" s="208">
        <f>'ConvFac Gas-2019 GRC'!E15</f>
        <v>3.8323000000000003E-2</v>
      </c>
      <c r="H24" s="23"/>
      <c r="I24" s="20"/>
    </row>
    <row r="25" spans="1:9" s="4" customFormat="1" ht="14.1" customHeight="1">
      <c r="A25" s="64">
        <f t="shared" si="0"/>
        <v>17</v>
      </c>
      <c r="B25" s="19"/>
      <c r="C25" s="3"/>
      <c r="D25" s="3"/>
      <c r="E25" s="20"/>
      <c r="F25" s="24"/>
      <c r="G25" s="24"/>
      <c r="H25" s="23"/>
      <c r="I25" s="20"/>
    </row>
    <row r="26" spans="1:9" s="4" customFormat="1" ht="14.1" customHeight="1">
      <c r="A26" s="64">
        <f t="shared" si="0"/>
        <v>18</v>
      </c>
      <c r="B26" s="61" t="s">
        <v>429</v>
      </c>
      <c r="C26" s="3"/>
      <c r="D26" s="3"/>
      <c r="E26" s="20"/>
      <c r="F26" s="209">
        <f>1-SUM(F22:F24)</f>
        <v>0.95111500000000004</v>
      </c>
      <c r="G26" s="209">
        <f>1-SUM(G22:G24)</f>
        <v>0.95455299999999998</v>
      </c>
      <c r="H26" s="25"/>
      <c r="I26" s="20"/>
    </row>
    <row r="27" spans="1:9" s="4" customFormat="1" ht="14.1" customHeight="1">
      <c r="A27" s="64">
        <f t="shared" si="0"/>
        <v>19</v>
      </c>
      <c r="B27" s="19"/>
      <c r="C27" s="3"/>
      <c r="D27" s="3"/>
      <c r="E27" s="20"/>
      <c r="F27" s="23"/>
      <c r="G27" s="23"/>
      <c r="H27" s="23"/>
      <c r="I27" s="20"/>
    </row>
    <row r="28" spans="1:9" s="4" customFormat="1" ht="14.1" customHeight="1">
      <c r="A28" s="64">
        <f t="shared" si="0"/>
        <v>20</v>
      </c>
      <c r="B28" s="61" t="s">
        <v>430</v>
      </c>
      <c r="C28" s="3"/>
      <c r="D28" s="3"/>
      <c r="E28" s="20"/>
      <c r="F28" s="22">
        <f>F19/F26</f>
        <v>26163518.825089253</v>
      </c>
      <c r="G28" s="22">
        <f>G19/G26</f>
        <v>3187156.2278544344</v>
      </c>
      <c r="H28" s="22">
        <f>SUM(F28:G28)</f>
        <v>29350675.052943688</v>
      </c>
      <c r="I28" s="20"/>
    </row>
    <row r="29" spans="1:9" s="4" customFormat="1" ht="14.1" customHeight="1">
      <c r="A29" s="64">
        <f t="shared" si="0"/>
        <v>21</v>
      </c>
      <c r="B29" s="19"/>
      <c r="C29" s="3"/>
      <c r="D29" s="3"/>
      <c r="E29" s="20"/>
      <c r="F29" s="26"/>
      <c r="G29" s="26"/>
      <c r="H29" s="26"/>
      <c r="I29" s="20"/>
    </row>
    <row r="30" spans="1:9" s="4" customFormat="1" ht="14.1" customHeight="1">
      <c r="A30" s="64">
        <f t="shared" si="0"/>
        <v>22</v>
      </c>
      <c r="B30" s="61" t="s">
        <v>428</v>
      </c>
      <c r="C30" s="3"/>
      <c r="D30" s="3"/>
      <c r="E30" s="3"/>
      <c r="F30" s="27">
        <f>'Revenue Req 2020-2021'!F29</f>
        <v>20601965.56436947</v>
      </c>
      <c r="G30" s="27">
        <f>'Revenue Req 2020-2021'!G29</f>
        <v>6185386.1663329443</v>
      </c>
      <c r="H30" s="28">
        <f>SUM(F30:G30)</f>
        <v>26787351.730702415</v>
      </c>
      <c r="I30" s="20"/>
    </row>
    <row r="31" spans="1:9" s="4" customFormat="1">
      <c r="A31" s="64">
        <f t="shared" si="0"/>
        <v>23</v>
      </c>
      <c r="B31" s="60"/>
      <c r="C31" s="59"/>
      <c r="D31" s="59"/>
      <c r="E31" s="59"/>
      <c r="F31" s="29"/>
      <c r="G31" s="29"/>
      <c r="H31" s="29"/>
      <c r="I31" s="20"/>
    </row>
    <row r="32" spans="1:9" s="4" customFormat="1" ht="13.5" thickBot="1">
      <c r="A32" s="64">
        <f t="shared" si="0"/>
        <v>24</v>
      </c>
      <c r="B32" s="150" t="s">
        <v>88</v>
      </c>
      <c r="C32" s="58"/>
      <c r="D32" s="58"/>
      <c r="E32" s="57"/>
      <c r="F32" s="56">
        <f>F28-F30</f>
        <v>5561553.2607197836</v>
      </c>
      <c r="G32" s="56">
        <f>G28-G30</f>
        <v>-2998229.9384785099</v>
      </c>
      <c r="H32" s="56">
        <f>H28-H30</f>
        <v>2563323.3222412728</v>
      </c>
      <c r="I32" s="30"/>
    </row>
    <row r="33" spans="1:8" s="4" customFormat="1" ht="13.5" thickTop="1">
      <c r="A33" s="8"/>
      <c r="B33" s="8"/>
      <c r="C33" s="3"/>
      <c r="D33" s="3"/>
      <c r="E33" s="3"/>
      <c r="F33" s="3"/>
      <c r="G33" s="3"/>
      <c r="H33" s="3"/>
    </row>
    <row r="34" spans="1:8" s="4" customFormat="1" ht="14.1" customHeight="1">
      <c r="A34"/>
      <c r="B34" s="8"/>
      <c r="C34" s="3"/>
      <c r="D34" s="3"/>
      <c r="E34" s="3"/>
      <c r="F34" s="42"/>
      <c r="G34" s="42"/>
      <c r="H34" s="44"/>
    </row>
    <row r="35" spans="1:8" s="4" customFormat="1" ht="14.1" customHeight="1">
      <c r="A35" s="533" t="s">
        <v>514</v>
      </c>
      <c r="B35" s="8"/>
      <c r="C35" s="3"/>
      <c r="D35" s="3"/>
      <c r="E35" s="3"/>
      <c r="F35" s="42"/>
      <c r="G35" s="42"/>
      <c r="H35" s="44"/>
    </row>
    <row r="36" spans="1:8" s="4" customFormat="1" ht="14.1" customHeight="1">
      <c r="B36" s="8"/>
      <c r="C36" s="3"/>
      <c r="D36" s="3"/>
      <c r="E36" s="3"/>
      <c r="F36" s="42"/>
      <c r="G36" s="42"/>
      <c r="H36" s="44"/>
    </row>
    <row r="37" spans="1:8" s="4" customFormat="1" ht="14.1" customHeight="1" thickBot="1">
      <c r="A37" s="32" t="s">
        <v>22</v>
      </c>
      <c r="C37" s="3"/>
      <c r="D37" s="3"/>
      <c r="E37" s="3"/>
      <c r="F37" s="33" t="s">
        <v>6</v>
      </c>
      <c r="G37" s="33" t="s">
        <v>7</v>
      </c>
      <c r="H37" s="43" t="s">
        <v>8</v>
      </c>
    </row>
    <row r="38" spans="1:8" s="4" customFormat="1" ht="14.1" customHeight="1">
      <c r="A38" s="34"/>
      <c r="C38" s="3"/>
      <c r="D38" s="3"/>
      <c r="E38" s="3"/>
      <c r="F38" s="51"/>
      <c r="G38" s="51"/>
      <c r="H38" s="42"/>
    </row>
    <row r="39" spans="1:8" s="4" customFormat="1" ht="14.1" customHeight="1">
      <c r="A39" s="31"/>
      <c r="C39" s="3"/>
      <c r="D39" s="3"/>
      <c r="E39" s="3"/>
      <c r="F39" s="52"/>
      <c r="G39" s="52"/>
      <c r="H39" s="52"/>
    </row>
    <row r="40" spans="1:8" s="4" customFormat="1" ht="14.1" customHeight="1">
      <c r="A40" s="31" t="s">
        <v>513</v>
      </c>
      <c r="C40" s="3"/>
      <c r="D40" s="3"/>
      <c r="E40" s="3"/>
      <c r="F40" s="52">
        <f>'Summary of RR change'!F9+'Summary of RR change'!F10</f>
        <v>1359942.5845325699</v>
      </c>
      <c r="G40" s="52">
        <f>'Summary of RR change'!G9+'Summary of RR change'!G10</f>
        <v>57723.292118670106</v>
      </c>
      <c r="H40" s="52">
        <f t="shared" ref="H40:H45" si="1">SUM(F40:G40)</f>
        <v>1417665.87665124</v>
      </c>
    </row>
    <row r="41" spans="1:8" s="4" customFormat="1" ht="14.1" customHeight="1">
      <c r="A41" s="63" t="s">
        <v>368</v>
      </c>
      <c r="C41" s="3"/>
      <c r="D41" s="3"/>
      <c r="E41" s="3"/>
      <c r="F41" s="52">
        <f>'Summary of RR change'!F12</f>
        <v>-24413.400956117268</v>
      </c>
      <c r="G41" s="52">
        <f>'Summary of RR change'!G12</f>
        <v>28992.178652482668</v>
      </c>
      <c r="H41" s="52">
        <f t="shared" si="1"/>
        <v>4578.7776963653996</v>
      </c>
    </row>
    <row r="42" spans="1:8" s="4" customFormat="1" ht="25.5" customHeight="1">
      <c r="A42" s="551" t="str">
        <f>IF(H42&gt;0,"Increase","Decrease")&amp;" due to moving from a combined "&amp;IF('Revenue Req 2020-2021'!H15&gt;0,"under-collection","over-collection")&amp;" of "&amp;DOLLAR(ABS('Revenue Req 2020-2021'!H15/1000000),1)&amp;"M in the prior rate period to a combined "&amp;IF(H16&gt;0,"under-collection","over-collection")&amp;" of "&amp;DOLLAR(ABS(H16/1000000),1)&amp;"M in the current rate period"</f>
        <v>Decrease due to moving from a combined under-collection of $0.7M in the prior rate period to a combined under-collection of $0.2M in the current rate period</v>
      </c>
      <c r="B42" s="551"/>
      <c r="C42" s="551"/>
      <c r="D42" s="551"/>
      <c r="E42" s="551"/>
      <c r="F42" s="1">
        <f>'Summary of RR change'!F11</f>
        <v>-709371.68235784513</v>
      </c>
      <c r="G42" s="1">
        <f>'Summary of RR change'!G11</f>
        <v>179117.9144190735</v>
      </c>
      <c r="H42" s="1">
        <f t="shared" si="1"/>
        <v>-530253.76793877163</v>
      </c>
    </row>
    <row r="43" spans="1:8" s="4" customFormat="1">
      <c r="A43" s="34" t="s">
        <v>92</v>
      </c>
      <c r="F43" s="52">
        <f>'Summary of RR change'!F13</f>
        <v>-226722.70335343236</v>
      </c>
      <c r="G43" s="52">
        <f>'Summary of RR change'!G13</f>
        <v>72422.405041941107</v>
      </c>
      <c r="H43" s="36">
        <f t="shared" si="1"/>
        <v>-154300.29831149126</v>
      </c>
    </row>
    <row r="44" spans="1:8" s="4" customFormat="1">
      <c r="A44" s="63" t="s">
        <v>367</v>
      </c>
      <c r="F44" s="52">
        <f>'Summary of RR change'!F14</f>
        <v>0</v>
      </c>
      <c r="G44" s="52">
        <f>'Summary of RR change'!G14</f>
        <v>0</v>
      </c>
      <c r="H44" s="36">
        <f t="shared" si="1"/>
        <v>0</v>
      </c>
    </row>
    <row r="45" spans="1:8" s="4" customFormat="1">
      <c r="A45" s="31" t="s">
        <v>528</v>
      </c>
      <c r="F45" s="52">
        <f>'Summary of RR change'!F15</f>
        <v>3348546.1398442476</v>
      </c>
      <c r="G45" s="52">
        <f>'Summary of RR change'!G15</f>
        <v>-3336485.728710677</v>
      </c>
      <c r="H45" s="36">
        <f t="shared" si="1"/>
        <v>12060.411133570597</v>
      </c>
    </row>
    <row r="46" spans="1:8" s="4" customFormat="1">
      <c r="A46" s="31" t="s">
        <v>516</v>
      </c>
      <c r="F46" s="52">
        <f>'Summary of RR change'!F16</f>
        <v>1813572.3230103601</v>
      </c>
      <c r="G46" s="52">
        <f>'Summary of RR change'!G16</f>
        <v>0</v>
      </c>
      <c r="H46" s="36">
        <f t="shared" ref="H46" si="2">SUM(F46:G46)</f>
        <v>1813572.3230103601</v>
      </c>
    </row>
    <row r="47" spans="1:8" s="4" customFormat="1">
      <c r="F47" s="52"/>
      <c r="G47" s="52"/>
      <c r="H47" s="36"/>
    </row>
    <row r="48" spans="1:8" s="4" customFormat="1" ht="13.5" thickBot="1">
      <c r="A48" s="526" t="s">
        <v>23</v>
      </c>
      <c r="F48" s="38">
        <f>SUM(F39:F47)</f>
        <v>5561553.2607197827</v>
      </c>
      <c r="G48" s="38">
        <f>SUM(G39:G47)</f>
        <v>-2998229.9384785099</v>
      </c>
      <c r="H48" s="38">
        <f>SUM(H39:H47)</f>
        <v>2563323.3222412732</v>
      </c>
    </row>
    <row r="49" spans="1:9" s="4" customFormat="1" ht="13.5" thickTop="1">
      <c r="A49"/>
    </row>
    <row r="50" spans="1:9" s="4" customFormat="1">
      <c r="A50"/>
    </row>
    <row r="51" spans="1:9" s="4" customFormat="1">
      <c r="F51" s="39"/>
      <c r="G51" s="39"/>
      <c r="I51"/>
    </row>
    <row r="52" spans="1:9" s="4" customFormat="1">
      <c r="F52" s="39"/>
      <c r="G52" s="39"/>
      <c r="I52"/>
    </row>
    <row r="53" spans="1:9" s="4" customFormat="1">
      <c r="C53" s="40"/>
      <c r="D53" s="40"/>
      <c r="I53"/>
    </row>
    <row r="54" spans="1:9" s="4" customFormat="1">
      <c r="I54"/>
    </row>
    <row r="55" spans="1:9" s="4" customFormat="1">
      <c r="A55"/>
      <c r="B55"/>
      <c r="C55" s="15"/>
      <c r="D55" s="15"/>
      <c r="E55"/>
      <c r="I55"/>
    </row>
    <row r="56" spans="1:9" s="4" customFormat="1">
      <c r="A56"/>
      <c r="B56"/>
      <c r="C56" s="41"/>
      <c r="D56" s="41"/>
      <c r="E56"/>
      <c r="I56"/>
    </row>
  </sheetData>
  <mergeCells count="1">
    <mergeCell ref="A42:E42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62"/>
  <sheetViews>
    <sheetView zoomScale="90" zoomScaleNormal="90" workbookViewId="0">
      <pane ySplit="8" topLeftCell="A9" activePane="bottomLeft" state="frozen"/>
      <selection activeCell="B59" sqref="B59"/>
      <selection pane="bottomLeft"/>
    </sheetView>
  </sheetViews>
  <sheetFormatPr defaultColWidth="8.85546875" defaultRowHeight="12.75"/>
  <cols>
    <col min="1" max="1" width="2.5703125" style="400" customWidth="1"/>
    <col min="2" max="2" width="4.5703125" style="400" customWidth="1"/>
    <col min="3" max="3" width="2.85546875" style="400" customWidth="1"/>
    <col min="4" max="4" width="26.7109375" style="400" customWidth="1"/>
    <col min="5" max="5" width="8.85546875" style="400" customWidth="1"/>
    <col min="6" max="6" width="13.5703125" style="400" bestFit="1" customWidth="1"/>
    <col min="7" max="7" width="15.42578125" style="400" bestFit="1" customWidth="1"/>
    <col min="8" max="8" width="8" style="400" bestFit="1" customWidth="1"/>
    <col min="9" max="9" width="13.28515625" style="400" customWidth="1"/>
    <col min="10" max="10" width="12.5703125" style="400" customWidth="1"/>
    <col min="11" max="11" width="13.42578125" style="400" customWidth="1"/>
    <col min="12" max="12" width="15.28515625" style="400" bestFit="1" customWidth="1"/>
    <col min="13" max="13" width="10" style="400" customWidth="1"/>
    <col min="14" max="14" width="14.5703125" style="400" customWidth="1"/>
    <col min="15" max="15" width="10.5703125" style="400" customWidth="1"/>
    <col min="16" max="16384" width="8.85546875" style="400"/>
  </cols>
  <sheetData>
    <row r="1" spans="2:15" ht="15" customHeight="1">
      <c r="B1" s="569" t="s">
        <v>30</v>
      </c>
      <c r="C1" s="569"/>
      <c r="D1" s="569"/>
      <c r="E1" s="569"/>
      <c r="F1" s="569"/>
      <c r="G1" s="569"/>
      <c r="H1" s="569"/>
      <c r="I1" s="569"/>
      <c r="J1" s="569"/>
      <c r="K1" s="569"/>
      <c r="L1" s="399"/>
    </row>
    <row r="2" spans="2:15" ht="15" customHeight="1">
      <c r="B2" s="569" t="s">
        <v>406</v>
      </c>
      <c r="C2" s="569"/>
      <c r="D2" s="569"/>
      <c r="E2" s="569"/>
      <c r="F2" s="569"/>
      <c r="G2" s="569"/>
      <c r="H2" s="569"/>
      <c r="I2" s="569"/>
      <c r="J2" s="569"/>
      <c r="K2" s="569"/>
      <c r="L2" s="399"/>
    </row>
    <row r="3" spans="2:15" ht="15" customHeight="1">
      <c r="B3" s="570" t="s">
        <v>277</v>
      </c>
      <c r="C3" s="570"/>
      <c r="D3" s="570"/>
      <c r="E3" s="570"/>
      <c r="F3" s="570"/>
      <c r="G3" s="570"/>
      <c r="H3" s="570"/>
      <c r="I3" s="570"/>
      <c r="J3" s="570"/>
      <c r="K3" s="570"/>
      <c r="L3" s="399"/>
    </row>
    <row r="4" spans="2:15" ht="15" customHeight="1">
      <c r="B4" s="570" t="s">
        <v>407</v>
      </c>
      <c r="C4" s="570"/>
      <c r="D4" s="570"/>
      <c r="E4" s="570"/>
      <c r="F4" s="570"/>
      <c r="G4" s="570"/>
      <c r="H4" s="570"/>
      <c r="I4" s="570"/>
      <c r="J4" s="570"/>
      <c r="K4" s="570"/>
      <c r="L4" s="399"/>
    </row>
    <row r="5" spans="2:15">
      <c r="B5" s="401"/>
      <c r="C5" s="401"/>
      <c r="D5" s="401"/>
      <c r="E5" s="401"/>
      <c r="F5" s="401"/>
      <c r="G5" s="401"/>
      <c r="H5" s="401"/>
      <c r="I5" s="401"/>
      <c r="J5" s="401"/>
      <c r="K5" s="401"/>
    </row>
    <row r="6" spans="2:15">
      <c r="B6" s="401"/>
      <c r="C6" s="401"/>
      <c r="D6" s="401"/>
      <c r="E6" s="401"/>
      <c r="F6" s="402">
        <v>2019</v>
      </c>
      <c r="G6" s="403">
        <f>+F6</f>
        <v>2019</v>
      </c>
      <c r="H6" s="404"/>
      <c r="I6" s="404" t="s">
        <v>149</v>
      </c>
      <c r="J6" s="404" t="s">
        <v>29</v>
      </c>
      <c r="K6" s="404"/>
    </row>
    <row r="7" spans="2:15">
      <c r="E7" s="405" t="s">
        <v>27</v>
      </c>
      <c r="F7" s="405" t="s">
        <v>47</v>
      </c>
      <c r="G7" s="403" t="s">
        <v>150</v>
      </c>
      <c r="H7" s="405" t="s">
        <v>151</v>
      </c>
      <c r="I7" s="405" t="s">
        <v>25</v>
      </c>
      <c r="J7" s="405" t="s">
        <v>278</v>
      </c>
      <c r="K7" s="405" t="s">
        <v>152</v>
      </c>
    </row>
    <row r="8" spans="2:15" ht="14.25">
      <c r="B8" s="406" t="s">
        <v>28</v>
      </c>
      <c r="C8" s="571" t="s">
        <v>142</v>
      </c>
      <c r="D8" s="571"/>
      <c r="E8" s="407" t="s">
        <v>26</v>
      </c>
      <c r="F8" s="407" t="s">
        <v>153</v>
      </c>
      <c r="G8" s="408" t="s">
        <v>154</v>
      </c>
      <c r="H8" s="407" t="s">
        <v>155</v>
      </c>
      <c r="I8" s="407" t="s">
        <v>156</v>
      </c>
      <c r="J8" s="407" t="s">
        <v>408</v>
      </c>
      <c r="K8" s="407" t="s">
        <v>25</v>
      </c>
    </row>
    <row r="9" spans="2:15">
      <c r="B9" s="405">
        <v>1</v>
      </c>
      <c r="C9" s="400" t="s">
        <v>24</v>
      </c>
      <c r="E9" s="405" t="s">
        <v>46</v>
      </c>
      <c r="F9" s="409">
        <v>625129422.53001368</v>
      </c>
      <c r="G9" s="410">
        <v>362067115.2847864</v>
      </c>
      <c r="H9" s="411">
        <f>G9/$G$47</f>
        <v>0.70825775827143822</v>
      </c>
      <c r="I9" s="412">
        <f>$I$49*H9</f>
        <v>4380847.7402101364</v>
      </c>
      <c r="J9" s="413">
        <f>ROUND(I9/F9,5)</f>
        <v>7.0099999999999997E-3</v>
      </c>
      <c r="K9" s="412">
        <f>F9*(J9)</f>
        <v>4382157.2519353954</v>
      </c>
      <c r="L9" s="414"/>
      <c r="M9" s="415"/>
      <c r="N9" s="416"/>
      <c r="O9" s="417"/>
    </row>
    <row r="10" spans="2:15">
      <c r="B10" s="405"/>
      <c r="E10" s="405"/>
      <c r="F10" s="418"/>
      <c r="G10" s="419"/>
      <c r="H10" s="420"/>
      <c r="I10" s="412"/>
      <c r="J10" s="413"/>
      <c r="K10" s="412"/>
      <c r="M10" s="415"/>
      <c r="N10" s="416"/>
      <c r="O10" s="417"/>
    </row>
    <row r="11" spans="2:15">
      <c r="B11" s="405">
        <v>2</v>
      </c>
      <c r="C11" s="400" t="s">
        <v>157</v>
      </c>
      <c r="E11" s="405" t="s">
        <v>45</v>
      </c>
      <c r="F11" s="409">
        <v>239284498.79617599</v>
      </c>
      <c r="G11" s="410">
        <v>110037735.04848185</v>
      </c>
      <c r="H11" s="420">
        <f>G11/$G$47</f>
        <v>0.21525036729558783</v>
      </c>
      <c r="I11" s="412">
        <f>$I$49*H11</f>
        <v>1331406.6441682142</v>
      </c>
      <c r="J11" s="413">
        <f>ROUND(I11/F11,5)</f>
        <v>5.5599999999999998E-3</v>
      </c>
      <c r="K11" s="412">
        <f>F11*(J11)</f>
        <v>1330421.8133067384</v>
      </c>
      <c r="L11" s="414"/>
      <c r="M11" s="415"/>
      <c r="N11" s="416"/>
      <c r="O11" s="417"/>
    </row>
    <row r="12" spans="2:15">
      <c r="B12" s="405"/>
      <c r="E12" s="405"/>
      <c r="F12" s="418"/>
      <c r="G12" s="421"/>
      <c r="H12" s="420"/>
      <c r="I12" s="412"/>
      <c r="J12" s="413"/>
      <c r="K12" s="412"/>
      <c r="M12" s="415"/>
      <c r="N12" s="416"/>
      <c r="O12" s="417"/>
    </row>
    <row r="13" spans="2:15">
      <c r="B13" s="405">
        <v>3</v>
      </c>
      <c r="C13" s="400" t="s">
        <v>44</v>
      </c>
      <c r="E13" s="405" t="s">
        <v>43</v>
      </c>
      <c r="F13" s="409">
        <v>89150952.177851498</v>
      </c>
      <c r="G13" s="410">
        <v>22505959.051493753</v>
      </c>
      <c r="H13" s="420">
        <f>G13/G$47</f>
        <v>4.4025042409670416E-2</v>
      </c>
      <c r="I13" s="422">
        <f>$I$49*H13</f>
        <v>272311.88829299656</v>
      </c>
      <c r="J13" s="413">
        <f>ROUND(I13/F13,5)</f>
        <v>3.0500000000000002E-3</v>
      </c>
      <c r="K13" s="412">
        <f>F13*(J13)</f>
        <v>271910.40414244711</v>
      </c>
      <c r="L13" s="423"/>
      <c r="M13" s="415"/>
      <c r="N13" s="416"/>
      <c r="O13" s="417"/>
    </row>
    <row r="14" spans="2:15">
      <c r="B14" s="405"/>
      <c r="E14" s="405"/>
      <c r="F14" s="424"/>
      <c r="G14" s="410"/>
      <c r="H14" s="420"/>
      <c r="I14" s="422"/>
      <c r="J14" s="413"/>
      <c r="K14" s="412"/>
      <c r="M14" s="415"/>
      <c r="N14" s="416"/>
      <c r="O14" s="417"/>
    </row>
    <row r="15" spans="2:15">
      <c r="B15" s="405">
        <v>4</v>
      </c>
      <c r="C15" s="400" t="s">
        <v>39</v>
      </c>
      <c r="E15" s="405">
        <v>85</v>
      </c>
      <c r="F15" s="409"/>
      <c r="G15" s="410"/>
      <c r="H15" s="420"/>
      <c r="I15" s="422"/>
      <c r="J15" s="413"/>
      <c r="K15" s="412"/>
      <c r="M15" s="415"/>
      <c r="N15" s="416"/>
      <c r="O15" s="417"/>
    </row>
    <row r="16" spans="2:15">
      <c r="B16" s="405">
        <v>5</v>
      </c>
      <c r="D16" s="400" t="s">
        <v>37</v>
      </c>
      <c r="E16" s="405"/>
      <c r="F16" s="409">
        <v>6860110.9912909651</v>
      </c>
      <c r="G16" s="410"/>
      <c r="H16" s="420"/>
      <c r="I16" s="421"/>
      <c r="J16" s="425">
        <v>1.9599999999999999E-3</v>
      </c>
      <c r="K16" s="412"/>
      <c r="L16" s="424"/>
      <c r="M16" s="415"/>
      <c r="N16" s="416"/>
      <c r="O16" s="417"/>
    </row>
    <row r="17" spans="2:15">
      <c r="B17" s="405">
        <v>6</v>
      </c>
      <c r="D17" s="400" t="s">
        <v>36</v>
      </c>
      <c r="E17" s="405"/>
      <c r="F17" s="409">
        <v>3610615.6216699425</v>
      </c>
      <c r="G17" s="410"/>
      <c r="H17" s="420"/>
      <c r="I17" s="421"/>
      <c r="J17" s="425">
        <v>1.2099999999999999E-3</v>
      </c>
      <c r="K17" s="412"/>
      <c r="M17" s="415"/>
      <c r="N17" s="416"/>
      <c r="O17" s="417"/>
    </row>
    <row r="18" spans="2:15">
      <c r="B18" s="405">
        <v>7</v>
      </c>
      <c r="D18" s="400" t="s">
        <v>41</v>
      </c>
      <c r="E18" s="405"/>
      <c r="F18" s="426">
        <v>4010459.9273328087</v>
      </c>
      <c r="G18" s="410"/>
      <c r="H18" s="420"/>
      <c r="I18" s="421"/>
      <c r="J18" s="425">
        <v>6.9999999999999999E-4</v>
      </c>
      <c r="K18" s="412"/>
      <c r="M18" s="415"/>
      <c r="N18" s="416"/>
      <c r="O18" s="417"/>
    </row>
    <row r="19" spans="2:15">
      <c r="B19" s="405">
        <v>8</v>
      </c>
      <c r="D19" s="400" t="s">
        <v>31</v>
      </c>
      <c r="E19" s="405"/>
      <c r="F19" s="427">
        <f>SUM(F16:F18)</f>
        <v>14481186.540293718</v>
      </c>
      <c r="G19" s="410">
        <v>1675179.8123778773</v>
      </c>
      <c r="H19" s="420">
        <f>G19/G$47</f>
        <v>3.2769037797953735E-3</v>
      </c>
      <c r="I19" s="422">
        <f>$I$49*H19</f>
        <v>20268.915307950439</v>
      </c>
      <c r="J19" s="413"/>
      <c r="K19" s="428">
        <v>20621.984394283889</v>
      </c>
      <c r="M19" s="415"/>
      <c r="N19" s="416"/>
      <c r="O19" s="417"/>
    </row>
    <row r="20" spans="2:15">
      <c r="B20" s="405"/>
      <c r="E20" s="405"/>
      <c r="F20" s="424"/>
      <c r="G20" s="419"/>
      <c r="H20" s="420"/>
      <c r="I20" s="422"/>
      <c r="J20" s="413"/>
      <c r="K20" s="412"/>
      <c r="M20" s="415"/>
      <c r="N20" s="416"/>
      <c r="O20" s="417"/>
    </row>
    <row r="21" spans="2:15">
      <c r="B21" s="405">
        <v>9</v>
      </c>
      <c r="C21" s="400" t="s">
        <v>39</v>
      </c>
      <c r="E21" s="405" t="s">
        <v>40</v>
      </c>
      <c r="F21" s="429">
        <v>8542016.3725943305</v>
      </c>
      <c r="G21" s="410">
        <v>2087952.7010695618</v>
      </c>
      <c r="H21" s="420">
        <f>G21/G$47</f>
        <v>4.0843496606234311E-3</v>
      </c>
      <c r="I21" s="422">
        <f>$I$49*H21</f>
        <v>25263.279889286827</v>
      </c>
      <c r="J21" s="413">
        <f>ROUND(I21/F21,5)</f>
        <v>2.96E-3</v>
      </c>
      <c r="K21" s="412">
        <f>F21*(J21)</f>
        <v>25284.368462879218</v>
      </c>
      <c r="M21" s="415"/>
      <c r="N21" s="416"/>
      <c r="O21" s="417"/>
    </row>
    <row r="22" spans="2:15">
      <c r="B22" s="405"/>
      <c r="E22" s="405"/>
      <c r="F22" s="424"/>
      <c r="G22" s="410"/>
      <c r="H22" s="420"/>
      <c r="I22" s="422"/>
      <c r="J22" s="413"/>
      <c r="K22" s="412"/>
      <c r="M22" s="415"/>
      <c r="N22" s="416"/>
      <c r="O22" s="417"/>
    </row>
    <row r="23" spans="2:15">
      <c r="B23" s="405">
        <v>10</v>
      </c>
      <c r="C23" s="400" t="s">
        <v>39</v>
      </c>
      <c r="E23" s="405">
        <v>87</v>
      </c>
      <c r="F23" s="424"/>
      <c r="G23" s="410"/>
      <c r="H23" s="420"/>
      <c r="I23" s="422"/>
      <c r="J23" s="413"/>
      <c r="K23" s="412"/>
      <c r="M23" s="415"/>
      <c r="N23" s="416"/>
      <c r="O23" s="417"/>
    </row>
    <row r="24" spans="2:15">
      <c r="B24" s="405">
        <v>11</v>
      </c>
      <c r="D24" s="400" t="s">
        <v>37</v>
      </c>
      <c r="E24" s="405"/>
      <c r="F24" s="409">
        <v>1492708.3996198305</v>
      </c>
      <c r="G24" s="410"/>
      <c r="H24" s="420"/>
      <c r="I24" s="422"/>
      <c r="J24" s="425">
        <v>1.9599999999999999E-3</v>
      </c>
      <c r="K24" s="412"/>
      <c r="M24" s="415"/>
      <c r="N24" s="416"/>
      <c r="O24" s="417"/>
    </row>
    <row r="25" spans="2:15">
      <c r="B25" s="405">
        <v>12</v>
      </c>
      <c r="D25" s="400" t="s">
        <v>36</v>
      </c>
      <c r="E25" s="405"/>
      <c r="F25" s="409">
        <v>1471257.1847783604</v>
      </c>
      <c r="G25" s="410"/>
      <c r="H25" s="420"/>
      <c r="I25" s="422"/>
      <c r="J25" s="425">
        <v>1.2099999999999999E-3</v>
      </c>
      <c r="K25" s="412"/>
      <c r="M25" s="415"/>
      <c r="N25" s="416"/>
      <c r="O25" s="417"/>
    </row>
    <row r="26" spans="2:15">
      <c r="B26" s="405">
        <v>13</v>
      </c>
      <c r="D26" s="400" t="s">
        <v>35</v>
      </c>
      <c r="E26" s="405"/>
      <c r="F26" s="409">
        <v>2623075.7671770104</v>
      </c>
      <c r="G26" s="410"/>
      <c r="H26" s="420"/>
      <c r="I26" s="422"/>
      <c r="J26" s="425">
        <v>8.0000000000000004E-4</v>
      </c>
      <c r="K26" s="412"/>
      <c r="M26" s="415"/>
      <c r="N26" s="416"/>
      <c r="O26" s="417"/>
    </row>
    <row r="27" spans="2:15">
      <c r="B27" s="405">
        <v>14</v>
      </c>
      <c r="D27" s="400" t="s">
        <v>34</v>
      </c>
      <c r="E27" s="405"/>
      <c r="F27" s="409">
        <v>2945202.2398149697</v>
      </c>
      <c r="G27" s="410"/>
      <c r="H27" s="420"/>
      <c r="I27" s="422"/>
      <c r="J27" s="425">
        <v>5.4000000000000001E-4</v>
      </c>
      <c r="K27" s="412"/>
      <c r="M27" s="415"/>
      <c r="N27" s="416"/>
      <c r="O27" s="417"/>
    </row>
    <row r="28" spans="2:15">
      <c r="B28" s="405">
        <v>15</v>
      </c>
      <c r="D28" s="400" t="s">
        <v>33</v>
      </c>
      <c r="E28" s="405"/>
      <c r="F28" s="409">
        <v>3759905.5669656107</v>
      </c>
      <c r="G28" s="410"/>
      <c r="H28" s="420"/>
      <c r="I28" s="422"/>
      <c r="J28" s="425">
        <v>4.0999999999999999E-4</v>
      </c>
      <c r="K28" s="412"/>
      <c r="M28" s="415"/>
      <c r="N28" s="416"/>
      <c r="O28" s="417"/>
    </row>
    <row r="29" spans="2:15">
      <c r="B29" s="405">
        <v>16</v>
      </c>
      <c r="D29" s="400" t="s">
        <v>32</v>
      </c>
      <c r="E29" s="405"/>
      <c r="F29" s="426">
        <v>10225641.659644222</v>
      </c>
      <c r="G29" s="410"/>
      <c r="H29" s="420"/>
      <c r="I29" s="422"/>
      <c r="J29" s="425">
        <v>3.3E-4</v>
      </c>
      <c r="K29" s="412"/>
      <c r="M29" s="415"/>
      <c r="N29" s="416"/>
      <c r="O29" s="417"/>
    </row>
    <row r="30" spans="2:15">
      <c r="B30" s="405">
        <v>17</v>
      </c>
      <c r="D30" s="400" t="s">
        <v>31</v>
      </c>
      <c r="E30" s="405"/>
      <c r="F30" s="427">
        <f>SUM(F24:F29)</f>
        <v>22517790.818000004</v>
      </c>
      <c r="G30" s="410">
        <v>1274777.4737269359</v>
      </c>
      <c r="H30" s="420">
        <f>G30/G$47</f>
        <v>2.4936565562619717E-3</v>
      </c>
      <c r="I30" s="422">
        <f>$I$49*H30</f>
        <v>15424.228766688249</v>
      </c>
      <c r="J30" s="413"/>
      <c r="K30" s="410">
        <v>13310.822510216871</v>
      </c>
      <c r="M30" s="415"/>
      <c r="N30" s="416"/>
      <c r="O30" s="417"/>
    </row>
    <row r="31" spans="2:15">
      <c r="B31" s="405"/>
      <c r="E31" s="405"/>
      <c r="F31" s="427"/>
      <c r="G31" s="419"/>
      <c r="H31" s="420"/>
      <c r="I31" s="422"/>
      <c r="J31" s="413"/>
      <c r="K31" s="410"/>
      <c r="M31" s="430"/>
      <c r="N31" s="416"/>
      <c r="O31" s="417"/>
    </row>
    <row r="32" spans="2:15">
      <c r="B32" s="405">
        <f>B30+1</f>
        <v>18</v>
      </c>
      <c r="C32" s="400" t="s">
        <v>158</v>
      </c>
      <c r="E32" s="405" t="s">
        <v>42</v>
      </c>
      <c r="F32" s="427"/>
      <c r="G32" s="419"/>
      <c r="H32" s="420"/>
      <c r="I32" s="422"/>
      <c r="J32" s="413"/>
      <c r="K32" s="410"/>
      <c r="M32" s="430"/>
      <c r="N32" s="416"/>
      <c r="O32" s="417"/>
    </row>
    <row r="33" spans="2:15">
      <c r="B33" s="405">
        <f>B32+1</f>
        <v>19</v>
      </c>
      <c r="D33" s="400" t="s">
        <v>37</v>
      </c>
      <c r="E33" s="405"/>
      <c r="F33" s="431">
        <v>27404305.284045253</v>
      </c>
      <c r="G33" s="419"/>
      <c r="H33" s="420"/>
      <c r="I33" s="422"/>
      <c r="J33" s="432">
        <v>1.9599999999999999E-3</v>
      </c>
      <c r="K33" s="410"/>
      <c r="M33" s="430"/>
      <c r="N33" s="416"/>
      <c r="O33" s="417"/>
    </row>
    <row r="34" spans="2:15">
      <c r="B34" s="405">
        <f>B33+1</f>
        <v>20</v>
      </c>
      <c r="D34" s="400" t="s">
        <v>36</v>
      </c>
      <c r="E34" s="405"/>
      <c r="F34" s="431">
        <v>18588212.851565599</v>
      </c>
      <c r="G34" s="419"/>
      <c r="H34" s="420"/>
      <c r="I34" s="422"/>
      <c r="J34" s="432">
        <v>1.2099999999999999E-3</v>
      </c>
      <c r="K34" s="410"/>
      <c r="M34" s="430"/>
      <c r="N34" s="416"/>
      <c r="O34" s="417"/>
    </row>
    <row r="35" spans="2:15">
      <c r="B35" s="405">
        <f>B34+1</f>
        <v>21</v>
      </c>
      <c r="D35" s="400" t="s">
        <v>41</v>
      </c>
      <c r="E35" s="405"/>
      <c r="F35" s="433">
        <v>27089258.759389158</v>
      </c>
      <c r="G35" s="419"/>
      <c r="H35" s="420"/>
      <c r="I35" s="422"/>
      <c r="J35" s="432">
        <v>6.9999999999999999E-4</v>
      </c>
      <c r="K35" s="410"/>
      <c r="M35" s="430"/>
      <c r="N35" s="416"/>
      <c r="O35" s="417"/>
    </row>
    <row r="36" spans="2:15">
      <c r="B36" s="405">
        <f>B35+1</f>
        <v>22</v>
      </c>
      <c r="D36" s="400" t="s">
        <v>31</v>
      </c>
      <c r="E36" s="405"/>
      <c r="F36" s="427">
        <f>SUM(F33:F35)</f>
        <v>73081776.895000011</v>
      </c>
      <c r="G36" s="410">
        <v>7637776.5130210174</v>
      </c>
      <c r="H36" s="420">
        <f>G36/G$47</f>
        <v>1.4940640126998599E-2</v>
      </c>
      <c r="I36" s="422">
        <f>$I$49*H36</f>
        <v>92413.628757696017</v>
      </c>
      <c r="J36" s="413"/>
      <c r="K36" s="410">
        <v>95166.65703869547</v>
      </c>
      <c r="M36" s="415"/>
      <c r="N36" s="416"/>
      <c r="O36" s="417"/>
    </row>
    <row r="37" spans="2:15">
      <c r="B37" s="405"/>
      <c r="E37" s="405"/>
      <c r="F37" s="427"/>
      <c r="G37" s="419"/>
      <c r="H37" s="420"/>
      <c r="I37" s="422"/>
      <c r="J37" s="413"/>
      <c r="K37" s="410"/>
      <c r="M37" s="430"/>
      <c r="N37" s="416"/>
      <c r="O37" s="417"/>
    </row>
    <row r="38" spans="2:15">
      <c r="B38" s="405">
        <f>B36+1</f>
        <v>23</v>
      </c>
      <c r="C38" s="400" t="s">
        <v>158</v>
      </c>
      <c r="E38" s="405" t="s">
        <v>38</v>
      </c>
      <c r="F38" s="427"/>
      <c r="G38" s="419"/>
      <c r="H38" s="420"/>
      <c r="I38" s="422"/>
      <c r="J38" s="413"/>
      <c r="K38" s="410"/>
      <c r="M38" s="430"/>
      <c r="N38" s="416"/>
      <c r="O38" s="417"/>
    </row>
    <row r="39" spans="2:15">
      <c r="B39" s="405">
        <f t="shared" ref="B39:B45" si="0">B38+1</f>
        <v>24</v>
      </c>
      <c r="D39" s="400" t="s">
        <v>37</v>
      </c>
      <c r="E39" s="405"/>
      <c r="F39" s="431">
        <v>3022992.9784649899</v>
      </c>
      <c r="G39" s="419"/>
      <c r="H39" s="420"/>
      <c r="I39" s="422"/>
      <c r="J39" s="432">
        <v>1.9599999999999999E-3</v>
      </c>
      <c r="K39" s="410"/>
      <c r="M39" s="430"/>
      <c r="N39" s="416"/>
      <c r="O39" s="417"/>
    </row>
    <row r="40" spans="2:15">
      <c r="B40" s="405">
        <f t="shared" si="0"/>
        <v>25</v>
      </c>
      <c r="D40" s="400" t="s">
        <v>36</v>
      </c>
      <c r="E40" s="405"/>
      <c r="F40" s="431">
        <v>3022992.9784649899</v>
      </c>
      <c r="G40" s="419"/>
      <c r="H40" s="420"/>
      <c r="I40" s="422"/>
      <c r="J40" s="432">
        <v>1.2099999999999999E-3</v>
      </c>
      <c r="K40" s="410"/>
      <c r="M40" s="430"/>
      <c r="N40" s="416"/>
      <c r="O40" s="417"/>
    </row>
    <row r="41" spans="2:15">
      <c r="B41" s="405">
        <f t="shared" si="0"/>
        <v>26</v>
      </c>
      <c r="D41" s="400" t="s">
        <v>35</v>
      </c>
      <c r="E41" s="405"/>
      <c r="F41" s="431">
        <v>6045985.9569299798</v>
      </c>
      <c r="G41" s="419"/>
      <c r="H41" s="420"/>
      <c r="I41" s="422"/>
      <c r="J41" s="432">
        <v>8.0000000000000004E-4</v>
      </c>
      <c r="K41" s="410"/>
      <c r="M41" s="430"/>
      <c r="N41" s="416"/>
      <c r="O41" s="417"/>
    </row>
    <row r="42" spans="2:15">
      <c r="B42" s="405">
        <f t="shared" si="0"/>
        <v>27</v>
      </c>
      <c r="D42" s="400" t="s">
        <v>34</v>
      </c>
      <c r="E42" s="405"/>
      <c r="F42" s="431">
        <v>11784532.520285744</v>
      </c>
      <c r="G42" s="419"/>
      <c r="H42" s="420"/>
      <c r="I42" s="422"/>
      <c r="J42" s="432">
        <v>5.4000000000000001E-4</v>
      </c>
      <c r="K42" s="410"/>
      <c r="M42" s="430"/>
      <c r="N42" s="416"/>
      <c r="O42" s="417"/>
    </row>
    <row r="43" spans="2:15">
      <c r="B43" s="405">
        <f t="shared" si="0"/>
        <v>28</v>
      </c>
      <c r="D43" s="400" t="s">
        <v>33</v>
      </c>
      <c r="E43" s="405"/>
      <c r="F43" s="431">
        <v>25863829.087167524</v>
      </c>
      <c r="G43" s="419"/>
      <c r="H43" s="420"/>
      <c r="I43" s="422"/>
      <c r="J43" s="432">
        <v>4.0999999999999999E-4</v>
      </c>
      <c r="K43" s="410"/>
      <c r="M43" s="430"/>
      <c r="N43" s="416"/>
      <c r="O43" s="417"/>
    </row>
    <row r="44" spans="2:15">
      <c r="B44" s="405">
        <f t="shared" si="0"/>
        <v>29</v>
      </c>
      <c r="D44" s="400" t="s">
        <v>32</v>
      </c>
      <c r="E44" s="405"/>
      <c r="F44" s="433">
        <v>45969720.118686758</v>
      </c>
      <c r="G44" s="419"/>
      <c r="H44" s="420"/>
      <c r="I44" s="422"/>
      <c r="J44" s="432">
        <v>3.3E-4</v>
      </c>
      <c r="K44" s="410"/>
      <c r="M44" s="430"/>
      <c r="N44" s="416"/>
      <c r="O44" s="417"/>
    </row>
    <row r="45" spans="2:15">
      <c r="B45" s="405">
        <f t="shared" si="0"/>
        <v>30</v>
      </c>
      <c r="D45" s="400" t="s">
        <v>31</v>
      </c>
      <c r="E45" s="405"/>
      <c r="F45" s="427">
        <f>SUM(F39:F44)</f>
        <v>95710053.639999986</v>
      </c>
      <c r="G45" s="410">
        <v>3921621.5784379444</v>
      </c>
      <c r="H45" s="420">
        <f>G45/G$47</f>
        <v>7.6712818996242747E-3</v>
      </c>
      <c r="I45" s="422">
        <f>$I$49*H45</f>
        <v>47449.840939976297</v>
      </c>
      <c r="J45" s="413"/>
      <c r="K45" s="410">
        <v>46557.501633137617</v>
      </c>
      <c r="M45" s="415"/>
      <c r="N45" s="416"/>
      <c r="O45" s="417"/>
    </row>
    <row r="46" spans="2:15">
      <c r="B46" s="405"/>
      <c r="F46" s="434"/>
      <c r="G46" s="406"/>
      <c r="H46" s="435"/>
      <c r="I46" s="436"/>
      <c r="J46" s="437"/>
      <c r="K46" s="436"/>
      <c r="L46" s="406"/>
      <c r="M46" s="415"/>
      <c r="N46" s="438"/>
      <c r="O46" s="417"/>
    </row>
    <row r="47" spans="2:15">
      <c r="B47" s="405">
        <f>B45+1</f>
        <v>31</v>
      </c>
      <c r="D47" s="400" t="s">
        <v>31</v>
      </c>
      <c r="F47" s="439">
        <f>F9+F11+F13+F19+F21+F30+F36+F45</f>
        <v>1167897697.7699292</v>
      </c>
      <c r="G47" s="440">
        <f>G9+G11+G13+G19+G21+G30+G36+G45</f>
        <v>511208117.4633953</v>
      </c>
      <c r="H47" s="420">
        <f>SUM(H9:H46)</f>
        <v>1.0000000000000002</v>
      </c>
      <c r="I47" s="440">
        <f>I9+I11+I13+I19+I21+I30+I36+I45</f>
        <v>6185386.1663329434</v>
      </c>
      <c r="J47" s="148">
        <f>ROUND(K47/F47,5)</f>
        <v>5.3E-3</v>
      </c>
      <c r="K47" s="440">
        <f>K9+K11+K13+K19+K21+K30+K36+K45</f>
        <v>6185430.803423794</v>
      </c>
      <c r="L47" s="441">
        <f>K47-I47</f>
        <v>44.637090850621462</v>
      </c>
      <c r="M47" s="415"/>
      <c r="N47" s="416"/>
      <c r="O47" s="417"/>
    </row>
    <row r="48" spans="2:15">
      <c r="B48" s="405"/>
      <c r="F48" s="442"/>
      <c r="G48" s="443"/>
      <c r="H48" s="442"/>
      <c r="I48" s="442"/>
      <c r="J48" s="442"/>
      <c r="K48" s="442"/>
      <c r="L48" s="444">
        <f>L47/I47</f>
        <v>7.2165406734960453E-6</v>
      </c>
      <c r="N48" s="445"/>
    </row>
    <row r="49" spans="2:14" ht="15" customHeight="1">
      <c r="B49" s="405">
        <f>B47+1</f>
        <v>32</v>
      </c>
      <c r="D49" s="400" t="s">
        <v>159</v>
      </c>
      <c r="F49" s="442"/>
      <c r="G49" s="443"/>
      <c r="H49" s="442"/>
      <c r="I49" s="428">
        <v>6185386.1663329443</v>
      </c>
      <c r="J49" s="442"/>
      <c r="K49" s="446"/>
      <c r="L49" s="442"/>
    </row>
    <row r="50" spans="2:14">
      <c r="I50" s="421"/>
      <c r="N50" s="445"/>
    </row>
    <row r="51" spans="2:14" s="401" customFormat="1" ht="15" customHeight="1">
      <c r="B51" s="447" t="s">
        <v>160</v>
      </c>
      <c r="C51" s="448" t="s">
        <v>409</v>
      </c>
      <c r="D51" s="449"/>
      <c r="E51" s="449"/>
      <c r="F51" s="449"/>
      <c r="G51" s="449"/>
      <c r="H51" s="449"/>
      <c r="I51" s="449"/>
      <c r="J51" s="449"/>
      <c r="K51" s="449"/>
    </row>
    <row r="52" spans="2:14" s="401" customFormat="1" ht="15" customHeight="1">
      <c r="B52" s="447" t="s">
        <v>161</v>
      </c>
      <c r="C52" s="568" t="s">
        <v>410</v>
      </c>
      <c r="D52" s="568"/>
      <c r="E52" s="568"/>
      <c r="F52" s="568"/>
      <c r="G52" s="568"/>
      <c r="H52" s="568"/>
      <c r="I52" s="568"/>
      <c r="J52" s="568"/>
      <c r="K52" s="568"/>
      <c r="L52" s="450"/>
    </row>
    <row r="53" spans="2:14">
      <c r="B53" s="451"/>
      <c r="D53" s="452"/>
      <c r="E53" s="452"/>
      <c r="F53" s="452"/>
      <c r="G53" s="452"/>
      <c r="H53" s="452"/>
    </row>
    <row r="54" spans="2:14">
      <c r="C54" s="453"/>
      <c r="D54" s="453"/>
      <c r="H54" s="452"/>
    </row>
    <row r="55" spans="2:14">
      <c r="C55" s="453"/>
      <c r="D55" s="454"/>
      <c r="E55" s="442"/>
      <c r="F55" s="442"/>
      <c r="H55" s="452"/>
    </row>
    <row r="56" spans="2:14">
      <c r="C56" s="453"/>
      <c r="D56" s="442"/>
      <c r="E56" s="453"/>
      <c r="F56" s="453"/>
      <c r="G56" s="452"/>
      <c r="H56" s="452"/>
    </row>
    <row r="57" spans="2:14">
      <c r="C57" s="453"/>
      <c r="D57" s="442"/>
      <c r="E57" s="455"/>
      <c r="F57" s="456"/>
      <c r="H57" s="452"/>
    </row>
    <row r="58" spans="2:14">
      <c r="C58" s="452"/>
      <c r="D58" s="452"/>
      <c r="E58" s="455"/>
      <c r="F58" s="456"/>
      <c r="H58" s="452"/>
    </row>
    <row r="59" spans="2:14">
      <c r="E59" s="455"/>
      <c r="F59" s="456"/>
    </row>
    <row r="60" spans="2:14">
      <c r="E60" s="442"/>
      <c r="F60" s="442"/>
    </row>
    <row r="61" spans="2:14">
      <c r="E61" s="442"/>
      <c r="F61" s="442"/>
    </row>
    <row r="62" spans="2:14">
      <c r="E62" s="442"/>
      <c r="F62" s="442"/>
    </row>
  </sheetData>
  <mergeCells count="6">
    <mergeCell ref="C52:K52"/>
    <mergeCell ref="B1:K1"/>
    <mergeCell ref="B2:K2"/>
    <mergeCell ref="B3:K3"/>
    <mergeCell ref="B4:K4"/>
    <mergeCell ref="C8:D8"/>
  </mergeCells>
  <printOptions horizontalCentered="1"/>
  <pageMargins left="0.75" right="0.75" top="1" bottom="1" header="0.5" footer="0.5"/>
  <pageSetup scale="76" orientation="portrait" blackAndWhite="1" horizontalDpi="300" verticalDpi="300" r:id="rId1"/>
  <headerFooter alignWithMargins="0">
    <oddFooter>&amp;L&amp;F 
&amp;A&amp;C&amp;P&amp;R&amp;D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CD295"/>
  <sheetViews>
    <sheetView workbookViewId="0">
      <pane xSplit="4" ySplit="6" topLeftCell="L7" activePane="bottomRight" state="frozen"/>
      <selection activeCell="B59" sqref="B59"/>
      <selection pane="topRight" activeCell="B59" sqref="B59"/>
      <selection pane="bottomLeft" activeCell="B59" sqref="B59"/>
      <selection pane="bottomRight"/>
    </sheetView>
  </sheetViews>
  <sheetFormatPr defaultColWidth="9.140625" defaultRowHeight="12.75" outlineLevelCol="1"/>
  <cols>
    <col min="1" max="2" width="9.140625" style="94"/>
    <col min="3" max="3" width="9.140625" style="94" customWidth="1" outlineLevel="1"/>
    <col min="4" max="4" width="2.7109375" style="94" customWidth="1"/>
    <col min="5" max="6" width="12" style="94" bestFit="1" customWidth="1"/>
    <col min="7" max="7" width="11" style="94" customWidth="1"/>
    <col min="8" max="8" width="21.140625" style="94" bestFit="1" customWidth="1"/>
    <col min="9" max="9" width="21.7109375" style="94" bestFit="1" customWidth="1"/>
    <col min="10" max="10" width="19.5703125" style="94" bestFit="1" customWidth="1"/>
    <col min="11" max="11" width="20" style="94" bestFit="1" customWidth="1"/>
    <col min="12" max="12" width="18.85546875" style="94" bestFit="1" customWidth="1"/>
    <col min="13" max="13" width="17.28515625" style="94" bestFit="1" customWidth="1"/>
    <col min="14" max="14" width="13.5703125" style="94" bestFit="1" customWidth="1"/>
    <col min="15" max="15" width="11" style="94" bestFit="1" customWidth="1"/>
    <col min="16" max="16" width="12" style="94" bestFit="1" customWidth="1"/>
    <col min="17" max="17" width="13.5703125" style="94" bestFit="1" customWidth="1"/>
    <col min="18" max="19" width="13.5703125" style="94" customWidth="1"/>
    <col min="20" max="20" width="2.28515625" style="94" customWidth="1"/>
    <col min="21" max="22" width="12" style="94" customWidth="1" outlineLevel="1"/>
    <col min="23" max="23" width="11" style="94" customWidth="1" outlineLevel="1"/>
    <col min="24" max="24" width="21.140625" style="94" customWidth="1" outlineLevel="1"/>
    <col min="25" max="25" width="21.7109375" style="94" customWidth="1" outlineLevel="1"/>
    <col min="26" max="26" width="19.5703125" style="94" customWidth="1" outlineLevel="1"/>
    <col min="27" max="27" width="20" style="94" customWidth="1" outlineLevel="1"/>
    <col min="28" max="28" width="18.85546875" style="94" customWidth="1" outlineLevel="1"/>
    <col min="29" max="29" width="17.28515625" style="94" customWidth="1" outlineLevel="1"/>
    <col min="30" max="30" width="13.5703125" style="94" customWidth="1" outlineLevel="1"/>
    <col min="31" max="31" width="11" style="94" customWidth="1" outlineLevel="1"/>
    <col min="32" max="32" width="12" style="94" customWidth="1" outlineLevel="1"/>
    <col min="33" max="33" width="13.5703125" style="94" customWidth="1" outlineLevel="1"/>
    <col min="34" max="34" width="11" style="94" customWidth="1" outlineLevel="1"/>
    <col min="35" max="35" width="13.5703125" style="94" customWidth="1" outlineLevel="1"/>
    <col min="36" max="36" width="2.7109375" style="94" customWidth="1" outlineLevel="1"/>
    <col min="37" max="38" width="12" style="94" customWidth="1" outlineLevel="1"/>
    <col min="39" max="39" width="11" style="94" customWidth="1" outlineLevel="1"/>
    <col min="40" max="40" width="21.140625" style="94" customWidth="1" outlineLevel="1"/>
    <col min="41" max="41" width="21.7109375" style="94" customWidth="1" outlineLevel="1"/>
    <col min="42" max="42" width="19.5703125" style="94" customWidth="1" outlineLevel="1"/>
    <col min="43" max="43" width="20" style="94" customWidth="1" outlineLevel="1"/>
    <col min="44" max="44" width="18.85546875" style="94" customWidth="1" outlineLevel="1"/>
    <col min="45" max="45" width="17.28515625" style="94" customWidth="1" outlineLevel="1"/>
    <col min="46" max="51" width="13.28515625" style="94" customWidth="1" outlineLevel="1"/>
    <col min="52" max="52" width="3.42578125" style="94" customWidth="1" outlineLevel="1"/>
    <col min="53" max="54" width="11" style="98" bestFit="1" customWidth="1"/>
    <col min="55" max="55" width="10" style="98" bestFit="1" customWidth="1"/>
    <col min="56" max="56" width="21.140625" style="98" bestFit="1" customWidth="1"/>
    <col min="57" max="57" width="21.7109375" style="98" bestFit="1" customWidth="1"/>
    <col min="58" max="58" width="19.5703125" style="98" bestFit="1" customWidth="1"/>
    <col min="59" max="59" width="20" style="98" bestFit="1" customWidth="1"/>
    <col min="60" max="60" width="18.85546875" style="98" bestFit="1" customWidth="1"/>
    <col min="61" max="61" width="17.28515625" style="98" bestFit="1" customWidth="1"/>
    <col min="62" max="62" width="12" style="98" bestFit="1" customWidth="1"/>
    <col min="63" max="63" width="11" style="98" bestFit="1" customWidth="1"/>
    <col min="64" max="64" width="8.7109375" style="98" bestFit="1" customWidth="1"/>
    <col min="65" max="65" width="12.85546875" style="98" bestFit="1" customWidth="1"/>
    <col min="66" max="66" width="10" style="98" bestFit="1" customWidth="1"/>
    <col min="67" max="67" width="12" style="98" bestFit="1" customWidth="1"/>
    <col min="68" max="82" width="7.42578125" style="98" customWidth="1"/>
    <col min="83" max="16384" width="9.140625" style="94"/>
  </cols>
  <sheetData>
    <row r="1" spans="1:82" ht="31.5">
      <c r="A1" s="131" t="s">
        <v>447</v>
      </c>
    </row>
    <row r="2" spans="1:82" ht="21.75" thickBot="1">
      <c r="A2" s="103" t="s">
        <v>174</v>
      </c>
      <c r="T2" s="94" t="s">
        <v>374</v>
      </c>
    </row>
    <row r="3" spans="1:82" ht="13.5" thickBot="1">
      <c r="A3" s="94" t="s">
        <v>375</v>
      </c>
      <c r="U3" s="572" t="s">
        <v>376</v>
      </c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4"/>
    </row>
    <row r="4" spans="1:82">
      <c r="E4" s="575" t="s">
        <v>377</v>
      </c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7"/>
      <c r="T4" s="228"/>
      <c r="U4" s="578" t="s">
        <v>378</v>
      </c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80"/>
      <c r="AK4" s="575" t="s">
        <v>379</v>
      </c>
      <c r="AL4" s="576"/>
      <c r="AM4" s="576"/>
      <c r="AN4" s="576"/>
      <c r="AO4" s="576"/>
      <c r="AP4" s="576"/>
      <c r="AQ4" s="576"/>
      <c r="AR4" s="576"/>
      <c r="AS4" s="576"/>
      <c r="AT4" s="576"/>
      <c r="AU4" s="576"/>
      <c r="AV4" s="576"/>
      <c r="AW4" s="576"/>
      <c r="AX4" s="576"/>
      <c r="AY4" s="577"/>
      <c r="AZ4" s="229" t="s">
        <v>380</v>
      </c>
    </row>
    <row r="5" spans="1:82">
      <c r="A5" s="96" t="s">
        <v>105</v>
      </c>
      <c r="B5" s="96" t="s">
        <v>104</v>
      </c>
      <c r="C5" s="96" t="s">
        <v>103</v>
      </c>
      <c r="E5" s="102" t="s">
        <v>24</v>
      </c>
      <c r="F5" s="101" t="s">
        <v>102</v>
      </c>
      <c r="G5" s="101" t="s">
        <v>101</v>
      </c>
      <c r="H5" s="101" t="s">
        <v>165</v>
      </c>
      <c r="I5" s="101" t="s">
        <v>164</v>
      </c>
      <c r="J5" s="101" t="s">
        <v>163</v>
      </c>
      <c r="K5" s="101" t="s">
        <v>162</v>
      </c>
      <c r="L5" s="101" t="s">
        <v>173</v>
      </c>
      <c r="M5" s="101" t="s">
        <v>172</v>
      </c>
      <c r="N5" s="101" t="s">
        <v>171</v>
      </c>
      <c r="O5" s="101" t="s">
        <v>39</v>
      </c>
      <c r="P5" s="101" t="s">
        <v>170</v>
      </c>
      <c r="Q5" s="101" t="s">
        <v>98</v>
      </c>
      <c r="R5" s="101" t="s">
        <v>97</v>
      </c>
      <c r="S5" s="100" t="s">
        <v>96</v>
      </c>
      <c r="T5" s="101"/>
      <c r="U5" s="102" t="s">
        <v>24</v>
      </c>
      <c r="V5" s="101" t="s">
        <v>102</v>
      </c>
      <c r="W5" s="101" t="s">
        <v>101</v>
      </c>
      <c r="X5" s="101" t="s">
        <v>165</v>
      </c>
      <c r="Y5" s="101" t="s">
        <v>164</v>
      </c>
      <c r="Z5" s="101" t="s">
        <v>163</v>
      </c>
      <c r="AA5" s="101" t="s">
        <v>162</v>
      </c>
      <c r="AB5" s="101" t="s">
        <v>173</v>
      </c>
      <c r="AC5" s="101" t="s">
        <v>172</v>
      </c>
      <c r="AD5" s="101" t="s">
        <v>171</v>
      </c>
      <c r="AE5" s="101" t="s">
        <v>39</v>
      </c>
      <c r="AF5" s="101" t="s">
        <v>170</v>
      </c>
      <c r="AG5" s="101" t="s">
        <v>98</v>
      </c>
      <c r="AH5" s="101" t="s">
        <v>97</v>
      </c>
      <c r="AI5" s="100" t="s">
        <v>96</v>
      </c>
      <c r="AK5" s="102" t="str">
        <f t="shared" ref="AK5:AS5" si="0">E5</f>
        <v>Residential</v>
      </c>
      <c r="AL5" s="101" t="str">
        <f t="shared" si="0"/>
        <v>Commercial</v>
      </c>
      <c r="AM5" s="101" t="str">
        <f t="shared" si="0"/>
        <v>Industrial</v>
      </c>
      <c r="AN5" s="101" t="str">
        <f t="shared" si="0"/>
        <v>Commercial Interruptible</v>
      </c>
      <c r="AO5" s="101" t="str">
        <f t="shared" si="0"/>
        <v>Commercial Large Volume</v>
      </c>
      <c r="AP5" s="101" t="str">
        <f t="shared" si="0"/>
        <v>Industrial Interruptible</v>
      </c>
      <c r="AQ5" s="101" t="str">
        <f t="shared" si="0"/>
        <v>Industrial Large Volume</v>
      </c>
      <c r="AR5" s="101" t="str">
        <f t="shared" si="0"/>
        <v>Commercial Transport</v>
      </c>
      <c r="AS5" s="101" t="str">
        <f t="shared" si="0"/>
        <v>Industrial Transport</v>
      </c>
      <c r="AT5" s="101" t="s">
        <v>171</v>
      </c>
      <c r="AU5" s="101" t="s">
        <v>39</v>
      </c>
      <c r="AV5" s="101" t="s">
        <v>170</v>
      </c>
      <c r="AW5" s="101" t="str">
        <f>Q5</f>
        <v>Total Delivered</v>
      </c>
      <c r="AX5" s="101" t="str">
        <f>R5</f>
        <v>Losses</v>
      </c>
      <c r="AY5" s="100" t="str">
        <f>S5</f>
        <v>Total Load</v>
      </c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</row>
    <row r="6" spans="1:82" ht="3" customHeight="1" thickBot="1">
      <c r="E6" s="99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7"/>
      <c r="T6" s="98"/>
      <c r="U6" s="230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2"/>
      <c r="AK6" s="99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7"/>
    </row>
    <row r="7" spans="1:82">
      <c r="A7" s="96">
        <v>2021</v>
      </c>
      <c r="B7" s="96"/>
      <c r="C7" s="95"/>
      <c r="E7" s="87">
        <f t="shared" ref="E7:S23" si="1">SUMIF($A$30:$A$293,$A7,E$30:E$293)</f>
        <v>618324266</v>
      </c>
      <c r="F7" s="86">
        <f t="shared" si="1"/>
        <v>265037784</v>
      </c>
      <c r="G7" s="86">
        <f t="shared" si="1"/>
        <v>22165113</v>
      </c>
      <c r="H7" s="86">
        <f t="shared" si="1"/>
        <v>36463756</v>
      </c>
      <c r="I7" s="86">
        <f t="shared" si="1"/>
        <v>1967669</v>
      </c>
      <c r="J7" s="86">
        <f t="shared" si="1"/>
        <v>1749430</v>
      </c>
      <c r="K7" s="86">
        <f t="shared" si="1"/>
        <v>172430</v>
      </c>
      <c r="L7" s="86">
        <f t="shared" si="1"/>
        <v>58954326</v>
      </c>
      <c r="M7" s="86">
        <f t="shared" si="1"/>
        <v>167345212</v>
      </c>
      <c r="N7" s="86">
        <f t="shared" si="1"/>
        <v>907667262</v>
      </c>
      <c r="O7" s="86">
        <f t="shared" si="1"/>
        <v>38213186</v>
      </c>
      <c r="P7" s="86">
        <f t="shared" si="1"/>
        <v>226299538</v>
      </c>
      <c r="Q7" s="86">
        <f t="shared" si="1"/>
        <v>1172179986</v>
      </c>
      <c r="R7" s="86">
        <f t="shared" si="1"/>
        <v>11242513</v>
      </c>
      <c r="S7" s="88">
        <f t="shared" si="1"/>
        <v>1183422499</v>
      </c>
      <c r="T7" s="84"/>
      <c r="U7" s="87">
        <f t="shared" ref="U7:AI23" si="2">SUMIF($A$30:$A$293,$A7,U$30:U$293)</f>
        <v>620722065</v>
      </c>
      <c r="V7" s="86">
        <f t="shared" si="2"/>
        <v>266622744</v>
      </c>
      <c r="W7" s="86">
        <f t="shared" si="2"/>
        <v>22289612</v>
      </c>
      <c r="X7" s="86">
        <f t="shared" si="2"/>
        <v>36501037</v>
      </c>
      <c r="Y7" s="86">
        <f t="shared" si="2"/>
        <v>1967669</v>
      </c>
      <c r="Z7" s="86">
        <f t="shared" si="2"/>
        <v>1767350</v>
      </c>
      <c r="AA7" s="86">
        <f t="shared" si="2"/>
        <v>172430</v>
      </c>
      <c r="AB7" s="86">
        <f t="shared" si="2"/>
        <v>58954326</v>
      </c>
      <c r="AC7" s="86">
        <f t="shared" si="2"/>
        <v>167345212</v>
      </c>
      <c r="AD7" s="86">
        <f t="shared" si="2"/>
        <v>911774520</v>
      </c>
      <c r="AE7" s="86">
        <f t="shared" si="2"/>
        <v>38268387</v>
      </c>
      <c r="AF7" s="86">
        <f t="shared" si="2"/>
        <v>226299538</v>
      </c>
      <c r="AG7" s="86">
        <f t="shared" si="2"/>
        <v>1176342445</v>
      </c>
      <c r="AH7" s="86">
        <f t="shared" si="2"/>
        <v>11282437</v>
      </c>
      <c r="AI7" s="88">
        <f t="shared" si="2"/>
        <v>1187624882</v>
      </c>
      <c r="AK7" s="87">
        <f t="shared" ref="AK7:AY23" si="3">SUMIF($A$30:$A$293,$A7,AK$30:AK$293)</f>
        <v>621030677</v>
      </c>
      <c r="AL7" s="86">
        <f t="shared" si="3"/>
        <v>266833343</v>
      </c>
      <c r="AM7" s="86">
        <f t="shared" si="3"/>
        <v>22289612</v>
      </c>
      <c r="AN7" s="86">
        <f t="shared" si="3"/>
        <v>36526839</v>
      </c>
      <c r="AO7" s="86">
        <f t="shared" si="3"/>
        <v>1967669</v>
      </c>
      <c r="AP7" s="86">
        <f t="shared" si="3"/>
        <v>1767350</v>
      </c>
      <c r="AQ7" s="86">
        <f t="shared" si="3"/>
        <v>172430</v>
      </c>
      <c r="AR7" s="86">
        <f t="shared" si="3"/>
        <v>58954326</v>
      </c>
      <c r="AS7" s="86">
        <f t="shared" si="3"/>
        <v>167345212</v>
      </c>
      <c r="AT7" s="86">
        <f t="shared" si="3"/>
        <v>912293731</v>
      </c>
      <c r="AU7" s="86">
        <f t="shared" si="3"/>
        <v>38294189</v>
      </c>
      <c r="AV7" s="86">
        <f t="shared" si="3"/>
        <v>226299538</v>
      </c>
      <c r="AW7" s="86">
        <f t="shared" si="3"/>
        <v>1176887458</v>
      </c>
      <c r="AX7" s="86">
        <f t="shared" si="3"/>
        <v>11287664</v>
      </c>
      <c r="AY7" s="88">
        <f t="shared" si="3"/>
        <v>1188175122</v>
      </c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33"/>
      <c r="BN7" s="233"/>
      <c r="BO7" s="233"/>
    </row>
    <row r="8" spans="1:82">
      <c r="A8" s="96">
        <f t="shared" ref="A8:A28" si="4">A7+1</f>
        <v>2022</v>
      </c>
      <c r="B8" s="96"/>
      <c r="C8" s="95"/>
      <c r="E8" s="85">
        <f t="shared" si="1"/>
        <v>636833064</v>
      </c>
      <c r="F8" s="84">
        <f t="shared" si="1"/>
        <v>283279441</v>
      </c>
      <c r="G8" s="84">
        <f t="shared" si="1"/>
        <v>22627945</v>
      </c>
      <c r="H8" s="84">
        <f t="shared" si="1"/>
        <v>31530389</v>
      </c>
      <c r="I8" s="84">
        <f t="shared" si="1"/>
        <v>1800606</v>
      </c>
      <c r="J8" s="84">
        <f t="shared" si="1"/>
        <v>1194567</v>
      </c>
      <c r="K8" s="84">
        <f t="shared" si="1"/>
        <v>157747</v>
      </c>
      <c r="L8" s="84">
        <f t="shared" si="1"/>
        <v>55624949</v>
      </c>
      <c r="M8" s="84">
        <f t="shared" si="1"/>
        <v>149603497</v>
      </c>
      <c r="N8" s="84">
        <f t="shared" si="1"/>
        <v>944698803</v>
      </c>
      <c r="O8" s="84">
        <f t="shared" si="1"/>
        <v>32724956</v>
      </c>
      <c r="P8" s="84">
        <f t="shared" si="1"/>
        <v>205228446</v>
      </c>
      <c r="Q8" s="84">
        <f t="shared" si="1"/>
        <v>1182652205</v>
      </c>
      <c r="R8" s="84">
        <f t="shared" si="1"/>
        <v>11342956</v>
      </c>
      <c r="S8" s="83">
        <f t="shared" si="1"/>
        <v>1193995161</v>
      </c>
      <c r="T8" s="84"/>
      <c r="U8" s="85">
        <f t="shared" si="2"/>
        <v>642368269</v>
      </c>
      <c r="V8" s="84">
        <f t="shared" si="2"/>
        <v>286920723</v>
      </c>
      <c r="W8" s="84">
        <f t="shared" si="2"/>
        <v>22944176</v>
      </c>
      <c r="X8" s="84">
        <f t="shared" si="2"/>
        <v>31633812</v>
      </c>
      <c r="Y8" s="84">
        <f t="shared" si="2"/>
        <v>1800606</v>
      </c>
      <c r="Z8" s="84">
        <f t="shared" si="2"/>
        <v>1231928</v>
      </c>
      <c r="AA8" s="84">
        <f t="shared" si="2"/>
        <v>157747</v>
      </c>
      <c r="AB8" s="84">
        <f t="shared" si="2"/>
        <v>55624949</v>
      </c>
      <c r="AC8" s="84">
        <f t="shared" si="2"/>
        <v>149603497</v>
      </c>
      <c r="AD8" s="84">
        <f t="shared" si="2"/>
        <v>954191521</v>
      </c>
      <c r="AE8" s="84">
        <f t="shared" si="2"/>
        <v>32865740</v>
      </c>
      <c r="AF8" s="84">
        <f t="shared" si="2"/>
        <v>205228446</v>
      </c>
      <c r="AG8" s="84">
        <f t="shared" si="2"/>
        <v>1192285707</v>
      </c>
      <c r="AH8" s="84">
        <f t="shared" si="2"/>
        <v>11435349</v>
      </c>
      <c r="AI8" s="83">
        <f t="shared" si="2"/>
        <v>1203721056</v>
      </c>
      <c r="AK8" s="85">
        <f t="shared" si="3"/>
        <v>643110133</v>
      </c>
      <c r="AL8" s="84">
        <f t="shared" si="3"/>
        <v>287557969</v>
      </c>
      <c r="AM8" s="84">
        <f t="shared" si="3"/>
        <v>22944176</v>
      </c>
      <c r="AN8" s="84">
        <f t="shared" si="3"/>
        <v>31698437</v>
      </c>
      <c r="AO8" s="84">
        <f t="shared" si="3"/>
        <v>1800606</v>
      </c>
      <c r="AP8" s="84">
        <f t="shared" si="3"/>
        <v>1231928</v>
      </c>
      <c r="AQ8" s="84">
        <f t="shared" si="3"/>
        <v>157747</v>
      </c>
      <c r="AR8" s="84">
        <f t="shared" si="3"/>
        <v>55624949</v>
      </c>
      <c r="AS8" s="84">
        <f t="shared" si="3"/>
        <v>149603497</v>
      </c>
      <c r="AT8" s="84">
        <f t="shared" si="3"/>
        <v>955570631</v>
      </c>
      <c r="AU8" s="84">
        <f t="shared" si="3"/>
        <v>32930365</v>
      </c>
      <c r="AV8" s="84">
        <f t="shared" si="3"/>
        <v>205228446</v>
      </c>
      <c r="AW8" s="84">
        <f t="shared" si="3"/>
        <v>1193729442</v>
      </c>
      <c r="AX8" s="84">
        <f t="shared" si="3"/>
        <v>11449197</v>
      </c>
      <c r="AY8" s="83">
        <f t="shared" si="3"/>
        <v>1205178639</v>
      </c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33"/>
      <c r="BN8" s="233"/>
      <c r="BO8" s="233"/>
    </row>
    <row r="9" spans="1:82">
      <c r="A9" s="96">
        <f t="shared" si="4"/>
        <v>2023</v>
      </c>
      <c r="B9" s="96"/>
      <c r="C9" s="95"/>
      <c r="E9" s="85">
        <f t="shared" si="1"/>
        <v>636378188</v>
      </c>
      <c r="F9" s="84">
        <f t="shared" si="1"/>
        <v>287898886</v>
      </c>
      <c r="G9" s="84">
        <f t="shared" si="1"/>
        <v>22216246</v>
      </c>
      <c r="H9" s="84">
        <f t="shared" si="1"/>
        <v>29973346</v>
      </c>
      <c r="I9" s="84">
        <f t="shared" si="1"/>
        <v>1753209</v>
      </c>
      <c r="J9" s="84">
        <f t="shared" si="1"/>
        <v>1061201</v>
      </c>
      <c r="K9" s="84">
        <f t="shared" si="1"/>
        <v>157747</v>
      </c>
      <c r="L9" s="84">
        <f t="shared" si="1"/>
        <v>56039340</v>
      </c>
      <c r="M9" s="84">
        <f t="shared" si="1"/>
        <v>147628735</v>
      </c>
      <c r="N9" s="84">
        <f t="shared" si="1"/>
        <v>948404276</v>
      </c>
      <c r="O9" s="84">
        <f t="shared" si="1"/>
        <v>31034547</v>
      </c>
      <c r="P9" s="84">
        <f t="shared" si="1"/>
        <v>203668075</v>
      </c>
      <c r="Q9" s="84">
        <f t="shared" si="1"/>
        <v>1183106898</v>
      </c>
      <c r="R9" s="84">
        <f t="shared" si="1"/>
        <v>11347314</v>
      </c>
      <c r="S9" s="83">
        <f t="shared" si="1"/>
        <v>1194454212</v>
      </c>
      <c r="T9" s="84"/>
      <c r="U9" s="85">
        <f t="shared" si="2"/>
        <v>645219780</v>
      </c>
      <c r="V9" s="84">
        <f t="shared" si="2"/>
        <v>292829312</v>
      </c>
      <c r="W9" s="84">
        <f t="shared" si="2"/>
        <v>22702285</v>
      </c>
      <c r="X9" s="84">
        <f t="shared" si="2"/>
        <v>30156570</v>
      </c>
      <c r="Y9" s="84">
        <f t="shared" si="2"/>
        <v>1753209</v>
      </c>
      <c r="Z9" s="84">
        <f t="shared" si="2"/>
        <v>1106383</v>
      </c>
      <c r="AA9" s="84">
        <f t="shared" si="2"/>
        <v>157747</v>
      </c>
      <c r="AB9" s="84">
        <f t="shared" si="2"/>
        <v>56039340</v>
      </c>
      <c r="AC9" s="84">
        <f t="shared" si="2"/>
        <v>147628735</v>
      </c>
      <c r="AD9" s="84">
        <f t="shared" si="2"/>
        <v>962662333</v>
      </c>
      <c r="AE9" s="84">
        <f t="shared" si="2"/>
        <v>31262953</v>
      </c>
      <c r="AF9" s="84">
        <f t="shared" si="2"/>
        <v>203668075</v>
      </c>
      <c r="AG9" s="84">
        <f t="shared" si="2"/>
        <v>1197593361</v>
      </c>
      <c r="AH9" s="84">
        <f t="shared" si="2"/>
        <v>11486257</v>
      </c>
      <c r="AI9" s="83">
        <f t="shared" si="2"/>
        <v>1209079618</v>
      </c>
      <c r="AK9" s="85">
        <f t="shared" si="3"/>
        <v>646362566</v>
      </c>
      <c r="AL9" s="84">
        <f t="shared" si="3"/>
        <v>293910383</v>
      </c>
      <c r="AM9" s="84">
        <f t="shared" si="3"/>
        <v>22702285</v>
      </c>
      <c r="AN9" s="84">
        <f t="shared" si="3"/>
        <v>30247963</v>
      </c>
      <c r="AO9" s="84">
        <f t="shared" si="3"/>
        <v>1753209</v>
      </c>
      <c r="AP9" s="84">
        <f t="shared" si="3"/>
        <v>1106383</v>
      </c>
      <c r="AQ9" s="84">
        <f t="shared" si="3"/>
        <v>157747</v>
      </c>
      <c r="AR9" s="84">
        <f t="shared" si="3"/>
        <v>56039340</v>
      </c>
      <c r="AS9" s="84">
        <f t="shared" si="3"/>
        <v>147628735</v>
      </c>
      <c r="AT9" s="84">
        <f t="shared" si="3"/>
        <v>964886190</v>
      </c>
      <c r="AU9" s="84">
        <f t="shared" si="3"/>
        <v>31354346</v>
      </c>
      <c r="AV9" s="84">
        <f t="shared" si="3"/>
        <v>203668075</v>
      </c>
      <c r="AW9" s="84">
        <f t="shared" si="3"/>
        <v>1199908611</v>
      </c>
      <c r="AX9" s="84">
        <f t="shared" si="3"/>
        <v>11508460</v>
      </c>
      <c r="AY9" s="83">
        <f t="shared" si="3"/>
        <v>1211417071</v>
      </c>
      <c r="BA9" s="233"/>
      <c r="BB9" s="233"/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</row>
    <row r="10" spans="1:82">
      <c r="A10" s="96">
        <f t="shared" si="4"/>
        <v>2024</v>
      </c>
      <c r="B10" s="96"/>
      <c r="C10" s="95"/>
      <c r="E10" s="85">
        <f t="shared" si="1"/>
        <v>639473375</v>
      </c>
      <c r="F10" s="84">
        <f t="shared" si="1"/>
        <v>290943560</v>
      </c>
      <c r="G10" s="84">
        <f t="shared" si="1"/>
        <v>21883222</v>
      </c>
      <c r="H10" s="84">
        <f t="shared" si="1"/>
        <v>28867425</v>
      </c>
      <c r="I10" s="84">
        <f t="shared" si="1"/>
        <v>1699359</v>
      </c>
      <c r="J10" s="84">
        <f t="shared" si="1"/>
        <v>1045506</v>
      </c>
      <c r="K10" s="84">
        <f t="shared" si="1"/>
        <v>158236</v>
      </c>
      <c r="L10" s="84">
        <f t="shared" si="1"/>
        <v>56533912</v>
      </c>
      <c r="M10" s="84">
        <f t="shared" si="1"/>
        <v>147056482</v>
      </c>
      <c r="N10" s="84">
        <f t="shared" si="1"/>
        <v>954157752</v>
      </c>
      <c r="O10" s="84">
        <f t="shared" si="1"/>
        <v>29912931</v>
      </c>
      <c r="P10" s="84">
        <f t="shared" si="1"/>
        <v>203590394</v>
      </c>
      <c r="Q10" s="84">
        <f t="shared" si="1"/>
        <v>1187661077</v>
      </c>
      <c r="R10" s="84">
        <f t="shared" si="1"/>
        <v>11390994</v>
      </c>
      <c r="S10" s="83">
        <f t="shared" si="1"/>
        <v>1199052071</v>
      </c>
      <c r="T10" s="84"/>
      <c r="U10" s="85">
        <f t="shared" si="2"/>
        <v>651942182</v>
      </c>
      <c r="V10" s="84">
        <f t="shared" si="2"/>
        <v>297249292</v>
      </c>
      <c r="W10" s="84">
        <f t="shared" si="2"/>
        <v>22537725</v>
      </c>
      <c r="X10" s="84">
        <f t="shared" si="2"/>
        <v>29127961</v>
      </c>
      <c r="Y10" s="84">
        <f t="shared" si="2"/>
        <v>1699359</v>
      </c>
      <c r="Z10" s="84">
        <f t="shared" si="2"/>
        <v>1098592</v>
      </c>
      <c r="AA10" s="84">
        <f t="shared" si="2"/>
        <v>158236</v>
      </c>
      <c r="AB10" s="84">
        <f t="shared" si="2"/>
        <v>56533912</v>
      </c>
      <c r="AC10" s="84">
        <f t="shared" si="2"/>
        <v>147056482</v>
      </c>
      <c r="AD10" s="84">
        <f t="shared" si="2"/>
        <v>973586794</v>
      </c>
      <c r="AE10" s="84">
        <f t="shared" si="2"/>
        <v>30226553</v>
      </c>
      <c r="AF10" s="84">
        <f t="shared" si="2"/>
        <v>203590394</v>
      </c>
      <c r="AG10" s="84">
        <f t="shared" si="2"/>
        <v>1207403741</v>
      </c>
      <c r="AH10" s="84">
        <f t="shared" si="2"/>
        <v>11580350</v>
      </c>
      <c r="AI10" s="83">
        <f t="shared" si="2"/>
        <v>1218984091</v>
      </c>
      <c r="AK10" s="85">
        <f t="shared" si="3"/>
        <v>653512064</v>
      </c>
      <c r="AL10" s="84">
        <f t="shared" si="3"/>
        <v>298782454</v>
      </c>
      <c r="AM10" s="84">
        <f t="shared" si="3"/>
        <v>22537725</v>
      </c>
      <c r="AN10" s="84">
        <f t="shared" si="3"/>
        <v>29245157</v>
      </c>
      <c r="AO10" s="84">
        <f t="shared" si="3"/>
        <v>1699359</v>
      </c>
      <c r="AP10" s="84">
        <f t="shared" si="3"/>
        <v>1098592</v>
      </c>
      <c r="AQ10" s="84">
        <f t="shared" si="3"/>
        <v>158236</v>
      </c>
      <c r="AR10" s="84">
        <f t="shared" si="3"/>
        <v>56533912</v>
      </c>
      <c r="AS10" s="84">
        <f t="shared" si="3"/>
        <v>147056482</v>
      </c>
      <c r="AT10" s="84">
        <f t="shared" si="3"/>
        <v>976689838</v>
      </c>
      <c r="AU10" s="84">
        <f t="shared" si="3"/>
        <v>30343749</v>
      </c>
      <c r="AV10" s="84">
        <f t="shared" si="3"/>
        <v>203590394</v>
      </c>
      <c r="AW10" s="84">
        <f t="shared" si="3"/>
        <v>1210623981</v>
      </c>
      <c r="AX10" s="84">
        <f t="shared" si="3"/>
        <v>11611234</v>
      </c>
      <c r="AY10" s="83">
        <f t="shared" si="3"/>
        <v>1222235215</v>
      </c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</row>
    <row r="11" spans="1:82">
      <c r="A11" s="96">
        <f t="shared" si="4"/>
        <v>2025</v>
      </c>
      <c r="B11" s="96"/>
      <c r="C11" s="95"/>
      <c r="E11" s="85">
        <f t="shared" si="1"/>
        <v>638276540</v>
      </c>
      <c r="F11" s="84">
        <f t="shared" si="1"/>
        <v>290611980</v>
      </c>
      <c r="G11" s="84">
        <f t="shared" si="1"/>
        <v>21412933</v>
      </c>
      <c r="H11" s="84">
        <f t="shared" si="1"/>
        <v>27428783</v>
      </c>
      <c r="I11" s="84">
        <f t="shared" si="1"/>
        <v>1622998</v>
      </c>
      <c r="J11" s="84">
        <f t="shared" si="1"/>
        <v>1024867</v>
      </c>
      <c r="K11" s="84">
        <f t="shared" si="1"/>
        <v>157747</v>
      </c>
      <c r="L11" s="84">
        <f t="shared" si="1"/>
        <v>56658711</v>
      </c>
      <c r="M11" s="84">
        <f t="shared" si="1"/>
        <v>145955727</v>
      </c>
      <c r="N11" s="84">
        <f t="shared" si="1"/>
        <v>952082198</v>
      </c>
      <c r="O11" s="84">
        <f t="shared" si="1"/>
        <v>28453650</v>
      </c>
      <c r="P11" s="84">
        <f t="shared" si="1"/>
        <v>202614438</v>
      </c>
      <c r="Q11" s="84">
        <f t="shared" si="1"/>
        <v>1183150286</v>
      </c>
      <c r="R11" s="84">
        <f t="shared" si="1"/>
        <v>11347731</v>
      </c>
      <c r="S11" s="83">
        <f t="shared" si="1"/>
        <v>1194498017</v>
      </c>
      <c r="T11" s="84"/>
      <c r="U11" s="85">
        <f t="shared" si="2"/>
        <v>654636975</v>
      </c>
      <c r="V11" s="84">
        <f t="shared" si="2"/>
        <v>298368330</v>
      </c>
      <c r="W11" s="84">
        <f t="shared" si="2"/>
        <v>22234662</v>
      </c>
      <c r="X11" s="84">
        <f t="shared" si="2"/>
        <v>27763717</v>
      </c>
      <c r="Y11" s="84">
        <f t="shared" si="2"/>
        <v>1622998</v>
      </c>
      <c r="Z11" s="84">
        <f t="shared" si="2"/>
        <v>1085778</v>
      </c>
      <c r="AA11" s="84">
        <f t="shared" si="2"/>
        <v>157747</v>
      </c>
      <c r="AB11" s="84">
        <f t="shared" si="2"/>
        <v>56658711</v>
      </c>
      <c r="AC11" s="84">
        <f t="shared" si="2"/>
        <v>145955727</v>
      </c>
      <c r="AD11" s="84">
        <f t="shared" si="2"/>
        <v>977020712</v>
      </c>
      <c r="AE11" s="84">
        <f t="shared" si="2"/>
        <v>28849495</v>
      </c>
      <c r="AF11" s="84">
        <f t="shared" si="2"/>
        <v>202614438</v>
      </c>
      <c r="AG11" s="84">
        <f t="shared" si="2"/>
        <v>1208484645</v>
      </c>
      <c r="AH11" s="84">
        <f t="shared" si="2"/>
        <v>11590718</v>
      </c>
      <c r="AI11" s="83">
        <f t="shared" si="2"/>
        <v>1220075363</v>
      </c>
      <c r="AK11" s="85">
        <f t="shared" si="3"/>
        <v>656659074</v>
      </c>
      <c r="AL11" s="84">
        <f t="shared" si="3"/>
        <v>300245365</v>
      </c>
      <c r="AM11" s="84">
        <f t="shared" si="3"/>
        <v>22234662</v>
      </c>
      <c r="AN11" s="84">
        <f t="shared" si="3"/>
        <v>27898247</v>
      </c>
      <c r="AO11" s="84">
        <f t="shared" si="3"/>
        <v>1622998</v>
      </c>
      <c r="AP11" s="84">
        <f t="shared" si="3"/>
        <v>1085778</v>
      </c>
      <c r="AQ11" s="84">
        <f t="shared" si="3"/>
        <v>157747</v>
      </c>
      <c r="AR11" s="84">
        <f t="shared" si="3"/>
        <v>56658711</v>
      </c>
      <c r="AS11" s="84">
        <f t="shared" si="3"/>
        <v>145955727</v>
      </c>
      <c r="AT11" s="84">
        <f t="shared" si="3"/>
        <v>980919846</v>
      </c>
      <c r="AU11" s="84">
        <f t="shared" si="3"/>
        <v>28984025</v>
      </c>
      <c r="AV11" s="84">
        <f t="shared" si="3"/>
        <v>202614438</v>
      </c>
      <c r="AW11" s="84">
        <f t="shared" si="3"/>
        <v>1212518309</v>
      </c>
      <c r="AX11" s="84">
        <f t="shared" si="3"/>
        <v>11629403</v>
      </c>
      <c r="AY11" s="83">
        <f t="shared" si="3"/>
        <v>1224147712</v>
      </c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</row>
    <row r="12" spans="1:82">
      <c r="A12" s="96">
        <f t="shared" si="4"/>
        <v>2026</v>
      </c>
      <c r="B12" s="96"/>
      <c r="C12" s="95"/>
      <c r="E12" s="85">
        <f t="shared" si="1"/>
        <v>639505004</v>
      </c>
      <c r="F12" s="84">
        <f t="shared" si="1"/>
        <v>291403949</v>
      </c>
      <c r="G12" s="84">
        <f t="shared" si="1"/>
        <v>21044666</v>
      </c>
      <c r="H12" s="84">
        <f t="shared" si="1"/>
        <v>26094593</v>
      </c>
      <c r="I12" s="84">
        <f t="shared" si="1"/>
        <v>1551535</v>
      </c>
      <c r="J12" s="84">
        <f t="shared" si="1"/>
        <v>1011938</v>
      </c>
      <c r="K12" s="84">
        <f t="shared" si="1"/>
        <v>157747</v>
      </c>
      <c r="L12" s="84">
        <f t="shared" si="1"/>
        <v>57078859</v>
      </c>
      <c r="M12" s="84">
        <f t="shared" si="1"/>
        <v>145541411</v>
      </c>
      <c r="N12" s="84">
        <f t="shared" si="1"/>
        <v>953662901</v>
      </c>
      <c r="O12" s="84">
        <f t="shared" si="1"/>
        <v>27106531</v>
      </c>
      <c r="P12" s="84">
        <f t="shared" si="1"/>
        <v>202620270</v>
      </c>
      <c r="Q12" s="84">
        <f t="shared" si="1"/>
        <v>1183389702</v>
      </c>
      <c r="R12" s="84">
        <f t="shared" si="1"/>
        <v>11350028</v>
      </c>
      <c r="S12" s="83">
        <f t="shared" si="1"/>
        <v>1194739730</v>
      </c>
      <c r="T12" s="84"/>
      <c r="U12" s="85">
        <f t="shared" si="2"/>
        <v>660009182</v>
      </c>
      <c r="V12" s="84">
        <f t="shared" si="2"/>
        <v>300683790</v>
      </c>
      <c r="W12" s="84">
        <f t="shared" si="2"/>
        <v>22032314</v>
      </c>
      <c r="X12" s="84">
        <f t="shared" si="2"/>
        <v>26501092</v>
      </c>
      <c r="Y12" s="84">
        <f t="shared" si="2"/>
        <v>1551535</v>
      </c>
      <c r="Z12" s="84">
        <f t="shared" si="2"/>
        <v>1080694</v>
      </c>
      <c r="AA12" s="84">
        <f t="shared" si="2"/>
        <v>157747</v>
      </c>
      <c r="AB12" s="84">
        <f t="shared" si="2"/>
        <v>57078859</v>
      </c>
      <c r="AC12" s="84">
        <f t="shared" si="2"/>
        <v>145541411</v>
      </c>
      <c r="AD12" s="84">
        <f t="shared" si="2"/>
        <v>984434568</v>
      </c>
      <c r="AE12" s="84">
        <f t="shared" si="2"/>
        <v>27581786</v>
      </c>
      <c r="AF12" s="84">
        <f t="shared" si="2"/>
        <v>202620270</v>
      </c>
      <c r="AG12" s="84">
        <f t="shared" si="2"/>
        <v>1214636624</v>
      </c>
      <c r="AH12" s="84">
        <f t="shared" si="2"/>
        <v>11649720</v>
      </c>
      <c r="AI12" s="83">
        <f t="shared" si="2"/>
        <v>1226286344</v>
      </c>
      <c r="AK12" s="85">
        <f t="shared" si="3"/>
        <v>662488732</v>
      </c>
      <c r="AL12" s="84">
        <f t="shared" si="3"/>
        <v>302818358</v>
      </c>
      <c r="AM12" s="84">
        <f t="shared" si="3"/>
        <v>22032314</v>
      </c>
      <c r="AN12" s="84">
        <f t="shared" si="3"/>
        <v>26646176</v>
      </c>
      <c r="AO12" s="84">
        <f t="shared" si="3"/>
        <v>1551535</v>
      </c>
      <c r="AP12" s="84">
        <f t="shared" si="3"/>
        <v>1080694</v>
      </c>
      <c r="AQ12" s="84">
        <f t="shared" si="3"/>
        <v>157747</v>
      </c>
      <c r="AR12" s="84">
        <f t="shared" si="3"/>
        <v>57078859</v>
      </c>
      <c r="AS12" s="84">
        <f t="shared" si="3"/>
        <v>145541411</v>
      </c>
      <c r="AT12" s="84">
        <f t="shared" si="3"/>
        <v>989048686</v>
      </c>
      <c r="AU12" s="84">
        <f t="shared" si="3"/>
        <v>27726870</v>
      </c>
      <c r="AV12" s="84">
        <f t="shared" si="3"/>
        <v>202620270</v>
      </c>
      <c r="AW12" s="84">
        <f t="shared" si="3"/>
        <v>1219395826</v>
      </c>
      <c r="AX12" s="84">
        <f t="shared" si="3"/>
        <v>11695368</v>
      </c>
      <c r="AY12" s="83">
        <f t="shared" si="3"/>
        <v>1231091194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</row>
    <row r="13" spans="1:82">
      <c r="A13" s="96">
        <f t="shared" si="4"/>
        <v>2027</v>
      </c>
      <c r="B13" s="96"/>
      <c r="C13" s="95"/>
      <c r="E13" s="85">
        <f t="shared" si="1"/>
        <v>638078415</v>
      </c>
      <c r="F13" s="84">
        <f t="shared" si="1"/>
        <v>291655595</v>
      </c>
      <c r="G13" s="84">
        <f t="shared" si="1"/>
        <v>20686357</v>
      </c>
      <c r="H13" s="84">
        <f t="shared" si="1"/>
        <v>24760672</v>
      </c>
      <c r="I13" s="84">
        <f t="shared" si="1"/>
        <v>1479160</v>
      </c>
      <c r="J13" s="84">
        <f t="shared" si="1"/>
        <v>1000442</v>
      </c>
      <c r="K13" s="84">
        <f t="shared" si="1"/>
        <v>157747</v>
      </c>
      <c r="L13" s="84">
        <f t="shared" si="1"/>
        <v>57653152</v>
      </c>
      <c r="M13" s="84">
        <f t="shared" si="1"/>
        <v>145246202</v>
      </c>
      <c r="N13" s="84">
        <f t="shared" si="1"/>
        <v>952057274</v>
      </c>
      <c r="O13" s="84">
        <f t="shared" si="1"/>
        <v>25761114</v>
      </c>
      <c r="P13" s="84">
        <f t="shared" si="1"/>
        <v>202899354</v>
      </c>
      <c r="Q13" s="84">
        <f t="shared" si="1"/>
        <v>1180717742</v>
      </c>
      <c r="R13" s="84">
        <f t="shared" si="1"/>
        <v>11324402</v>
      </c>
      <c r="S13" s="83">
        <f t="shared" si="1"/>
        <v>1192042144</v>
      </c>
      <c r="T13" s="84"/>
      <c r="U13" s="85">
        <f t="shared" si="2"/>
        <v>662983909</v>
      </c>
      <c r="V13" s="84">
        <f t="shared" si="2"/>
        <v>302541709</v>
      </c>
      <c r="W13" s="84">
        <f t="shared" si="2"/>
        <v>21838535</v>
      </c>
      <c r="X13" s="84">
        <f t="shared" si="2"/>
        <v>25236201</v>
      </c>
      <c r="Y13" s="84">
        <f t="shared" si="2"/>
        <v>1479160</v>
      </c>
      <c r="Z13" s="84">
        <f t="shared" si="2"/>
        <v>1077079</v>
      </c>
      <c r="AA13" s="84">
        <f t="shared" si="2"/>
        <v>157747</v>
      </c>
      <c r="AB13" s="84">
        <f t="shared" si="2"/>
        <v>57653152</v>
      </c>
      <c r="AC13" s="84">
        <f t="shared" si="2"/>
        <v>145246202</v>
      </c>
      <c r="AD13" s="84">
        <f t="shared" si="2"/>
        <v>989001060</v>
      </c>
      <c r="AE13" s="84">
        <f t="shared" si="2"/>
        <v>26313280</v>
      </c>
      <c r="AF13" s="84">
        <f t="shared" si="2"/>
        <v>202899354</v>
      </c>
      <c r="AG13" s="84">
        <f t="shared" si="2"/>
        <v>1218213694</v>
      </c>
      <c r="AH13" s="84">
        <f t="shared" si="2"/>
        <v>11684029</v>
      </c>
      <c r="AI13" s="83">
        <f t="shared" si="2"/>
        <v>1229897723</v>
      </c>
      <c r="AK13" s="85">
        <f t="shared" si="3"/>
        <v>665918546</v>
      </c>
      <c r="AL13" s="84">
        <f t="shared" si="3"/>
        <v>304911557</v>
      </c>
      <c r="AM13" s="84">
        <f t="shared" si="3"/>
        <v>21838535</v>
      </c>
      <c r="AN13" s="84">
        <f t="shared" si="3"/>
        <v>25389446</v>
      </c>
      <c r="AO13" s="84">
        <f t="shared" si="3"/>
        <v>1479160</v>
      </c>
      <c r="AP13" s="84">
        <f t="shared" si="3"/>
        <v>1077079</v>
      </c>
      <c r="AQ13" s="84">
        <f t="shared" si="3"/>
        <v>157747</v>
      </c>
      <c r="AR13" s="84">
        <f t="shared" si="3"/>
        <v>57653152</v>
      </c>
      <c r="AS13" s="84">
        <f t="shared" si="3"/>
        <v>145246202</v>
      </c>
      <c r="AT13" s="84">
        <f t="shared" si="3"/>
        <v>994305545</v>
      </c>
      <c r="AU13" s="84">
        <f t="shared" si="3"/>
        <v>26466525</v>
      </c>
      <c r="AV13" s="84">
        <f t="shared" si="3"/>
        <v>202899354</v>
      </c>
      <c r="AW13" s="84">
        <f t="shared" si="3"/>
        <v>1223671424</v>
      </c>
      <c r="AX13" s="84">
        <f t="shared" si="3"/>
        <v>11736374</v>
      </c>
      <c r="AY13" s="83">
        <f t="shared" si="3"/>
        <v>1235407798</v>
      </c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5"/>
      <c r="BQ13" s="235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</row>
    <row r="14" spans="1:82">
      <c r="A14" s="96">
        <f t="shared" si="4"/>
        <v>2028</v>
      </c>
      <c r="B14" s="96"/>
      <c r="C14" s="95"/>
      <c r="E14" s="85">
        <f t="shared" si="1"/>
        <v>639339168</v>
      </c>
      <c r="F14" s="84">
        <f t="shared" si="1"/>
        <v>293155265</v>
      </c>
      <c r="G14" s="84">
        <f t="shared" si="1"/>
        <v>20414386</v>
      </c>
      <c r="H14" s="84">
        <f t="shared" si="1"/>
        <v>23514650</v>
      </c>
      <c r="I14" s="84">
        <f t="shared" si="1"/>
        <v>1410734</v>
      </c>
      <c r="J14" s="84">
        <f t="shared" si="1"/>
        <v>994346</v>
      </c>
      <c r="K14" s="84">
        <f t="shared" si="1"/>
        <v>158236</v>
      </c>
      <c r="L14" s="84">
        <f t="shared" si="1"/>
        <v>58602436</v>
      </c>
      <c r="M14" s="84">
        <f t="shared" si="1"/>
        <v>145455906</v>
      </c>
      <c r="N14" s="84">
        <f t="shared" si="1"/>
        <v>954477789</v>
      </c>
      <c r="O14" s="84">
        <f t="shared" si="1"/>
        <v>24508996</v>
      </c>
      <c r="P14" s="84">
        <f t="shared" si="1"/>
        <v>204058342</v>
      </c>
      <c r="Q14" s="84">
        <f t="shared" si="1"/>
        <v>1183045127</v>
      </c>
      <c r="R14" s="84">
        <f t="shared" si="1"/>
        <v>11346722</v>
      </c>
      <c r="S14" s="83">
        <f t="shared" si="1"/>
        <v>1194391849</v>
      </c>
      <c r="T14" s="84"/>
      <c r="U14" s="85">
        <f t="shared" si="2"/>
        <v>668924064</v>
      </c>
      <c r="V14" s="84">
        <f t="shared" si="2"/>
        <v>305728428</v>
      </c>
      <c r="W14" s="84">
        <f t="shared" si="2"/>
        <v>21729591</v>
      </c>
      <c r="X14" s="84">
        <f t="shared" si="2"/>
        <v>24054392</v>
      </c>
      <c r="Y14" s="84">
        <f t="shared" si="2"/>
        <v>1410734</v>
      </c>
      <c r="Z14" s="84">
        <f t="shared" si="2"/>
        <v>1078941</v>
      </c>
      <c r="AA14" s="84">
        <f t="shared" si="2"/>
        <v>158236</v>
      </c>
      <c r="AB14" s="84">
        <f t="shared" si="2"/>
        <v>58602436</v>
      </c>
      <c r="AC14" s="84">
        <f t="shared" si="2"/>
        <v>145455906</v>
      </c>
      <c r="AD14" s="84">
        <f t="shared" si="2"/>
        <v>997951053</v>
      </c>
      <c r="AE14" s="84">
        <f t="shared" si="2"/>
        <v>25133333</v>
      </c>
      <c r="AF14" s="84">
        <f t="shared" si="2"/>
        <v>204058342</v>
      </c>
      <c r="AG14" s="84">
        <f t="shared" si="2"/>
        <v>1227142728</v>
      </c>
      <c r="AH14" s="84">
        <f t="shared" si="2"/>
        <v>11769666</v>
      </c>
      <c r="AI14" s="83">
        <f t="shared" si="2"/>
        <v>1238912394</v>
      </c>
      <c r="AK14" s="85">
        <f t="shared" si="3"/>
        <v>672311327</v>
      </c>
      <c r="AL14" s="84">
        <f t="shared" si="3"/>
        <v>308327772</v>
      </c>
      <c r="AM14" s="84">
        <f t="shared" si="3"/>
        <v>21729591</v>
      </c>
      <c r="AN14" s="84">
        <f t="shared" si="3"/>
        <v>24214078</v>
      </c>
      <c r="AO14" s="84">
        <f t="shared" si="3"/>
        <v>1410734</v>
      </c>
      <c r="AP14" s="84">
        <f t="shared" si="3"/>
        <v>1078941</v>
      </c>
      <c r="AQ14" s="84">
        <f t="shared" si="3"/>
        <v>158236</v>
      </c>
      <c r="AR14" s="84">
        <f t="shared" si="3"/>
        <v>58602436</v>
      </c>
      <c r="AS14" s="84">
        <f t="shared" si="3"/>
        <v>145455906</v>
      </c>
      <c r="AT14" s="84">
        <f t="shared" si="3"/>
        <v>1003937660</v>
      </c>
      <c r="AU14" s="84">
        <f t="shared" si="3"/>
        <v>25293019</v>
      </c>
      <c r="AV14" s="84">
        <f t="shared" si="3"/>
        <v>204058342</v>
      </c>
      <c r="AW14" s="84">
        <f t="shared" si="3"/>
        <v>1233289021</v>
      </c>
      <c r="AX14" s="84">
        <f t="shared" si="3"/>
        <v>11828619</v>
      </c>
      <c r="AY14" s="83">
        <f t="shared" si="3"/>
        <v>1245117640</v>
      </c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</row>
    <row r="15" spans="1:82">
      <c r="A15" s="96">
        <f t="shared" si="4"/>
        <v>2029</v>
      </c>
      <c r="B15" s="96"/>
      <c r="C15" s="95"/>
      <c r="E15" s="85">
        <f t="shared" si="1"/>
        <v>634472141</v>
      </c>
      <c r="F15" s="84">
        <f t="shared" si="1"/>
        <v>292212504</v>
      </c>
      <c r="G15" s="84">
        <f t="shared" si="1"/>
        <v>19988892</v>
      </c>
      <c r="H15" s="84">
        <f t="shared" si="1"/>
        <v>22092917</v>
      </c>
      <c r="I15" s="84">
        <f t="shared" si="1"/>
        <v>1330651</v>
      </c>
      <c r="J15" s="84">
        <f t="shared" si="1"/>
        <v>979822</v>
      </c>
      <c r="K15" s="84">
        <f t="shared" si="1"/>
        <v>157747</v>
      </c>
      <c r="L15" s="84">
        <f t="shared" si="1"/>
        <v>59414654</v>
      </c>
      <c r="M15" s="84">
        <f t="shared" si="1"/>
        <v>144863429</v>
      </c>
      <c r="N15" s="84">
        <f t="shared" si="1"/>
        <v>948161935</v>
      </c>
      <c r="O15" s="84">
        <f t="shared" si="1"/>
        <v>23072739</v>
      </c>
      <c r="P15" s="84">
        <f t="shared" si="1"/>
        <v>204278083</v>
      </c>
      <c r="Q15" s="84">
        <f t="shared" si="1"/>
        <v>1175512757</v>
      </c>
      <c r="R15" s="84">
        <f t="shared" si="1"/>
        <v>11274478</v>
      </c>
      <c r="S15" s="83">
        <f t="shared" si="1"/>
        <v>1186787235</v>
      </c>
      <c r="T15" s="84"/>
      <c r="U15" s="85">
        <f t="shared" si="2"/>
        <v>669017538</v>
      </c>
      <c r="V15" s="84">
        <f t="shared" si="2"/>
        <v>306536567</v>
      </c>
      <c r="W15" s="84">
        <f t="shared" si="2"/>
        <v>21465738</v>
      </c>
      <c r="X15" s="84">
        <f t="shared" si="2"/>
        <v>22690638</v>
      </c>
      <c r="Y15" s="84">
        <f t="shared" si="2"/>
        <v>1330651</v>
      </c>
      <c r="Z15" s="84">
        <f t="shared" si="2"/>
        <v>1072412</v>
      </c>
      <c r="AA15" s="84">
        <f t="shared" si="2"/>
        <v>157747</v>
      </c>
      <c r="AB15" s="84">
        <f t="shared" si="2"/>
        <v>59414654</v>
      </c>
      <c r="AC15" s="84">
        <f t="shared" si="2"/>
        <v>144863429</v>
      </c>
      <c r="AD15" s="84">
        <f t="shared" si="2"/>
        <v>998508241</v>
      </c>
      <c r="AE15" s="84">
        <f t="shared" si="2"/>
        <v>23763050</v>
      </c>
      <c r="AF15" s="84">
        <f t="shared" si="2"/>
        <v>204278083</v>
      </c>
      <c r="AG15" s="84">
        <f t="shared" si="2"/>
        <v>1226549374</v>
      </c>
      <c r="AH15" s="84">
        <f t="shared" si="2"/>
        <v>11763976</v>
      </c>
      <c r="AI15" s="83">
        <f t="shared" si="2"/>
        <v>1238313350</v>
      </c>
      <c r="AK15" s="85">
        <f t="shared" si="3"/>
        <v>672855791</v>
      </c>
      <c r="AL15" s="84">
        <f t="shared" si="3"/>
        <v>309377844</v>
      </c>
      <c r="AM15" s="84">
        <f t="shared" si="3"/>
        <v>21465738</v>
      </c>
      <c r="AN15" s="84">
        <f t="shared" si="3"/>
        <v>22855903</v>
      </c>
      <c r="AO15" s="84">
        <f t="shared" si="3"/>
        <v>1330651</v>
      </c>
      <c r="AP15" s="84">
        <f t="shared" si="3"/>
        <v>1072412</v>
      </c>
      <c r="AQ15" s="84">
        <f t="shared" si="3"/>
        <v>157747</v>
      </c>
      <c r="AR15" s="84">
        <f t="shared" si="3"/>
        <v>59414654</v>
      </c>
      <c r="AS15" s="84">
        <f t="shared" si="3"/>
        <v>144863429</v>
      </c>
      <c r="AT15" s="84">
        <f t="shared" si="3"/>
        <v>1005187771</v>
      </c>
      <c r="AU15" s="84">
        <f t="shared" si="3"/>
        <v>23928315</v>
      </c>
      <c r="AV15" s="84">
        <f t="shared" si="3"/>
        <v>204278083</v>
      </c>
      <c r="AW15" s="84">
        <f t="shared" si="3"/>
        <v>1233394169</v>
      </c>
      <c r="AX15" s="84">
        <f t="shared" si="3"/>
        <v>11829625</v>
      </c>
      <c r="AY15" s="83">
        <f t="shared" si="3"/>
        <v>1245223794</v>
      </c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</row>
    <row r="16" spans="1:82">
      <c r="A16" s="96">
        <f t="shared" si="4"/>
        <v>2030</v>
      </c>
      <c r="B16" s="96"/>
      <c r="C16" s="95"/>
      <c r="E16" s="85">
        <f t="shared" si="1"/>
        <v>632121026</v>
      </c>
      <c r="F16" s="84">
        <f t="shared" si="1"/>
        <v>292356948</v>
      </c>
      <c r="G16" s="84">
        <f t="shared" si="1"/>
        <v>19643266</v>
      </c>
      <c r="H16" s="84">
        <f t="shared" si="1"/>
        <v>20756766</v>
      </c>
      <c r="I16" s="84">
        <f t="shared" si="1"/>
        <v>1254406</v>
      </c>
      <c r="J16" s="84">
        <f t="shared" si="1"/>
        <v>969541</v>
      </c>
      <c r="K16" s="84">
        <f t="shared" si="1"/>
        <v>157747</v>
      </c>
      <c r="L16" s="84">
        <f t="shared" si="1"/>
        <v>60600685</v>
      </c>
      <c r="M16" s="84">
        <f t="shared" si="1"/>
        <v>144681113</v>
      </c>
      <c r="N16" s="84">
        <f t="shared" si="1"/>
        <v>945533393</v>
      </c>
      <c r="O16" s="84">
        <f t="shared" si="1"/>
        <v>21726307</v>
      </c>
      <c r="P16" s="84">
        <f t="shared" si="1"/>
        <v>205281798</v>
      </c>
      <c r="Q16" s="84">
        <f t="shared" si="1"/>
        <v>1172541498</v>
      </c>
      <c r="R16" s="84">
        <f t="shared" si="1"/>
        <v>11245982</v>
      </c>
      <c r="S16" s="83">
        <f t="shared" si="1"/>
        <v>1183787480</v>
      </c>
      <c r="T16" s="84"/>
      <c r="U16" s="85">
        <f t="shared" si="2"/>
        <v>671916185</v>
      </c>
      <c r="V16" s="84">
        <f t="shared" si="2"/>
        <v>308476724</v>
      </c>
      <c r="W16" s="84">
        <f t="shared" si="2"/>
        <v>21280401</v>
      </c>
      <c r="X16" s="84">
        <f t="shared" si="2"/>
        <v>21406972</v>
      </c>
      <c r="Y16" s="84">
        <f t="shared" si="2"/>
        <v>1254406</v>
      </c>
      <c r="Z16" s="84">
        <f t="shared" si="2"/>
        <v>1070216</v>
      </c>
      <c r="AA16" s="84">
        <f t="shared" si="2"/>
        <v>157747</v>
      </c>
      <c r="AB16" s="84">
        <f t="shared" si="2"/>
        <v>60600685</v>
      </c>
      <c r="AC16" s="84">
        <f t="shared" si="2"/>
        <v>144681113</v>
      </c>
      <c r="AD16" s="84">
        <f t="shared" si="2"/>
        <v>1003085463</v>
      </c>
      <c r="AE16" s="84">
        <f t="shared" si="2"/>
        <v>22477188</v>
      </c>
      <c r="AF16" s="84">
        <f t="shared" si="2"/>
        <v>205281798</v>
      </c>
      <c r="AG16" s="84">
        <f t="shared" si="2"/>
        <v>1230844449</v>
      </c>
      <c r="AH16" s="84">
        <f t="shared" si="2"/>
        <v>11805171</v>
      </c>
      <c r="AI16" s="83">
        <f t="shared" si="2"/>
        <v>1242649620</v>
      </c>
      <c r="AK16" s="85">
        <f t="shared" si="3"/>
        <v>676205584</v>
      </c>
      <c r="AL16" s="84">
        <f t="shared" si="3"/>
        <v>311581850</v>
      </c>
      <c r="AM16" s="84">
        <f t="shared" si="3"/>
        <v>21280401</v>
      </c>
      <c r="AN16" s="84">
        <f t="shared" si="3"/>
        <v>21577891</v>
      </c>
      <c r="AO16" s="84">
        <f t="shared" si="3"/>
        <v>1254406</v>
      </c>
      <c r="AP16" s="84">
        <f t="shared" si="3"/>
        <v>1070216</v>
      </c>
      <c r="AQ16" s="84">
        <f t="shared" si="3"/>
        <v>157747</v>
      </c>
      <c r="AR16" s="84">
        <f t="shared" si="3"/>
        <v>60600685</v>
      </c>
      <c r="AS16" s="84">
        <f t="shared" si="3"/>
        <v>144681113</v>
      </c>
      <c r="AT16" s="84">
        <f t="shared" si="3"/>
        <v>1010479988</v>
      </c>
      <c r="AU16" s="84">
        <f t="shared" si="3"/>
        <v>22648107</v>
      </c>
      <c r="AV16" s="84">
        <f t="shared" si="3"/>
        <v>205281798</v>
      </c>
      <c r="AW16" s="84">
        <f t="shared" si="3"/>
        <v>1238409893</v>
      </c>
      <c r="AX16" s="84">
        <f t="shared" si="3"/>
        <v>11877732</v>
      </c>
      <c r="AY16" s="83">
        <f t="shared" si="3"/>
        <v>1250287625</v>
      </c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</row>
    <row r="17" spans="1:75">
      <c r="A17" s="96">
        <f t="shared" si="4"/>
        <v>2031</v>
      </c>
      <c r="B17" s="96"/>
      <c r="C17" s="95"/>
      <c r="E17" s="85">
        <f t="shared" si="1"/>
        <v>629387681</v>
      </c>
      <c r="F17" s="84">
        <f t="shared" si="1"/>
        <v>292288551</v>
      </c>
      <c r="G17" s="84">
        <f t="shared" si="1"/>
        <v>19298866</v>
      </c>
      <c r="H17" s="84">
        <f t="shared" si="1"/>
        <v>19406006</v>
      </c>
      <c r="I17" s="84">
        <f t="shared" si="1"/>
        <v>1176518</v>
      </c>
      <c r="J17" s="84">
        <f t="shared" si="1"/>
        <v>959161</v>
      </c>
      <c r="K17" s="84">
        <f t="shared" si="1"/>
        <v>157747</v>
      </c>
      <c r="L17" s="84">
        <f t="shared" si="1"/>
        <v>61747909</v>
      </c>
      <c r="M17" s="84">
        <f t="shared" si="1"/>
        <v>144491336</v>
      </c>
      <c r="N17" s="84">
        <f t="shared" si="1"/>
        <v>942309363</v>
      </c>
      <c r="O17" s="84">
        <f t="shared" si="1"/>
        <v>20365167</v>
      </c>
      <c r="P17" s="84">
        <f t="shared" si="1"/>
        <v>206239245</v>
      </c>
      <c r="Q17" s="84">
        <f t="shared" si="1"/>
        <v>1168913775</v>
      </c>
      <c r="R17" s="84">
        <f t="shared" si="1"/>
        <v>11211188</v>
      </c>
      <c r="S17" s="83">
        <f t="shared" si="1"/>
        <v>1180124963</v>
      </c>
      <c r="T17" s="84"/>
      <c r="U17" s="85">
        <f t="shared" si="2"/>
        <v>674728381</v>
      </c>
      <c r="V17" s="84">
        <f t="shared" si="2"/>
        <v>310252387</v>
      </c>
      <c r="W17" s="84">
        <f t="shared" si="2"/>
        <v>21094799</v>
      </c>
      <c r="X17" s="84">
        <f t="shared" si="2"/>
        <v>20100963</v>
      </c>
      <c r="Y17" s="84">
        <f t="shared" si="2"/>
        <v>1176518</v>
      </c>
      <c r="Z17" s="84">
        <f t="shared" si="2"/>
        <v>1067932</v>
      </c>
      <c r="AA17" s="84">
        <f t="shared" si="2"/>
        <v>157747</v>
      </c>
      <c r="AB17" s="84">
        <f t="shared" si="2"/>
        <v>61747909</v>
      </c>
      <c r="AC17" s="84">
        <f t="shared" si="2"/>
        <v>144491336</v>
      </c>
      <c r="AD17" s="84">
        <f t="shared" si="2"/>
        <v>1007409832</v>
      </c>
      <c r="AE17" s="84">
        <f t="shared" si="2"/>
        <v>21168895</v>
      </c>
      <c r="AF17" s="84">
        <f t="shared" si="2"/>
        <v>206239245</v>
      </c>
      <c r="AG17" s="84">
        <f t="shared" si="2"/>
        <v>1234817972</v>
      </c>
      <c r="AH17" s="84">
        <f t="shared" si="2"/>
        <v>11843282</v>
      </c>
      <c r="AI17" s="83">
        <f t="shared" si="2"/>
        <v>1246661254</v>
      </c>
      <c r="AK17" s="85">
        <f t="shared" si="3"/>
        <v>679470319</v>
      </c>
      <c r="AL17" s="84">
        <f t="shared" si="3"/>
        <v>313637499</v>
      </c>
      <c r="AM17" s="84">
        <f t="shared" si="3"/>
        <v>21094799</v>
      </c>
      <c r="AN17" s="84">
        <f t="shared" si="3"/>
        <v>20276734</v>
      </c>
      <c r="AO17" s="84">
        <f t="shared" si="3"/>
        <v>1176518</v>
      </c>
      <c r="AP17" s="84">
        <f t="shared" si="3"/>
        <v>1067932</v>
      </c>
      <c r="AQ17" s="84">
        <f t="shared" si="3"/>
        <v>157747</v>
      </c>
      <c r="AR17" s="84">
        <f t="shared" si="3"/>
        <v>61747909</v>
      </c>
      <c r="AS17" s="84">
        <f t="shared" si="3"/>
        <v>144491336</v>
      </c>
      <c r="AT17" s="84">
        <f t="shared" si="3"/>
        <v>1015536882</v>
      </c>
      <c r="AU17" s="84">
        <f t="shared" si="3"/>
        <v>21344666</v>
      </c>
      <c r="AV17" s="84">
        <f t="shared" si="3"/>
        <v>206239245</v>
      </c>
      <c r="AW17" s="84">
        <f t="shared" si="3"/>
        <v>1243120793</v>
      </c>
      <c r="AX17" s="84">
        <f t="shared" si="3"/>
        <v>11922916</v>
      </c>
      <c r="AY17" s="83">
        <f t="shared" si="3"/>
        <v>1255043709</v>
      </c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</row>
    <row r="18" spans="1:75">
      <c r="A18" s="96">
        <f t="shared" si="4"/>
        <v>2032</v>
      </c>
      <c r="B18" s="96"/>
      <c r="C18" s="95"/>
      <c r="E18" s="85">
        <f t="shared" si="1"/>
        <v>630507489</v>
      </c>
      <c r="F18" s="84">
        <f t="shared" si="1"/>
        <v>293685630</v>
      </c>
      <c r="G18" s="84">
        <f t="shared" si="1"/>
        <v>19102901</v>
      </c>
      <c r="H18" s="84">
        <f t="shared" si="1"/>
        <v>18129527</v>
      </c>
      <c r="I18" s="84">
        <f t="shared" si="1"/>
        <v>1100878</v>
      </c>
      <c r="J18" s="84">
        <f t="shared" si="1"/>
        <v>956279</v>
      </c>
      <c r="K18" s="84">
        <f t="shared" si="1"/>
        <v>158236</v>
      </c>
      <c r="L18" s="84">
        <f t="shared" si="1"/>
        <v>63105986</v>
      </c>
      <c r="M18" s="84">
        <f t="shared" si="1"/>
        <v>144712740</v>
      </c>
      <c r="N18" s="84">
        <f t="shared" si="1"/>
        <v>944555134</v>
      </c>
      <c r="O18" s="84">
        <f t="shared" si="1"/>
        <v>19085806</v>
      </c>
      <c r="P18" s="84">
        <f t="shared" si="1"/>
        <v>207818726</v>
      </c>
      <c r="Q18" s="84">
        <f t="shared" si="1"/>
        <v>1171459666</v>
      </c>
      <c r="R18" s="84">
        <f t="shared" si="1"/>
        <v>11235607</v>
      </c>
      <c r="S18" s="83">
        <f t="shared" si="1"/>
        <v>1182695273</v>
      </c>
      <c r="T18" s="84"/>
      <c r="U18" s="85">
        <f t="shared" si="2"/>
        <v>680494950</v>
      </c>
      <c r="V18" s="84">
        <f t="shared" si="2"/>
        <v>313013769</v>
      </c>
      <c r="W18" s="84">
        <f t="shared" si="2"/>
        <v>20985007</v>
      </c>
      <c r="X18" s="84">
        <f t="shared" si="2"/>
        <v>18843006</v>
      </c>
      <c r="Y18" s="84">
        <f t="shared" si="2"/>
        <v>1100878</v>
      </c>
      <c r="Z18" s="84">
        <f t="shared" si="2"/>
        <v>1069949</v>
      </c>
      <c r="AA18" s="84">
        <f t="shared" si="2"/>
        <v>158236</v>
      </c>
      <c r="AB18" s="84">
        <f t="shared" si="2"/>
        <v>63105986</v>
      </c>
      <c r="AC18" s="84">
        <f t="shared" si="2"/>
        <v>144712740</v>
      </c>
      <c r="AD18" s="84">
        <f t="shared" si="2"/>
        <v>1015752840</v>
      </c>
      <c r="AE18" s="84">
        <f t="shared" si="2"/>
        <v>19912955</v>
      </c>
      <c r="AF18" s="84">
        <f t="shared" si="2"/>
        <v>207818726</v>
      </c>
      <c r="AG18" s="84">
        <f t="shared" si="2"/>
        <v>1243484521</v>
      </c>
      <c r="AH18" s="84">
        <f t="shared" si="2"/>
        <v>11926403</v>
      </c>
      <c r="AI18" s="83">
        <f t="shared" si="2"/>
        <v>1255410924</v>
      </c>
      <c r="AK18" s="85">
        <f t="shared" si="3"/>
        <v>685689599</v>
      </c>
      <c r="AL18" s="84">
        <f t="shared" si="3"/>
        <v>316676270</v>
      </c>
      <c r="AM18" s="84">
        <f t="shared" si="3"/>
        <v>20985007</v>
      </c>
      <c r="AN18" s="84">
        <f t="shared" si="3"/>
        <v>19022362</v>
      </c>
      <c r="AO18" s="84">
        <f t="shared" si="3"/>
        <v>1100878</v>
      </c>
      <c r="AP18" s="84">
        <f t="shared" si="3"/>
        <v>1069949</v>
      </c>
      <c r="AQ18" s="84">
        <f t="shared" si="3"/>
        <v>158236</v>
      </c>
      <c r="AR18" s="84">
        <f t="shared" si="3"/>
        <v>63105986</v>
      </c>
      <c r="AS18" s="84">
        <f t="shared" si="3"/>
        <v>144712740</v>
      </c>
      <c r="AT18" s="84">
        <f t="shared" si="3"/>
        <v>1024609990</v>
      </c>
      <c r="AU18" s="84">
        <f t="shared" si="3"/>
        <v>20092311</v>
      </c>
      <c r="AV18" s="84">
        <f t="shared" si="3"/>
        <v>207818726</v>
      </c>
      <c r="AW18" s="84">
        <f t="shared" si="3"/>
        <v>1252521027</v>
      </c>
      <c r="AX18" s="84">
        <f t="shared" si="3"/>
        <v>12013074</v>
      </c>
      <c r="AY18" s="83">
        <f t="shared" si="3"/>
        <v>1264534101</v>
      </c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</row>
    <row r="19" spans="1:75">
      <c r="A19" s="96">
        <f t="shared" si="4"/>
        <v>2033</v>
      </c>
      <c r="B19" s="96"/>
      <c r="C19" s="95"/>
      <c r="E19" s="85">
        <f t="shared" si="1"/>
        <v>626669158</v>
      </c>
      <c r="F19" s="84">
        <f t="shared" si="1"/>
        <v>293285670</v>
      </c>
      <c r="G19" s="84">
        <f t="shared" si="1"/>
        <v>18844974</v>
      </c>
      <c r="H19" s="84">
        <f t="shared" si="1"/>
        <v>16737146</v>
      </c>
      <c r="I19" s="84">
        <f t="shared" si="1"/>
        <v>1016124</v>
      </c>
      <c r="J19" s="84">
        <f t="shared" si="1"/>
        <v>949647</v>
      </c>
      <c r="K19" s="84">
        <f t="shared" si="1"/>
        <v>157747</v>
      </c>
      <c r="L19" s="84">
        <f t="shared" si="1"/>
        <v>64163345</v>
      </c>
      <c r="M19" s="84">
        <f t="shared" si="1"/>
        <v>144155187</v>
      </c>
      <c r="N19" s="84">
        <f t="shared" si="1"/>
        <v>939973673</v>
      </c>
      <c r="O19" s="84">
        <f t="shared" si="1"/>
        <v>17686793</v>
      </c>
      <c r="P19" s="84">
        <f t="shared" si="1"/>
        <v>208318532</v>
      </c>
      <c r="Q19" s="84">
        <f t="shared" si="1"/>
        <v>1165978998</v>
      </c>
      <c r="R19" s="84">
        <f t="shared" si="1"/>
        <v>11183041</v>
      </c>
      <c r="S19" s="83">
        <f t="shared" si="1"/>
        <v>1177162039</v>
      </c>
      <c r="T19" s="84"/>
      <c r="U19" s="85">
        <f t="shared" si="2"/>
        <v>680184190</v>
      </c>
      <c r="V19" s="84">
        <f t="shared" si="2"/>
        <v>313383883</v>
      </c>
      <c r="W19" s="84">
        <f t="shared" si="2"/>
        <v>20726517</v>
      </c>
      <c r="X19" s="84">
        <f t="shared" si="2"/>
        <v>17439097</v>
      </c>
      <c r="Y19" s="84">
        <f t="shared" si="2"/>
        <v>1016124</v>
      </c>
      <c r="Z19" s="84">
        <f t="shared" si="2"/>
        <v>1063829</v>
      </c>
      <c r="AA19" s="84">
        <f t="shared" si="2"/>
        <v>157747</v>
      </c>
      <c r="AB19" s="84">
        <f t="shared" si="2"/>
        <v>64163345</v>
      </c>
      <c r="AC19" s="84">
        <f t="shared" si="2"/>
        <v>144155187</v>
      </c>
      <c r="AD19" s="84">
        <f t="shared" si="2"/>
        <v>1015468461</v>
      </c>
      <c r="AE19" s="84">
        <f t="shared" si="2"/>
        <v>18502926</v>
      </c>
      <c r="AF19" s="84">
        <f t="shared" si="2"/>
        <v>208318532</v>
      </c>
      <c r="AG19" s="84">
        <f t="shared" si="2"/>
        <v>1242289919</v>
      </c>
      <c r="AH19" s="84">
        <f t="shared" si="2"/>
        <v>11914947</v>
      </c>
      <c r="AI19" s="83">
        <f t="shared" si="2"/>
        <v>1254204866</v>
      </c>
      <c r="AK19" s="85">
        <f t="shared" si="3"/>
        <v>685830242</v>
      </c>
      <c r="AL19" s="84">
        <f t="shared" si="3"/>
        <v>317315930</v>
      </c>
      <c r="AM19" s="84">
        <f t="shared" si="3"/>
        <v>20726517</v>
      </c>
      <c r="AN19" s="84">
        <f t="shared" si="3"/>
        <v>17620277</v>
      </c>
      <c r="AO19" s="84">
        <f t="shared" si="3"/>
        <v>1016124</v>
      </c>
      <c r="AP19" s="84">
        <f t="shared" si="3"/>
        <v>1063829</v>
      </c>
      <c r="AQ19" s="84">
        <f t="shared" si="3"/>
        <v>157747</v>
      </c>
      <c r="AR19" s="84">
        <f t="shared" si="3"/>
        <v>64163345</v>
      </c>
      <c r="AS19" s="84">
        <f t="shared" si="3"/>
        <v>144155187</v>
      </c>
      <c r="AT19" s="84">
        <f t="shared" si="3"/>
        <v>1025046560</v>
      </c>
      <c r="AU19" s="84">
        <f t="shared" si="3"/>
        <v>18684106</v>
      </c>
      <c r="AV19" s="84">
        <f t="shared" si="3"/>
        <v>208318532</v>
      </c>
      <c r="AW19" s="84">
        <f t="shared" si="3"/>
        <v>1252049198</v>
      </c>
      <c r="AX19" s="84">
        <f t="shared" si="3"/>
        <v>12008547</v>
      </c>
      <c r="AY19" s="83">
        <f t="shared" si="3"/>
        <v>1264057745</v>
      </c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</row>
    <row r="20" spans="1:75">
      <c r="A20" s="96">
        <f t="shared" si="4"/>
        <v>2034</v>
      </c>
      <c r="B20" s="96"/>
      <c r="C20" s="95"/>
      <c r="E20" s="85">
        <f t="shared" si="1"/>
        <v>625431167</v>
      </c>
      <c r="F20" s="84">
        <f t="shared" si="1"/>
        <v>294056400</v>
      </c>
      <c r="G20" s="84">
        <f t="shared" si="1"/>
        <v>18664640</v>
      </c>
      <c r="H20" s="84">
        <f t="shared" si="1"/>
        <v>15403364</v>
      </c>
      <c r="I20" s="84">
        <f t="shared" si="1"/>
        <v>934249</v>
      </c>
      <c r="J20" s="84">
        <f t="shared" si="1"/>
        <v>947634</v>
      </c>
      <c r="K20" s="84">
        <f t="shared" si="1"/>
        <v>157747</v>
      </c>
      <c r="L20" s="84">
        <f t="shared" si="1"/>
        <v>65438193</v>
      </c>
      <c r="M20" s="84">
        <f t="shared" si="1"/>
        <v>144031918</v>
      </c>
      <c r="N20" s="84">
        <f t="shared" si="1"/>
        <v>939244203</v>
      </c>
      <c r="O20" s="84">
        <f t="shared" si="1"/>
        <v>16350998</v>
      </c>
      <c r="P20" s="84">
        <f t="shared" si="1"/>
        <v>209470111</v>
      </c>
      <c r="Q20" s="84">
        <f t="shared" si="1"/>
        <v>1165065312</v>
      </c>
      <c r="R20" s="84">
        <f t="shared" si="1"/>
        <v>11174277</v>
      </c>
      <c r="S20" s="83">
        <f t="shared" si="1"/>
        <v>1176239589</v>
      </c>
      <c r="T20" s="84"/>
      <c r="U20" s="85">
        <f t="shared" si="2"/>
        <v>682739149</v>
      </c>
      <c r="V20" s="84">
        <f t="shared" si="2"/>
        <v>314936428</v>
      </c>
      <c r="W20" s="84">
        <f t="shared" si="2"/>
        <v>20545599</v>
      </c>
      <c r="X20" s="84">
        <f t="shared" si="2"/>
        <v>16091414</v>
      </c>
      <c r="Y20" s="84">
        <f t="shared" si="2"/>
        <v>934249</v>
      </c>
      <c r="Z20" s="84">
        <f t="shared" si="2"/>
        <v>1062354</v>
      </c>
      <c r="AA20" s="84">
        <f t="shared" si="2"/>
        <v>157747</v>
      </c>
      <c r="AB20" s="84">
        <f t="shared" si="2"/>
        <v>65438193</v>
      </c>
      <c r="AC20" s="84">
        <f t="shared" si="2"/>
        <v>144031918</v>
      </c>
      <c r="AD20" s="84">
        <f t="shared" si="2"/>
        <v>1019313172</v>
      </c>
      <c r="AE20" s="84">
        <f t="shared" si="2"/>
        <v>17153768</v>
      </c>
      <c r="AF20" s="84">
        <f t="shared" si="2"/>
        <v>209470111</v>
      </c>
      <c r="AG20" s="84">
        <f t="shared" si="2"/>
        <v>1245937051</v>
      </c>
      <c r="AH20" s="84">
        <f t="shared" si="2"/>
        <v>11949926</v>
      </c>
      <c r="AI20" s="83">
        <f t="shared" si="2"/>
        <v>1257886977</v>
      </c>
      <c r="AK20" s="85">
        <f t="shared" si="3"/>
        <v>688835448</v>
      </c>
      <c r="AL20" s="84">
        <f t="shared" si="3"/>
        <v>319142055</v>
      </c>
      <c r="AM20" s="84">
        <f t="shared" si="3"/>
        <v>20545599</v>
      </c>
      <c r="AN20" s="84">
        <f t="shared" si="3"/>
        <v>16273560</v>
      </c>
      <c r="AO20" s="84">
        <f t="shared" si="3"/>
        <v>934249</v>
      </c>
      <c r="AP20" s="84">
        <f t="shared" si="3"/>
        <v>1062354</v>
      </c>
      <c r="AQ20" s="84">
        <f t="shared" si="3"/>
        <v>157747</v>
      </c>
      <c r="AR20" s="84">
        <f t="shared" si="3"/>
        <v>65438193</v>
      </c>
      <c r="AS20" s="84">
        <f t="shared" si="3"/>
        <v>144031918</v>
      </c>
      <c r="AT20" s="84">
        <f t="shared" si="3"/>
        <v>1029615098</v>
      </c>
      <c r="AU20" s="84">
        <f t="shared" si="3"/>
        <v>17335914</v>
      </c>
      <c r="AV20" s="84">
        <f t="shared" si="3"/>
        <v>209470111</v>
      </c>
      <c r="AW20" s="84">
        <f t="shared" si="3"/>
        <v>1256421123</v>
      </c>
      <c r="AX20" s="84">
        <f t="shared" si="3"/>
        <v>12050481</v>
      </c>
      <c r="AY20" s="83">
        <f t="shared" si="3"/>
        <v>1268471604</v>
      </c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</row>
    <row r="21" spans="1:75">
      <c r="A21" s="96">
        <f t="shared" si="4"/>
        <v>2035</v>
      </c>
      <c r="B21" s="96"/>
      <c r="C21" s="95"/>
      <c r="E21" s="85">
        <f t="shared" si="1"/>
        <v>623825451</v>
      </c>
      <c r="F21" s="84">
        <f t="shared" si="1"/>
        <v>294653947</v>
      </c>
      <c r="G21" s="84">
        <f t="shared" si="1"/>
        <v>18481364</v>
      </c>
      <c r="H21" s="84">
        <f t="shared" si="1"/>
        <v>14052458</v>
      </c>
      <c r="I21" s="84">
        <f t="shared" si="1"/>
        <v>850865</v>
      </c>
      <c r="J21" s="84">
        <f t="shared" si="1"/>
        <v>945144</v>
      </c>
      <c r="K21" s="84">
        <f t="shared" si="1"/>
        <v>157747</v>
      </c>
      <c r="L21" s="84">
        <f t="shared" si="1"/>
        <v>66699120</v>
      </c>
      <c r="M21" s="84">
        <f t="shared" si="1"/>
        <v>143860076</v>
      </c>
      <c r="N21" s="84">
        <f t="shared" si="1"/>
        <v>937969374</v>
      </c>
      <c r="O21" s="84">
        <f t="shared" si="1"/>
        <v>14997602</v>
      </c>
      <c r="P21" s="84">
        <f t="shared" si="1"/>
        <v>210559196</v>
      </c>
      <c r="Q21" s="84">
        <f t="shared" si="1"/>
        <v>1163526172</v>
      </c>
      <c r="R21" s="84">
        <f t="shared" si="1"/>
        <v>11159514</v>
      </c>
      <c r="S21" s="83">
        <f t="shared" si="1"/>
        <v>1174685686</v>
      </c>
      <c r="T21" s="84"/>
      <c r="U21" s="85">
        <f t="shared" si="2"/>
        <v>685155318</v>
      </c>
      <c r="V21" s="84">
        <f t="shared" si="2"/>
        <v>316273081</v>
      </c>
      <c r="W21" s="84">
        <f t="shared" si="2"/>
        <v>20361850</v>
      </c>
      <c r="X21" s="84">
        <f t="shared" si="2"/>
        <v>14724315</v>
      </c>
      <c r="Y21" s="84">
        <f t="shared" si="2"/>
        <v>850865</v>
      </c>
      <c r="Z21" s="84">
        <f t="shared" si="2"/>
        <v>1060291</v>
      </c>
      <c r="AA21" s="84">
        <f t="shared" si="2"/>
        <v>157747</v>
      </c>
      <c r="AB21" s="84">
        <f t="shared" si="2"/>
        <v>66699120</v>
      </c>
      <c r="AC21" s="84">
        <f t="shared" si="2"/>
        <v>143860076</v>
      </c>
      <c r="AD21" s="84">
        <f t="shared" si="2"/>
        <v>1022798861</v>
      </c>
      <c r="AE21" s="84">
        <f t="shared" si="2"/>
        <v>15784606</v>
      </c>
      <c r="AF21" s="84">
        <f t="shared" si="2"/>
        <v>210559196</v>
      </c>
      <c r="AG21" s="84">
        <f t="shared" si="2"/>
        <v>1249142663</v>
      </c>
      <c r="AH21" s="84">
        <f t="shared" si="2"/>
        <v>11980672</v>
      </c>
      <c r="AI21" s="83">
        <f t="shared" si="2"/>
        <v>1261123335</v>
      </c>
      <c r="AK21" s="85">
        <f t="shared" si="3"/>
        <v>691700775</v>
      </c>
      <c r="AL21" s="84">
        <f t="shared" si="3"/>
        <v>320750584</v>
      </c>
      <c r="AM21" s="84">
        <f t="shared" si="3"/>
        <v>20361850</v>
      </c>
      <c r="AN21" s="84">
        <f t="shared" si="3"/>
        <v>14906660</v>
      </c>
      <c r="AO21" s="84">
        <f t="shared" si="3"/>
        <v>850865</v>
      </c>
      <c r="AP21" s="84">
        <f t="shared" si="3"/>
        <v>1060291</v>
      </c>
      <c r="AQ21" s="84">
        <f t="shared" si="3"/>
        <v>157747</v>
      </c>
      <c r="AR21" s="84">
        <f t="shared" si="3"/>
        <v>66699120</v>
      </c>
      <c r="AS21" s="84">
        <f t="shared" si="3"/>
        <v>143860076</v>
      </c>
      <c r="AT21" s="84">
        <f t="shared" si="3"/>
        <v>1033821821</v>
      </c>
      <c r="AU21" s="84">
        <f t="shared" si="3"/>
        <v>15966951</v>
      </c>
      <c r="AV21" s="84">
        <f t="shared" si="3"/>
        <v>210559196</v>
      </c>
      <c r="AW21" s="84">
        <f t="shared" si="3"/>
        <v>1260347968</v>
      </c>
      <c r="AX21" s="84">
        <f t="shared" si="3"/>
        <v>12088142</v>
      </c>
      <c r="AY21" s="83">
        <f t="shared" si="3"/>
        <v>1272436110</v>
      </c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</row>
    <row r="22" spans="1:75">
      <c r="A22" s="96">
        <f t="shared" si="4"/>
        <v>2036</v>
      </c>
      <c r="B22" s="96"/>
      <c r="C22" s="95"/>
      <c r="E22" s="85">
        <f t="shared" si="1"/>
        <v>625603901</v>
      </c>
      <c r="F22" s="84">
        <f t="shared" si="1"/>
        <v>296492476</v>
      </c>
      <c r="G22" s="84">
        <f t="shared" si="1"/>
        <v>18371208</v>
      </c>
      <c r="H22" s="84">
        <f t="shared" si="1"/>
        <v>12740527</v>
      </c>
      <c r="I22" s="84">
        <f t="shared" si="1"/>
        <v>768984</v>
      </c>
      <c r="J22" s="84">
        <f t="shared" si="1"/>
        <v>946818</v>
      </c>
      <c r="K22" s="84">
        <f t="shared" si="1"/>
        <v>158236</v>
      </c>
      <c r="L22" s="84">
        <f t="shared" si="1"/>
        <v>68118012</v>
      </c>
      <c r="M22" s="84">
        <f t="shared" si="1"/>
        <v>144093676</v>
      </c>
      <c r="N22" s="84">
        <f t="shared" si="1"/>
        <v>941394805</v>
      </c>
      <c r="O22" s="84">
        <f t="shared" si="1"/>
        <v>13687345</v>
      </c>
      <c r="P22" s="84">
        <f t="shared" si="1"/>
        <v>212211688</v>
      </c>
      <c r="Q22" s="84">
        <f t="shared" si="1"/>
        <v>1167293838</v>
      </c>
      <c r="R22" s="84">
        <f t="shared" si="1"/>
        <v>11195652</v>
      </c>
      <c r="S22" s="83">
        <f t="shared" si="1"/>
        <v>1178489490</v>
      </c>
      <c r="T22" s="84"/>
      <c r="U22" s="85">
        <f t="shared" si="2"/>
        <v>691147532</v>
      </c>
      <c r="V22" s="84">
        <f t="shared" si="2"/>
        <v>318771468</v>
      </c>
      <c r="W22" s="84">
        <f t="shared" si="2"/>
        <v>20251142</v>
      </c>
      <c r="X22" s="84">
        <f t="shared" si="2"/>
        <v>13388512</v>
      </c>
      <c r="Y22" s="84">
        <f t="shared" si="2"/>
        <v>768984</v>
      </c>
      <c r="Z22" s="84">
        <f t="shared" si="2"/>
        <v>1062472</v>
      </c>
      <c r="AA22" s="84">
        <f t="shared" si="2"/>
        <v>158236</v>
      </c>
      <c r="AB22" s="84">
        <f t="shared" si="2"/>
        <v>68118012</v>
      </c>
      <c r="AC22" s="84">
        <f t="shared" si="2"/>
        <v>144093676</v>
      </c>
      <c r="AD22" s="84">
        <f t="shared" si="2"/>
        <v>1031097362</v>
      </c>
      <c r="AE22" s="84">
        <f t="shared" si="2"/>
        <v>14450984</v>
      </c>
      <c r="AF22" s="84">
        <f t="shared" si="2"/>
        <v>212211688</v>
      </c>
      <c r="AG22" s="84">
        <f t="shared" si="2"/>
        <v>1257760034</v>
      </c>
      <c r="AH22" s="84">
        <f t="shared" si="2"/>
        <v>12063321</v>
      </c>
      <c r="AI22" s="83">
        <f t="shared" si="2"/>
        <v>1269823355</v>
      </c>
      <c r="AK22" s="85">
        <f t="shared" si="3"/>
        <v>698139547</v>
      </c>
      <c r="AL22" s="84">
        <f t="shared" si="3"/>
        <v>323520414</v>
      </c>
      <c r="AM22" s="84">
        <f t="shared" si="3"/>
        <v>20251142</v>
      </c>
      <c r="AN22" s="84">
        <f t="shared" si="3"/>
        <v>13569514</v>
      </c>
      <c r="AO22" s="84">
        <f t="shared" si="3"/>
        <v>768984</v>
      </c>
      <c r="AP22" s="84">
        <f t="shared" si="3"/>
        <v>1062472</v>
      </c>
      <c r="AQ22" s="84">
        <f t="shared" si="3"/>
        <v>158236</v>
      </c>
      <c r="AR22" s="84">
        <f t="shared" si="3"/>
        <v>68118012</v>
      </c>
      <c r="AS22" s="84">
        <f t="shared" si="3"/>
        <v>144093676</v>
      </c>
      <c r="AT22" s="84">
        <f t="shared" si="3"/>
        <v>1042838323</v>
      </c>
      <c r="AU22" s="84">
        <f t="shared" si="3"/>
        <v>14631986</v>
      </c>
      <c r="AV22" s="84">
        <f t="shared" si="3"/>
        <v>212211688</v>
      </c>
      <c r="AW22" s="84">
        <f t="shared" si="3"/>
        <v>1269681997</v>
      </c>
      <c r="AX22" s="84">
        <f t="shared" si="3"/>
        <v>12177668</v>
      </c>
      <c r="AY22" s="83">
        <f t="shared" si="3"/>
        <v>1281859665</v>
      </c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</row>
    <row r="23" spans="1:75">
      <c r="A23" s="96">
        <f t="shared" si="4"/>
        <v>2037</v>
      </c>
      <c r="B23" s="96"/>
      <c r="C23" s="95"/>
      <c r="E23" s="85">
        <f t="shared" si="1"/>
        <v>621713623</v>
      </c>
      <c r="F23" s="84">
        <f t="shared" si="1"/>
        <v>295900201</v>
      </c>
      <c r="G23" s="84">
        <f t="shared" si="1"/>
        <v>18113562</v>
      </c>
      <c r="H23" s="84">
        <f t="shared" si="1"/>
        <v>11323528</v>
      </c>
      <c r="I23" s="84">
        <f t="shared" si="1"/>
        <v>680213</v>
      </c>
      <c r="J23" s="84">
        <f t="shared" si="1"/>
        <v>939684</v>
      </c>
      <c r="K23" s="84">
        <f t="shared" si="1"/>
        <v>157747</v>
      </c>
      <c r="L23" s="84">
        <f t="shared" si="1"/>
        <v>69201414</v>
      </c>
      <c r="M23" s="84">
        <f t="shared" si="1"/>
        <v>143487928</v>
      </c>
      <c r="N23" s="84">
        <f t="shared" si="1"/>
        <v>936565346</v>
      </c>
      <c r="O23" s="84">
        <f t="shared" si="1"/>
        <v>12263212</v>
      </c>
      <c r="P23" s="84">
        <f t="shared" si="1"/>
        <v>212689342</v>
      </c>
      <c r="Q23" s="84">
        <f t="shared" si="1"/>
        <v>1161517900</v>
      </c>
      <c r="R23" s="84">
        <f t="shared" si="1"/>
        <v>11140253</v>
      </c>
      <c r="S23" s="83">
        <f t="shared" si="1"/>
        <v>1172658153</v>
      </c>
      <c r="T23" s="84"/>
      <c r="U23" s="85">
        <f t="shared" si="2"/>
        <v>691627870</v>
      </c>
      <c r="V23" s="84">
        <f t="shared" si="2"/>
        <v>318785424</v>
      </c>
      <c r="W23" s="84">
        <f t="shared" si="2"/>
        <v>19993002</v>
      </c>
      <c r="X23" s="84">
        <f t="shared" si="2"/>
        <v>11943233</v>
      </c>
      <c r="Y23" s="84">
        <f t="shared" si="2"/>
        <v>680213</v>
      </c>
      <c r="Z23" s="84">
        <f t="shared" si="2"/>
        <v>1055789</v>
      </c>
      <c r="AA23" s="84">
        <f t="shared" si="2"/>
        <v>157747</v>
      </c>
      <c r="AB23" s="84">
        <f t="shared" si="2"/>
        <v>69201414</v>
      </c>
      <c r="AC23" s="84">
        <f t="shared" si="2"/>
        <v>143487928</v>
      </c>
      <c r="AD23" s="84">
        <f t="shared" si="2"/>
        <v>1031244256</v>
      </c>
      <c r="AE23" s="84">
        <f t="shared" si="2"/>
        <v>12999022</v>
      </c>
      <c r="AF23" s="84">
        <f t="shared" si="2"/>
        <v>212689342</v>
      </c>
      <c r="AG23" s="84">
        <f t="shared" si="2"/>
        <v>1256932620</v>
      </c>
      <c r="AH23" s="84">
        <f t="shared" si="2"/>
        <v>12055386</v>
      </c>
      <c r="AI23" s="83">
        <f t="shared" si="2"/>
        <v>1268988006</v>
      </c>
      <c r="AK23" s="85">
        <f t="shared" si="3"/>
        <v>699062935</v>
      </c>
      <c r="AL23" s="84">
        <f t="shared" si="3"/>
        <v>323805780</v>
      </c>
      <c r="AM23" s="84">
        <f t="shared" si="3"/>
        <v>19993002</v>
      </c>
      <c r="AN23" s="84">
        <f t="shared" si="3"/>
        <v>12121654</v>
      </c>
      <c r="AO23" s="84">
        <f t="shared" si="3"/>
        <v>680213</v>
      </c>
      <c r="AP23" s="84">
        <f t="shared" si="3"/>
        <v>1055789</v>
      </c>
      <c r="AQ23" s="84">
        <f t="shared" si="3"/>
        <v>157747</v>
      </c>
      <c r="AR23" s="84">
        <f t="shared" si="3"/>
        <v>69201414</v>
      </c>
      <c r="AS23" s="84">
        <f t="shared" si="3"/>
        <v>143487928</v>
      </c>
      <c r="AT23" s="84">
        <f t="shared" si="3"/>
        <v>1043699677</v>
      </c>
      <c r="AU23" s="84">
        <f t="shared" si="3"/>
        <v>13177443</v>
      </c>
      <c r="AV23" s="84">
        <f t="shared" si="3"/>
        <v>212689342</v>
      </c>
      <c r="AW23" s="84">
        <f t="shared" si="3"/>
        <v>1269566462</v>
      </c>
      <c r="AX23" s="84">
        <f t="shared" si="3"/>
        <v>12176561</v>
      </c>
      <c r="AY23" s="83">
        <f t="shared" si="3"/>
        <v>1281743023</v>
      </c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</row>
    <row r="24" spans="1:75">
      <c r="A24" s="96">
        <f t="shared" si="4"/>
        <v>2038</v>
      </c>
      <c r="B24" s="96"/>
      <c r="C24" s="95"/>
      <c r="E24" s="85">
        <f t="shared" ref="E24:S28" si="5">SUMIF($A$30:$A$293,$A24,E$30:E$293)</f>
        <v>619083777</v>
      </c>
      <c r="F24" s="84">
        <f t="shared" si="5"/>
        <v>296337779</v>
      </c>
      <c r="G24" s="84">
        <f t="shared" si="5"/>
        <v>17930916</v>
      </c>
      <c r="H24" s="84">
        <f t="shared" si="5"/>
        <v>9947801</v>
      </c>
      <c r="I24" s="84">
        <f t="shared" si="5"/>
        <v>593540</v>
      </c>
      <c r="J24" s="84">
        <f t="shared" si="5"/>
        <v>937104</v>
      </c>
      <c r="K24" s="84">
        <f t="shared" si="5"/>
        <v>157747</v>
      </c>
      <c r="L24" s="84">
        <f t="shared" si="5"/>
        <v>70453512</v>
      </c>
      <c r="M24" s="84">
        <f t="shared" si="5"/>
        <v>143318055</v>
      </c>
      <c r="N24" s="84">
        <f t="shared" si="5"/>
        <v>934103759</v>
      </c>
      <c r="O24" s="84">
        <f t="shared" si="5"/>
        <v>10884905</v>
      </c>
      <c r="P24" s="84">
        <f t="shared" si="5"/>
        <v>213771567</v>
      </c>
      <c r="Q24" s="84">
        <f t="shared" si="5"/>
        <v>1158760231</v>
      </c>
      <c r="R24" s="84">
        <f t="shared" si="5"/>
        <v>11113802</v>
      </c>
      <c r="S24" s="83">
        <f t="shared" si="5"/>
        <v>1169874033</v>
      </c>
      <c r="T24" s="84"/>
      <c r="U24" s="85">
        <f t="shared" ref="U24:AI28" si="6">SUMIF($A$30:$A$293,$A24,U$30:U$293)</f>
        <v>693482014</v>
      </c>
      <c r="V24" s="84">
        <f t="shared" si="6"/>
        <v>319808551</v>
      </c>
      <c r="W24" s="84">
        <f t="shared" si="6"/>
        <v>19809790</v>
      </c>
      <c r="X24" s="84">
        <f t="shared" si="6"/>
        <v>10536783</v>
      </c>
      <c r="Y24" s="84">
        <f t="shared" si="6"/>
        <v>593540</v>
      </c>
      <c r="Z24" s="84">
        <f t="shared" si="6"/>
        <v>1053728</v>
      </c>
      <c r="AA24" s="84">
        <f t="shared" si="6"/>
        <v>157747</v>
      </c>
      <c r="AB24" s="84">
        <f t="shared" si="6"/>
        <v>70453512</v>
      </c>
      <c r="AC24" s="84">
        <f t="shared" si="6"/>
        <v>143318055</v>
      </c>
      <c r="AD24" s="84">
        <f t="shared" si="6"/>
        <v>1033851642</v>
      </c>
      <c r="AE24" s="84">
        <f t="shared" si="6"/>
        <v>11590511</v>
      </c>
      <c r="AF24" s="84">
        <f t="shared" si="6"/>
        <v>213771567</v>
      </c>
      <c r="AG24" s="84">
        <f t="shared" si="6"/>
        <v>1259213720</v>
      </c>
      <c r="AH24" s="84">
        <f t="shared" si="6"/>
        <v>12077263</v>
      </c>
      <c r="AI24" s="83">
        <f t="shared" si="6"/>
        <v>1271290983</v>
      </c>
      <c r="AK24" s="85">
        <f t="shared" ref="AK24:AY28" si="7">SUMIF($A$30:$A$293,$A24,AK$30:AK$293)</f>
        <v>701356580</v>
      </c>
      <c r="AL24" s="84">
        <f t="shared" si="7"/>
        <v>325103413</v>
      </c>
      <c r="AM24" s="84">
        <f t="shared" si="7"/>
        <v>19809790</v>
      </c>
      <c r="AN24" s="84">
        <f t="shared" si="7"/>
        <v>10711725</v>
      </c>
      <c r="AO24" s="84">
        <f t="shared" si="7"/>
        <v>593540</v>
      </c>
      <c r="AP24" s="84">
        <f t="shared" si="7"/>
        <v>1053728</v>
      </c>
      <c r="AQ24" s="84">
        <f t="shared" si="7"/>
        <v>157747</v>
      </c>
      <c r="AR24" s="84">
        <f t="shared" si="7"/>
        <v>70453512</v>
      </c>
      <c r="AS24" s="84">
        <f t="shared" si="7"/>
        <v>143318055</v>
      </c>
      <c r="AT24" s="84">
        <f t="shared" si="7"/>
        <v>1047021070</v>
      </c>
      <c r="AU24" s="84">
        <f t="shared" si="7"/>
        <v>11765453</v>
      </c>
      <c r="AV24" s="84">
        <f t="shared" si="7"/>
        <v>213771567</v>
      </c>
      <c r="AW24" s="84">
        <f t="shared" si="7"/>
        <v>1272558090</v>
      </c>
      <c r="AX24" s="84">
        <f t="shared" si="7"/>
        <v>12205251</v>
      </c>
      <c r="AY24" s="83">
        <f t="shared" si="7"/>
        <v>1284763341</v>
      </c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</row>
    <row r="25" spans="1:75">
      <c r="A25" s="96">
        <f t="shared" si="4"/>
        <v>2039</v>
      </c>
      <c r="B25" s="96"/>
      <c r="C25" s="95"/>
      <c r="E25" s="85">
        <f t="shared" si="5"/>
        <v>616768915</v>
      </c>
      <c r="F25" s="84">
        <f t="shared" si="5"/>
        <v>296976276</v>
      </c>
      <c r="G25" s="84">
        <f t="shared" si="5"/>
        <v>17749107</v>
      </c>
      <c r="H25" s="84">
        <f t="shared" si="5"/>
        <v>8569701</v>
      </c>
      <c r="I25" s="84">
        <f t="shared" si="5"/>
        <v>506031</v>
      </c>
      <c r="J25" s="84">
        <f t="shared" si="5"/>
        <v>934609</v>
      </c>
      <c r="K25" s="84">
        <f t="shared" si="5"/>
        <v>157747</v>
      </c>
      <c r="L25" s="84">
        <f t="shared" si="5"/>
        <v>71794855</v>
      </c>
      <c r="M25" s="84">
        <f t="shared" si="5"/>
        <v>143157861</v>
      </c>
      <c r="N25" s="84">
        <f t="shared" si="5"/>
        <v>932158076</v>
      </c>
      <c r="O25" s="84">
        <f t="shared" si="5"/>
        <v>9504310</v>
      </c>
      <c r="P25" s="84">
        <f t="shared" si="5"/>
        <v>214952716</v>
      </c>
      <c r="Q25" s="84">
        <f t="shared" si="5"/>
        <v>1156615102</v>
      </c>
      <c r="R25" s="84">
        <f t="shared" si="5"/>
        <v>11093228</v>
      </c>
      <c r="S25" s="83">
        <f t="shared" si="5"/>
        <v>1167708330</v>
      </c>
      <c r="T25" s="84"/>
      <c r="U25" s="85">
        <f t="shared" si="6"/>
        <v>695736433</v>
      </c>
      <c r="V25" s="84">
        <f t="shared" si="6"/>
        <v>320994634</v>
      </c>
      <c r="W25" s="84">
        <f t="shared" si="6"/>
        <v>19627373</v>
      </c>
      <c r="X25" s="84">
        <f t="shared" si="6"/>
        <v>9124774</v>
      </c>
      <c r="Y25" s="84">
        <f t="shared" si="6"/>
        <v>506031</v>
      </c>
      <c r="Z25" s="84">
        <f t="shared" si="6"/>
        <v>1051796</v>
      </c>
      <c r="AA25" s="84">
        <f t="shared" si="6"/>
        <v>157747</v>
      </c>
      <c r="AB25" s="84">
        <f t="shared" si="6"/>
        <v>71794855</v>
      </c>
      <c r="AC25" s="84">
        <f t="shared" si="6"/>
        <v>143157861</v>
      </c>
      <c r="AD25" s="84">
        <f t="shared" si="6"/>
        <v>1037022218</v>
      </c>
      <c r="AE25" s="84">
        <f t="shared" si="6"/>
        <v>10176570</v>
      </c>
      <c r="AF25" s="84">
        <f t="shared" si="6"/>
        <v>214952716</v>
      </c>
      <c r="AG25" s="84">
        <f t="shared" si="6"/>
        <v>1262151504</v>
      </c>
      <c r="AH25" s="84">
        <f t="shared" si="6"/>
        <v>12105442</v>
      </c>
      <c r="AI25" s="83">
        <f t="shared" si="6"/>
        <v>1274256946</v>
      </c>
      <c r="AK25" s="85">
        <f t="shared" si="7"/>
        <v>704047353</v>
      </c>
      <c r="AL25" s="84">
        <f t="shared" si="7"/>
        <v>326567864</v>
      </c>
      <c r="AM25" s="84">
        <f t="shared" si="7"/>
        <v>19627373</v>
      </c>
      <c r="AN25" s="84">
        <f t="shared" si="7"/>
        <v>9295122</v>
      </c>
      <c r="AO25" s="84">
        <f t="shared" si="7"/>
        <v>506031</v>
      </c>
      <c r="AP25" s="84">
        <f t="shared" si="7"/>
        <v>1051796</v>
      </c>
      <c r="AQ25" s="84">
        <f t="shared" si="7"/>
        <v>157747</v>
      </c>
      <c r="AR25" s="84">
        <f t="shared" si="7"/>
        <v>71794855</v>
      </c>
      <c r="AS25" s="84">
        <f t="shared" si="7"/>
        <v>143157861</v>
      </c>
      <c r="AT25" s="84">
        <f t="shared" si="7"/>
        <v>1050906368</v>
      </c>
      <c r="AU25" s="84">
        <f t="shared" si="7"/>
        <v>10346918</v>
      </c>
      <c r="AV25" s="84">
        <f t="shared" si="7"/>
        <v>214952716</v>
      </c>
      <c r="AW25" s="84">
        <f t="shared" si="7"/>
        <v>1276206002</v>
      </c>
      <c r="AX25" s="84">
        <f t="shared" si="7"/>
        <v>12240240</v>
      </c>
      <c r="AY25" s="83">
        <f t="shared" si="7"/>
        <v>1288446242</v>
      </c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</row>
    <row r="26" spans="1:75">
      <c r="A26" s="96">
        <f t="shared" si="4"/>
        <v>2040</v>
      </c>
      <c r="B26" s="96"/>
      <c r="C26" s="95"/>
      <c r="E26" s="85">
        <f t="shared" si="5"/>
        <v>618749576</v>
      </c>
      <c r="F26" s="84">
        <f t="shared" si="5"/>
        <v>299102062</v>
      </c>
      <c r="G26" s="84">
        <f t="shared" si="5"/>
        <v>17637779</v>
      </c>
      <c r="H26" s="84">
        <f t="shared" si="5"/>
        <v>7211587</v>
      </c>
      <c r="I26" s="84">
        <f t="shared" si="5"/>
        <v>419150</v>
      </c>
      <c r="J26" s="84">
        <f t="shared" si="5"/>
        <v>936281</v>
      </c>
      <c r="K26" s="84">
        <f t="shared" si="5"/>
        <v>158236</v>
      </c>
      <c r="L26" s="84">
        <f t="shared" si="5"/>
        <v>73343462</v>
      </c>
      <c r="M26" s="84">
        <f t="shared" si="5"/>
        <v>143399498</v>
      </c>
      <c r="N26" s="84">
        <f t="shared" si="5"/>
        <v>936066803</v>
      </c>
      <c r="O26" s="84">
        <f t="shared" si="5"/>
        <v>8147868</v>
      </c>
      <c r="P26" s="84">
        <f t="shared" si="5"/>
        <v>216742960</v>
      </c>
      <c r="Q26" s="84">
        <f t="shared" si="5"/>
        <v>1160957631</v>
      </c>
      <c r="R26" s="84">
        <f t="shared" si="5"/>
        <v>11134880</v>
      </c>
      <c r="S26" s="83">
        <f t="shared" si="5"/>
        <v>1172092511</v>
      </c>
      <c r="T26" s="84"/>
      <c r="U26" s="85">
        <f t="shared" si="6"/>
        <v>702273035</v>
      </c>
      <c r="V26" s="84">
        <f t="shared" si="6"/>
        <v>323622264</v>
      </c>
      <c r="W26" s="84">
        <f t="shared" si="6"/>
        <v>19515376</v>
      </c>
      <c r="X26" s="84">
        <f t="shared" si="6"/>
        <v>7729483</v>
      </c>
      <c r="Y26" s="84">
        <f t="shared" si="6"/>
        <v>419150</v>
      </c>
      <c r="Z26" s="84">
        <f t="shared" si="6"/>
        <v>1054075</v>
      </c>
      <c r="AA26" s="84">
        <f t="shared" si="6"/>
        <v>158236</v>
      </c>
      <c r="AB26" s="84">
        <f t="shared" si="6"/>
        <v>73343462</v>
      </c>
      <c r="AC26" s="84">
        <f t="shared" si="6"/>
        <v>143399498</v>
      </c>
      <c r="AD26" s="84">
        <f t="shared" si="6"/>
        <v>1045988061</v>
      </c>
      <c r="AE26" s="84">
        <f t="shared" si="6"/>
        <v>8783558</v>
      </c>
      <c r="AF26" s="84">
        <f t="shared" si="6"/>
        <v>216742960</v>
      </c>
      <c r="AG26" s="84">
        <f t="shared" si="6"/>
        <v>1271514579</v>
      </c>
      <c r="AH26" s="84">
        <f t="shared" si="6"/>
        <v>12195243</v>
      </c>
      <c r="AI26" s="83">
        <f t="shared" si="6"/>
        <v>1283709822</v>
      </c>
      <c r="AK26" s="85">
        <f t="shared" si="7"/>
        <v>711017659</v>
      </c>
      <c r="AL26" s="84">
        <f t="shared" si="7"/>
        <v>329482867</v>
      </c>
      <c r="AM26" s="84">
        <f t="shared" si="7"/>
        <v>19515376</v>
      </c>
      <c r="AN26" s="84">
        <f t="shared" si="7"/>
        <v>7894309</v>
      </c>
      <c r="AO26" s="84">
        <f t="shared" si="7"/>
        <v>419150</v>
      </c>
      <c r="AP26" s="84">
        <f t="shared" si="7"/>
        <v>1054075</v>
      </c>
      <c r="AQ26" s="84">
        <f t="shared" si="7"/>
        <v>158236</v>
      </c>
      <c r="AR26" s="84">
        <f t="shared" si="7"/>
        <v>73343462</v>
      </c>
      <c r="AS26" s="84">
        <f t="shared" si="7"/>
        <v>143399498</v>
      </c>
      <c r="AT26" s="84">
        <f t="shared" si="7"/>
        <v>1060593288</v>
      </c>
      <c r="AU26" s="84">
        <f t="shared" si="7"/>
        <v>8948384</v>
      </c>
      <c r="AV26" s="84">
        <f t="shared" si="7"/>
        <v>216742960</v>
      </c>
      <c r="AW26" s="84">
        <f t="shared" si="7"/>
        <v>1286284632</v>
      </c>
      <c r="AX26" s="84">
        <f t="shared" si="7"/>
        <v>12336904</v>
      </c>
      <c r="AY26" s="83">
        <f t="shared" si="7"/>
        <v>1298621536</v>
      </c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</row>
    <row r="27" spans="1:75">
      <c r="A27" s="96">
        <f t="shared" si="4"/>
        <v>2041</v>
      </c>
      <c r="B27" s="96"/>
      <c r="C27" s="95"/>
      <c r="E27" s="85">
        <f t="shared" si="5"/>
        <v>614518775</v>
      </c>
      <c r="F27" s="84">
        <f t="shared" si="5"/>
        <v>298582900</v>
      </c>
      <c r="G27" s="84">
        <f t="shared" si="5"/>
        <v>17386176</v>
      </c>
      <c r="H27" s="84">
        <f t="shared" si="5"/>
        <v>5794790</v>
      </c>
      <c r="I27" s="84">
        <f t="shared" si="5"/>
        <v>328079</v>
      </c>
      <c r="J27" s="84">
        <f t="shared" si="5"/>
        <v>929387</v>
      </c>
      <c r="K27" s="84">
        <f t="shared" si="5"/>
        <v>157747</v>
      </c>
      <c r="L27" s="84">
        <f t="shared" si="5"/>
        <v>74669744</v>
      </c>
      <c r="M27" s="84">
        <f t="shared" si="5"/>
        <v>142813865</v>
      </c>
      <c r="N27" s="84">
        <f t="shared" si="5"/>
        <v>930973677</v>
      </c>
      <c r="O27" s="84">
        <f t="shared" si="5"/>
        <v>6724177</v>
      </c>
      <c r="P27" s="84">
        <f t="shared" si="5"/>
        <v>217483609</v>
      </c>
      <c r="Q27" s="84">
        <f t="shared" si="5"/>
        <v>1155181463</v>
      </c>
      <c r="R27" s="84">
        <f t="shared" si="5"/>
        <v>11079477</v>
      </c>
      <c r="S27" s="83">
        <f t="shared" si="5"/>
        <v>1166260940</v>
      </c>
      <c r="T27" s="84"/>
      <c r="U27" s="85">
        <f t="shared" si="6"/>
        <v>702282116</v>
      </c>
      <c r="V27" s="84">
        <f t="shared" si="6"/>
        <v>323588691</v>
      </c>
      <c r="W27" s="84">
        <f t="shared" si="6"/>
        <v>19261682</v>
      </c>
      <c r="X27" s="84">
        <f t="shared" si="6"/>
        <v>6274212</v>
      </c>
      <c r="Y27" s="84">
        <f t="shared" si="6"/>
        <v>328079</v>
      </c>
      <c r="Z27" s="84">
        <f t="shared" si="6"/>
        <v>1047639</v>
      </c>
      <c r="AA27" s="84">
        <f t="shared" si="6"/>
        <v>157747</v>
      </c>
      <c r="AB27" s="84">
        <f t="shared" si="6"/>
        <v>74669744</v>
      </c>
      <c r="AC27" s="84">
        <f t="shared" si="6"/>
        <v>142813865</v>
      </c>
      <c r="AD27" s="84">
        <f t="shared" si="6"/>
        <v>1045618315</v>
      </c>
      <c r="AE27" s="84">
        <f t="shared" si="6"/>
        <v>7321851</v>
      </c>
      <c r="AF27" s="84">
        <f t="shared" si="6"/>
        <v>217483609</v>
      </c>
      <c r="AG27" s="84">
        <f t="shared" si="6"/>
        <v>1270423775</v>
      </c>
      <c r="AH27" s="84">
        <f t="shared" si="6"/>
        <v>12184782</v>
      </c>
      <c r="AI27" s="83">
        <f t="shared" si="6"/>
        <v>1282608557</v>
      </c>
      <c r="AK27" s="85">
        <f t="shared" si="7"/>
        <v>711460705</v>
      </c>
      <c r="AL27" s="84">
        <f t="shared" si="7"/>
        <v>329747610</v>
      </c>
      <c r="AM27" s="84">
        <f t="shared" si="7"/>
        <v>19261682</v>
      </c>
      <c r="AN27" s="84">
        <f t="shared" si="7"/>
        <v>6432800</v>
      </c>
      <c r="AO27" s="84">
        <f t="shared" si="7"/>
        <v>328079</v>
      </c>
      <c r="AP27" s="84">
        <f t="shared" si="7"/>
        <v>1047639</v>
      </c>
      <c r="AQ27" s="84">
        <f t="shared" si="7"/>
        <v>157747</v>
      </c>
      <c r="AR27" s="84">
        <f t="shared" si="7"/>
        <v>74669744</v>
      </c>
      <c r="AS27" s="84">
        <f t="shared" si="7"/>
        <v>142813865</v>
      </c>
      <c r="AT27" s="84">
        <f t="shared" si="7"/>
        <v>1060955823</v>
      </c>
      <c r="AU27" s="84">
        <f t="shared" si="7"/>
        <v>7480439</v>
      </c>
      <c r="AV27" s="84">
        <f t="shared" si="7"/>
        <v>217483609</v>
      </c>
      <c r="AW27" s="84">
        <f t="shared" si="7"/>
        <v>1285919871</v>
      </c>
      <c r="AX27" s="84">
        <f t="shared" si="7"/>
        <v>12333407</v>
      </c>
      <c r="AY27" s="83">
        <f t="shared" si="7"/>
        <v>1298253278</v>
      </c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</row>
    <row r="28" spans="1:75" ht="13.5" thickBot="1">
      <c r="A28" s="96">
        <f t="shared" si="4"/>
        <v>2042</v>
      </c>
      <c r="B28" s="96"/>
      <c r="C28" s="95"/>
      <c r="E28" s="82">
        <f t="shared" si="5"/>
        <v>615453034</v>
      </c>
      <c r="F28" s="197">
        <f t="shared" si="5"/>
        <v>299198174</v>
      </c>
      <c r="G28" s="197">
        <f t="shared" si="5"/>
        <v>17272584</v>
      </c>
      <c r="H28" s="197">
        <f t="shared" si="5"/>
        <v>4390072</v>
      </c>
      <c r="I28" s="197">
        <f t="shared" si="5"/>
        <v>237710</v>
      </c>
      <c r="J28" s="197">
        <f t="shared" si="5"/>
        <v>930328</v>
      </c>
      <c r="K28" s="197">
        <f t="shared" si="5"/>
        <v>157747</v>
      </c>
      <c r="L28" s="197">
        <f t="shared" si="5"/>
        <v>76288107</v>
      </c>
      <c r="M28" s="197">
        <f t="shared" si="5"/>
        <v>142641899</v>
      </c>
      <c r="N28" s="197">
        <f t="shared" si="5"/>
        <v>932319249</v>
      </c>
      <c r="O28" s="197">
        <f t="shared" si="5"/>
        <v>5320400</v>
      </c>
      <c r="P28" s="197">
        <f t="shared" si="5"/>
        <v>218930006</v>
      </c>
      <c r="Q28" s="197">
        <f t="shared" si="5"/>
        <v>1156569655</v>
      </c>
      <c r="R28" s="197">
        <f t="shared" si="5"/>
        <v>11092792</v>
      </c>
      <c r="S28" s="81">
        <f t="shared" si="5"/>
        <v>1167662447</v>
      </c>
      <c r="T28" s="84"/>
      <c r="U28" s="82">
        <f t="shared" si="6"/>
        <v>708242277</v>
      </c>
      <c r="V28" s="197">
        <f t="shared" si="6"/>
        <v>324746439</v>
      </c>
      <c r="W28" s="197">
        <f t="shared" si="6"/>
        <v>19079099</v>
      </c>
      <c r="X28" s="197">
        <f t="shared" si="6"/>
        <v>4838507</v>
      </c>
      <c r="Y28" s="197">
        <f t="shared" si="6"/>
        <v>237710</v>
      </c>
      <c r="Z28" s="197">
        <f t="shared" si="6"/>
        <v>1045559</v>
      </c>
      <c r="AA28" s="197">
        <f t="shared" si="6"/>
        <v>157747</v>
      </c>
      <c r="AB28" s="197">
        <f t="shared" si="6"/>
        <v>76288107</v>
      </c>
      <c r="AC28" s="197">
        <f t="shared" si="6"/>
        <v>142641899</v>
      </c>
      <c r="AD28" s="197">
        <f t="shared" si="6"/>
        <v>1052463272</v>
      </c>
      <c r="AE28" s="197">
        <f t="shared" si="6"/>
        <v>5884066</v>
      </c>
      <c r="AF28" s="197">
        <f t="shared" si="6"/>
        <v>218930006</v>
      </c>
      <c r="AG28" s="197">
        <f t="shared" si="6"/>
        <v>1277277344</v>
      </c>
      <c r="AH28" s="197">
        <f t="shared" si="6"/>
        <v>12250514</v>
      </c>
      <c r="AI28" s="81">
        <f t="shared" si="6"/>
        <v>1289527858</v>
      </c>
      <c r="AK28" s="82">
        <f t="shared" si="7"/>
        <v>717902788</v>
      </c>
      <c r="AL28" s="197">
        <f t="shared" si="7"/>
        <v>331226504</v>
      </c>
      <c r="AM28" s="197">
        <f t="shared" si="7"/>
        <v>19079099</v>
      </c>
      <c r="AN28" s="197">
        <f t="shared" si="7"/>
        <v>4992159</v>
      </c>
      <c r="AO28" s="197">
        <f t="shared" si="7"/>
        <v>237710</v>
      </c>
      <c r="AP28" s="197">
        <f t="shared" si="7"/>
        <v>1045559</v>
      </c>
      <c r="AQ28" s="197">
        <f t="shared" si="7"/>
        <v>157747</v>
      </c>
      <c r="AR28" s="197">
        <f t="shared" si="7"/>
        <v>76288107</v>
      </c>
      <c r="AS28" s="197">
        <f t="shared" si="7"/>
        <v>142641899</v>
      </c>
      <c r="AT28" s="197">
        <f t="shared" si="7"/>
        <v>1068603848</v>
      </c>
      <c r="AU28" s="197">
        <f t="shared" si="7"/>
        <v>6037718</v>
      </c>
      <c r="AV28" s="197">
        <f t="shared" si="7"/>
        <v>218930006</v>
      </c>
      <c r="AW28" s="197">
        <f t="shared" si="7"/>
        <v>1293571572</v>
      </c>
      <c r="AX28" s="197">
        <f t="shared" si="7"/>
        <v>12406794</v>
      </c>
      <c r="AY28" s="81">
        <f t="shared" si="7"/>
        <v>1305978366</v>
      </c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</row>
    <row r="29" spans="1:75" ht="3" customHeight="1" thickBot="1"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</row>
    <row r="30" spans="1:75">
      <c r="A30" s="96">
        <v>2021</v>
      </c>
      <c r="B30" s="96">
        <v>1</v>
      </c>
      <c r="C30" s="95">
        <f t="shared" ref="C30:C93" si="8">DATE(A30,B30,1)</f>
        <v>44197</v>
      </c>
      <c r="E30" s="87">
        <v>86657803</v>
      </c>
      <c r="F30" s="86">
        <v>33106614</v>
      </c>
      <c r="G30" s="86">
        <v>2539547</v>
      </c>
      <c r="H30" s="237">
        <v>4761032</v>
      </c>
      <c r="I30" s="86">
        <v>265662</v>
      </c>
      <c r="J30" s="86">
        <v>172743</v>
      </c>
      <c r="K30" s="86">
        <v>20649</v>
      </c>
      <c r="L30" s="86">
        <v>8976055</v>
      </c>
      <c r="M30" s="86">
        <v>26262469</v>
      </c>
      <c r="N30" s="86">
        <f t="shared" ref="N30:N93" si="9">SUM(E30:G30,I30,K30)</f>
        <v>122590275</v>
      </c>
      <c r="O30" s="86">
        <f t="shared" ref="O30:O93" si="10">SUM(H30,J30)</f>
        <v>4933775</v>
      </c>
      <c r="P30" s="86">
        <f t="shared" ref="P30:P93" si="11">SUM(L30:M30)</f>
        <v>35238524</v>
      </c>
      <c r="Q30" s="86">
        <f t="shared" ref="Q30:Q93" si="12">SUM(N30:P30)</f>
        <v>162762574</v>
      </c>
      <c r="R30" s="86">
        <f t="shared" ref="R30:R93" si="13">S30-Q30</f>
        <v>1561075</v>
      </c>
      <c r="S30" s="88">
        <f>ROUND(Q30/(1-0.0095), 0)</f>
        <v>164323649</v>
      </c>
      <c r="T30" s="84"/>
      <c r="U30" s="87">
        <v>86657803</v>
      </c>
      <c r="V30" s="86">
        <v>33106614</v>
      </c>
      <c r="W30" s="86">
        <v>2539547</v>
      </c>
      <c r="X30" s="237">
        <v>4761032</v>
      </c>
      <c r="Y30" s="86">
        <v>265662</v>
      </c>
      <c r="Z30" s="86">
        <v>172743</v>
      </c>
      <c r="AA30" s="86">
        <v>20649</v>
      </c>
      <c r="AB30" s="86">
        <v>8976055</v>
      </c>
      <c r="AC30" s="86">
        <v>26262469</v>
      </c>
      <c r="AD30" s="86">
        <f t="shared" ref="AD30:AD93" si="14">SUM(U30:W30,Y30,AA30)</f>
        <v>122590275</v>
      </c>
      <c r="AE30" s="86">
        <f t="shared" ref="AE30:AE93" si="15">SUM(X30,Z30)</f>
        <v>4933775</v>
      </c>
      <c r="AF30" s="86">
        <f t="shared" ref="AF30:AF93" si="16">SUM(AB30:AC30)</f>
        <v>35238524</v>
      </c>
      <c r="AG30" s="86">
        <f t="shared" ref="AG30:AG93" si="17">SUM(AD30:AF30)</f>
        <v>162762574</v>
      </c>
      <c r="AH30" s="86">
        <f t="shared" ref="AH30:AH93" si="18">AI30-AG30</f>
        <v>1561075</v>
      </c>
      <c r="AI30" s="88">
        <f>ROUND(AG30/(1-0.0095), 0)</f>
        <v>164323649</v>
      </c>
      <c r="AK30" s="87">
        <v>86657803</v>
      </c>
      <c r="AL30" s="86">
        <v>33106614</v>
      </c>
      <c r="AM30" s="86">
        <v>2539547</v>
      </c>
      <c r="AN30" s="237">
        <v>4761032</v>
      </c>
      <c r="AO30" s="86">
        <v>265662</v>
      </c>
      <c r="AP30" s="86">
        <v>172743</v>
      </c>
      <c r="AQ30" s="86">
        <v>20649</v>
      </c>
      <c r="AR30" s="86">
        <v>8976055</v>
      </c>
      <c r="AS30" s="86">
        <v>26262469</v>
      </c>
      <c r="AT30" s="86">
        <f t="shared" ref="AT30:AT93" si="19">SUM(AK30:AM30,AO30,AQ30)</f>
        <v>122590275</v>
      </c>
      <c r="AU30" s="86">
        <f t="shared" ref="AU30:AU93" si="20">SUM(AN30,AP30)</f>
        <v>4933775</v>
      </c>
      <c r="AV30" s="86">
        <f t="shared" ref="AV30:AV93" si="21">SUM(AR30:AS30)</f>
        <v>35238524</v>
      </c>
      <c r="AW30" s="86">
        <f t="shared" ref="AW30:AW93" si="22">SUM(AT30:AV30)</f>
        <v>162762574</v>
      </c>
      <c r="AX30" s="86">
        <f t="shared" ref="AX30:AX93" si="23">AY30-AW30</f>
        <v>1561075</v>
      </c>
      <c r="AY30" s="88">
        <f>ROUND(AW30/(1-0.0095), 0)</f>
        <v>164323649</v>
      </c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</row>
    <row r="31" spans="1:75">
      <c r="A31" s="96">
        <f t="shared" ref="A31:A94" si="24">IF(B31=1,A30+1,A30)</f>
        <v>2021</v>
      </c>
      <c r="B31" s="96">
        <f t="shared" ref="B31:B94" si="25">IF(B30=12,1,B30+1)</f>
        <v>2</v>
      </c>
      <c r="C31" s="95">
        <f t="shared" si="8"/>
        <v>44228</v>
      </c>
      <c r="E31" s="85">
        <v>83345965</v>
      </c>
      <c r="F31" s="84">
        <v>33824708</v>
      </c>
      <c r="G31" s="84">
        <v>2551217</v>
      </c>
      <c r="H31" s="238">
        <v>4406993</v>
      </c>
      <c r="I31" s="84">
        <v>232899</v>
      </c>
      <c r="J31" s="84">
        <v>192213</v>
      </c>
      <c r="K31" s="84">
        <v>21033</v>
      </c>
      <c r="L31" s="84">
        <v>5537637</v>
      </c>
      <c r="M31" s="84">
        <v>17169886</v>
      </c>
      <c r="N31" s="84">
        <f t="shared" si="9"/>
        <v>119975822</v>
      </c>
      <c r="O31" s="84">
        <f t="shared" si="10"/>
        <v>4599206</v>
      </c>
      <c r="P31" s="84">
        <f t="shared" si="11"/>
        <v>22707523</v>
      </c>
      <c r="Q31" s="84">
        <f t="shared" si="12"/>
        <v>147282551</v>
      </c>
      <c r="R31" s="84">
        <f t="shared" si="13"/>
        <v>1412604</v>
      </c>
      <c r="S31" s="83">
        <f>ROUND(Q31/(1-0.0095), 0)</f>
        <v>148695155</v>
      </c>
      <c r="T31" s="84"/>
      <c r="U31" s="85">
        <v>83345965</v>
      </c>
      <c r="V31" s="84">
        <v>33824708</v>
      </c>
      <c r="W31" s="84">
        <v>2551217</v>
      </c>
      <c r="X31" s="238">
        <v>4406993</v>
      </c>
      <c r="Y31" s="84">
        <v>232899</v>
      </c>
      <c r="Z31" s="84">
        <v>192213</v>
      </c>
      <c r="AA31" s="84">
        <v>21033</v>
      </c>
      <c r="AB31" s="84">
        <v>5537637</v>
      </c>
      <c r="AC31" s="84">
        <v>17169886</v>
      </c>
      <c r="AD31" s="84">
        <f t="shared" si="14"/>
        <v>119975822</v>
      </c>
      <c r="AE31" s="84">
        <f t="shared" si="15"/>
        <v>4599206</v>
      </c>
      <c r="AF31" s="84">
        <f t="shared" si="16"/>
        <v>22707523</v>
      </c>
      <c r="AG31" s="84">
        <f t="shared" si="17"/>
        <v>147282551</v>
      </c>
      <c r="AH31" s="84">
        <f t="shared" si="18"/>
        <v>1412604</v>
      </c>
      <c r="AI31" s="83">
        <f>ROUND(AG31/(1-0.0095), 0)</f>
        <v>148695155</v>
      </c>
      <c r="AK31" s="85">
        <v>83345965</v>
      </c>
      <c r="AL31" s="84">
        <v>33824708</v>
      </c>
      <c r="AM31" s="84">
        <v>2551217</v>
      </c>
      <c r="AN31" s="238">
        <v>4406993</v>
      </c>
      <c r="AO31" s="84">
        <v>232899</v>
      </c>
      <c r="AP31" s="84">
        <v>192213</v>
      </c>
      <c r="AQ31" s="84">
        <v>21033</v>
      </c>
      <c r="AR31" s="84">
        <v>5537637</v>
      </c>
      <c r="AS31" s="84">
        <v>17169886</v>
      </c>
      <c r="AT31" s="84">
        <f t="shared" si="19"/>
        <v>119975822</v>
      </c>
      <c r="AU31" s="84">
        <f t="shared" si="20"/>
        <v>4599206</v>
      </c>
      <c r="AV31" s="84">
        <f t="shared" si="21"/>
        <v>22707523</v>
      </c>
      <c r="AW31" s="84">
        <f t="shared" si="22"/>
        <v>147282551</v>
      </c>
      <c r="AX31" s="84">
        <f t="shared" si="23"/>
        <v>1412604</v>
      </c>
      <c r="AY31" s="83">
        <f t="shared" ref="AY31:AY94" si="26">ROUND(AW31/(1-0.0095), 0)</f>
        <v>148695155</v>
      </c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</row>
    <row r="32" spans="1:75">
      <c r="A32" s="96">
        <f t="shared" si="24"/>
        <v>2021</v>
      </c>
      <c r="B32" s="96">
        <f t="shared" si="25"/>
        <v>3</v>
      </c>
      <c r="C32" s="95">
        <f t="shared" si="8"/>
        <v>44256</v>
      </c>
      <c r="E32" s="85">
        <v>69969019</v>
      </c>
      <c r="F32" s="84">
        <v>28274091</v>
      </c>
      <c r="G32" s="84">
        <v>2087369</v>
      </c>
      <c r="H32" s="84">
        <v>3458958</v>
      </c>
      <c r="I32" s="84">
        <v>186759</v>
      </c>
      <c r="J32" s="84">
        <v>216241</v>
      </c>
      <c r="K32" s="84">
        <v>14219</v>
      </c>
      <c r="L32" s="84">
        <v>4931507</v>
      </c>
      <c r="M32" s="84">
        <v>11479979</v>
      </c>
      <c r="N32" s="84">
        <f t="shared" si="9"/>
        <v>100531457</v>
      </c>
      <c r="O32" s="84">
        <f t="shared" si="10"/>
        <v>3675199</v>
      </c>
      <c r="P32" s="84">
        <f t="shared" si="11"/>
        <v>16411486</v>
      </c>
      <c r="Q32" s="84">
        <f t="shared" si="12"/>
        <v>120618142</v>
      </c>
      <c r="R32" s="84">
        <f t="shared" si="13"/>
        <v>1156863</v>
      </c>
      <c r="S32" s="83">
        <f t="shared" ref="S32:S95" si="27">ROUND(Q32/(1-0.0095), 0)</f>
        <v>121775005</v>
      </c>
      <c r="T32" s="84"/>
      <c r="U32" s="85">
        <v>69969019</v>
      </c>
      <c r="V32" s="84">
        <v>28274091</v>
      </c>
      <c r="W32" s="84">
        <v>2087369</v>
      </c>
      <c r="X32" s="84">
        <v>3458958</v>
      </c>
      <c r="Y32" s="84">
        <v>186759</v>
      </c>
      <c r="Z32" s="84">
        <v>216241</v>
      </c>
      <c r="AA32" s="84">
        <v>14219</v>
      </c>
      <c r="AB32" s="84">
        <v>4931507</v>
      </c>
      <c r="AC32" s="84">
        <v>11479979</v>
      </c>
      <c r="AD32" s="84">
        <f t="shared" si="14"/>
        <v>100531457</v>
      </c>
      <c r="AE32" s="84">
        <f t="shared" si="15"/>
        <v>3675199</v>
      </c>
      <c r="AF32" s="84">
        <f t="shared" si="16"/>
        <v>16411486</v>
      </c>
      <c r="AG32" s="84">
        <f t="shared" si="17"/>
        <v>120618142</v>
      </c>
      <c r="AH32" s="84">
        <f t="shared" si="18"/>
        <v>1156863</v>
      </c>
      <c r="AI32" s="83">
        <f t="shared" ref="AI32:AI95" si="28">ROUND(AG32/(1-0.0095), 0)</f>
        <v>121775005</v>
      </c>
      <c r="AK32" s="85">
        <v>69969019</v>
      </c>
      <c r="AL32" s="84">
        <v>28274091</v>
      </c>
      <c r="AM32" s="84">
        <v>2087369</v>
      </c>
      <c r="AN32" s="84">
        <v>3458958</v>
      </c>
      <c r="AO32" s="84">
        <v>186759</v>
      </c>
      <c r="AP32" s="84">
        <v>216241</v>
      </c>
      <c r="AQ32" s="84">
        <v>14219</v>
      </c>
      <c r="AR32" s="84">
        <v>4931507</v>
      </c>
      <c r="AS32" s="84">
        <v>11479979</v>
      </c>
      <c r="AT32" s="84">
        <f t="shared" si="19"/>
        <v>100531457</v>
      </c>
      <c r="AU32" s="84">
        <f t="shared" si="20"/>
        <v>3675199</v>
      </c>
      <c r="AV32" s="84">
        <f t="shared" si="21"/>
        <v>16411486</v>
      </c>
      <c r="AW32" s="84">
        <f t="shared" si="22"/>
        <v>120618142</v>
      </c>
      <c r="AX32" s="84">
        <f t="shared" si="23"/>
        <v>1156863</v>
      </c>
      <c r="AY32" s="83">
        <f t="shared" si="26"/>
        <v>121775005</v>
      </c>
      <c r="BA32" s="233"/>
      <c r="BB32" s="233"/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</row>
    <row r="33" spans="1:75">
      <c r="A33" s="96">
        <f t="shared" si="24"/>
        <v>2021</v>
      </c>
      <c r="B33" s="96">
        <f t="shared" si="25"/>
        <v>4</v>
      </c>
      <c r="C33" s="95">
        <f t="shared" si="8"/>
        <v>44287</v>
      </c>
      <c r="E33" s="85">
        <v>53176345</v>
      </c>
      <c r="F33" s="84">
        <v>21246564</v>
      </c>
      <c r="G33" s="84">
        <v>1971039</v>
      </c>
      <c r="H33" s="84">
        <v>2785463</v>
      </c>
      <c r="I33" s="84">
        <v>143396</v>
      </c>
      <c r="J33" s="84">
        <v>175152</v>
      </c>
      <c r="K33" s="84">
        <v>13445</v>
      </c>
      <c r="L33" s="84">
        <v>4949227</v>
      </c>
      <c r="M33" s="84">
        <v>12556482</v>
      </c>
      <c r="N33" s="84">
        <f t="shared" si="9"/>
        <v>76550789</v>
      </c>
      <c r="O33" s="84">
        <f t="shared" si="10"/>
        <v>2960615</v>
      </c>
      <c r="P33" s="84">
        <f t="shared" si="11"/>
        <v>17505709</v>
      </c>
      <c r="Q33" s="84">
        <f t="shared" si="12"/>
        <v>97017113</v>
      </c>
      <c r="R33" s="84">
        <f t="shared" si="13"/>
        <v>930502</v>
      </c>
      <c r="S33" s="83">
        <f t="shared" si="27"/>
        <v>97947615</v>
      </c>
      <c r="T33" s="84"/>
      <c r="U33" s="85">
        <v>53401343</v>
      </c>
      <c r="V33" s="84">
        <v>21349462</v>
      </c>
      <c r="W33" s="84">
        <v>1979372</v>
      </c>
      <c r="X33" s="84">
        <v>2787500</v>
      </c>
      <c r="Y33" s="84">
        <v>143396</v>
      </c>
      <c r="Z33" s="84">
        <v>176269</v>
      </c>
      <c r="AA33" s="84">
        <v>13445</v>
      </c>
      <c r="AB33" s="84">
        <v>4949227</v>
      </c>
      <c r="AC33" s="84">
        <v>12556482</v>
      </c>
      <c r="AD33" s="84">
        <f t="shared" si="14"/>
        <v>76887018</v>
      </c>
      <c r="AE33" s="84">
        <f t="shared" si="15"/>
        <v>2963769</v>
      </c>
      <c r="AF33" s="84">
        <f t="shared" si="16"/>
        <v>17505709</v>
      </c>
      <c r="AG33" s="84">
        <f t="shared" si="17"/>
        <v>97356496</v>
      </c>
      <c r="AH33" s="84">
        <f t="shared" si="18"/>
        <v>933757</v>
      </c>
      <c r="AI33" s="83">
        <f t="shared" si="28"/>
        <v>98290253</v>
      </c>
      <c r="AK33" s="85">
        <v>53432177</v>
      </c>
      <c r="AL33" s="84">
        <v>21365410</v>
      </c>
      <c r="AM33" s="84">
        <v>1979372</v>
      </c>
      <c r="AN33" s="84">
        <v>2789520</v>
      </c>
      <c r="AO33" s="84">
        <v>143396</v>
      </c>
      <c r="AP33" s="84">
        <v>176269</v>
      </c>
      <c r="AQ33" s="84">
        <v>13445</v>
      </c>
      <c r="AR33" s="84">
        <v>4949227</v>
      </c>
      <c r="AS33" s="84">
        <v>12556482</v>
      </c>
      <c r="AT33" s="84">
        <f t="shared" si="19"/>
        <v>76933800</v>
      </c>
      <c r="AU33" s="84">
        <f t="shared" si="20"/>
        <v>2965789</v>
      </c>
      <c r="AV33" s="84">
        <f t="shared" si="21"/>
        <v>17505709</v>
      </c>
      <c r="AW33" s="84">
        <f t="shared" si="22"/>
        <v>97405298</v>
      </c>
      <c r="AX33" s="84">
        <f t="shared" si="23"/>
        <v>934225</v>
      </c>
      <c r="AY33" s="83">
        <f t="shared" si="26"/>
        <v>98339523</v>
      </c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</row>
    <row r="34" spans="1:75">
      <c r="A34" s="96">
        <f t="shared" si="24"/>
        <v>2021</v>
      </c>
      <c r="B34" s="96">
        <f t="shared" si="25"/>
        <v>5</v>
      </c>
      <c r="C34" s="95">
        <f t="shared" si="8"/>
        <v>44317</v>
      </c>
      <c r="E34" s="85">
        <v>30382695</v>
      </c>
      <c r="F34" s="84">
        <v>15171333</v>
      </c>
      <c r="G34" s="84">
        <v>1412513</v>
      </c>
      <c r="H34" s="84">
        <v>2616677</v>
      </c>
      <c r="I34" s="84">
        <v>150008</v>
      </c>
      <c r="J34" s="84">
        <v>140381</v>
      </c>
      <c r="K34" s="84">
        <v>12408</v>
      </c>
      <c r="L34" s="84">
        <v>4274751</v>
      </c>
      <c r="M34" s="84">
        <v>11537544</v>
      </c>
      <c r="N34" s="84">
        <f t="shared" si="9"/>
        <v>47128957</v>
      </c>
      <c r="O34" s="84">
        <f t="shared" si="10"/>
        <v>2757058</v>
      </c>
      <c r="P34" s="84">
        <f t="shared" si="11"/>
        <v>15812295</v>
      </c>
      <c r="Q34" s="84">
        <f t="shared" si="12"/>
        <v>65698310</v>
      </c>
      <c r="R34" s="84">
        <f t="shared" si="13"/>
        <v>630120</v>
      </c>
      <c r="S34" s="83">
        <f t="shared" si="27"/>
        <v>66328430</v>
      </c>
      <c r="T34" s="84"/>
      <c r="U34" s="85">
        <v>30545873</v>
      </c>
      <c r="V34" s="84">
        <v>15241978</v>
      </c>
      <c r="W34" s="84">
        <v>1418014</v>
      </c>
      <c r="X34" s="84">
        <v>2618364</v>
      </c>
      <c r="Y34" s="84">
        <v>150008</v>
      </c>
      <c r="Z34" s="84">
        <v>141158</v>
      </c>
      <c r="AA34" s="84">
        <v>12408</v>
      </c>
      <c r="AB34" s="84">
        <v>4274751</v>
      </c>
      <c r="AC34" s="84">
        <v>11537544</v>
      </c>
      <c r="AD34" s="84">
        <f t="shared" si="14"/>
        <v>47368281</v>
      </c>
      <c r="AE34" s="84">
        <f t="shared" si="15"/>
        <v>2759522</v>
      </c>
      <c r="AF34" s="84">
        <f t="shared" si="16"/>
        <v>15812295</v>
      </c>
      <c r="AG34" s="84">
        <f t="shared" si="17"/>
        <v>65940098</v>
      </c>
      <c r="AH34" s="84">
        <f t="shared" si="18"/>
        <v>632439</v>
      </c>
      <c r="AI34" s="83">
        <f t="shared" si="28"/>
        <v>66572537</v>
      </c>
      <c r="AK34" s="85">
        <v>30569680</v>
      </c>
      <c r="AL34" s="84">
        <v>15257516</v>
      </c>
      <c r="AM34" s="84">
        <v>1418014</v>
      </c>
      <c r="AN34" s="84">
        <v>2620722</v>
      </c>
      <c r="AO34" s="84">
        <v>150008</v>
      </c>
      <c r="AP34" s="84">
        <v>141158</v>
      </c>
      <c r="AQ34" s="84">
        <v>12408</v>
      </c>
      <c r="AR34" s="84">
        <v>4274751</v>
      </c>
      <c r="AS34" s="84">
        <v>11537544</v>
      </c>
      <c r="AT34" s="84">
        <f t="shared" si="19"/>
        <v>47407626</v>
      </c>
      <c r="AU34" s="84">
        <f t="shared" si="20"/>
        <v>2761880</v>
      </c>
      <c r="AV34" s="84">
        <f t="shared" si="21"/>
        <v>15812295</v>
      </c>
      <c r="AW34" s="84">
        <f t="shared" si="22"/>
        <v>65981801</v>
      </c>
      <c r="AX34" s="84">
        <f t="shared" si="23"/>
        <v>632839</v>
      </c>
      <c r="AY34" s="83">
        <f t="shared" si="26"/>
        <v>66614640</v>
      </c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</row>
    <row r="35" spans="1:75">
      <c r="A35" s="96">
        <f t="shared" si="24"/>
        <v>2021</v>
      </c>
      <c r="B35" s="96">
        <f t="shared" si="25"/>
        <v>6</v>
      </c>
      <c r="C35" s="95">
        <f t="shared" si="8"/>
        <v>44348</v>
      </c>
      <c r="E35" s="85">
        <v>20072677</v>
      </c>
      <c r="F35" s="84">
        <v>11649921</v>
      </c>
      <c r="G35" s="84">
        <v>1147882</v>
      </c>
      <c r="H35" s="84">
        <v>1974229</v>
      </c>
      <c r="I35" s="84">
        <v>117857</v>
      </c>
      <c r="J35" s="84">
        <v>123611</v>
      </c>
      <c r="K35" s="84">
        <v>12274</v>
      </c>
      <c r="L35" s="84">
        <v>4205065</v>
      </c>
      <c r="M35" s="84">
        <v>12460897</v>
      </c>
      <c r="N35" s="84">
        <f t="shared" si="9"/>
        <v>33000611</v>
      </c>
      <c r="O35" s="84">
        <f t="shared" si="10"/>
        <v>2097840</v>
      </c>
      <c r="P35" s="84">
        <f t="shared" si="11"/>
        <v>16665962</v>
      </c>
      <c r="Q35" s="84">
        <f t="shared" si="12"/>
        <v>51764413</v>
      </c>
      <c r="R35" s="84">
        <f t="shared" si="13"/>
        <v>496478</v>
      </c>
      <c r="S35" s="83">
        <f t="shared" si="27"/>
        <v>52260891</v>
      </c>
      <c r="T35" s="84"/>
      <c r="U35" s="85">
        <v>20218594</v>
      </c>
      <c r="V35" s="84">
        <v>11713114</v>
      </c>
      <c r="W35" s="84">
        <v>1152932</v>
      </c>
      <c r="X35" s="84">
        <v>1975571</v>
      </c>
      <c r="Y35" s="84">
        <v>117857</v>
      </c>
      <c r="Z35" s="84">
        <v>124328</v>
      </c>
      <c r="AA35" s="84">
        <v>12274</v>
      </c>
      <c r="AB35" s="84">
        <v>4205065</v>
      </c>
      <c r="AC35" s="84">
        <v>12460897</v>
      </c>
      <c r="AD35" s="84">
        <f t="shared" si="14"/>
        <v>33214771</v>
      </c>
      <c r="AE35" s="84">
        <f t="shared" si="15"/>
        <v>2099899</v>
      </c>
      <c r="AF35" s="84">
        <f t="shared" si="16"/>
        <v>16665962</v>
      </c>
      <c r="AG35" s="84">
        <f t="shared" si="17"/>
        <v>51980632</v>
      </c>
      <c r="AH35" s="84">
        <f t="shared" si="18"/>
        <v>498552</v>
      </c>
      <c r="AI35" s="83">
        <f t="shared" si="28"/>
        <v>52479184</v>
      </c>
      <c r="AK35" s="85">
        <v>20241148</v>
      </c>
      <c r="AL35" s="84">
        <v>11729970</v>
      </c>
      <c r="AM35" s="84">
        <v>1152932</v>
      </c>
      <c r="AN35" s="84">
        <v>1977880</v>
      </c>
      <c r="AO35" s="84">
        <v>117857</v>
      </c>
      <c r="AP35" s="84">
        <v>124328</v>
      </c>
      <c r="AQ35" s="84">
        <v>12274</v>
      </c>
      <c r="AR35" s="84">
        <v>4205065</v>
      </c>
      <c r="AS35" s="84">
        <v>12460897</v>
      </c>
      <c r="AT35" s="84">
        <f t="shared" si="19"/>
        <v>33254181</v>
      </c>
      <c r="AU35" s="84">
        <f t="shared" si="20"/>
        <v>2102208</v>
      </c>
      <c r="AV35" s="84">
        <f t="shared" si="21"/>
        <v>16665962</v>
      </c>
      <c r="AW35" s="84">
        <f t="shared" si="22"/>
        <v>52022351</v>
      </c>
      <c r="AX35" s="84">
        <f t="shared" si="23"/>
        <v>498952</v>
      </c>
      <c r="AY35" s="83">
        <f t="shared" si="26"/>
        <v>52521303</v>
      </c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</row>
    <row r="36" spans="1:75">
      <c r="A36" s="96">
        <f t="shared" si="24"/>
        <v>2021</v>
      </c>
      <c r="B36" s="96">
        <f t="shared" si="25"/>
        <v>7</v>
      </c>
      <c r="C36" s="95">
        <f t="shared" si="8"/>
        <v>44378</v>
      </c>
      <c r="E36" s="85">
        <v>14516731</v>
      </c>
      <c r="F36" s="84">
        <v>9645041</v>
      </c>
      <c r="G36" s="84">
        <v>933317</v>
      </c>
      <c r="H36" s="84">
        <v>1798816</v>
      </c>
      <c r="I36" s="84">
        <v>105298</v>
      </c>
      <c r="J36" s="84">
        <v>100859</v>
      </c>
      <c r="K36" s="84">
        <v>11605</v>
      </c>
      <c r="L36" s="84">
        <v>3660296</v>
      </c>
      <c r="M36" s="84">
        <v>12362483</v>
      </c>
      <c r="N36" s="84">
        <f t="shared" si="9"/>
        <v>25211992</v>
      </c>
      <c r="O36" s="84">
        <f t="shared" si="10"/>
        <v>1899675</v>
      </c>
      <c r="P36" s="84">
        <f t="shared" si="11"/>
        <v>16022779</v>
      </c>
      <c r="Q36" s="84">
        <f t="shared" si="12"/>
        <v>43134446</v>
      </c>
      <c r="R36" s="84">
        <f t="shared" si="13"/>
        <v>413707</v>
      </c>
      <c r="S36" s="83">
        <f t="shared" si="27"/>
        <v>43548153</v>
      </c>
      <c r="T36" s="84"/>
      <c r="U36" s="85">
        <v>14653910</v>
      </c>
      <c r="V36" s="84">
        <v>9708208</v>
      </c>
      <c r="W36" s="84">
        <v>938148</v>
      </c>
      <c r="X36" s="84">
        <v>1800240</v>
      </c>
      <c r="Y36" s="84">
        <v>105298</v>
      </c>
      <c r="Z36" s="84">
        <v>101594</v>
      </c>
      <c r="AA36" s="84">
        <v>11605</v>
      </c>
      <c r="AB36" s="84">
        <v>3660296</v>
      </c>
      <c r="AC36" s="84">
        <v>12362483</v>
      </c>
      <c r="AD36" s="84">
        <f t="shared" si="14"/>
        <v>25417169</v>
      </c>
      <c r="AE36" s="84">
        <f t="shared" si="15"/>
        <v>1901834</v>
      </c>
      <c r="AF36" s="84">
        <f t="shared" si="16"/>
        <v>16022779</v>
      </c>
      <c r="AG36" s="84">
        <f t="shared" si="17"/>
        <v>43341782</v>
      </c>
      <c r="AH36" s="84">
        <f t="shared" si="18"/>
        <v>415696</v>
      </c>
      <c r="AI36" s="83">
        <f t="shared" si="28"/>
        <v>43757478</v>
      </c>
      <c r="AK36" s="85">
        <v>14676770</v>
      </c>
      <c r="AL36" s="84">
        <v>9726531</v>
      </c>
      <c r="AM36" s="84">
        <v>938148</v>
      </c>
      <c r="AN36" s="84">
        <v>1802913</v>
      </c>
      <c r="AO36" s="84">
        <v>105298</v>
      </c>
      <c r="AP36" s="84">
        <v>101594</v>
      </c>
      <c r="AQ36" s="84">
        <v>11605</v>
      </c>
      <c r="AR36" s="84">
        <v>3660296</v>
      </c>
      <c r="AS36" s="84">
        <v>12362483</v>
      </c>
      <c r="AT36" s="84">
        <f t="shared" si="19"/>
        <v>25458352</v>
      </c>
      <c r="AU36" s="84">
        <f t="shared" si="20"/>
        <v>1904507</v>
      </c>
      <c r="AV36" s="84">
        <f t="shared" si="21"/>
        <v>16022779</v>
      </c>
      <c r="AW36" s="84">
        <f t="shared" si="22"/>
        <v>43385638</v>
      </c>
      <c r="AX36" s="84">
        <f t="shared" si="23"/>
        <v>416117</v>
      </c>
      <c r="AY36" s="83">
        <f t="shared" si="26"/>
        <v>43801755</v>
      </c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</row>
    <row r="37" spans="1:75">
      <c r="A37" s="96">
        <f t="shared" si="24"/>
        <v>2021</v>
      </c>
      <c r="B37" s="96">
        <f t="shared" si="25"/>
        <v>8</v>
      </c>
      <c r="C37" s="95">
        <f t="shared" si="8"/>
        <v>44409</v>
      </c>
      <c r="E37" s="85">
        <v>13955642</v>
      </c>
      <c r="F37" s="84">
        <v>10109042</v>
      </c>
      <c r="G37" s="84">
        <v>993508</v>
      </c>
      <c r="H37" s="84">
        <v>1854239</v>
      </c>
      <c r="I37" s="84">
        <v>111786</v>
      </c>
      <c r="J37" s="84">
        <v>97230</v>
      </c>
      <c r="K37" s="84">
        <v>11801</v>
      </c>
      <c r="L37" s="84">
        <v>3797111</v>
      </c>
      <c r="M37" s="84">
        <v>11857941</v>
      </c>
      <c r="N37" s="84">
        <f t="shared" si="9"/>
        <v>25181779</v>
      </c>
      <c r="O37" s="84">
        <f t="shared" si="10"/>
        <v>1951469</v>
      </c>
      <c r="P37" s="84">
        <f t="shared" si="11"/>
        <v>15655052</v>
      </c>
      <c r="Q37" s="147">
        <f t="shared" si="12"/>
        <v>42788300</v>
      </c>
      <c r="R37" s="84">
        <f t="shared" si="13"/>
        <v>410388</v>
      </c>
      <c r="S37" s="83">
        <f t="shared" si="27"/>
        <v>43198688</v>
      </c>
      <c r="T37" s="84"/>
      <c r="U37" s="85">
        <v>14096471</v>
      </c>
      <c r="V37" s="84">
        <v>10178682</v>
      </c>
      <c r="W37" s="84">
        <v>999144</v>
      </c>
      <c r="X37" s="84">
        <v>1855852</v>
      </c>
      <c r="Y37" s="84">
        <v>111786</v>
      </c>
      <c r="Z37" s="84">
        <v>98002</v>
      </c>
      <c r="AA37" s="84">
        <v>11801</v>
      </c>
      <c r="AB37" s="84">
        <v>3797111</v>
      </c>
      <c r="AC37" s="84">
        <v>11857941</v>
      </c>
      <c r="AD37" s="84">
        <f t="shared" si="14"/>
        <v>25397884</v>
      </c>
      <c r="AE37" s="84">
        <f t="shared" si="15"/>
        <v>1953854</v>
      </c>
      <c r="AF37" s="84">
        <f t="shared" si="16"/>
        <v>15655052</v>
      </c>
      <c r="AG37" s="104">
        <f t="shared" si="17"/>
        <v>43006790</v>
      </c>
      <c r="AH37" s="84">
        <f t="shared" si="18"/>
        <v>412483</v>
      </c>
      <c r="AI37" s="83">
        <f t="shared" si="28"/>
        <v>43419273</v>
      </c>
      <c r="AK37" s="85">
        <v>14120070</v>
      </c>
      <c r="AL37" s="84">
        <v>10199280</v>
      </c>
      <c r="AM37" s="84">
        <v>999144</v>
      </c>
      <c r="AN37" s="84">
        <v>1858960</v>
      </c>
      <c r="AO37" s="84">
        <v>111786</v>
      </c>
      <c r="AP37" s="84">
        <v>98002</v>
      </c>
      <c r="AQ37" s="84">
        <v>11801</v>
      </c>
      <c r="AR37" s="84">
        <v>3797111</v>
      </c>
      <c r="AS37" s="84">
        <v>11857941</v>
      </c>
      <c r="AT37" s="84">
        <f t="shared" si="19"/>
        <v>25442081</v>
      </c>
      <c r="AU37" s="84">
        <f t="shared" si="20"/>
        <v>1956962</v>
      </c>
      <c r="AV37" s="84">
        <f t="shared" si="21"/>
        <v>15655052</v>
      </c>
      <c r="AW37" s="84">
        <f t="shared" si="22"/>
        <v>43054095</v>
      </c>
      <c r="AX37" s="84">
        <f t="shared" si="23"/>
        <v>412937</v>
      </c>
      <c r="AY37" s="83">
        <f t="shared" si="26"/>
        <v>43467032</v>
      </c>
      <c r="BA37" s="233"/>
      <c r="BB37" s="233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</row>
    <row r="38" spans="1:75">
      <c r="A38" s="96">
        <f t="shared" si="24"/>
        <v>2021</v>
      </c>
      <c r="B38" s="96">
        <f t="shared" si="25"/>
        <v>9</v>
      </c>
      <c r="C38" s="95">
        <f t="shared" si="8"/>
        <v>44440</v>
      </c>
      <c r="E38" s="85">
        <v>20597517</v>
      </c>
      <c r="F38" s="84">
        <v>11598688</v>
      </c>
      <c r="G38" s="84">
        <v>1272772</v>
      </c>
      <c r="H38" s="84">
        <v>1859763</v>
      </c>
      <c r="I38" s="84">
        <v>125335</v>
      </c>
      <c r="J38" s="84">
        <v>118359</v>
      </c>
      <c r="K38" s="84">
        <v>14490</v>
      </c>
      <c r="L38" s="84">
        <v>3783721</v>
      </c>
      <c r="M38" s="84">
        <v>11678278</v>
      </c>
      <c r="N38" s="84">
        <f t="shared" si="9"/>
        <v>33608802</v>
      </c>
      <c r="O38" s="84">
        <f t="shared" si="10"/>
        <v>1978122</v>
      </c>
      <c r="P38" s="84">
        <f t="shared" si="11"/>
        <v>15461999</v>
      </c>
      <c r="Q38" s="147">
        <f t="shared" si="12"/>
        <v>51048923</v>
      </c>
      <c r="R38" s="84">
        <f t="shared" si="13"/>
        <v>489616</v>
      </c>
      <c r="S38" s="83">
        <f t="shared" si="27"/>
        <v>51538539</v>
      </c>
      <c r="T38" s="84"/>
      <c r="U38" s="85">
        <v>20761706</v>
      </c>
      <c r="V38" s="84">
        <v>11679745</v>
      </c>
      <c r="W38" s="84">
        <v>1280526</v>
      </c>
      <c r="X38" s="84">
        <v>1861564</v>
      </c>
      <c r="Y38" s="84">
        <v>125335</v>
      </c>
      <c r="Z38" s="84">
        <v>119299</v>
      </c>
      <c r="AA38" s="84">
        <v>14490</v>
      </c>
      <c r="AB38" s="84">
        <v>3783721</v>
      </c>
      <c r="AC38" s="84">
        <v>11678278</v>
      </c>
      <c r="AD38" s="84">
        <f t="shared" si="14"/>
        <v>33861802</v>
      </c>
      <c r="AE38" s="84">
        <f t="shared" si="15"/>
        <v>1980863</v>
      </c>
      <c r="AF38" s="84">
        <f t="shared" si="16"/>
        <v>15461999</v>
      </c>
      <c r="AG38" s="104">
        <f t="shared" si="17"/>
        <v>51304664</v>
      </c>
      <c r="AH38" s="84">
        <f t="shared" si="18"/>
        <v>492069</v>
      </c>
      <c r="AI38" s="83">
        <f t="shared" si="28"/>
        <v>51796733</v>
      </c>
      <c r="AK38" s="85">
        <v>20786991</v>
      </c>
      <c r="AL38" s="84">
        <v>11700032</v>
      </c>
      <c r="AM38" s="84">
        <v>1280526</v>
      </c>
      <c r="AN38" s="84">
        <v>1864528</v>
      </c>
      <c r="AO38" s="84">
        <v>125335</v>
      </c>
      <c r="AP38" s="84">
        <v>119299</v>
      </c>
      <c r="AQ38" s="84">
        <v>14490</v>
      </c>
      <c r="AR38" s="84">
        <v>3783721</v>
      </c>
      <c r="AS38" s="84">
        <v>11678278</v>
      </c>
      <c r="AT38" s="84">
        <f t="shared" si="19"/>
        <v>33907374</v>
      </c>
      <c r="AU38" s="84">
        <f t="shared" si="20"/>
        <v>1983827</v>
      </c>
      <c r="AV38" s="84">
        <f t="shared" si="21"/>
        <v>15461999</v>
      </c>
      <c r="AW38" s="84">
        <f t="shared" si="22"/>
        <v>51353200</v>
      </c>
      <c r="AX38" s="84">
        <f t="shared" si="23"/>
        <v>492534</v>
      </c>
      <c r="AY38" s="83">
        <f t="shared" si="26"/>
        <v>51845734</v>
      </c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</row>
    <row r="39" spans="1:75">
      <c r="A39" s="96">
        <f t="shared" si="24"/>
        <v>2021</v>
      </c>
      <c r="B39" s="96">
        <f t="shared" si="25"/>
        <v>10</v>
      </c>
      <c r="C39" s="95">
        <f t="shared" si="8"/>
        <v>44470</v>
      </c>
      <c r="E39" s="85">
        <v>47193945</v>
      </c>
      <c r="F39" s="84">
        <v>20285837</v>
      </c>
      <c r="G39" s="84">
        <v>1434859</v>
      </c>
      <c r="H39" s="84">
        <v>2996246</v>
      </c>
      <c r="I39" s="84">
        <v>179644</v>
      </c>
      <c r="J39" s="84">
        <v>135369</v>
      </c>
      <c r="K39" s="84">
        <v>14766</v>
      </c>
      <c r="L39" s="84">
        <v>4248621</v>
      </c>
      <c r="M39" s="84">
        <v>12664835</v>
      </c>
      <c r="N39" s="84">
        <f t="shared" si="9"/>
        <v>69109051</v>
      </c>
      <c r="O39" s="84">
        <f t="shared" si="10"/>
        <v>3131615</v>
      </c>
      <c r="P39" s="84">
        <f t="shared" si="11"/>
        <v>16913456</v>
      </c>
      <c r="Q39" s="84">
        <f t="shared" si="12"/>
        <v>89154122</v>
      </c>
      <c r="R39" s="84">
        <f t="shared" si="13"/>
        <v>855087</v>
      </c>
      <c r="S39" s="83">
        <f t="shared" si="27"/>
        <v>90009209</v>
      </c>
      <c r="T39" s="84"/>
      <c r="U39" s="85">
        <v>47507915</v>
      </c>
      <c r="V39" s="84">
        <v>20475015</v>
      </c>
      <c r="W39" s="84">
        <v>1447164</v>
      </c>
      <c r="X39" s="84">
        <v>3001013</v>
      </c>
      <c r="Y39" s="84">
        <v>179644</v>
      </c>
      <c r="Z39" s="84">
        <v>137665</v>
      </c>
      <c r="AA39" s="84">
        <v>14766</v>
      </c>
      <c r="AB39" s="84">
        <v>4248621</v>
      </c>
      <c r="AC39" s="84">
        <v>12664835</v>
      </c>
      <c r="AD39" s="84">
        <f t="shared" si="14"/>
        <v>69624504</v>
      </c>
      <c r="AE39" s="84">
        <f t="shared" si="15"/>
        <v>3138678</v>
      </c>
      <c r="AF39" s="84">
        <f t="shared" si="16"/>
        <v>16913456</v>
      </c>
      <c r="AG39" s="84">
        <f t="shared" si="17"/>
        <v>89676638</v>
      </c>
      <c r="AH39" s="84">
        <f t="shared" si="18"/>
        <v>860099</v>
      </c>
      <c r="AI39" s="83">
        <f t="shared" si="28"/>
        <v>90536737</v>
      </c>
      <c r="AK39" s="85">
        <v>47547077</v>
      </c>
      <c r="AL39" s="84">
        <v>20501380</v>
      </c>
      <c r="AM39" s="84">
        <v>1447164</v>
      </c>
      <c r="AN39" s="84">
        <v>3005233</v>
      </c>
      <c r="AO39" s="84">
        <v>179644</v>
      </c>
      <c r="AP39" s="84">
        <v>137665</v>
      </c>
      <c r="AQ39" s="84">
        <v>14766</v>
      </c>
      <c r="AR39" s="84">
        <v>4248621</v>
      </c>
      <c r="AS39" s="84">
        <v>12664835</v>
      </c>
      <c r="AT39" s="84">
        <f t="shared" si="19"/>
        <v>69690031</v>
      </c>
      <c r="AU39" s="84">
        <f t="shared" si="20"/>
        <v>3142898</v>
      </c>
      <c r="AV39" s="84">
        <f t="shared" si="21"/>
        <v>16913456</v>
      </c>
      <c r="AW39" s="84">
        <f t="shared" si="22"/>
        <v>89746385</v>
      </c>
      <c r="AX39" s="84">
        <f t="shared" si="23"/>
        <v>860768</v>
      </c>
      <c r="AY39" s="83">
        <f t="shared" si="26"/>
        <v>90607153</v>
      </c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</row>
    <row r="40" spans="1:75">
      <c r="A40" s="96">
        <f t="shared" si="24"/>
        <v>2021</v>
      </c>
      <c r="B40" s="96">
        <f t="shared" si="25"/>
        <v>11</v>
      </c>
      <c r="C40" s="95">
        <f t="shared" si="8"/>
        <v>44501</v>
      </c>
      <c r="E40" s="85">
        <v>77227002</v>
      </c>
      <c r="F40" s="84">
        <v>30365113</v>
      </c>
      <c r="G40" s="84">
        <v>2546752</v>
      </c>
      <c r="H40" s="84">
        <v>3472047</v>
      </c>
      <c r="I40" s="84">
        <v>156177</v>
      </c>
      <c r="J40" s="84">
        <v>130837</v>
      </c>
      <c r="K40" s="84">
        <v>12218</v>
      </c>
      <c r="L40" s="84">
        <v>5204268</v>
      </c>
      <c r="M40" s="84">
        <v>13486153</v>
      </c>
      <c r="N40" s="84">
        <f t="shared" si="9"/>
        <v>110307262</v>
      </c>
      <c r="O40" s="84">
        <f t="shared" si="10"/>
        <v>3602884</v>
      </c>
      <c r="P40" s="84">
        <f t="shared" si="11"/>
        <v>18690421</v>
      </c>
      <c r="Q40" s="84">
        <f t="shared" si="12"/>
        <v>132600567</v>
      </c>
      <c r="R40" s="84">
        <f t="shared" si="13"/>
        <v>1271787</v>
      </c>
      <c r="S40" s="83">
        <f t="shared" si="27"/>
        <v>133872354</v>
      </c>
      <c r="T40" s="84"/>
      <c r="U40" s="85">
        <v>77712450</v>
      </c>
      <c r="V40" s="84">
        <v>30747427</v>
      </c>
      <c r="W40" s="84">
        <v>2576841</v>
      </c>
      <c r="X40" s="84">
        <v>3480802</v>
      </c>
      <c r="Y40" s="84">
        <v>156177</v>
      </c>
      <c r="Z40" s="84">
        <v>135216</v>
      </c>
      <c r="AA40" s="84">
        <v>12218</v>
      </c>
      <c r="AB40" s="84">
        <v>5204268</v>
      </c>
      <c r="AC40" s="84">
        <v>13486153</v>
      </c>
      <c r="AD40" s="84">
        <f t="shared" si="14"/>
        <v>111205113</v>
      </c>
      <c r="AE40" s="84">
        <f t="shared" si="15"/>
        <v>3616018</v>
      </c>
      <c r="AF40" s="84">
        <f t="shared" si="16"/>
        <v>18690421</v>
      </c>
      <c r="AG40" s="84">
        <f t="shared" si="17"/>
        <v>133511552</v>
      </c>
      <c r="AH40" s="84">
        <f t="shared" si="18"/>
        <v>1280525</v>
      </c>
      <c r="AI40" s="83">
        <f t="shared" si="28"/>
        <v>134792077</v>
      </c>
      <c r="AK40" s="85">
        <v>77764804</v>
      </c>
      <c r="AL40" s="84">
        <v>30780088</v>
      </c>
      <c r="AM40" s="84">
        <v>2576841</v>
      </c>
      <c r="AN40" s="84">
        <v>3483870</v>
      </c>
      <c r="AO40" s="84">
        <v>156177</v>
      </c>
      <c r="AP40" s="84">
        <v>135216</v>
      </c>
      <c r="AQ40" s="84">
        <v>12218</v>
      </c>
      <c r="AR40" s="84">
        <v>5204268</v>
      </c>
      <c r="AS40" s="84">
        <v>13486153</v>
      </c>
      <c r="AT40" s="84">
        <f t="shared" si="19"/>
        <v>111290128</v>
      </c>
      <c r="AU40" s="84">
        <f t="shared" si="20"/>
        <v>3619086</v>
      </c>
      <c r="AV40" s="84">
        <f t="shared" si="21"/>
        <v>18690421</v>
      </c>
      <c r="AW40" s="84">
        <f t="shared" si="22"/>
        <v>133599635</v>
      </c>
      <c r="AX40" s="84">
        <f t="shared" si="23"/>
        <v>1281370</v>
      </c>
      <c r="AY40" s="83">
        <f t="shared" si="26"/>
        <v>134881005</v>
      </c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</row>
    <row r="41" spans="1:75">
      <c r="A41" s="96">
        <f t="shared" si="24"/>
        <v>2021</v>
      </c>
      <c r="B41" s="96">
        <f t="shared" si="25"/>
        <v>12</v>
      </c>
      <c r="C41" s="95">
        <f t="shared" si="8"/>
        <v>44531</v>
      </c>
      <c r="E41" s="85">
        <v>101228925</v>
      </c>
      <c r="F41" s="84">
        <v>39760832</v>
      </c>
      <c r="G41" s="84">
        <v>3274338</v>
      </c>
      <c r="H41" s="84">
        <v>4479293</v>
      </c>
      <c r="I41" s="84">
        <v>192848</v>
      </c>
      <c r="J41" s="84">
        <v>146435</v>
      </c>
      <c r="K41" s="84">
        <v>13522</v>
      </c>
      <c r="L41" s="84">
        <v>5386067</v>
      </c>
      <c r="M41" s="84">
        <v>13828265</v>
      </c>
      <c r="N41" s="84">
        <f t="shared" si="9"/>
        <v>144470465</v>
      </c>
      <c r="O41" s="84">
        <f t="shared" si="10"/>
        <v>4625728</v>
      </c>
      <c r="P41" s="84">
        <f t="shared" si="11"/>
        <v>19214332</v>
      </c>
      <c r="Q41" s="84">
        <f t="shared" si="12"/>
        <v>168310525</v>
      </c>
      <c r="R41" s="84">
        <f t="shared" si="13"/>
        <v>1614286</v>
      </c>
      <c r="S41" s="83">
        <f t="shared" si="27"/>
        <v>169924811</v>
      </c>
      <c r="T41" s="84"/>
      <c r="U41" s="85">
        <v>101851016</v>
      </c>
      <c r="V41" s="84">
        <v>40323700</v>
      </c>
      <c r="W41" s="84">
        <v>3319338</v>
      </c>
      <c r="X41" s="84">
        <v>4493148</v>
      </c>
      <c r="Y41" s="84">
        <v>192848</v>
      </c>
      <c r="Z41" s="84">
        <v>152622</v>
      </c>
      <c r="AA41" s="84">
        <v>13522</v>
      </c>
      <c r="AB41" s="84">
        <v>5386067</v>
      </c>
      <c r="AC41" s="84">
        <v>13828265</v>
      </c>
      <c r="AD41" s="84">
        <f t="shared" si="14"/>
        <v>145700424</v>
      </c>
      <c r="AE41" s="84">
        <f t="shared" si="15"/>
        <v>4645770</v>
      </c>
      <c r="AF41" s="84">
        <f t="shared" si="16"/>
        <v>19214332</v>
      </c>
      <c r="AG41" s="84">
        <f t="shared" si="17"/>
        <v>169560526</v>
      </c>
      <c r="AH41" s="84">
        <f t="shared" si="18"/>
        <v>1626275</v>
      </c>
      <c r="AI41" s="83">
        <f t="shared" si="28"/>
        <v>171186801</v>
      </c>
      <c r="AK41" s="85">
        <v>101919173</v>
      </c>
      <c r="AL41" s="84">
        <v>40367723</v>
      </c>
      <c r="AM41" s="84">
        <v>3319338</v>
      </c>
      <c r="AN41" s="84">
        <v>4496230</v>
      </c>
      <c r="AO41" s="84">
        <v>192848</v>
      </c>
      <c r="AP41" s="84">
        <v>152622</v>
      </c>
      <c r="AQ41" s="84">
        <v>13522</v>
      </c>
      <c r="AR41" s="84">
        <v>5386067</v>
      </c>
      <c r="AS41" s="84">
        <v>13828265</v>
      </c>
      <c r="AT41" s="84">
        <f t="shared" si="19"/>
        <v>145812604</v>
      </c>
      <c r="AU41" s="84">
        <f t="shared" si="20"/>
        <v>4648852</v>
      </c>
      <c r="AV41" s="84">
        <f t="shared" si="21"/>
        <v>19214332</v>
      </c>
      <c r="AW41" s="84">
        <f t="shared" si="22"/>
        <v>169675788</v>
      </c>
      <c r="AX41" s="84">
        <f t="shared" si="23"/>
        <v>1627380</v>
      </c>
      <c r="AY41" s="83">
        <f t="shared" si="26"/>
        <v>171303168</v>
      </c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</row>
    <row r="42" spans="1:75">
      <c r="A42" s="96">
        <f t="shared" si="24"/>
        <v>2022</v>
      </c>
      <c r="B42" s="96">
        <f t="shared" si="25"/>
        <v>1</v>
      </c>
      <c r="C42" s="95">
        <f t="shared" si="8"/>
        <v>44562</v>
      </c>
      <c r="E42" s="85">
        <v>97630378</v>
      </c>
      <c r="F42" s="84">
        <v>37221035</v>
      </c>
      <c r="G42" s="84">
        <v>2855643</v>
      </c>
      <c r="H42" s="84">
        <v>3534035</v>
      </c>
      <c r="I42" s="84">
        <v>153168</v>
      </c>
      <c r="J42" s="84">
        <v>134282</v>
      </c>
      <c r="K42" s="84">
        <v>12585</v>
      </c>
      <c r="L42" s="84">
        <v>5128366</v>
      </c>
      <c r="M42" s="84">
        <v>11973669</v>
      </c>
      <c r="N42" s="84">
        <f t="shared" si="9"/>
        <v>137872809</v>
      </c>
      <c r="O42" s="84">
        <f t="shared" si="10"/>
        <v>3668317</v>
      </c>
      <c r="P42" s="84">
        <f t="shared" si="11"/>
        <v>17102035</v>
      </c>
      <c r="Q42" s="84">
        <f t="shared" si="12"/>
        <v>158643161</v>
      </c>
      <c r="R42" s="84">
        <f t="shared" si="13"/>
        <v>1521565</v>
      </c>
      <c r="S42" s="83">
        <f t="shared" si="27"/>
        <v>160164726</v>
      </c>
      <c r="T42" s="84"/>
      <c r="U42" s="85">
        <v>98238617</v>
      </c>
      <c r="V42" s="84">
        <v>37726517</v>
      </c>
      <c r="W42" s="84">
        <v>2894033</v>
      </c>
      <c r="X42" s="84">
        <v>3544838</v>
      </c>
      <c r="Y42" s="84">
        <v>153168</v>
      </c>
      <c r="Z42" s="84">
        <v>139884</v>
      </c>
      <c r="AA42" s="84">
        <v>12585</v>
      </c>
      <c r="AB42" s="84">
        <v>5128366</v>
      </c>
      <c r="AC42" s="84">
        <v>11973669</v>
      </c>
      <c r="AD42" s="84">
        <f t="shared" si="14"/>
        <v>139024920</v>
      </c>
      <c r="AE42" s="84">
        <f t="shared" si="15"/>
        <v>3684722</v>
      </c>
      <c r="AF42" s="84">
        <f t="shared" si="16"/>
        <v>17102035</v>
      </c>
      <c r="AG42" s="84">
        <f t="shared" si="17"/>
        <v>159811677</v>
      </c>
      <c r="AH42" s="84">
        <f t="shared" si="18"/>
        <v>1532772</v>
      </c>
      <c r="AI42" s="83">
        <f t="shared" si="28"/>
        <v>161344449</v>
      </c>
      <c r="AK42" s="85">
        <v>98308534</v>
      </c>
      <c r="AL42" s="84">
        <v>37769496</v>
      </c>
      <c r="AM42" s="84">
        <v>2894033</v>
      </c>
      <c r="AN42" s="84">
        <v>3549271</v>
      </c>
      <c r="AO42" s="84">
        <v>153168</v>
      </c>
      <c r="AP42" s="84">
        <v>139884</v>
      </c>
      <c r="AQ42" s="84">
        <v>12585</v>
      </c>
      <c r="AR42" s="84">
        <v>5128366</v>
      </c>
      <c r="AS42" s="84">
        <v>11973669</v>
      </c>
      <c r="AT42" s="84">
        <f t="shared" si="19"/>
        <v>139137816</v>
      </c>
      <c r="AU42" s="84">
        <f t="shared" si="20"/>
        <v>3689155</v>
      </c>
      <c r="AV42" s="84">
        <f t="shared" si="21"/>
        <v>17102035</v>
      </c>
      <c r="AW42" s="84">
        <f t="shared" si="22"/>
        <v>159929006</v>
      </c>
      <c r="AX42" s="84">
        <f t="shared" si="23"/>
        <v>1533898</v>
      </c>
      <c r="AY42" s="83">
        <f t="shared" si="26"/>
        <v>161462904</v>
      </c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</row>
    <row r="43" spans="1:75">
      <c r="A43" s="96">
        <f t="shared" si="24"/>
        <v>2022</v>
      </c>
      <c r="B43" s="96">
        <f t="shared" si="25"/>
        <v>2</v>
      </c>
      <c r="C43" s="95">
        <f t="shared" si="8"/>
        <v>44593</v>
      </c>
      <c r="E43" s="85">
        <v>82777255</v>
      </c>
      <c r="F43" s="84">
        <v>34495207</v>
      </c>
      <c r="G43" s="84">
        <v>2565872</v>
      </c>
      <c r="H43" s="84">
        <v>3394955</v>
      </c>
      <c r="I43" s="84">
        <v>189718</v>
      </c>
      <c r="J43" s="84">
        <v>148813</v>
      </c>
      <c r="K43" s="84">
        <v>13740</v>
      </c>
      <c r="L43" s="84">
        <v>5460312</v>
      </c>
      <c r="M43" s="84">
        <v>16479724</v>
      </c>
      <c r="N43" s="84">
        <f t="shared" si="9"/>
        <v>120041792</v>
      </c>
      <c r="O43" s="84">
        <f t="shared" si="10"/>
        <v>3543768</v>
      </c>
      <c r="P43" s="84">
        <f t="shared" si="11"/>
        <v>21940036</v>
      </c>
      <c r="Q43" s="84">
        <f t="shared" si="12"/>
        <v>145525596</v>
      </c>
      <c r="R43" s="84">
        <f t="shared" si="13"/>
        <v>1395753</v>
      </c>
      <c r="S43" s="83">
        <f t="shared" si="27"/>
        <v>146921349</v>
      </c>
      <c r="T43" s="84"/>
      <c r="U43" s="85">
        <v>83284077</v>
      </c>
      <c r="V43" s="84">
        <v>34883963</v>
      </c>
      <c r="W43" s="84">
        <v>2595974</v>
      </c>
      <c r="X43" s="84">
        <v>3403531</v>
      </c>
      <c r="Y43" s="84">
        <v>189718</v>
      </c>
      <c r="Z43" s="84">
        <v>152937</v>
      </c>
      <c r="AA43" s="84">
        <v>13740</v>
      </c>
      <c r="AB43" s="84">
        <v>5460312</v>
      </c>
      <c r="AC43" s="84">
        <v>16479724</v>
      </c>
      <c r="AD43" s="84">
        <f t="shared" si="14"/>
        <v>120967472</v>
      </c>
      <c r="AE43" s="84">
        <f t="shared" si="15"/>
        <v>3556468</v>
      </c>
      <c r="AF43" s="84">
        <f t="shared" si="16"/>
        <v>21940036</v>
      </c>
      <c r="AG43" s="84">
        <f t="shared" si="17"/>
        <v>146463976</v>
      </c>
      <c r="AH43" s="84">
        <f t="shared" si="18"/>
        <v>1404753</v>
      </c>
      <c r="AI43" s="83">
        <f t="shared" si="28"/>
        <v>147868729</v>
      </c>
      <c r="AK43" s="85">
        <v>83346199</v>
      </c>
      <c r="AL43" s="84">
        <v>34923582</v>
      </c>
      <c r="AM43" s="84">
        <v>2595974</v>
      </c>
      <c r="AN43" s="84">
        <v>3408592</v>
      </c>
      <c r="AO43" s="84">
        <v>189718</v>
      </c>
      <c r="AP43" s="84">
        <v>152937</v>
      </c>
      <c r="AQ43" s="84">
        <v>13740</v>
      </c>
      <c r="AR43" s="84">
        <v>5460312</v>
      </c>
      <c r="AS43" s="84">
        <v>16479724</v>
      </c>
      <c r="AT43" s="84">
        <f t="shared" si="19"/>
        <v>121069213</v>
      </c>
      <c r="AU43" s="84">
        <f t="shared" si="20"/>
        <v>3561529</v>
      </c>
      <c r="AV43" s="84">
        <f t="shared" si="21"/>
        <v>21940036</v>
      </c>
      <c r="AW43" s="84">
        <f t="shared" si="22"/>
        <v>146570778</v>
      </c>
      <c r="AX43" s="84">
        <f t="shared" si="23"/>
        <v>1405777</v>
      </c>
      <c r="AY43" s="83">
        <f t="shared" si="26"/>
        <v>147976555</v>
      </c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</row>
    <row r="44" spans="1:75">
      <c r="A44" s="96">
        <f t="shared" si="24"/>
        <v>2022</v>
      </c>
      <c r="B44" s="96">
        <f t="shared" si="25"/>
        <v>3</v>
      </c>
      <c r="C44" s="95">
        <f t="shared" si="8"/>
        <v>44621</v>
      </c>
      <c r="E44" s="85">
        <v>75712059</v>
      </c>
      <c r="F44" s="84">
        <v>31493431</v>
      </c>
      <c r="G44" s="84">
        <v>2338828</v>
      </c>
      <c r="H44" s="84">
        <v>3168203</v>
      </c>
      <c r="I44" s="84">
        <v>189635</v>
      </c>
      <c r="J44" s="84">
        <v>139101</v>
      </c>
      <c r="K44" s="84">
        <v>14893</v>
      </c>
      <c r="L44" s="84">
        <v>5022564</v>
      </c>
      <c r="M44" s="84">
        <v>11309431</v>
      </c>
      <c r="N44" s="84">
        <f t="shared" si="9"/>
        <v>109748846</v>
      </c>
      <c r="O44" s="84">
        <f t="shared" si="10"/>
        <v>3307304</v>
      </c>
      <c r="P44" s="84">
        <f t="shared" si="11"/>
        <v>16331995</v>
      </c>
      <c r="Q44" s="84">
        <f t="shared" si="12"/>
        <v>129388145</v>
      </c>
      <c r="R44" s="84">
        <f t="shared" si="13"/>
        <v>1240977</v>
      </c>
      <c r="S44" s="83">
        <f t="shared" si="27"/>
        <v>130629122</v>
      </c>
      <c r="T44" s="84"/>
      <c r="U44" s="85">
        <v>76184150</v>
      </c>
      <c r="V44" s="84">
        <v>31799421</v>
      </c>
      <c r="W44" s="84">
        <v>2362653</v>
      </c>
      <c r="X44" s="84">
        <v>3175295</v>
      </c>
      <c r="Y44" s="84">
        <v>189635</v>
      </c>
      <c r="Z44" s="84">
        <v>142358</v>
      </c>
      <c r="AA44" s="84">
        <v>14893</v>
      </c>
      <c r="AB44" s="84">
        <v>5022564</v>
      </c>
      <c r="AC44" s="84">
        <v>11309431</v>
      </c>
      <c r="AD44" s="84">
        <f t="shared" si="14"/>
        <v>110550752</v>
      </c>
      <c r="AE44" s="84">
        <f t="shared" si="15"/>
        <v>3317653</v>
      </c>
      <c r="AF44" s="84">
        <f t="shared" si="16"/>
        <v>16331995</v>
      </c>
      <c r="AG44" s="84">
        <f t="shared" si="17"/>
        <v>130200400</v>
      </c>
      <c r="AH44" s="84">
        <f t="shared" si="18"/>
        <v>1248767</v>
      </c>
      <c r="AI44" s="83">
        <f t="shared" si="28"/>
        <v>131449167</v>
      </c>
      <c r="AK44" s="85">
        <v>76249396</v>
      </c>
      <c r="AL44" s="84">
        <v>31842274</v>
      </c>
      <c r="AM44" s="84">
        <v>2362653</v>
      </c>
      <c r="AN44" s="84">
        <v>3180548</v>
      </c>
      <c r="AO44" s="84">
        <v>189635</v>
      </c>
      <c r="AP44" s="84">
        <v>142358</v>
      </c>
      <c r="AQ44" s="84">
        <v>14893</v>
      </c>
      <c r="AR44" s="84">
        <v>5022564</v>
      </c>
      <c r="AS44" s="84">
        <v>11309431</v>
      </c>
      <c r="AT44" s="84">
        <f t="shared" si="19"/>
        <v>110658851</v>
      </c>
      <c r="AU44" s="84">
        <f t="shared" si="20"/>
        <v>3322906</v>
      </c>
      <c r="AV44" s="84">
        <f t="shared" si="21"/>
        <v>16331995</v>
      </c>
      <c r="AW44" s="84">
        <f t="shared" si="22"/>
        <v>130313752</v>
      </c>
      <c r="AX44" s="84">
        <f t="shared" si="23"/>
        <v>1249854</v>
      </c>
      <c r="AY44" s="83">
        <f t="shared" si="26"/>
        <v>131563606</v>
      </c>
      <c r="BA44" s="233"/>
      <c r="BB44" s="233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</row>
    <row r="45" spans="1:75">
      <c r="A45" s="96">
        <f t="shared" si="24"/>
        <v>2022</v>
      </c>
      <c r="B45" s="96">
        <f t="shared" si="25"/>
        <v>4</v>
      </c>
      <c r="C45" s="95">
        <f t="shared" si="8"/>
        <v>44652</v>
      </c>
      <c r="E45" s="85">
        <v>53532702</v>
      </c>
      <c r="F45" s="84">
        <v>22967213</v>
      </c>
      <c r="G45" s="84">
        <v>1971355</v>
      </c>
      <c r="H45" s="84">
        <v>2424388</v>
      </c>
      <c r="I45" s="84">
        <v>142195</v>
      </c>
      <c r="J45" s="84">
        <v>103015</v>
      </c>
      <c r="K45" s="84">
        <v>13445</v>
      </c>
      <c r="L45" s="84">
        <v>5009544</v>
      </c>
      <c r="M45" s="84">
        <v>12199384</v>
      </c>
      <c r="N45" s="84">
        <f t="shared" si="9"/>
        <v>78626910</v>
      </c>
      <c r="O45" s="84">
        <f t="shared" si="10"/>
        <v>2527403</v>
      </c>
      <c r="P45" s="84">
        <f t="shared" si="11"/>
        <v>17208928</v>
      </c>
      <c r="Q45" s="84">
        <f t="shared" si="12"/>
        <v>98363241</v>
      </c>
      <c r="R45" s="84">
        <f t="shared" si="13"/>
        <v>943413</v>
      </c>
      <c r="S45" s="83">
        <f t="shared" si="27"/>
        <v>99306654</v>
      </c>
      <c r="T45" s="84"/>
      <c r="U45" s="85">
        <v>53904476</v>
      </c>
      <c r="V45" s="84">
        <v>23180289</v>
      </c>
      <c r="W45" s="84">
        <v>1989946</v>
      </c>
      <c r="X45" s="84">
        <v>2429645</v>
      </c>
      <c r="Y45" s="84">
        <v>142195</v>
      </c>
      <c r="Z45" s="84">
        <v>105243</v>
      </c>
      <c r="AA45" s="84">
        <v>13445</v>
      </c>
      <c r="AB45" s="84">
        <v>5009544</v>
      </c>
      <c r="AC45" s="84">
        <v>12199384</v>
      </c>
      <c r="AD45" s="84">
        <f t="shared" si="14"/>
        <v>79230351</v>
      </c>
      <c r="AE45" s="84">
        <f t="shared" si="15"/>
        <v>2534888</v>
      </c>
      <c r="AF45" s="84">
        <f t="shared" si="16"/>
        <v>17208928</v>
      </c>
      <c r="AG45" s="84">
        <f t="shared" si="17"/>
        <v>98974167</v>
      </c>
      <c r="AH45" s="84">
        <f t="shared" si="18"/>
        <v>949273</v>
      </c>
      <c r="AI45" s="83">
        <f t="shared" si="28"/>
        <v>99923440</v>
      </c>
      <c r="AK45" s="85">
        <v>53962997</v>
      </c>
      <c r="AL45" s="84">
        <v>23221525</v>
      </c>
      <c r="AM45" s="84">
        <v>1989946</v>
      </c>
      <c r="AN45" s="84">
        <v>2434384</v>
      </c>
      <c r="AO45" s="84">
        <v>142195</v>
      </c>
      <c r="AP45" s="84">
        <v>105243</v>
      </c>
      <c r="AQ45" s="84">
        <v>13445</v>
      </c>
      <c r="AR45" s="84">
        <v>5009544</v>
      </c>
      <c r="AS45" s="84">
        <v>12199384</v>
      </c>
      <c r="AT45" s="84">
        <f t="shared" si="19"/>
        <v>79330108</v>
      </c>
      <c r="AU45" s="84">
        <f t="shared" si="20"/>
        <v>2539627</v>
      </c>
      <c r="AV45" s="84">
        <f t="shared" si="21"/>
        <v>17208928</v>
      </c>
      <c r="AW45" s="84">
        <f t="shared" si="22"/>
        <v>99078663</v>
      </c>
      <c r="AX45" s="84">
        <f t="shared" si="23"/>
        <v>950275</v>
      </c>
      <c r="AY45" s="83">
        <f t="shared" si="26"/>
        <v>100028938</v>
      </c>
      <c r="BA45" s="233"/>
      <c r="BB45" s="233"/>
      <c r="BC45" s="233"/>
      <c r="BD45" s="23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</row>
    <row r="46" spans="1:75">
      <c r="A46" s="96">
        <f t="shared" si="24"/>
        <v>2022</v>
      </c>
      <c r="B46" s="96">
        <f t="shared" si="25"/>
        <v>5</v>
      </c>
      <c r="C46" s="95">
        <f t="shared" si="8"/>
        <v>44682</v>
      </c>
      <c r="E46" s="85">
        <v>30642736</v>
      </c>
      <c r="F46" s="84">
        <v>16715336</v>
      </c>
      <c r="G46" s="84">
        <v>1414231</v>
      </c>
      <c r="H46" s="84">
        <v>2250123</v>
      </c>
      <c r="I46" s="84">
        <v>149117</v>
      </c>
      <c r="J46" s="84">
        <v>73754</v>
      </c>
      <c r="K46" s="84">
        <v>12408</v>
      </c>
      <c r="L46" s="84">
        <v>4331391</v>
      </c>
      <c r="M46" s="84">
        <v>11209810</v>
      </c>
      <c r="N46" s="84">
        <f t="shared" si="9"/>
        <v>48933828</v>
      </c>
      <c r="O46" s="84">
        <f t="shared" si="10"/>
        <v>2323877</v>
      </c>
      <c r="P46" s="84">
        <f t="shared" si="11"/>
        <v>15541201</v>
      </c>
      <c r="Q46" s="84">
        <f t="shared" si="12"/>
        <v>66798906</v>
      </c>
      <c r="R46" s="84">
        <f t="shared" si="13"/>
        <v>640676</v>
      </c>
      <c r="S46" s="83">
        <f t="shared" si="27"/>
        <v>67439582</v>
      </c>
      <c r="T46" s="84"/>
      <c r="U46" s="85">
        <v>30896954</v>
      </c>
      <c r="V46" s="84">
        <v>16865820</v>
      </c>
      <c r="W46" s="84">
        <v>1427808</v>
      </c>
      <c r="X46" s="84">
        <v>2255172</v>
      </c>
      <c r="Y46" s="84">
        <v>149117</v>
      </c>
      <c r="Z46" s="84">
        <v>75326</v>
      </c>
      <c r="AA46" s="84">
        <v>12408</v>
      </c>
      <c r="AB46" s="84">
        <v>4331391</v>
      </c>
      <c r="AC46" s="84">
        <v>11209810</v>
      </c>
      <c r="AD46" s="84">
        <f t="shared" si="14"/>
        <v>49352107</v>
      </c>
      <c r="AE46" s="84">
        <f t="shared" si="15"/>
        <v>2330498</v>
      </c>
      <c r="AF46" s="84">
        <f t="shared" si="16"/>
        <v>15541201</v>
      </c>
      <c r="AG46" s="84">
        <f t="shared" si="17"/>
        <v>67223806</v>
      </c>
      <c r="AH46" s="84">
        <f t="shared" si="18"/>
        <v>644751</v>
      </c>
      <c r="AI46" s="83">
        <f t="shared" si="28"/>
        <v>67868557</v>
      </c>
      <c r="AK46" s="85">
        <v>30938971</v>
      </c>
      <c r="AL46" s="84">
        <v>16901925</v>
      </c>
      <c r="AM46" s="84">
        <v>1427808</v>
      </c>
      <c r="AN46" s="84">
        <v>2260230</v>
      </c>
      <c r="AO46" s="84">
        <v>149117</v>
      </c>
      <c r="AP46" s="84">
        <v>75326</v>
      </c>
      <c r="AQ46" s="84">
        <v>12408</v>
      </c>
      <c r="AR46" s="84">
        <v>4331391</v>
      </c>
      <c r="AS46" s="84">
        <v>11209810</v>
      </c>
      <c r="AT46" s="84">
        <f t="shared" si="19"/>
        <v>49430229</v>
      </c>
      <c r="AU46" s="84">
        <f t="shared" si="20"/>
        <v>2335556</v>
      </c>
      <c r="AV46" s="84">
        <f t="shared" si="21"/>
        <v>15541201</v>
      </c>
      <c r="AW46" s="84">
        <f t="shared" si="22"/>
        <v>67306986</v>
      </c>
      <c r="AX46" s="84">
        <f t="shared" si="23"/>
        <v>645549</v>
      </c>
      <c r="AY46" s="83">
        <f t="shared" si="26"/>
        <v>67952535</v>
      </c>
      <c r="BA46" s="233"/>
      <c r="BB46" s="233"/>
      <c r="BC46" s="233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</row>
    <row r="47" spans="1:75">
      <c r="A47" s="96">
        <f t="shared" si="24"/>
        <v>2022</v>
      </c>
      <c r="B47" s="96">
        <f t="shared" si="25"/>
        <v>6</v>
      </c>
      <c r="C47" s="95">
        <f t="shared" si="8"/>
        <v>44713</v>
      </c>
      <c r="E47" s="85">
        <v>20340610</v>
      </c>
      <c r="F47" s="84">
        <v>13063768</v>
      </c>
      <c r="G47" s="84">
        <v>1151209</v>
      </c>
      <c r="H47" s="84">
        <v>1682321</v>
      </c>
      <c r="I47" s="84">
        <v>117680</v>
      </c>
      <c r="J47" s="84">
        <v>67095</v>
      </c>
      <c r="K47" s="84">
        <v>12274</v>
      </c>
      <c r="L47" s="84">
        <v>4265243</v>
      </c>
      <c r="M47" s="84">
        <v>12141058</v>
      </c>
      <c r="N47" s="84">
        <f t="shared" si="9"/>
        <v>34685541</v>
      </c>
      <c r="O47" s="84">
        <f t="shared" si="10"/>
        <v>1749416</v>
      </c>
      <c r="P47" s="84">
        <f t="shared" si="11"/>
        <v>16406301</v>
      </c>
      <c r="Q47" s="84">
        <f t="shared" si="12"/>
        <v>52841258</v>
      </c>
      <c r="R47" s="84">
        <f t="shared" si="13"/>
        <v>506807</v>
      </c>
      <c r="S47" s="83">
        <f t="shared" si="27"/>
        <v>53348065</v>
      </c>
      <c r="T47" s="84"/>
      <c r="U47" s="85">
        <v>20556982</v>
      </c>
      <c r="V47" s="84">
        <v>13198792</v>
      </c>
      <c r="W47" s="84">
        <v>1164840</v>
      </c>
      <c r="X47" s="84">
        <v>1686843</v>
      </c>
      <c r="Y47" s="84">
        <v>117680</v>
      </c>
      <c r="Z47" s="84">
        <v>68529</v>
      </c>
      <c r="AA47" s="84">
        <v>12274</v>
      </c>
      <c r="AB47" s="84">
        <v>4265243</v>
      </c>
      <c r="AC47" s="84">
        <v>12141058</v>
      </c>
      <c r="AD47" s="84">
        <f t="shared" si="14"/>
        <v>35050568</v>
      </c>
      <c r="AE47" s="84">
        <f t="shared" si="15"/>
        <v>1755372</v>
      </c>
      <c r="AF47" s="84">
        <f t="shared" si="16"/>
        <v>16406301</v>
      </c>
      <c r="AG47" s="84">
        <f t="shared" si="17"/>
        <v>53212241</v>
      </c>
      <c r="AH47" s="84">
        <f t="shared" si="18"/>
        <v>510365</v>
      </c>
      <c r="AI47" s="83">
        <f t="shared" si="28"/>
        <v>53722606</v>
      </c>
      <c r="AK47" s="85">
        <v>20593358</v>
      </c>
      <c r="AL47" s="84">
        <v>13233657</v>
      </c>
      <c r="AM47" s="84">
        <v>1164840</v>
      </c>
      <c r="AN47" s="84">
        <v>1691310</v>
      </c>
      <c r="AO47" s="84">
        <v>117680</v>
      </c>
      <c r="AP47" s="84">
        <v>68529</v>
      </c>
      <c r="AQ47" s="84">
        <v>12274</v>
      </c>
      <c r="AR47" s="84">
        <v>4265243</v>
      </c>
      <c r="AS47" s="84">
        <v>12141058</v>
      </c>
      <c r="AT47" s="84">
        <f t="shared" si="19"/>
        <v>35121809</v>
      </c>
      <c r="AU47" s="84">
        <f t="shared" si="20"/>
        <v>1759839</v>
      </c>
      <c r="AV47" s="84">
        <f t="shared" si="21"/>
        <v>16406301</v>
      </c>
      <c r="AW47" s="84">
        <f t="shared" si="22"/>
        <v>53287949</v>
      </c>
      <c r="AX47" s="84">
        <f t="shared" si="23"/>
        <v>511091</v>
      </c>
      <c r="AY47" s="83">
        <f t="shared" si="26"/>
        <v>53799040</v>
      </c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</row>
    <row r="48" spans="1:75">
      <c r="A48" s="96">
        <f t="shared" si="24"/>
        <v>2022</v>
      </c>
      <c r="B48" s="96">
        <f t="shared" si="25"/>
        <v>7</v>
      </c>
      <c r="C48" s="95">
        <f t="shared" si="8"/>
        <v>44743</v>
      </c>
      <c r="E48" s="85">
        <v>14770815</v>
      </c>
      <c r="F48" s="84">
        <v>10736771</v>
      </c>
      <c r="G48" s="84">
        <v>926463</v>
      </c>
      <c r="H48" s="84">
        <v>1585138</v>
      </c>
      <c r="I48" s="84">
        <v>105558</v>
      </c>
      <c r="J48" s="84">
        <v>62919</v>
      </c>
      <c r="K48" s="84">
        <v>11605</v>
      </c>
      <c r="L48" s="84">
        <v>3716096</v>
      </c>
      <c r="M48" s="84">
        <v>12061260</v>
      </c>
      <c r="N48" s="84">
        <f t="shared" si="9"/>
        <v>26551212</v>
      </c>
      <c r="O48" s="84">
        <f t="shared" si="10"/>
        <v>1648057</v>
      </c>
      <c r="P48" s="84">
        <f t="shared" si="11"/>
        <v>15777356</v>
      </c>
      <c r="Q48" s="84">
        <f t="shared" si="12"/>
        <v>43976625</v>
      </c>
      <c r="R48" s="84">
        <f t="shared" si="13"/>
        <v>421785</v>
      </c>
      <c r="S48" s="83">
        <f t="shared" si="27"/>
        <v>44398410</v>
      </c>
      <c r="T48" s="84"/>
      <c r="U48" s="85">
        <v>14974559</v>
      </c>
      <c r="V48" s="84">
        <v>10868903</v>
      </c>
      <c r="W48" s="84">
        <v>939968</v>
      </c>
      <c r="X48" s="84">
        <v>1590219</v>
      </c>
      <c r="Y48" s="84">
        <v>105558</v>
      </c>
      <c r="Z48" s="84">
        <v>64343</v>
      </c>
      <c r="AA48" s="84">
        <v>11605</v>
      </c>
      <c r="AB48" s="84">
        <v>3716096</v>
      </c>
      <c r="AC48" s="84">
        <v>12061260</v>
      </c>
      <c r="AD48" s="84">
        <f t="shared" si="14"/>
        <v>26900593</v>
      </c>
      <c r="AE48" s="84">
        <f t="shared" si="15"/>
        <v>1654562</v>
      </c>
      <c r="AF48" s="84">
        <f t="shared" si="16"/>
        <v>15777356</v>
      </c>
      <c r="AG48" s="84">
        <f t="shared" si="17"/>
        <v>44332511</v>
      </c>
      <c r="AH48" s="84">
        <f t="shared" si="18"/>
        <v>425198</v>
      </c>
      <c r="AI48" s="83">
        <f t="shared" si="28"/>
        <v>44757709</v>
      </c>
      <c r="AK48" s="85">
        <v>15009210</v>
      </c>
      <c r="AL48" s="84">
        <v>10903589</v>
      </c>
      <c r="AM48" s="84">
        <v>939968</v>
      </c>
      <c r="AN48" s="84">
        <v>1594982</v>
      </c>
      <c r="AO48" s="84">
        <v>105558</v>
      </c>
      <c r="AP48" s="84">
        <v>64343</v>
      </c>
      <c r="AQ48" s="84">
        <v>11605</v>
      </c>
      <c r="AR48" s="84">
        <v>3716096</v>
      </c>
      <c r="AS48" s="84">
        <v>12061260</v>
      </c>
      <c r="AT48" s="84">
        <f t="shared" si="19"/>
        <v>26969930</v>
      </c>
      <c r="AU48" s="84">
        <f t="shared" si="20"/>
        <v>1659325</v>
      </c>
      <c r="AV48" s="84">
        <f t="shared" si="21"/>
        <v>15777356</v>
      </c>
      <c r="AW48" s="84">
        <f t="shared" si="22"/>
        <v>44406611</v>
      </c>
      <c r="AX48" s="84">
        <f t="shared" si="23"/>
        <v>425909</v>
      </c>
      <c r="AY48" s="83">
        <f t="shared" si="26"/>
        <v>44832520</v>
      </c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</row>
    <row r="49" spans="1:75">
      <c r="A49" s="96">
        <f t="shared" si="24"/>
        <v>2022</v>
      </c>
      <c r="B49" s="96">
        <f t="shared" si="25"/>
        <v>8</v>
      </c>
      <c r="C49" s="95">
        <f t="shared" si="8"/>
        <v>44774</v>
      </c>
      <c r="E49" s="85">
        <v>14131137</v>
      </c>
      <c r="F49" s="84">
        <v>11092188</v>
      </c>
      <c r="G49" s="84">
        <v>978408</v>
      </c>
      <c r="H49" s="84">
        <v>1675067</v>
      </c>
      <c r="I49" s="84">
        <v>111756</v>
      </c>
      <c r="J49" s="84">
        <v>63720</v>
      </c>
      <c r="K49" s="84">
        <v>11801</v>
      </c>
      <c r="L49" s="84">
        <v>3856612</v>
      </c>
      <c r="M49" s="84">
        <v>11589438</v>
      </c>
      <c r="N49" s="84">
        <f t="shared" si="9"/>
        <v>26325290</v>
      </c>
      <c r="O49" s="84">
        <f t="shared" si="10"/>
        <v>1738787</v>
      </c>
      <c r="P49" s="84">
        <f t="shared" si="11"/>
        <v>15446050</v>
      </c>
      <c r="Q49" s="84">
        <f t="shared" si="12"/>
        <v>43510127</v>
      </c>
      <c r="R49" s="84">
        <f t="shared" si="13"/>
        <v>417311</v>
      </c>
      <c r="S49" s="83">
        <f t="shared" si="27"/>
        <v>43927438</v>
      </c>
      <c r="T49" s="84"/>
      <c r="U49" s="85">
        <v>14350314</v>
      </c>
      <c r="V49" s="84">
        <v>11234465</v>
      </c>
      <c r="W49" s="84">
        <v>994407</v>
      </c>
      <c r="X49" s="84">
        <v>1681047</v>
      </c>
      <c r="Y49" s="84">
        <v>111756</v>
      </c>
      <c r="Z49" s="84">
        <v>65163</v>
      </c>
      <c r="AA49" s="84">
        <v>11801</v>
      </c>
      <c r="AB49" s="84">
        <v>3856612</v>
      </c>
      <c r="AC49" s="84">
        <v>11589438</v>
      </c>
      <c r="AD49" s="84">
        <f t="shared" si="14"/>
        <v>26702743</v>
      </c>
      <c r="AE49" s="84">
        <f t="shared" si="15"/>
        <v>1746210</v>
      </c>
      <c r="AF49" s="84">
        <f t="shared" si="16"/>
        <v>15446050</v>
      </c>
      <c r="AG49" s="84">
        <f t="shared" si="17"/>
        <v>43895003</v>
      </c>
      <c r="AH49" s="84">
        <f t="shared" si="18"/>
        <v>421002</v>
      </c>
      <c r="AI49" s="83">
        <f t="shared" si="28"/>
        <v>44316005</v>
      </c>
      <c r="AK49" s="85">
        <v>14385814</v>
      </c>
      <c r="AL49" s="84">
        <v>11271795</v>
      </c>
      <c r="AM49" s="84">
        <v>994407</v>
      </c>
      <c r="AN49" s="84">
        <v>1686289</v>
      </c>
      <c r="AO49" s="84">
        <v>111756</v>
      </c>
      <c r="AP49" s="84">
        <v>65163</v>
      </c>
      <c r="AQ49" s="84">
        <v>11801</v>
      </c>
      <c r="AR49" s="84">
        <v>3856612</v>
      </c>
      <c r="AS49" s="84">
        <v>11589438</v>
      </c>
      <c r="AT49" s="84">
        <f t="shared" si="19"/>
        <v>26775573</v>
      </c>
      <c r="AU49" s="84">
        <f t="shared" si="20"/>
        <v>1751452</v>
      </c>
      <c r="AV49" s="84">
        <f t="shared" si="21"/>
        <v>15446050</v>
      </c>
      <c r="AW49" s="84">
        <f t="shared" si="22"/>
        <v>43973075</v>
      </c>
      <c r="AX49" s="84">
        <f t="shared" si="23"/>
        <v>421751</v>
      </c>
      <c r="AY49" s="83">
        <f t="shared" si="26"/>
        <v>44394826</v>
      </c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</row>
    <row r="50" spans="1:75">
      <c r="A50" s="96">
        <f t="shared" si="24"/>
        <v>2022</v>
      </c>
      <c r="B50" s="96">
        <f t="shared" si="25"/>
        <v>9</v>
      </c>
      <c r="C50" s="95">
        <f t="shared" si="8"/>
        <v>44805</v>
      </c>
      <c r="E50" s="85">
        <v>20723921</v>
      </c>
      <c r="F50" s="84">
        <v>12461695</v>
      </c>
      <c r="G50" s="84">
        <v>1255010</v>
      </c>
      <c r="H50" s="84">
        <v>1688113</v>
      </c>
      <c r="I50" s="84">
        <v>123885</v>
      </c>
      <c r="J50" s="84">
        <v>88932</v>
      </c>
      <c r="K50" s="84">
        <v>14490</v>
      </c>
      <c r="L50" s="84">
        <v>3842549</v>
      </c>
      <c r="M50" s="84">
        <v>11407566</v>
      </c>
      <c r="N50" s="84">
        <f t="shared" si="9"/>
        <v>34579001</v>
      </c>
      <c r="O50" s="84">
        <f t="shared" si="10"/>
        <v>1777045</v>
      </c>
      <c r="P50" s="84">
        <f t="shared" si="11"/>
        <v>15250115</v>
      </c>
      <c r="Q50" s="84">
        <f t="shared" si="12"/>
        <v>51606161</v>
      </c>
      <c r="R50" s="84">
        <f t="shared" si="13"/>
        <v>494961</v>
      </c>
      <c r="S50" s="83">
        <f t="shared" si="27"/>
        <v>52101122</v>
      </c>
      <c r="T50" s="84"/>
      <c r="U50" s="85">
        <v>20997279</v>
      </c>
      <c r="V50" s="84">
        <v>12615022</v>
      </c>
      <c r="W50" s="84">
        <v>1275058</v>
      </c>
      <c r="X50" s="84">
        <v>1694415</v>
      </c>
      <c r="Y50" s="84">
        <v>123885</v>
      </c>
      <c r="Z50" s="84">
        <v>90497</v>
      </c>
      <c r="AA50" s="84">
        <v>14490</v>
      </c>
      <c r="AB50" s="84">
        <v>3842549</v>
      </c>
      <c r="AC50" s="84">
        <v>11407566</v>
      </c>
      <c r="AD50" s="84">
        <f t="shared" si="14"/>
        <v>35025734</v>
      </c>
      <c r="AE50" s="84">
        <f t="shared" si="15"/>
        <v>1784912</v>
      </c>
      <c r="AF50" s="84">
        <f t="shared" si="16"/>
        <v>15250115</v>
      </c>
      <c r="AG50" s="84">
        <f t="shared" si="17"/>
        <v>52060761</v>
      </c>
      <c r="AH50" s="84">
        <f t="shared" si="18"/>
        <v>499321</v>
      </c>
      <c r="AI50" s="83">
        <f t="shared" si="28"/>
        <v>52560082</v>
      </c>
      <c r="AK50" s="85">
        <v>21037642</v>
      </c>
      <c r="AL50" s="84">
        <v>12653907</v>
      </c>
      <c r="AM50" s="84">
        <v>1275058</v>
      </c>
      <c r="AN50" s="84">
        <v>1699478</v>
      </c>
      <c r="AO50" s="84">
        <v>123885</v>
      </c>
      <c r="AP50" s="84">
        <v>90497</v>
      </c>
      <c r="AQ50" s="84">
        <v>14490</v>
      </c>
      <c r="AR50" s="84">
        <v>3842549</v>
      </c>
      <c r="AS50" s="84">
        <v>11407566</v>
      </c>
      <c r="AT50" s="84">
        <f t="shared" si="19"/>
        <v>35104982</v>
      </c>
      <c r="AU50" s="84">
        <f t="shared" si="20"/>
        <v>1789975</v>
      </c>
      <c r="AV50" s="84">
        <f t="shared" si="21"/>
        <v>15250115</v>
      </c>
      <c r="AW50" s="84">
        <f t="shared" si="22"/>
        <v>52145072</v>
      </c>
      <c r="AX50" s="84">
        <f t="shared" si="23"/>
        <v>500129</v>
      </c>
      <c r="AY50" s="83">
        <f t="shared" si="26"/>
        <v>52645201</v>
      </c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>
      <c r="A51" s="96">
        <f t="shared" si="24"/>
        <v>2022</v>
      </c>
      <c r="B51" s="96">
        <f t="shared" si="25"/>
        <v>10</v>
      </c>
      <c r="C51" s="95">
        <f t="shared" si="8"/>
        <v>44835</v>
      </c>
      <c r="E51" s="85">
        <v>47413330</v>
      </c>
      <c r="F51" s="84">
        <v>21214921</v>
      </c>
      <c r="G51" s="84">
        <v>1416470</v>
      </c>
      <c r="H51" s="84">
        <v>2748688</v>
      </c>
      <c r="I51" s="84">
        <v>176358</v>
      </c>
      <c r="J51" s="84">
        <v>102599</v>
      </c>
      <c r="K51" s="84">
        <v>14766</v>
      </c>
      <c r="L51" s="84">
        <v>4306856</v>
      </c>
      <c r="M51" s="84">
        <v>12412174</v>
      </c>
      <c r="N51" s="84">
        <f t="shared" si="9"/>
        <v>70235845</v>
      </c>
      <c r="O51" s="84">
        <f t="shared" si="10"/>
        <v>2851287</v>
      </c>
      <c r="P51" s="84">
        <f t="shared" si="11"/>
        <v>16719030</v>
      </c>
      <c r="Q51" s="84">
        <f t="shared" si="12"/>
        <v>89806162</v>
      </c>
      <c r="R51" s="84">
        <f t="shared" si="13"/>
        <v>861341</v>
      </c>
      <c r="S51" s="83">
        <f t="shared" si="27"/>
        <v>90667503</v>
      </c>
      <c r="T51" s="84"/>
      <c r="U51" s="85">
        <v>47940056</v>
      </c>
      <c r="V51" s="84">
        <v>21504201</v>
      </c>
      <c r="W51" s="84">
        <v>1439638</v>
      </c>
      <c r="X51" s="84">
        <v>2760443</v>
      </c>
      <c r="Y51" s="84">
        <v>176358</v>
      </c>
      <c r="Z51" s="84">
        <v>105698</v>
      </c>
      <c r="AA51" s="84">
        <v>14766</v>
      </c>
      <c r="AB51" s="84">
        <v>4306856</v>
      </c>
      <c r="AC51" s="84">
        <v>12412174</v>
      </c>
      <c r="AD51" s="84">
        <f t="shared" si="14"/>
        <v>71075019</v>
      </c>
      <c r="AE51" s="84">
        <f t="shared" si="15"/>
        <v>2866141</v>
      </c>
      <c r="AF51" s="84">
        <f t="shared" si="16"/>
        <v>16719030</v>
      </c>
      <c r="AG51" s="84">
        <f t="shared" si="17"/>
        <v>90660190</v>
      </c>
      <c r="AH51" s="84">
        <f t="shared" si="18"/>
        <v>869532</v>
      </c>
      <c r="AI51" s="83">
        <f t="shared" si="28"/>
        <v>91529722</v>
      </c>
      <c r="AK51" s="85">
        <v>48007837</v>
      </c>
      <c r="AL51" s="84">
        <v>21563380</v>
      </c>
      <c r="AM51" s="84">
        <v>1439638</v>
      </c>
      <c r="AN51" s="84">
        <v>2768406</v>
      </c>
      <c r="AO51" s="84">
        <v>176358</v>
      </c>
      <c r="AP51" s="84">
        <v>105698</v>
      </c>
      <c r="AQ51" s="84">
        <v>14766</v>
      </c>
      <c r="AR51" s="84">
        <v>4306856</v>
      </c>
      <c r="AS51" s="84">
        <v>12412174</v>
      </c>
      <c r="AT51" s="84">
        <f t="shared" si="19"/>
        <v>71201979</v>
      </c>
      <c r="AU51" s="84">
        <f t="shared" si="20"/>
        <v>2874104</v>
      </c>
      <c r="AV51" s="84">
        <f t="shared" si="21"/>
        <v>16719030</v>
      </c>
      <c r="AW51" s="84">
        <f t="shared" si="22"/>
        <v>90795113</v>
      </c>
      <c r="AX51" s="84">
        <f t="shared" si="23"/>
        <v>870826</v>
      </c>
      <c r="AY51" s="83">
        <f t="shared" si="26"/>
        <v>91665939</v>
      </c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>
      <c r="A52" s="96">
        <f t="shared" si="24"/>
        <v>2022</v>
      </c>
      <c r="B52" s="96">
        <f t="shared" si="25"/>
        <v>11</v>
      </c>
      <c r="C52" s="95">
        <f t="shared" si="8"/>
        <v>44866</v>
      </c>
      <c r="E52" s="85">
        <v>77551007</v>
      </c>
      <c r="F52" s="84">
        <v>31232133</v>
      </c>
      <c r="G52" s="84">
        <v>2516793</v>
      </c>
      <c r="H52" s="84">
        <v>3214186</v>
      </c>
      <c r="I52" s="84">
        <v>153094</v>
      </c>
      <c r="J52" s="84">
        <v>97775</v>
      </c>
      <c r="K52" s="84">
        <v>12218</v>
      </c>
      <c r="L52" s="84">
        <v>5263854</v>
      </c>
      <c r="M52" s="84">
        <v>13235383</v>
      </c>
      <c r="N52" s="84">
        <f t="shared" si="9"/>
        <v>111465245</v>
      </c>
      <c r="O52" s="84">
        <f t="shared" si="10"/>
        <v>3311961</v>
      </c>
      <c r="P52" s="84">
        <f t="shared" si="11"/>
        <v>18499237</v>
      </c>
      <c r="Q52" s="84">
        <f t="shared" si="12"/>
        <v>133276443</v>
      </c>
      <c r="R52" s="84">
        <f t="shared" si="13"/>
        <v>1278270</v>
      </c>
      <c r="S52" s="83">
        <f t="shared" si="27"/>
        <v>134554713</v>
      </c>
      <c r="T52" s="84"/>
      <c r="U52" s="85">
        <v>78362036</v>
      </c>
      <c r="V52" s="84">
        <v>31740176</v>
      </c>
      <c r="W52" s="84">
        <v>2561528</v>
      </c>
      <c r="X52" s="84">
        <v>3228253</v>
      </c>
      <c r="Y52" s="84">
        <v>153094</v>
      </c>
      <c r="Z52" s="84">
        <v>102782</v>
      </c>
      <c r="AA52" s="84">
        <v>12218</v>
      </c>
      <c r="AB52" s="84">
        <v>5263854</v>
      </c>
      <c r="AC52" s="84">
        <v>13235383</v>
      </c>
      <c r="AD52" s="84">
        <f t="shared" si="14"/>
        <v>112829052</v>
      </c>
      <c r="AE52" s="84">
        <f t="shared" si="15"/>
        <v>3331035</v>
      </c>
      <c r="AF52" s="84">
        <f t="shared" si="16"/>
        <v>18499237</v>
      </c>
      <c r="AG52" s="84">
        <f t="shared" si="17"/>
        <v>134659324</v>
      </c>
      <c r="AH52" s="84">
        <f t="shared" si="18"/>
        <v>1291533</v>
      </c>
      <c r="AI52" s="83">
        <f t="shared" si="28"/>
        <v>135950857</v>
      </c>
      <c r="AK52" s="85">
        <v>78459350</v>
      </c>
      <c r="AL52" s="84">
        <v>31832578</v>
      </c>
      <c r="AM52" s="84">
        <v>2561528</v>
      </c>
      <c r="AN52" s="84">
        <v>3234516</v>
      </c>
      <c r="AO52" s="84">
        <v>153094</v>
      </c>
      <c r="AP52" s="84">
        <v>102782</v>
      </c>
      <c r="AQ52" s="84">
        <v>12218</v>
      </c>
      <c r="AR52" s="84">
        <v>5263854</v>
      </c>
      <c r="AS52" s="84">
        <v>13235383</v>
      </c>
      <c r="AT52" s="84">
        <f t="shared" si="19"/>
        <v>113018768</v>
      </c>
      <c r="AU52" s="84">
        <f t="shared" si="20"/>
        <v>3337298</v>
      </c>
      <c r="AV52" s="84">
        <f t="shared" si="21"/>
        <v>18499237</v>
      </c>
      <c r="AW52" s="84">
        <f t="shared" si="22"/>
        <v>134855303</v>
      </c>
      <c r="AX52" s="84">
        <f t="shared" si="23"/>
        <v>1293413</v>
      </c>
      <c r="AY52" s="83">
        <f t="shared" si="26"/>
        <v>136148716</v>
      </c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>
      <c r="A53" s="96">
        <f t="shared" si="24"/>
        <v>2022</v>
      </c>
      <c r="B53" s="96">
        <f t="shared" si="25"/>
        <v>12</v>
      </c>
      <c r="C53" s="95">
        <f t="shared" si="8"/>
        <v>44896</v>
      </c>
      <c r="E53" s="85">
        <v>101607114</v>
      </c>
      <c r="F53" s="84">
        <v>40585743</v>
      </c>
      <c r="G53" s="84">
        <v>3237663</v>
      </c>
      <c r="H53" s="84">
        <v>4165172</v>
      </c>
      <c r="I53" s="84">
        <v>188442</v>
      </c>
      <c r="J53" s="84">
        <v>112562</v>
      </c>
      <c r="K53" s="84">
        <v>13522</v>
      </c>
      <c r="L53" s="84">
        <v>5421562</v>
      </c>
      <c r="M53" s="84">
        <v>13584600</v>
      </c>
      <c r="N53" s="84">
        <f t="shared" si="9"/>
        <v>145632484</v>
      </c>
      <c r="O53" s="84">
        <f t="shared" si="10"/>
        <v>4277734</v>
      </c>
      <c r="P53" s="84">
        <f t="shared" si="11"/>
        <v>19006162</v>
      </c>
      <c r="Q53" s="84">
        <f t="shared" si="12"/>
        <v>168916380</v>
      </c>
      <c r="R53" s="84">
        <f t="shared" si="13"/>
        <v>1620097</v>
      </c>
      <c r="S53" s="83">
        <f t="shared" si="27"/>
        <v>170536477</v>
      </c>
      <c r="T53" s="84"/>
      <c r="U53" s="85">
        <v>102678769</v>
      </c>
      <c r="V53" s="84">
        <v>41303154</v>
      </c>
      <c r="W53" s="84">
        <v>3298323</v>
      </c>
      <c r="X53" s="84">
        <v>4184111</v>
      </c>
      <c r="Y53" s="84">
        <v>188442</v>
      </c>
      <c r="Z53" s="84">
        <v>119168</v>
      </c>
      <c r="AA53" s="84">
        <v>13522</v>
      </c>
      <c r="AB53" s="84">
        <v>5421562</v>
      </c>
      <c r="AC53" s="84">
        <v>13584600</v>
      </c>
      <c r="AD53" s="84">
        <f t="shared" si="14"/>
        <v>147482210</v>
      </c>
      <c r="AE53" s="84">
        <f t="shared" si="15"/>
        <v>4303279</v>
      </c>
      <c r="AF53" s="84">
        <f t="shared" si="16"/>
        <v>19006162</v>
      </c>
      <c r="AG53" s="84">
        <f t="shared" si="17"/>
        <v>170791651</v>
      </c>
      <c r="AH53" s="84">
        <f t="shared" si="18"/>
        <v>1638082</v>
      </c>
      <c r="AI53" s="83">
        <f t="shared" si="28"/>
        <v>172429733</v>
      </c>
      <c r="AK53" s="85">
        <v>102810825</v>
      </c>
      <c r="AL53" s="84">
        <v>41440261</v>
      </c>
      <c r="AM53" s="84">
        <v>3298323</v>
      </c>
      <c r="AN53" s="84">
        <v>4190431</v>
      </c>
      <c r="AO53" s="84">
        <v>188442</v>
      </c>
      <c r="AP53" s="84">
        <v>119168</v>
      </c>
      <c r="AQ53" s="84">
        <v>13522</v>
      </c>
      <c r="AR53" s="84">
        <v>5421562</v>
      </c>
      <c r="AS53" s="84">
        <v>13584600</v>
      </c>
      <c r="AT53" s="84">
        <f t="shared" si="19"/>
        <v>147751373</v>
      </c>
      <c r="AU53" s="84">
        <f t="shared" si="20"/>
        <v>4309599</v>
      </c>
      <c r="AV53" s="84">
        <f t="shared" si="21"/>
        <v>19006162</v>
      </c>
      <c r="AW53" s="84">
        <f t="shared" si="22"/>
        <v>171067134</v>
      </c>
      <c r="AX53" s="84">
        <f t="shared" si="23"/>
        <v>1640725</v>
      </c>
      <c r="AY53" s="83">
        <f t="shared" si="26"/>
        <v>172707859</v>
      </c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>
      <c r="A54" s="96">
        <f t="shared" si="24"/>
        <v>2023</v>
      </c>
      <c r="B54" s="96">
        <f t="shared" si="25"/>
        <v>1</v>
      </c>
      <c r="C54" s="95">
        <f t="shared" si="8"/>
        <v>44927</v>
      </c>
      <c r="E54" s="85">
        <v>97942252</v>
      </c>
      <c r="F54" s="84">
        <v>37901046</v>
      </c>
      <c r="G54" s="84">
        <v>2823269</v>
      </c>
      <c r="H54" s="84">
        <v>3287614</v>
      </c>
      <c r="I54" s="84">
        <v>149491</v>
      </c>
      <c r="J54" s="84">
        <v>104787</v>
      </c>
      <c r="K54" s="84">
        <v>12585</v>
      </c>
      <c r="L54" s="84">
        <v>5163990</v>
      </c>
      <c r="M54" s="84">
        <v>11771610</v>
      </c>
      <c r="N54" s="84">
        <f t="shared" si="9"/>
        <v>138828643</v>
      </c>
      <c r="O54" s="84">
        <f t="shared" si="10"/>
        <v>3392401</v>
      </c>
      <c r="P54" s="84">
        <f t="shared" si="11"/>
        <v>16935600</v>
      </c>
      <c r="Q54" s="84">
        <f t="shared" si="12"/>
        <v>159156644</v>
      </c>
      <c r="R54" s="84">
        <f t="shared" si="13"/>
        <v>1526490</v>
      </c>
      <c r="S54" s="83">
        <f t="shared" si="27"/>
        <v>160683134</v>
      </c>
      <c r="T54" s="84"/>
      <c r="U54" s="85">
        <v>98994571</v>
      </c>
      <c r="V54" s="84">
        <v>38542221</v>
      </c>
      <c r="W54" s="84">
        <v>2875076</v>
      </c>
      <c r="X54" s="84">
        <v>3305404</v>
      </c>
      <c r="Y54" s="84">
        <v>149491</v>
      </c>
      <c r="Z54" s="84">
        <v>110934</v>
      </c>
      <c r="AA54" s="84">
        <v>12585</v>
      </c>
      <c r="AB54" s="84">
        <v>5163990</v>
      </c>
      <c r="AC54" s="84">
        <v>11771610</v>
      </c>
      <c r="AD54" s="84">
        <f t="shared" si="14"/>
        <v>140573944</v>
      </c>
      <c r="AE54" s="84">
        <f t="shared" si="15"/>
        <v>3416338</v>
      </c>
      <c r="AF54" s="84">
        <f t="shared" si="16"/>
        <v>16935600</v>
      </c>
      <c r="AG54" s="84">
        <f t="shared" si="17"/>
        <v>160925882</v>
      </c>
      <c r="AH54" s="84">
        <f t="shared" si="18"/>
        <v>1543459</v>
      </c>
      <c r="AI54" s="83">
        <f t="shared" si="28"/>
        <v>162469341</v>
      </c>
      <c r="AK54" s="85">
        <v>99126936</v>
      </c>
      <c r="AL54" s="84">
        <v>38662878</v>
      </c>
      <c r="AM54" s="84">
        <v>2875076</v>
      </c>
      <c r="AN54" s="84">
        <v>3314098</v>
      </c>
      <c r="AO54" s="84">
        <v>149491</v>
      </c>
      <c r="AP54" s="84">
        <v>110934</v>
      </c>
      <c r="AQ54" s="84">
        <v>12585</v>
      </c>
      <c r="AR54" s="84">
        <v>5163990</v>
      </c>
      <c r="AS54" s="84">
        <v>11771610</v>
      </c>
      <c r="AT54" s="84">
        <f t="shared" si="19"/>
        <v>140826966</v>
      </c>
      <c r="AU54" s="84">
        <f t="shared" si="20"/>
        <v>3425032</v>
      </c>
      <c r="AV54" s="84">
        <f t="shared" si="21"/>
        <v>16935600</v>
      </c>
      <c r="AW54" s="84">
        <f t="shared" si="22"/>
        <v>161187598</v>
      </c>
      <c r="AX54" s="84">
        <f t="shared" si="23"/>
        <v>1545969</v>
      </c>
      <c r="AY54" s="83">
        <f t="shared" si="26"/>
        <v>162733567</v>
      </c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>
      <c r="A55" s="96">
        <f t="shared" si="24"/>
        <v>2023</v>
      </c>
      <c r="B55" s="96">
        <f t="shared" si="25"/>
        <v>2</v>
      </c>
      <c r="C55" s="95">
        <f t="shared" si="8"/>
        <v>44958</v>
      </c>
      <c r="E55" s="85">
        <v>83022840</v>
      </c>
      <c r="F55" s="84">
        <v>35159428</v>
      </c>
      <c r="G55" s="84">
        <v>2535821</v>
      </c>
      <c r="H55" s="84">
        <v>3159774</v>
      </c>
      <c r="I55" s="84">
        <v>184362</v>
      </c>
      <c r="J55" s="84">
        <v>121875</v>
      </c>
      <c r="K55" s="84">
        <v>13740</v>
      </c>
      <c r="L55" s="84">
        <v>5495658</v>
      </c>
      <c r="M55" s="84">
        <v>16246360</v>
      </c>
      <c r="N55" s="84">
        <f t="shared" si="9"/>
        <v>120916191</v>
      </c>
      <c r="O55" s="84">
        <f t="shared" si="10"/>
        <v>3281649</v>
      </c>
      <c r="P55" s="84">
        <f t="shared" si="11"/>
        <v>21742018</v>
      </c>
      <c r="Q55" s="84">
        <f t="shared" si="12"/>
        <v>145939858</v>
      </c>
      <c r="R55" s="84">
        <f t="shared" si="13"/>
        <v>1399726</v>
      </c>
      <c r="S55" s="83">
        <f t="shared" si="27"/>
        <v>147339584</v>
      </c>
      <c r="T55" s="84"/>
      <c r="U55" s="85">
        <v>83893420</v>
      </c>
      <c r="V55" s="84">
        <v>35662943</v>
      </c>
      <c r="W55" s="84">
        <v>2578933</v>
      </c>
      <c r="X55" s="84">
        <v>3176073</v>
      </c>
      <c r="Y55" s="84">
        <v>184362</v>
      </c>
      <c r="Z55" s="84">
        <v>126670</v>
      </c>
      <c r="AA55" s="84">
        <v>13740</v>
      </c>
      <c r="AB55" s="84">
        <v>5495658</v>
      </c>
      <c r="AC55" s="84">
        <v>16246360</v>
      </c>
      <c r="AD55" s="84">
        <f t="shared" si="14"/>
        <v>122333398</v>
      </c>
      <c r="AE55" s="84">
        <f t="shared" si="15"/>
        <v>3302743</v>
      </c>
      <c r="AF55" s="84">
        <f t="shared" si="16"/>
        <v>21742018</v>
      </c>
      <c r="AG55" s="84">
        <f t="shared" si="17"/>
        <v>147378159</v>
      </c>
      <c r="AH55" s="84">
        <f t="shared" si="18"/>
        <v>1413521</v>
      </c>
      <c r="AI55" s="83">
        <f t="shared" si="28"/>
        <v>148791680</v>
      </c>
      <c r="AK55" s="85">
        <v>84004660</v>
      </c>
      <c r="AL55" s="84">
        <v>35755284</v>
      </c>
      <c r="AM55" s="84">
        <v>2578933</v>
      </c>
      <c r="AN55" s="84">
        <v>3185242</v>
      </c>
      <c r="AO55" s="84">
        <v>184362</v>
      </c>
      <c r="AP55" s="84">
        <v>126670</v>
      </c>
      <c r="AQ55" s="84">
        <v>13740</v>
      </c>
      <c r="AR55" s="84">
        <v>5495658</v>
      </c>
      <c r="AS55" s="84">
        <v>16246360</v>
      </c>
      <c r="AT55" s="84">
        <f t="shared" si="19"/>
        <v>122536979</v>
      </c>
      <c r="AU55" s="84">
        <f t="shared" si="20"/>
        <v>3311912</v>
      </c>
      <c r="AV55" s="84">
        <f t="shared" si="21"/>
        <v>21742018</v>
      </c>
      <c r="AW55" s="84">
        <f t="shared" si="22"/>
        <v>147590909</v>
      </c>
      <c r="AX55" s="84">
        <f t="shared" si="23"/>
        <v>1415561</v>
      </c>
      <c r="AY55" s="83">
        <f t="shared" si="26"/>
        <v>149006470</v>
      </c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96">
        <f t="shared" si="24"/>
        <v>2023</v>
      </c>
      <c r="B56" s="96">
        <f t="shared" si="25"/>
        <v>3</v>
      </c>
      <c r="C56" s="95">
        <f t="shared" si="8"/>
        <v>44986</v>
      </c>
      <c r="E56" s="85">
        <v>75915313</v>
      </c>
      <c r="F56" s="84">
        <v>32206580</v>
      </c>
      <c r="G56" s="84">
        <v>2309404</v>
      </c>
      <c r="H56" s="84">
        <v>2948520</v>
      </c>
      <c r="I56" s="84">
        <v>184269</v>
      </c>
      <c r="J56" s="84">
        <v>111932</v>
      </c>
      <c r="K56" s="84">
        <v>14893</v>
      </c>
      <c r="L56" s="84">
        <v>5056632</v>
      </c>
      <c r="M56" s="84">
        <v>11127578</v>
      </c>
      <c r="N56" s="84">
        <f t="shared" si="9"/>
        <v>110630459</v>
      </c>
      <c r="O56" s="84">
        <f t="shared" si="10"/>
        <v>3060452</v>
      </c>
      <c r="P56" s="84">
        <f t="shared" si="11"/>
        <v>16184210</v>
      </c>
      <c r="Q56" s="84">
        <f t="shared" si="12"/>
        <v>129875121</v>
      </c>
      <c r="R56" s="84">
        <f t="shared" si="13"/>
        <v>1245647</v>
      </c>
      <c r="S56" s="83">
        <f t="shared" si="27"/>
        <v>131120768</v>
      </c>
      <c r="T56" s="84"/>
      <c r="U56" s="85">
        <v>76751122</v>
      </c>
      <c r="V56" s="84">
        <v>32627702</v>
      </c>
      <c r="W56" s="84">
        <v>2347214</v>
      </c>
      <c r="X56" s="84">
        <v>2963248</v>
      </c>
      <c r="Y56" s="84">
        <v>184269</v>
      </c>
      <c r="Z56" s="84">
        <v>115945</v>
      </c>
      <c r="AA56" s="84">
        <v>14893</v>
      </c>
      <c r="AB56" s="84">
        <v>5056632</v>
      </c>
      <c r="AC56" s="84">
        <v>11127578</v>
      </c>
      <c r="AD56" s="84">
        <f t="shared" si="14"/>
        <v>111925200</v>
      </c>
      <c r="AE56" s="84">
        <f t="shared" si="15"/>
        <v>3079193</v>
      </c>
      <c r="AF56" s="84">
        <f t="shared" si="16"/>
        <v>16184210</v>
      </c>
      <c r="AG56" s="84">
        <f t="shared" si="17"/>
        <v>131188603</v>
      </c>
      <c r="AH56" s="84">
        <f t="shared" si="18"/>
        <v>1258245</v>
      </c>
      <c r="AI56" s="83">
        <f t="shared" si="28"/>
        <v>132446848</v>
      </c>
      <c r="AK56" s="85">
        <v>76863666</v>
      </c>
      <c r="AL56" s="84">
        <v>32714235</v>
      </c>
      <c r="AM56" s="84">
        <v>2347214</v>
      </c>
      <c r="AN56" s="84">
        <v>2971873</v>
      </c>
      <c r="AO56" s="84">
        <v>184269</v>
      </c>
      <c r="AP56" s="84">
        <v>115945</v>
      </c>
      <c r="AQ56" s="84">
        <v>14893</v>
      </c>
      <c r="AR56" s="84">
        <v>5056632</v>
      </c>
      <c r="AS56" s="84">
        <v>11127578</v>
      </c>
      <c r="AT56" s="84">
        <f t="shared" si="19"/>
        <v>112124277</v>
      </c>
      <c r="AU56" s="84">
        <f t="shared" si="20"/>
        <v>3087818</v>
      </c>
      <c r="AV56" s="84">
        <f t="shared" si="21"/>
        <v>16184210</v>
      </c>
      <c r="AW56" s="84">
        <f t="shared" si="22"/>
        <v>131396305</v>
      </c>
      <c r="AX56" s="84">
        <f t="shared" si="23"/>
        <v>1260237</v>
      </c>
      <c r="AY56" s="83">
        <f t="shared" si="26"/>
        <v>132656542</v>
      </c>
      <c r="BA56" s="233"/>
      <c r="BB56" s="233"/>
      <c r="BC56" s="233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</row>
    <row r="57" spans="1:75">
      <c r="A57" s="96">
        <f t="shared" si="24"/>
        <v>2023</v>
      </c>
      <c r="B57" s="96">
        <f t="shared" si="25"/>
        <v>4</v>
      </c>
      <c r="C57" s="95">
        <f t="shared" si="8"/>
        <v>45017</v>
      </c>
      <c r="E57" s="85">
        <v>53572170</v>
      </c>
      <c r="F57" s="84">
        <v>23603819</v>
      </c>
      <c r="G57" s="84">
        <v>1943740</v>
      </c>
      <c r="H57" s="84">
        <v>2252952</v>
      </c>
      <c r="I57" s="84">
        <v>138527</v>
      </c>
      <c r="J57" s="84">
        <v>78676</v>
      </c>
      <c r="K57" s="84">
        <v>13445</v>
      </c>
      <c r="L57" s="84">
        <v>5045863</v>
      </c>
      <c r="M57" s="84">
        <v>12006624</v>
      </c>
      <c r="N57" s="84">
        <f t="shared" si="9"/>
        <v>79271701</v>
      </c>
      <c r="O57" s="84">
        <f t="shared" si="10"/>
        <v>2331628</v>
      </c>
      <c r="P57" s="84">
        <f t="shared" si="11"/>
        <v>17052487</v>
      </c>
      <c r="Q57" s="84">
        <f t="shared" si="12"/>
        <v>98655816</v>
      </c>
      <c r="R57" s="84">
        <f t="shared" si="13"/>
        <v>946219</v>
      </c>
      <c r="S57" s="83">
        <f t="shared" si="27"/>
        <v>99602035</v>
      </c>
      <c r="T57" s="84"/>
      <c r="U57" s="85">
        <v>54244230</v>
      </c>
      <c r="V57" s="84">
        <v>23922408</v>
      </c>
      <c r="W57" s="84">
        <v>1976946</v>
      </c>
      <c r="X57" s="84">
        <v>2264877</v>
      </c>
      <c r="Y57" s="84">
        <v>138527</v>
      </c>
      <c r="Z57" s="84">
        <v>81655</v>
      </c>
      <c r="AA57" s="84">
        <v>13445</v>
      </c>
      <c r="AB57" s="84">
        <v>5045863</v>
      </c>
      <c r="AC57" s="84">
        <v>12006624</v>
      </c>
      <c r="AD57" s="84">
        <f t="shared" si="14"/>
        <v>80295556</v>
      </c>
      <c r="AE57" s="84">
        <f t="shared" si="15"/>
        <v>2346532</v>
      </c>
      <c r="AF57" s="84">
        <f t="shared" si="16"/>
        <v>17052487</v>
      </c>
      <c r="AG57" s="84">
        <f t="shared" si="17"/>
        <v>99694575</v>
      </c>
      <c r="AH57" s="84">
        <f t="shared" si="18"/>
        <v>956182</v>
      </c>
      <c r="AI57" s="83">
        <f t="shared" si="28"/>
        <v>100650757</v>
      </c>
      <c r="AK57" s="85">
        <v>54339632</v>
      </c>
      <c r="AL57" s="84">
        <v>23995845</v>
      </c>
      <c r="AM57" s="84">
        <v>1976946</v>
      </c>
      <c r="AN57" s="84">
        <v>2272011</v>
      </c>
      <c r="AO57" s="84">
        <v>138527</v>
      </c>
      <c r="AP57" s="84">
        <v>81655</v>
      </c>
      <c r="AQ57" s="84">
        <v>13445</v>
      </c>
      <c r="AR57" s="84">
        <v>5045863</v>
      </c>
      <c r="AS57" s="84">
        <v>12006624</v>
      </c>
      <c r="AT57" s="84">
        <f t="shared" si="19"/>
        <v>80464395</v>
      </c>
      <c r="AU57" s="84">
        <f t="shared" si="20"/>
        <v>2353666</v>
      </c>
      <c r="AV57" s="84">
        <f t="shared" si="21"/>
        <v>17052487</v>
      </c>
      <c r="AW57" s="84">
        <f t="shared" si="22"/>
        <v>99870548</v>
      </c>
      <c r="AX57" s="84">
        <f t="shared" si="23"/>
        <v>957870</v>
      </c>
      <c r="AY57" s="83">
        <f t="shared" si="26"/>
        <v>100828418</v>
      </c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</row>
    <row r="58" spans="1:75">
      <c r="A58" s="96">
        <f t="shared" si="24"/>
        <v>2023</v>
      </c>
      <c r="B58" s="96">
        <f t="shared" si="25"/>
        <v>5</v>
      </c>
      <c r="C58" s="95">
        <f t="shared" si="8"/>
        <v>45047</v>
      </c>
      <c r="E58" s="85">
        <v>30562709</v>
      </c>
      <c r="F58" s="84">
        <v>17124577</v>
      </c>
      <c r="G58" s="84">
        <v>1386405</v>
      </c>
      <c r="H58" s="84">
        <v>2129654</v>
      </c>
      <c r="I58" s="84">
        <v>145460</v>
      </c>
      <c r="J58" s="84">
        <v>64711</v>
      </c>
      <c r="K58" s="84">
        <v>12408</v>
      </c>
      <c r="L58" s="84">
        <v>4365496</v>
      </c>
      <c r="M58" s="84">
        <v>11035675</v>
      </c>
      <c r="N58" s="84">
        <f t="shared" si="9"/>
        <v>49231559</v>
      </c>
      <c r="O58" s="84">
        <f t="shared" si="10"/>
        <v>2194365</v>
      </c>
      <c r="P58" s="84">
        <f t="shared" si="11"/>
        <v>15401171</v>
      </c>
      <c r="Q58" s="84">
        <f t="shared" si="12"/>
        <v>66827095</v>
      </c>
      <c r="R58" s="84">
        <f t="shared" si="13"/>
        <v>640946</v>
      </c>
      <c r="S58" s="83">
        <f t="shared" si="27"/>
        <v>67468041</v>
      </c>
      <c r="T58" s="84"/>
      <c r="U58" s="85">
        <v>30998412</v>
      </c>
      <c r="V58" s="84">
        <v>17365733</v>
      </c>
      <c r="W58" s="84">
        <v>1413410</v>
      </c>
      <c r="X58" s="84">
        <v>2141698</v>
      </c>
      <c r="Y58" s="84">
        <v>145460</v>
      </c>
      <c r="Z58" s="84">
        <v>67001</v>
      </c>
      <c r="AA58" s="84">
        <v>12408</v>
      </c>
      <c r="AB58" s="84">
        <v>4365496</v>
      </c>
      <c r="AC58" s="84">
        <v>11035675</v>
      </c>
      <c r="AD58" s="84">
        <f t="shared" si="14"/>
        <v>49935423</v>
      </c>
      <c r="AE58" s="84">
        <f t="shared" si="15"/>
        <v>2208699</v>
      </c>
      <c r="AF58" s="84">
        <f t="shared" si="16"/>
        <v>15401171</v>
      </c>
      <c r="AG58" s="84">
        <f t="shared" si="17"/>
        <v>67545293</v>
      </c>
      <c r="AH58" s="84">
        <f t="shared" si="18"/>
        <v>647835</v>
      </c>
      <c r="AI58" s="83">
        <f t="shared" si="28"/>
        <v>68193128</v>
      </c>
      <c r="AK58" s="85">
        <v>31059453</v>
      </c>
      <c r="AL58" s="84">
        <v>17419142</v>
      </c>
      <c r="AM58" s="84">
        <v>1413410</v>
      </c>
      <c r="AN58" s="84">
        <v>2148375</v>
      </c>
      <c r="AO58" s="84">
        <v>145460</v>
      </c>
      <c r="AP58" s="84">
        <v>67001</v>
      </c>
      <c r="AQ58" s="84">
        <v>12408</v>
      </c>
      <c r="AR58" s="84">
        <v>4365496</v>
      </c>
      <c r="AS58" s="84">
        <v>11035675</v>
      </c>
      <c r="AT58" s="84">
        <f t="shared" si="19"/>
        <v>50049873</v>
      </c>
      <c r="AU58" s="84">
        <f t="shared" si="20"/>
        <v>2215376</v>
      </c>
      <c r="AV58" s="84">
        <f t="shared" si="21"/>
        <v>15401171</v>
      </c>
      <c r="AW58" s="84">
        <f t="shared" si="22"/>
        <v>67666420</v>
      </c>
      <c r="AX58" s="84">
        <f t="shared" si="23"/>
        <v>648996</v>
      </c>
      <c r="AY58" s="83">
        <f t="shared" si="26"/>
        <v>68315416</v>
      </c>
      <c r="BA58" s="233"/>
      <c r="BB58" s="233"/>
      <c r="BC58" s="233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</row>
    <row r="59" spans="1:75">
      <c r="A59" s="96">
        <f t="shared" si="24"/>
        <v>2023</v>
      </c>
      <c r="B59" s="96">
        <f t="shared" si="25"/>
        <v>6</v>
      </c>
      <c r="C59" s="95">
        <f t="shared" si="8"/>
        <v>45078</v>
      </c>
      <c r="E59" s="85">
        <v>20172618</v>
      </c>
      <c r="F59" s="84">
        <v>13326131</v>
      </c>
      <c r="G59" s="84">
        <v>1115383</v>
      </c>
      <c r="H59" s="84">
        <v>1636354</v>
      </c>
      <c r="I59" s="84">
        <v>115087</v>
      </c>
      <c r="J59" s="84">
        <v>64258</v>
      </c>
      <c r="K59" s="84">
        <v>12274</v>
      </c>
      <c r="L59" s="84">
        <v>4301479</v>
      </c>
      <c r="M59" s="84">
        <v>11970528</v>
      </c>
      <c r="N59" s="84">
        <f t="shared" si="9"/>
        <v>34741493</v>
      </c>
      <c r="O59" s="84">
        <f t="shared" si="10"/>
        <v>1700612</v>
      </c>
      <c r="P59" s="84">
        <f t="shared" si="11"/>
        <v>16272007</v>
      </c>
      <c r="Q59" s="84">
        <f t="shared" si="12"/>
        <v>52714112</v>
      </c>
      <c r="R59" s="84">
        <f t="shared" si="13"/>
        <v>505587</v>
      </c>
      <c r="S59" s="83">
        <f t="shared" si="27"/>
        <v>53219699</v>
      </c>
      <c r="T59" s="84"/>
      <c r="U59" s="85">
        <v>20516866</v>
      </c>
      <c r="V59" s="84">
        <v>13547227</v>
      </c>
      <c r="W59" s="84">
        <v>1143556</v>
      </c>
      <c r="X59" s="84">
        <v>1646941</v>
      </c>
      <c r="Y59" s="84">
        <v>115087</v>
      </c>
      <c r="Z59" s="84">
        <v>66421</v>
      </c>
      <c r="AA59" s="84">
        <v>12274</v>
      </c>
      <c r="AB59" s="84">
        <v>4301479</v>
      </c>
      <c r="AC59" s="84">
        <v>11970528</v>
      </c>
      <c r="AD59" s="84">
        <f t="shared" si="14"/>
        <v>35335010</v>
      </c>
      <c r="AE59" s="84">
        <f t="shared" si="15"/>
        <v>1713362</v>
      </c>
      <c r="AF59" s="84">
        <f t="shared" si="16"/>
        <v>16272007</v>
      </c>
      <c r="AG59" s="84">
        <f t="shared" si="17"/>
        <v>53320379</v>
      </c>
      <c r="AH59" s="84">
        <f t="shared" si="18"/>
        <v>511402</v>
      </c>
      <c r="AI59" s="83">
        <f t="shared" si="28"/>
        <v>53831781</v>
      </c>
      <c r="AK59" s="85">
        <v>20563631</v>
      </c>
      <c r="AL59" s="84">
        <v>13590207</v>
      </c>
      <c r="AM59" s="84">
        <v>1143556</v>
      </c>
      <c r="AN59" s="84">
        <v>1652089</v>
      </c>
      <c r="AO59" s="84">
        <v>115087</v>
      </c>
      <c r="AP59" s="84">
        <v>66421</v>
      </c>
      <c r="AQ59" s="84">
        <v>12274</v>
      </c>
      <c r="AR59" s="84">
        <v>4301479</v>
      </c>
      <c r="AS59" s="84">
        <v>11970528</v>
      </c>
      <c r="AT59" s="84">
        <f t="shared" si="19"/>
        <v>35424755</v>
      </c>
      <c r="AU59" s="84">
        <f t="shared" si="20"/>
        <v>1718510</v>
      </c>
      <c r="AV59" s="84">
        <f t="shared" si="21"/>
        <v>16272007</v>
      </c>
      <c r="AW59" s="84">
        <f t="shared" si="22"/>
        <v>53415272</v>
      </c>
      <c r="AX59" s="84">
        <f t="shared" si="23"/>
        <v>512312</v>
      </c>
      <c r="AY59" s="83">
        <f t="shared" si="26"/>
        <v>53927584</v>
      </c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</row>
    <row r="60" spans="1:75">
      <c r="A60" s="96">
        <f t="shared" si="24"/>
        <v>2023</v>
      </c>
      <c r="B60" s="96">
        <f t="shared" si="25"/>
        <v>7</v>
      </c>
      <c r="C60" s="95">
        <f t="shared" si="8"/>
        <v>45108</v>
      </c>
      <c r="E60" s="85">
        <v>14530067</v>
      </c>
      <c r="F60" s="84">
        <v>10966272</v>
      </c>
      <c r="G60" s="84">
        <v>894564</v>
      </c>
      <c r="H60" s="84">
        <v>1543533</v>
      </c>
      <c r="I60" s="84">
        <v>103495</v>
      </c>
      <c r="J60" s="84">
        <v>60275</v>
      </c>
      <c r="K60" s="84">
        <v>11605</v>
      </c>
      <c r="L60" s="84">
        <v>3749696</v>
      </c>
      <c r="M60" s="84">
        <v>11897971</v>
      </c>
      <c r="N60" s="84">
        <f t="shared" si="9"/>
        <v>26506003</v>
      </c>
      <c r="O60" s="84">
        <f t="shared" si="10"/>
        <v>1603808</v>
      </c>
      <c r="P60" s="84">
        <f t="shared" si="11"/>
        <v>15647667</v>
      </c>
      <c r="Q60" s="84">
        <f t="shared" si="12"/>
        <v>43757478</v>
      </c>
      <c r="R60" s="84">
        <f t="shared" si="13"/>
        <v>419683</v>
      </c>
      <c r="S60" s="83">
        <f t="shared" si="27"/>
        <v>44177161</v>
      </c>
      <c r="T60" s="84"/>
      <c r="U60" s="85">
        <v>14843550</v>
      </c>
      <c r="V60" s="84">
        <v>11180650</v>
      </c>
      <c r="W60" s="84">
        <v>921795</v>
      </c>
      <c r="X60" s="84">
        <v>1554824</v>
      </c>
      <c r="Y60" s="84">
        <v>103495</v>
      </c>
      <c r="Z60" s="84">
        <v>62422</v>
      </c>
      <c r="AA60" s="84">
        <v>11605</v>
      </c>
      <c r="AB60" s="84">
        <v>3749696</v>
      </c>
      <c r="AC60" s="84">
        <v>11897971</v>
      </c>
      <c r="AD60" s="84">
        <f t="shared" si="14"/>
        <v>27061095</v>
      </c>
      <c r="AE60" s="84">
        <f t="shared" si="15"/>
        <v>1617246</v>
      </c>
      <c r="AF60" s="84">
        <f t="shared" si="16"/>
        <v>15647667</v>
      </c>
      <c r="AG60" s="84">
        <f t="shared" si="17"/>
        <v>44326008</v>
      </c>
      <c r="AH60" s="84">
        <f t="shared" si="18"/>
        <v>425136</v>
      </c>
      <c r="AI60" s="83">
        <f t="shared" si="28"/>
        <v>44751144</v>
      </c>
      <c r="AK60" s="85">
        <v>14885904</v>
      </c>
      <c r="AL60" s="84">
        <v>11219710</v>
      </c>
      <c r="AM60" s="84">
        <v>921795</v>
      </c>
      <c r="AN60" s="84">
        <v>1559972</v>
      </c>
      <c r="AO60" s="84">
        <v>103495</v>
      </c>
      <c r="AP60" s="84">
        <v>62422</v>
      </c>
      <c r="AQ60" s="84">
        <v>11605</v>
      </c>
      <c r="AR60" s="84">
        <v>3749696</v>
      </c>
      <c r="AS60" s="84">
        <v>11897971</v>
      </c>
      <c r="AT60" s="84">
        <f t="shared" si="19"/>
        <v>27142509</v>
      </c>
      <c r="AU60" s="84">
        <f t="shared" si="20"/>
        <v>1622394</v>
      </c>
      <c r="AV60" s="84">
        <f t="shared" si="21"/>
        <v>15647667</v>
      </c>
      <c r="AW60" s="84">
        <f t="shared" si="22"/>
        <v>44412570</v>
      </c>
      <c r="AX60" s="84">
        <f t="shared" si="23"/>
        <v>425966</v>
      </c>
      <c r="AY60" s="83">
        <f t="shared" si="26"/>
        <v>44838536</v>
      </c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</row>
    <row r="61" spans="1:75">
      <c r="A61" s="96">
        <f t="shared" si="24"/>
        <v>2023</v>
      </c>
      <c r="B61" s="96">
        <f t="shared" si="25"/>
        <v>8</v>
      </c>
      <c r="C61" s="95">
        <f t="shared" si="8"/>
        <v>45139</v>
      </c>
      <c r="E61" s="85">
        <v>13852582</v>
      </c>
      <c r="F61" s="84">
        <v>11315303</v>
      </c>
      <c r="G61" s="84">
        <v>944429</v>
      </c>
      <c r="H61" s="84">
        <v>1629998</v>
      </c>
      <c r="I61" s="84">
        <v>109486</v>
      </c>
      <c r="J61" s="84">
        <v>61170</v>
      </c>
      <c r="K61" s="84">
        <v>11801</v>
      </c>
      <c r="L61" s="84">
        <v>3892440</v>
      </c>
      <c r="M61" s="84">
        <v>11442886</v>
      </c>
      <c r="N61" s="84">
        <f t="shared" si="9"/>
        <v>26233601</v>
      </c>
      <c r="O61" s="84">
        <f t="shared" si="10"/>
        <v>1691168</v>
      </c>
      <c r="P61" s="84">
        <f t="shared" si="11"/>
        <v>15335326</v>
      </c>
      <c r="Q61" s="84">
        <f t="shared" si="12"/>
        <v>43260095</v>
      </c>
      <c r="R61" s="84">
        <f t="shared" si="13"/>
        <v>414913</v>
      </c>
      <c r="S61" s="83">
        <f t="shared" si="27"/>
        <v>43675008</v>
      </c>
      <c r="T61" s="84"/>
      <c r="U61" s="85">
        <v>14188329</v>
      </c>
      <c r="V61" s="84">
        <v>11542674</v>
      </c>
      <c r="W61" s="84">
        <v>975420</v>
      </c>
      <c r="X61" s="84">
        <v>1642539</v>
      </c>
      <c r="Y61" s="84">
        <v>109486</v>
      </c>
      <c r="Z61" s="84">
        <v>63320</v>
      </c>
      <c r="AA61" s="84">
        <v>11801</v>
      </c>
      <c r="AB61" s="84">
        <v>3892440</v>
      </c>
      <c r="AC61" s="84">
        <v>11442886</v>
      </c>
      <c r="AD61" s="84">
        <f t="shared" si="14"/>
        <v>26827710</v>
      </c>
      <c r="AE61" s="84">
        <f t="shared" si="15"/>
        <v>1705859</v>
      </c>
      <c r="AF61" s="84">
        <f t="shared" si="16"/>
        <v>15335326</v>
      </c>
      <c r="AG61" s="84">
        <f t="shared" si="17"/>
        <v>43868895</v>
      </c>
      <c r="AH61" s="84">
        <f t="shared" si="18"/>
        <v>420752</v>
      </c>
      <c r="AI61" s="83">
        <f t="shared" si="28"/>
        <v>44289647</v>
      </c>
      <c r="AK61" s="85">
        <v>14232898</v>
      </c>
      <c r="AL61" s="84">
        <v>11584696</v>
      </c>
      <c r="AM61" s="84">
        <v>975420</v>
      </c>
      <c r="AN61" s="84">
        <v>1648174</v>
      </c>
      <c r="AO61" s="84">
        <v>109486</v>
      </c>
      <c r="AP61" s="84">
        <v>63320</v>
      </c>
      <c r="AQ61" s="84">
        <v>11801</v>
      </c>
      <c r="AR61" s="84">
        <v>3892440</v>
      </c>
      <c r="AS61" s="84">
        <v>11442886</v>
      </c>
      <c r="AT61" s="84">
        <f t="shared" si="19"/>
        <v>26914301</v>
      </c>
      <c r="AU61" s="84">
        <f t="shared" si="20"/>
        <v>1711494</v>
      </c>
      <c r="AV61" s="84">
        <f t="shared" si="21"/>
        <v>15335326</v>
      </c>
      <c r="AW61" s="84">
        <f t="shared" si="22"/>
        <v>43961121</v>
      </c>
      <c r="AX61" s="84">
        <f t="shared" si="23"/>
        <v>421636</v>
      </c>
      <c r="AY61" s="83">
        <f t="shared" si="26"/>
        <v>44382757</v>
      </c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</row>
    <row r="62" spans="1:75">
      <c r="A62" s="96">
        <f t="shared" si="24"/>
        <v>2023</v>
      </c>
      <c r="B62" s="96">
        <f t="shared" si="25"/>
        <v>9</v>
      </c>
      <c r="C62" s="95">
        <f t="shared" si="8"/>
        <v>45170</v>
      </c>
      <c r="E62" s="85">
        <v>20485768</v>
      </c>
      <c r="F62" s="84">
        <v>12657962</v>
      </c>
      <c r="G62" s="84">
        <v>1217972</v>
      </c>
      <c r="H62" s="84">
        <v>1637129</v>
      </c>
      <c r="I62" s="84">
        <v>120672</v>
      </c>
      <c r="J62" s="84">
        <v>86773</v>
      </c>
      <c r="K62" s="84">
        <v>14490</v>
      </c>
      <c r="L62" s="84">
        <v>3877971</v>
      </c>
      <c r="M62" s="84">
        <v>11263324</v>
      </c>
      <c r="N62" s="84">
        <f t="shared" si="9"/>
        <v>34496864</v>
      </c>
      <c r="O62" s="84">
        <f t="shared" si="10"/>
        <v>1723902</v>
      </c>
      <c r="P62" s="84">
        <f t="shared" si="11"/>
        <v>15141295</v>
      </c>
      <c r="Q62" s="84">
        <f t="shared" si="12"/>
        <v>51362061</v>
      </c>
      <c r="R62" s="84">
        <f t="shared" si="13"/>
        <v>492619</v>
      </c>
      <c r="S62" s="83">
        <f t="shared" si="27"/>
        <v>51854680</v>
      </c>
      <c r="T62" s="84"/>
      <c r="U62" s="85">
        <v>20906496</v>
      </c>
      <c r="V62" s="84">
        <v>12892845</v>
      </c>
      <c r="W62" s="84">
        <v>1253836</v>
      </c>
      <c r="X62" s="84">
        <v>1649417</v>
      </c>
      <c r="Y62" s="84">
        <v>120672</v>
      </c>
      <c r="Z62" s="84">
        <v>88967</v>
      </c>
      <c r="AA62" s="84">
        <v>14490</v>
      </c>
      <c r="AB62" s="84">
        <v>3877971</v>
      </c>
      <c r="AC62" s="84">
        <v>11263324</v>
      </c>
      <c r="AD62" s="84">
        <f t="shared" si="14"/>
        <v>35188339</v>
      </c>
      <c r="AE62" s="84">
        <f t="shared" si="15"/>
        <v>1738384</v>
      </c>
      <c r="AF62" s="84">
        <f t="shared" si="16"/>
        <v>15141295</v>
      </c>
      <c r="AG62" s="84">
        <f t="shared" si="17"/>
        <v>52068018</v>
      </c>
      <c r="AH62" s="84">
        <f t="shared" si="18"/>
        <v>499390</v>
      </c>
      <c r="AI62" s="83">
        <f t="shared" si="28"/>
        <v>52567408</v>
      </c>
      <c r="AK62" s="85">
        <v>20961258</v>
      </c>
      <c r="AL62" s="84">
        <v>12942380</v>
      </c>
      <c r="AM62" s="84">
        <v>1253836</v>
      </c>
      <c r="AN62" s="84">
        <v>1655333</v>
      </c>
      <c r="AO62" s="84">
        <v>120672</v>
      </c>
      <c r="AP62" s="84">
        <v>88967</v>
      </c>
      <c r="AQ62" s="84">
        <v>14490</v>
      </c>
      <c r="AR62" s="84">
        <v>3877971</v>
      </c>
      <c r="AS62" s="84">
        <v>11263324</v>
      </c>
      <c r="AT62" s="84">
        <f t="shared" si="19"/>
        <v>35292636</v>
      </c>
      <c r="AU62" s="84">
        <f t="shared" si="20"/>
        <v>1744300</v>
      </c>
      <c r="AV62" s="84">
        <f t="shared" si="21"/>
        <v>15141295</v>
      </c>
      <c r="AW62" s="84">
        <f t="shared" si="22"/>
        <v>52178231</v>
      </c>
      <c r="AX62" s="84">
        <f t="shared" si="23"/>
        <v>500447</v>
      </c>
      <c r="AY62" s="83">
        <f t="shared" si="26"/>
        <v>52678678</v>
      </c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</row>
    <row r="63" spans="1:75">
      <c r="A63" s="96">
        <f t="shared" si="24"/>
        <v>2023</v>
      </c>
      <c r="B63" s="96">
        <f t="shared" si="25"/>
        <v>10</v>
      </c>
      <c r="C63" s="95">
        <f t="shared" si="8"/>
        <v>45200</v>
      </c>
      <c r="E63" s="85">
        <v>47225473</v>
      </c>
      <c r="F63" s="84">
        <v>21435095</v>
      </c>
      <c r="G63" s="84">
        <v>1384953</v>
      </c>
      <c r="H63" s="84">
        <v>2651460</v>
      </c>
      <c r="I63" s="84">
        <v>171205</v>
      </c>
      <c r="J63" s="84">
        <v>100288</v>
      </c>
      <c r="K63" s="84">
        <v>14766</v>
      </c>
      <c r="L63" s="84">
        <v>4341922</v>
      </c>
      <c r="M63" s="84">
        <v>12283584</v>
      </c>
      <c r="N63" s="84">
        <f t="shared" si="9"/>
        <v>70231492</v>
      </c>
      <c r="O63" s="84">
        <f t="shared" si="10"/>
        <v>2751748</v>
      </c>
      <c r="P63" s="84">
        <f t="shared" si="11"/>
        <v>16625506</v>
      </c>
      <c r="Q63" s="84">
        <f t="shared" si="12"/>
        <v>89608746</v>
      </c>
      <c r="R63" s="84">
        <f t="shared" si="13"/>
        <v>859448</v>
      </c>
      <c r="S63" s="83">
        <f t="shared" si="27"/>
        <v>90468194</v>
      </c>
      <c r="T63" s="84"/>
      <c r="U63" s="85">
        <v>48015589</v>
      </c>
      <c r="V63" s="84">
        <v>21828408</v>
      </c>
      <c r="W63" s="84">
        <v>1420321</v>
      </c>
      <c r="X63" s="84">
        <v>2671361</v>
      </c>
      <c r="Y63" s="84">
        <v>171205</v>
      </c>
      <c r="Z63" s="84">
        <v>104104</v>
      </c>
      <c r="AA63" s="84">
        <v>14766</v>
      </c>
      <c r="AB63" s="84">
        <v>4341922</v>
      </c>
      <c r="AC63" s="84">
        <v>12283584</v>
      </c>
      <c r="AD63" s="84">
        <f t="shared" si="14"/>
        <v>71450289</v>
      </c>
      <c r="AE63" s="84">
        <f t="shared" si="15"/>
        <v>2775465</v>
      </c>
      <c r="AF63" s="84">
        <f t="shared" si="16"/>
        <v>16625506</v>
      </c>
      <c r="AG63" s="84">
        <f t="shared" si="17"/>
        <v>90851260</v>
      </c>
      <c r="AH63" s="84">
        <f t="shared" si="18"/>
        <v>871365</v>
      </c>
      <c r="AI63" s="83">
        <f t="shared" si="28"/>
        <v>91722625</v>
      </c>
      <c r="AK63" s="85">
        <v>48113717</v>
      </c>
      <c r="AL63" s="84">
        <v>21916636</v>
      </c>
      <c r="AM63" s="84">
        <v>1420321</v>
      </c>
      <c r="AN63" s="84">
        <v>2682000</v>
      </c>
      <c r="AO63" s="84">
        <v>171205</v>
      </c>
      <c r="AP63" s="84">
        <v>104104</v>
      </c>
      <c r="AQ63" s="84">
        <v>14766</v>
      </c>
      <c r="AR63" s="84">
        <v>4341922</v>
      </c>
      <c r="AS63" s="84">
        <v>12283584</v>
      </c>
      <c r="AT63" s="84">
        <f t="shared" si="19"/>
        <v>71636645</v>
      </c>
      <c r="AU63" s="84">
        <f t="shared" si="20"/>
        <v>2786104</v>
      </c>
      <c r="AV63" s="84">
        <f t="shared" si="21"/>
        <v>16625506</v>
      </c>
      <c r="AW63" s="84">
        <f t="shared" si="22"/>
        <v>91048255</v>
      </c>
      <c r="AX63" s="84">
        <f t="shared" si="23"/>
        <v>873254</v>
      </c>
      <c r="AY63" s="83">
        <f t="shared" si="26"/>
        <v>91921509</v>
      </c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</row>
    <row r="64" spans="1:75">
      <c r="A64" s="96">
        <f t="shared" si="24"/>
        <v>2023</v>
      </c>
      <c r="B64" s="96">
        <f t="shared" si="25"/>
        <v>11</v>
      </c>
      <c r="C64" s="95">
        <f t="shared" si="8"/>
        <v>45231</v>
      </c>
      <c r="E64" s="85">
        <v>77482761</v>
      </c>
      <c r="F64" s="84">
        <v>31442222</v>
      </c>
      <c r="G64" s="84">
        <v>2472781</v>
      </c>
      <c r="H64" s="84">
        <v>3092810</v>
      </c>
      <c r="I64" s="84">
        <v>148579</v>
      </c>
      <c r="J64" s="84">
        <v>95766</v>
      </c>
      <c r="K64" s="84">
        <v>12218</v>
      </c>
      <c r="L64" s="84">
        <v>5299733</v>
      </c>
      <c r="M64" s="84">
        <v>13113450</v>
      </c>
      <c r="N64" s="84">
        <f t="shared" si="9"/>
        <v>111558561</v>
      </c>
      <c r="O64" s="84">
        <f t="shared" si="10"/>
        <v>3188576</v>
      </c>
      <c r="P64" s="84">
        <f t="shared" si="11"/>
        <v>18413183</v>
      </c>
      <c r="Q64" s="84">
        <f t="shared" si="12"/>
        <v>133160320</v>
      </c>
      <c r="R64" s="84">
        <f t="shared" si="13"/>
        <v>1277156</v>
      </c>
      <c r="S64" s="83">
        <f t="shared" si="27"/>
        <v>134437476</v>
      </c>
      <c r="T64" s="84"/>
      <c r="U64" s="85">
        <v>78671490</v>
      </c>
      <c r="V64" s="84">
        <v>32075896</v>
      </c>
      <c r="W64" s="84">
        <v>2532252</v>
      </c>
      <c r="X64" s="84">
        <v>3112564</v>
      </c>
      <c r="Y64" s="84">
        <v>148579</v>
      </c>
      <c r="Z64" s="84">
        <v>101277</v>
      </c>
      <c r="AA64" s="84">
        <v>12218</v>
      </c>
      <c r="AB64" s="84">
        <v>5299733</v>
      </c>
      <c r="AC64" s="84">
        <v>13113450</v>
      </c>
      <c r="AD64" s="84">
        <f t="shared" si="14"/>
        <v>113440435</v>
      </c>
      <c r="AE64" s="84">
        <f t="shared" si="15"/>
        <v>3213841</v>
      </c>
      <c r="AF64" s="84">
        <f t="shared" si="16"/>
        <v>18413183</v>
      </c>
      <c r="AG64" s="84">
        <f t="shared" si="17"/>
        <v>135067459</v>
      </c>
      <c r="AH64" s="84">
        <f t="shared" si="18"/>
        <v>1295448</v>
      </c>
      <c r="AI64" s="83">
        <f t="shared" si="28"/>
        <v>136362907</v>
      </c>
      <c r="AK64" s="85">
        <v>78816356</v>
      </c>
      <c r="AL64" s="84">
        <v>32229801</v>
      </c>
      <c r="AM64" s="84">
        <v>2532252</v>
      </c>
      <c r="AN64" s="84">
        <v>3121510</v>
      </c>
      <c r="AO64" s="84">
        <v>148579</v>
      </c>
      <c r="AP64" s="84">
        <v>101277</v>
      </c>
      <c r="AQ64" s="84">
        <v>12218</v>
      </c>
      <c r="AR64" s="84">
        <v>5299733</v>
      </c>
      <c r="AS64" s="84">
        <v>13113450</v>
      </c>
      <c r="AT64" s="84">
        <f t="shared" si="19"/>
        <v>113739206</v>
      </c>
      <c r="AU64" s="84">
        <f t="shared" si="20"/>
        <v>3222787</v>
      </c>
      <c r="AV64" s="84">
        <f t="shared" si="21"/>
        <v>18413183</v>
      </c>
      <c r="AW64" s="84">
        <f t="shared" si="22"/>
        <v>135375176</v>
      </c>
      <c r="AX64" s="84">
        <f t="shared" si="23"/>
        <v>1298399</v>
      </c>
      <c r="AY64" s="83">
        <f t="shared" si="26"/>
        <v>136673575</v>
      </c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</row>
    <row r="65" spans="1:75">
      <c r="A65" s="96">
        <f t="shared" si="24"/>
        <v>2023</v>
      </c>
      <c r="B65" s="96">
        <f t="shared" si="25"/>
        <v>12</v>
      </c>
      <c r="C65" s="95">
        <f t="shared" si="8"/>
        <v>45261</v>
      </c>
      <c r="E65" s="85">
        <v>101613635</v>
      </c>
      <c r="F65" s="84">
        <v>40760451</v>
      </c>
      <c r="G65" s="84">
        <v>3187525</v>
      </c>
      <c r="H65" s="84">
        <v>4003548</v>
      </c>
      <c r="I65" s="84">
        <v>182576</v>
      </c>
      <c r="J65" s="84">
        <v>110690</v>
      </c>
      <c r="K65" s="84">
        <v>13522</v>
      </c>
      <c r="L65" s="84">
        <v>5448460</v>
      </c>
      <c r="M65" s="84">
        <v>13469145</v>
      </c>
      <c r="N65" s="84">
        <f t="shared" si="9"/>
        <v>145757709</v>
      </c>
      <c r="O65" s="84">
        <f t="shared" si="10"/>
        <v>4114238</v>
      </c>
      <c r="P65" s="84">
        <f t="shared" si="11"/>
        <v>18917605</v>
      </c>
      <c r="Q65" s="84">
        <f t="shared" si="12"/>
        <v>168789552</v>
      </c>
      <c r="R65" s="84">
        <f t="shared" si="13"/>
        <v>1618880</v>
      </c>
      <c r="S65" s="83">
        <f t="shared" si="27"/>
        <v>170408432</v>
      </c>
      <c r="T65" s="84"/>
      <c r="U65" s="85">
        <v>103195705</v>
      </c>
      <c r="V65" s="84">
        <v>41640605</v>
      </c>
      <c r="W65" s="84">
        <v>3263526</v>
      </c>
      <c r="X65" s="84">
        <v>4027624</v>
      </c>
      <c r="Y65" s="84">
        <v>182576</v>
      </c>
      <c r="Z65" s="84">
        <v>117667</v>
      </c>
      <c r="AA65" s="84">
        <v>13522</v>
      </c>
      <c r="AB65" s="84">
        <v>5448460</v>
      </c>
      <c r="AC65" s="84">
        <v>13469145</v>
      </c>
      <c r="AD65" s="84">
        <f t="shared" si="14"/>
        <v>148295934</v>
      </c>
      <c r="AE65" s="84">
        <f t="shared" si="15"/>
        <v>4145291</v>
      </c>
      <c r="AF65" s="84">
        <f t="shared" si="16"/>
        <v>18917605</v>
      </c>
      <c r="AG65" s="84">
        <f t="shared" si="17"/>
        <v>171358830</v>
      </c>
      <c r="AH65" s="84">
        <f t="shared" si="18"/>
        <v>1643522</v>
      </c>
      <c r="AI65" s="83">
        <f t="shared" si="28"/>
        <v>173002352</v>
      </c>
      <c r="AK65" s="85">
        <v>103394455</v>
      </c>
      <c r="AL65" s="84">
        <v>41879569</v>
      </c>
      <c r="AM65" s="84">
        <v>3263526</v>
      </c>
      <c r="AN65" s="84">
        <v>4037286</v>
      </c>
      <c r="AO65" s="84">
        <v>182576</v>
      </c>
      <c r="AP65" s="84">
        <v>117667</v>
      </c>
      <c r="AQ65" s="84">
        <v>13522</v>
      </c>
      <c r="AR65" s="84">
        <v>5448460</v>
      </c>
      <c r="AS65" s="84">
        <v>13469145</v>
      </c>
      <c r="AT65" s="84">
        <f t="shared" si="19"/>
        <v>148733648</v>
      </c>
      <c r="AU65" s="84">
        <f t="shared" si="20"/>
        <v>4154953</v>
      </c>
      <c r="AV65" s="84">
        <f t="shared" si="21"/>
        <v>18917605</v>
      </c>
      <c r="AW65" s="84">
        <f t="shared" si="22"/>
        <v>171806206</v>
      </c>
      <c r="AX65" s="84">
        <f t="shared" si="23"/>
        <v>1647813</v>
      </c>
      <c r="AY65" s="83">
        <f t="shared" si="26"/>
        <v>173454019</v>
      </c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</row>
    <row r="66" spans="1:75">
      <c r="A66" s="96">
        <f t="shared" si="24"/>
        <v>2024</v>
      </c>
      <c r="B66" s="96">
        <f t="shared" si="25"/>
        <v>1</v>
      </c>
      <c r="C66" s="95">
        <f t="shared" si="8"/>
        <v>45292</v>
      </c>
      <c r="E66" s="85">
        <v>97939757</v>
      </c>
      <c r="F66" s="84">
        <v>38035973</v>
      </c>
      <c r="G66" s="84">
        <v>2780314</v>
      </c>
      <c r="H66" s="84">
        <v>3178817</v>
      </c>
      <c r="I66" s="84">
        <v>145939</v>
      </c>
      <c r="J66" s="84">
        <v>103331</v>
      </c>
      <c r="K66" s="84">
        <v>12633</v>
      </c>
      <c r="L66" s="84">
        <v>5356358</v>
      </c>
      <c r="M66" s="84">
        <v>12099476</v>
      </c>
      <c r="N66" s="84">
        <f t="shared" si="9"/>
        <v>138914616</v>
      </c>
      <c r="O66" s="84">
        <f t="shared" si="10"/>
        <v>3282148</v>
      </c>
      <c r="P66" s="84">
        <f t="shared" si="11"/>
        <v>17455834</v>
      </c>
      <c r="Q66" s="84">
        <f t="shared" si="12"/>
        <v>159652598</v>
      </c>
      <c r="R66" s="84">
        <f t="shared" si="13"/>
        <v>1531247</v>
      </c>
      <c r="S66" s="83">
        <f t="shared" si="27"/>
        <v>161183845</v>
      </c>
      <c r="T66" s="84"/>
      <c r="U66" s="85">
        <v>99493577</v>
      </c>
      <c r="V66" s="84">
        <v>38824756</v>
      </c>
      <c r="W66" s="84">
        <v>2845433</v>
      </c>
      <c r="X66" s="84">
        <v>3203567</v>
      </c>
      <c r="Y66" s="84">
        <v>145939</v>
      </c>
      <c r="Z66" s="84">
        <v>110034</v>
      </c>
      <c r="AA66" s="84">
        <v>12633</v>
      </c>
      <c r="AB66" s="84">
        <v>5356358</v>
      </c>
      <c r="AC66" s="84">
        <v>12099476</v>
      </c>
      <c r="AD66" s="84">
        <f t="shared" si="14"/>
        <v>141322338</v>
      </c>
      <c r="AE66" s="84">
        <f t="shared" si="15"/>
        <v>3313601</v>
      </c>
      <c r="AF66" s="84">
        <f t="shared" si="16"/>
        <v>17455834</v>
      </c>
      <c r="AG66" s="84">
        <f t="shared" si="17"/>
        <v>162091773</v>
      </c>
      <c r="AH66" s="84">
        <f t="shared" si="18"/>
        <v>1554641</v>
      </c>
      <c r="AI66" s="83">
        <f t="shared" si="28"/>
        <v>163646414</v>
      </c>
      <c r="AK66" s="85">
        <v>99691314</v>
      </c>
      <c r="AL66" s="84">
        <v>39035907</v>
      </c>
      <c r="AM66" s="84">
        <v>2845433</v>
      </c>
      <c r="AN66" s="84">
        <v>3217016</v>
      </c>
      <c r="AO66" s="84">
        <v>145939</v>
      </c>
      <c r="AP66" s="84">
        <v>110034</v>
      </c>
      <c r="AQ66" s="84">
        <v>12633</v>
      </c>
      <c r="AR66" s="84">
        <v>5356358</v>
      </c>
      <c r="AS66" s="84">
        <v>12099476</v>
      </c>
      <c r="AT66" s="84">
        <f t="shared" si="19"/>
        <v>141731226</v>
      </c>
      <c r="AU66" s="84">
        <f t="shared" si="20"/>
        <v>3327050</v>
      </c>
      <c r="AV66" s="84">
        <f t="shared" si="21"/>
        <v>17455834</v>
      </c>
      <c r="AW66" s="84">
        <f t="shared" si="22"/>
        <v>162514110</v>
      </c>
      <c r="AX66" s="84">
        <f t="shared" si="23"/>
        <v>1558692</v>
      </c>
      <c r="AY66" s="83">
        <f t="shared" si="26"/>
        <v>164072802</v>
      </c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</row>
    <row r="67" spans="1:75">
      <c r="A67" s="96">
        <f t="shared" si="24"/>
        <v>2024</v>
      </c>
      <c r="B67" s="96">
        <f t="shared" si="25"/>
        <v>2</v>
      </c>
      <c r="C67" s="95">
        <f t="shared" si="8"/>
        <v>45323</v>
      </c>
      <c r="E67" s="85">
        <v>84389632</v>
      </c>
      <c r="F67" s="84">
        <v>35864991</v>
      </c>
      <c r="G67" s="84">
        <v>2529579</v>
      </c>
      <c r="H67" s="84">
        <v>3084265</v>
      </c>
      <c r="I67" s="84">
        <v>181258</v>
      </c>
      <c r="J67" s="84">
        <v>122450</v>
      </c>
      <c r="K67" s="84">
        <v>14005</v>
      </c>
      <c r="L67" s="84">
        <v>5530730</v>
      </c>
      <c r="M67" s="84">
        <v>16141001</v>
      </c>
      <c r="N67" s="84">
        <f t="shared" si="9"/>
        <v>122979465</v>
      </c>
      <c r="O67" s="84">
        <f t="shared" si="10"/>
        <v>3206715</v>
      </c>
      <c r="P67" s="84">
        <f t="shared" si="11"/>
        <v>21671731</v>
      </c>
      <c r="Q67" s="84">
        <f t="shared" si="12"/>
        <v>147857911</v>
      </c>
      <c r="R67" s="84">
        <f t="shared" si="13"/>
        <v>1418122</v>
      </c>
      <c r="S67" s="83">
        <f t="shared" si="27"/>
        <v>149276033</v>
      </c>
      <c r="T67" s="84"/>
      <c r="U67" s="85">
        <v>85668366</v>
      </c>
      <c r="V67" s="84">
        <v>36492584</v>
      </c>
      <c r="W67" s="84">
        <v>2585603</v>
      </c>
      <c r="X67" s="84">
        <v>3108205</v>
      </c>
      <c r="Y67" s="84">
        <v>181258</v>
      </c>
      <c r="Z67" s="84">
        <v>127928</v>
      </c>
      <c r="AA67" s="84">
        <v>14005</v>
      </c>
      <c r="AB67" s="84">
        <v>5530730</v>
      </c>
      <c r="AC67" s="84">
        <v>16141001</v>
      </c>
      <c r="AD67" s="84">
        <f t="shared" si="14"/>
        <v>124941816</v>
      </c>
      <c r="AE67" s="84">
        <f t="shared" si="15"/>
        <v>3236133</v>
      </c>
      <c r="AF67" s="84">
        <f t="shared" si="16"/>
        <v>21671731</v>
      </c>
      <c r="AG67" s="84">
        <f t="shared" si="17"/>
        <v>149849680</v>
      </c>
      <c r="AH67" s="84">
        <f t="shared" si="18"/>
        <v>1437226</v>
      </c>
      <c r="AI67" s="83">
        <f t="shared" si="28"/>
        <v>151286906</v>
      </c>
      <c r="AK67" s="85">
        <v>85831341</v>
      </c>
      <c r="AL67" s="84">
        <v>36648583</v>
      </c>
      <c r="AM67" s="84">
        <v>2585603</v>
      </c>
      <c r="AN67" s="84">
        <v>3121890</v>
      </c>
      <c r="AO67" s="84">
        <v>181258</v>
      </c>
      <c r="AP67" s="84">
        <v>127928</v>
      </c>
      <c r="AQ67" s="84">
        <v>14005</v>
      </c>
      <c r="AR67" s="84">
        <v>5530730</v>
      </c>
      <c r="AS67" s="84">
        <v>16141001</v>
      </c>
      <c r="AT67" s="84">
        <f t="shared" si="19"/>
        <v>125260790</v>
      </c>
      <c r="AU67" s="84">
        <f t="shared" si="20"/>
        <v>3249818</v>
      </c>
      <c r="AV67" s="84">
        <f t="shared" si="21"/>
        <v>21671731</v>
      </c>
      <c r="AW67" s="84">
        <f t="shared" si="22"/>
        <v>150182339</v>
      </c>
      <c r="AX67" s="84">
        <f t="shared" si="23"/>
        <v>1440416</v>
      </c>
      <c r="AY67" s="83">
        <f t="shared" si="26"/>
        <v>151622755</v>
      </c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</row>
    <row r="68" spans="1:75">
      <c r="A68" s="96">
        <f t="shared" si="24"/>
        <v>2024</v>
      </c>
      <c r="B68" s="96">
        <f t="shared" si="25"/>
        <v>3</v>
      </c>
      <c r="C68" s="95">
        <f t="shared" si="8"/>
        <v>45352</v>
      </c>
      <c r="E68" s="85">
        <v>77324704</v>
      </c>
      <c r="F68" s="84">
        <v>32972350</v>
      </c>
      <c r="G68" s="84">
        <v>2319093</v>
      </c>
      <c r="H68" s="84">
        <v>2858131</v>
      </c>
      <c r="I68" s="84">
        <v>179779</v>
      </c>
      <c r="J68" s="84">
        <v>111586</v>
      </c>
      <c r="K68" s="84">
        <v>15069</v>
      </c>
      <c r="L68" s="84">
        <v>5082831</v>
      </c>
      <c r="M68" s="84">
        <v>11041844</v>
      </c>
      <c r="N68" s="84">
        <f t="shared" si="9"/>
        <v>112810995</v>
      </c>
      <c r="O68" s="84">
        <f t="shared" si="10"/>
        <v>2969717</v>
      </c>
      <c r="P68" s="84">
        <f t="shared" si="11"/>
        <v>16124675</v>
      </c>
      <c r="Q68" s="84">
        <f t="shared" si="12"/>
        <v>131905387</v>
      </c>
      <c r="R68" s="84">
        <f t="shared" si="13"/>
        <v>1265120</v>
      </c>
      <c r="S68" s="83">
        <f t="shared" si="27"/>
        <v>133170507</v>
      </c>
      <c r="T68" s="84"/>
      <c r="U68" s="85">
        <v>78566295</v>
      </c>
      <c r="V68" s="84">
        <v>33517172</v>
      </c>
      <c r="W68" s="84">
        <v>2370783</v>
      </c>
      <c r="X68" s="84">
        <v>2880353</v>
      </c>
      <c r="Y68" s="84">
        <v>179779</v>
      </c>
      <c r="Z68" s="84">
        <v>116367</v>
      </c>
      <c r="AA68" s="84">
        <v>15069</v>
      </c>
      <c r="AB68" s="84">
        <v>5082831</v>
      </c>
      <c r="AC68" s="84">
        <v>11041844</v>
      </c>
      <c r="AD68" s="84">
        <f t="shared" si="14"/>
        <v>114649098</v>
      </c>
      <c r="AE68" s="84">
        <f t="shared" si="15"/>
        <v>2996720</v>
      </c>
      <c r="AF68" s="84">
        <f t="shared" si="16"/>
        <v>16124675</v>
      </c>
      <c r="AG68" s="84">
        <f t="shared" si="17"/>
        <v>133770493</v>
      </c>
      <c r="AH68" s="84">
        <f t="shared" si="18"/>
        <v>1283008</v>
      </c>
      <c r="AI68" s="83">
        <f t="shared" si="28"/>
        <v>135053501</v>
      </c>
      <c r="AK68" s="85">
        <v>78728781</v>
      </c>
      <c r="AL68" s="84">
        <v>33655053</v>
      </c>
      <c r="AM68" s="84">
        <v>2370783</v>
      </c>
      <c r="AN68" s="84">
        <v>2892589</v>
      </c>
      <c r="AO68" s="84">
        <v>179779</v>
      </c>
      <c r="AP68" s="84">
        <v>116367</v>
      </c>
      <c r="AQ68" s="84">
        <v>15069</v>
      </c>
      <c r="AR68" s="84">
        <v>5082831</v>
      </c>
      <c r="AS68" s="84">
        <v>11041844</v>
      </c>
      <c r="AT68" s="84">
        <f t="shared" si="19"/>
        <v>114949465</v>
      </c>
      <c r="AU68" s="84">
        <f t="shared" si="20"/>
        <v>3008956</v>
      </c>
      <c r="AV68" s="84">
        <f t="shared" si="21"/>
        <v>16124675</v>
      </c>
      <c r="AW68" s="84">
        <f t="shared" si="22"/>
        <v>134083096</v>
      </c>
      <c r="AX68" s="84">
        <f t="shared" si="23"/>
        <v>1286006</v>
      </c>
      <c r="AY68" s="83">
        <f t="shared" si="26"/>
        <v>135369102</v>
      </c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</row>
    <row r="69" spans="1:75">
      <c r="A69" s="96">
        <f t="shared" si="24"/>
        <v>2024</v>
      </c>
      <c r="B69" s="96">
        <f t="shared" si="25"/>
        <v>4</v>
      </c>
      <c r="C69" s="95">
        <f t="shared" si="8"/>
        <v>45383</v>
      </c>
      <c r="E69" s="85">
        <v>53508694</v>
      </c>
      <c r="F69" s="84">
        <v>23750840</v>
      </c>
      <c r="G69" s="84">
        <v>1907528</v>
      </c>
      <c r="H69" s="84">
        <v>2163854</v>
      </c>
      <c r="I69" s="84">
        <v>133925</v>
      </c>
      <c r="J69" s="84">
        <v>76774</v>
      </c>
      <c r="K69" s="84">
        <v>13445</v>
      </c>
      <c r="L69" s="84">
        <v>5073793</v>
      </c>
      <c r="M69" s="84">
        <v>11915459</v>
      </c>
      <c r="N69" s="84">
        <f t="shared" si="9"/>
        <v>79314432</v>
      </c>
      <c r="O69" s="84">
        <f t="shared" si="10"/>
        <v>2240628</v>
      </c>
      <c r="P69" s="84">
        <f t="shared" si="11"/>
        <v>16989252</v>
      </c>
      <c r="Q69" s="84">
        <f t="shared" si="12"/>
        <v>98544312</v>
      </c>
      <c r="R69" s="84">
        <f t="shared" si="13"/>
        <v>945150</v>
      </c>
      <c r="S69" s="83">
        <f t="shared" si="27"/>
        <v>99489462</v>
      </c>
      <c r="T69" s="84"/>
      <c r="U69" s="85">
        <v>54513316</v>
      </c>
      <c r="V69" s="84">
        <v>24182141</v>
      </c>
      <c r="W69" s="84">
        <v>1955237</v>
      </c>
      <c r="X69" s="84">
        <v>2182275</v>
      </c>
      <c r="Y69" s="84">
        <v>133925</v>
      </c>
      <c r="Z69" s="84">
        <v>80515</v>
      </c>
      <c r="AA69" s="84">
        <v>13445</v>
      </c>
      <c r="AB69" s="84">
        <v>5073793</v>
      </c>
      <c r="AC69" s="84">
        <v>11915459</v>
      </c>
      <c r="AD69" s="84">
        <f t="shared" si="14"/>
        <v>80798064</v>
      </c>
      <c r="AE69" s="84">
        <f t="shared" si="15"/>
        <v>2262790</v>
      </c>
      <c r="AF69" s="84">
        <f t="shared" si="16"/>
        <v>16989252</v>
      </c>
      <c r="AG69" s="84">
        <f t="shared" si="17"/>
        <v>100050106</v>
      </c>
      <c r="AH69" s="84">
        <f t="shared" si="18"/>
        <v>959592</v>
      </c>
      <c r="AI69" s="83">
        <f t="shared" si="28"/>
        <v>101009698</v>
      </c>
      <c r="AK69" s="85">
        <v>54647692</v>
      </c>
      <c r="AL69" s="84">
        <v>24292509</v>
      </c>
      <c r="AM69" s="84">
        <v>1955237</v>
      </c>
      <c r="AN69" s="84">
        <v>2191913</v>
      </c>
      <c r="AO69" s="84">
        <v>133925</v>
      </c>
      <c r="AP69" s="84">
        <v>80515</v>
      </c>
      <c r="AQ69" s="84">
        <v>13445</v>
      </c>
      <c r="AR69" s="84">
        <v>5073793</v>
      </c>
      <c r="AS69" s="84">
        <v>11915459</v>
      </c>
      <c r="AT69" s="84">
        <f t="shared" si="19"/>
        <v>81042808</v>
      </c>
      <c r="AU69" s="84">
        <f t="shared" si="20"/>
        <v>2272428</v>
      </c>
      <c r="AV69" s="84">
        <f t="shared" si="21"/>
        <v>16989252</v>
      </c>
      <c r="AW69" s="84">
        <f t="shared" si="22"/>
        <v>100304488</v>
      </c>
      <c r="AX69" s="84">
        <f t="shared" si="23"/>
        <v>962032</v>
      </c>
      <c r="AY69" s="83">
        <f t="shared" si="26"/>
        <v>101266520</v>
      </c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</row>
    <row r="70" spans="1:75">
      <c r="A70" s="96">
        <f t="shared" si="24"/>
        <v>2024</v>
      </c>
      <c r="B70" s="96">
        <f t="shared" si="25"/>
        <v>5</v>
      </c>
      <c r="C70" s="95">
        <f t="shared" si="8"/>
        <v>45413</v>
      </c>
      <c r="E70" s="85">
        <v>30481460</v>
      </c>
      <c r="F70" s="84">
        <v>17284042</v>
      </c>
      <c r="G70" s="84">
        <v>1356542</v>
      </c>
      <c r="H70" s="84">
        <v>2049447</v>
      </c>
      <c r="I70" s="84">
        <v>140729</v>
      </c>
      <c r="J70" s="84">
        <v>62938</v>
      </c>
      <c r="K70" s="84">
        <v>12408</v>
      </c>
      <c r="L70" s="84">
        <v>4391724</v>
      </c>
      <c r="M70" s="84">
        <v>10952755</v>
      </c>
      <c r="N70" s="84">
        <f t="shared" si="9"/>
        <v>49275181</v>
      </c>
      <c r="O70" s="84">
        <f t="shared" si="10"/>
        <v>2112385</v>
      </c>
      <c r="P70" s="84">
        <f t="shared" si="11"/>
        <v>15344479</v>
      </c>
      <c r="Q70" s="84">
        <f t="shared" si="12"/>
        <v>66732045</v>
      </c>
      <c r="R70" s="84">
        <f t="shared" si="13"/>
        <v>640035</v>
      </c>
      <c r="S70" s="83">
        <f t="shared" si="27"/>
        <v>67372080</v>
      </c>
      <c r="T70" s="84"/>
      <c r="U70" s="85">
        <v>31115073</v>
      </c>
      <c r="V70" s="84">
        <v>17621205</v>
      </c>
      <c r="W70" s="84">
        <v>1396872</v>
      </c>
      <c r="X70" s="84">
        <v>2068229</v>
      </c>
      <c r="Y70" s="84">
        <v>140729</v>
      </c>
      <c r="Z70" s="84">
        <v>65955</v>
      </c>
      <c r="AA70" s="84">
        <v>12408</v>
      </c>
      <c r="AB70" s="84">
        <v>4391724</v>
      </c>
      <c r="AC70" s="84">
        <v>10952755</v>
      </c>
      <c r="AD70" s="84">
        <f t="shared" si="14"/>
        <v>50286287</v>
      </c>
      <c r="AE70" s="84">
        <f t="shared" si="15"/>
        <v>2134184</v>
      </c>
      <c r="AF70" s="84">
        <f t="shared" si="16"/>
        <v>15344479</v>
      </c>
      <c r="AG70" s="84">
        <f t="shared" si="17"/>
        <v>67764950</v>
      </c>
      <c r="AH70" s="84">
        <f t="shared" si="18"/>
        <v>649941</v>
      </c>
      <c r="AI70" s="83">
        <f t="shared" si="28"/>
        <v>68414891</v>
      </c>
      <c r="AK70" s="85">
        <v>31196122</v>
      </c>
      <c r="AL70" s="84">
        <v>17693982</v>
      </c>
      <c r="AM70" s="84">
        <v>1396872</v>
      </c>
      <c r="AN70" s="84">
        <v>2076560</v>
      </c>
      <c r="AO70" s="84">
        <v>140729</v>
      </c>
      <c r="AP70" s="84">
        <v>65955</v>
      </c>
      <c r="AQ70" s="84">
        <v>12408</v>
      </c>
      <c r="AR70" s="84">
        <v>4391724</v>
      </c>
      <c r="AS70" s="84">
        <v>10952755</v>
      </c>
      <c r="AT70" s="84">
        <f t="shared" si="19"/>
        <v>50440113</v>
      </c>
      <c r="AU70" s="84">
        <f t="shared" si="20"/>
        <v>2142515</v>
      </c>
      <c r="AV70" s="84">
        <f t="shared" si="21"/>
        <v>15344479</v>
      </c>
      <c r="AW70" s="84">
        <f t="shared" si="22"/>
        <v>67927107</v>
      </c>
      <c r="AX70" s="84">
        <f t="shared" si="23"/>
        <v>651497</v>
      </c>
      <c r="AY70" s="83">
        <f t="shared" si="26"/>
        <v>68578604</v>
      </c>
      <c r="BA70" s="233"/>
      <c r="BB70" s="233"/>
      <c r="BC70" s="233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</row>
    <row r="71" spans="1:75">
      <c r="A71" s="96">
        <f t="shared" si="24"/>
        <v>2024</v>
      </c>
      <c r="B71" s="96">
        <f t="shared" si="25"/>
        <v>6</v>
      </c>
      <c r="C71" s="95">
        <f t="shared" si="8"/>
        <v>45444</v>
      </c>
      <c r="E71" s="85">
        <v>20098890</v>
      </c>
      <c r="F71" s="84">
        <v>13494905</v>
      </c>
      <c r="G71" s="84">
        <v>1086323</v>
      </c>
      <c r="H71" s="84">
        <v>1577576</v>
      </c>
      <c r="I71" s="84">
        <v>111508</v>
      </c>
      <c r="J71" s="84">
        <v>62509</v>
      </c>
      <c r="K71" s="84">
        <v>12274</v>
      </c>
      <c r="L71" s="84">
        <v>4329346</v>
      </c>
      <c r="M71" s="84">
        <v>11888277</v>
      </c>
      <c r="N71" s="84">
        <f t="shared" si="9"/>
        <v>34803900</v>
      </c>
      <c r="O71" s="84">
        <f t="shared" si="10"/>
        <v>1640085</v>
      </c>
      <c r="P71" s="84">
        <f t="shared" si="11"/>
        <v>16217623</v>
      </c>
      <c r="Q71" s="84">
        <f t="shared" si="12"/>
        <v>52661608</v>
      </c>
      <c r="R71" s="84">
        <f t="shared" si="13"/>
        <v>505084</v>
      </c>
      <c r="S71" s="83">
        <f t="shared" si="27"/>
        <v>53166692</v>
      </c>
      <c r="T71" s="84"/>
      <c r="U71" s="85">
        <v>20579806</v>
      </c>
      <c r="V71" s="84">
        <v>13806348</v>
      </c>
      <c r="W71" s="84">
        <v>1128925</v>
      </c>
      <c r="X71" s="84">
        <v>1593936</v>
      </c>
      <c r="Y71" s="84">
        <v>111508</v>
      </c>
      <c r="Z71" s="84">
        <v>65409</v>
      </c>
      <c r="AA71" s="84">
        <v>12274</v>
      </c>
      <c r="AB71" s="84">
        <v>4329346</v>
      </c>
      <c r="AC71" s="84">
        <v>11888277</v>
      </c>
      <c r="AD71" s="84">
        <f t="shared" si="14"/>
        <v>35638861</v>
      </c>
      <c r="AE71" s="84">
        <f t="shared" si="15"/>
        <v>1659345</v>
      </c>
      <c r="AF71" s="84">
        <f t="shared" si="16"/>
        <v>16217623</v>
      </c>
      <c r="AG71" s="84">
        <f t="shared" si="17"/>
        <v>53515829</v>
      </c>
      <c r="AH71" s="84">
        <f t="shared" si="18"/>
        <v>513277</v>
      </c>
      <c r="AI71" s="83">
        <f t="shared" si="28"/>
        <v>54029106</v>
      </c>
      <c r="AK71" s="85">
        <v>20637349</v>
      </c>
      <c r="AL71" s="84">
        <v>13858107</v>
      </c>
      <c r="AM71" s="84">
        <v>1128925</v>
      </c>
      <c r="AN71" s="84">
        <v>1599752</v>
      </c>
      <c r="AO71" s="84">
        <v>111508</v>
      </c>
      <c r="AP71" s="84">
        <v>65409</v>
      </c>
      <c r="AQ71" s="84">
        <v>12274</v>
      </c>
      <c r="AR71" s="84">
        <v>4329346</v>
      </c>
      <c r="AS71" s="84">
        <v>11888277</v>
      </c>
      <c r="AT71" s="84">
        <f t="shared" si="19"/>
        <v>35748163</v>
      </c>
      <c r="AU71" s="84">
        <f t="shared" si="20"/>
        <v>1665161</v>
      </c>
      <c r="AV71" s="84">
        <f t="shared" si="21"/>
        <v>16217623</v>
      </c>
      <c r="AW71" s="84">
        <f t="shared" si="22"/>
        <v>53630947</v>
      </c>
      <c r="AX71" s="84">
        <f t="shared" si="23"/>
        <v>514381</v>
      </c>
      <c r="AY71" s="83">
        <f t="shared" si="26"/>
        <v>54145328</v>
      </c>
      <c r="BA71" s="233"/>
      <c r="BB71" s="233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</row>
    <row r="72" spans="1:75">
      <c r="A72" s="96">
        <f t="shared" si="24"/>
        <v>2024</v>
      </c>
      <c r="B72" s="96">
        <f t="shared" si="25"/>
        <v>7</v>
      </c>
      <c r="C72" s="95">
        <f t="shared" si="8"/>
        <v>45474</v>
      </c>
      <c r="E72" s="85">
        <v>14467290</v>
      </c>
      <c r="F72" s="84">
        <v>11129598</v>
      </c>
      <c r="G72" s="84">
        <v>868586</v>
      </c>
      <c r="H72" s="84">
        <v>1488693</v>
      </c>
      <c r="I72" s="84">
        <v>100410</v>
      </c>
      <c r="J72" s="84">
        <v>58605</v>
      </c>
      <c r="K72" s="84">
        <v>11605</v>
      </c>
      <c r="L72" s="84">
        <v>3775535</v>
      </c>
      <c r="M72" s="84">
        <v>11817473</v>
      </c>
      <c r="N72" s="84">
        <f t="shared" si="9"/>
        <v>26577489</v>
      </c>
      <c r="O72" s="84">
        <f t="shared" si="10"/>
        <v>1547298</v>
      </c>
      <c r="P72" s="84">
        <f t="shared" si="11"/>
        <v>15593008</v>
      </c>
      <c r="Q72" s="84">
        <f t="shared" si="12"/>
        <v>43717795</v>
      </c>
      <c r="R72" s="84">
        <f t="shared" si="13"/>
        <v>419302</v>
      </c>
      <c r="S72" s="83">
        <f t="shared" si="27"/>
        <v>44137097</v>
      </c>
      <c r="T72" s="84"/>
      <c r="U72" s="85">
        <v>14896942</v>
      </c>
      <c r="V72" s="84">
        <v>11429929</v>
      </c>
      <c r="W72" s="84">
        <v>909435</v>
      </c>
      <c r="X72" s="84">
        <v>1505860</v>
      </c>
      <c r="Y72" s="84">
        <v>100410</v>
      </c>
      <c r="Z72" s="84">
        <v>61482</v>
      </c>
      <c r="AA72" s="84">
        <v>11605</v>
      </c>
      <c r="AB72" s="84">
        <v>3775535</v>
      </c>
      <c r="AC72" s="84">
        <v>11817473</v>
      </c>
      <c r="AD72" s="84">
        <f t="shared" si="14"/>
        <v>27348321</v>
      </c>
      <c r="AE72" s="84">
        <f t="shared" si="15"/>
        <v>1567342</v>
      </c>
      <c r="AF72" s="84">
        <f t="shared" si="16"/>
        <v>15593008</v>
      </c>
      <c r="AG72" s="84">
        <f t="shared" si="17"/>
        <v>44508671</v>
      </c>
      <c r="AH72" s="84">
        <f t="shared" si="18"/>
        <v>426888</v>
      </c>
      <c r="AI72" s="83">
        <f t="shared" si="28"/>
        <v>44935559</v>
      </c>
      <c r="AK72" s="85">
        <v>14947206</v>
      </c>
      <c r="AL72" s="84">
        <v>11473536</v>
      </c>
      <c r="AM72" s="84">
        <v>909435</v>
      </c>
      <c r="AN72" s="84">
        <v>1511372</v>
      </c>
      <c r="AO72" s="84">
        <v>100410</v>
      </c>
      <c r="AP72" s="84">
        <v>61482</v>
      </c>
      <c r="AQ72" s="84">
        <v>11605</v>
      </c>
      <c r="AR72" s="84">
        <v>3775535</v>
      </c>
      <c r="AS72" s="84">
        <v>11817473</v>
      </c>
      <c r="AT72" s="84">
        <f t="shared" si="19"/>
        <v>27442192</v>
      </c>
      <c r="AU72" s="84">
        <f t="shared" si="20"/>
        <v>1572854</v>
      </c>
      <c r="AV72" s="84">
        <f t="shared" si="21"/>
        <v>15593008</v>
      </c>
      <c r="AW72" s="84">
        <f t="shared" si="22"/>
        <v>44608054</v>
      </c>
      <c r="AX72" s="84">
        <f t="shared" si="23"/>
        <v>427841</v>
      </c>
      <c r="AY72" s="83">
        <f t="shared" si="26"/>
        <v>45035895</v>
      </c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</row>
    <row r="73" spans="1:75">
      <c r="A73" s="96">
        <f t="shared" si="24"/>
        <v>2024</v>
      </c>
      <c r="B73" s="96">
        <f t="shared" si="25"/>
        <v>8</v>
      </c>
      <c r="C73" s="95">
        <f t="shared" si="8"/>
        <v>45505</v>
      </c>
      <c r="E73" s="85">
        <v>13799661</v>
      </c>
      <c r="F73" s="84">
        <v>11486911</v>
      </c>
      <c r="G73" s="84">
        <v>916441</v>
      </c>
      <c r="H73" s="84">
        <v>1570736</v>
      </c>
      <c r="I73" s="84">
        <v>106117</v>
      </c>
      <c r="J73" s="84">
        <v>59526</v>
      </c>
      <c r="K73" s="84">
        <v>11801</v>
      </c>
      <c r="L73" s="84">
        <v>3919993</v>
      </c>
      <c r="M73" s="84">
        <v>11368084</v>
      </c>
      <c r="N73" s="84">
        <f t="shared" si="9"/>
        <v>26320931</v>
      </c>
      <c r="O73" s="84">
        <f t="shared" si="10"/>
        <v>1630262</v>
      </c>
      <c r="P73" s="84">
        <f t="shared" si="11"/>
        <v>15288077</v>
      </c>
      <c r="Q73" s="84">
        <f t="shared" si="12"/>
        <v>43239270</v>
      </c>
      <c r="R73" s="84">
        <f t="shared" si="13"/>
        <v>414713</v>
      </c>
      <c r="S73" s="83">
        <f t="shared" si="27"/>
        <v>43653983</v>
      </c>
      <c r="T73" s="84"/>
      <c r="U73" s="85">
        <v>14259401</v>
      </c>
      <c r="V73" s="84">
        <v>11803186</v>
      </c>
      <c r="W73" s="84">
        <v>962303</v>
      </c>
      <c r="X73" s="84">
        <v>1589479</v>
      </c>
      <c r="Y73" s="84">
        <v>106117</v>
      </c>
      <c r="Z73" s="84">
        <v>62389</v>
      </c>
      <c r="AA73" s="84">
        <v>11801</v>
      </c>
      <c r="AB73" s="84">
        <v>3919993</v>
      </c>
      <c r="AC73" s="84">
        <v>11368084</v>
      </c>
      <c r="AD73" s="84">
        <f t="shared" si="14"/>
        <v>27142808</v>
      </c>
      <c r="AE73" s="84">
        <f t="shared" si="15"/>
        <v>1651868</v>
      </c>
      <c r="AF73" s="84">
        <f t="shared" si="16"/>
        <v>15288077</v>
      </c>
      <c r="AG73" s="84">
        <f t="shared" si="17"/>
        <v>44082753</v>
      </c>
      <c r="AH73" s="84">
        <f t="shared" si="18"/>
        <v>422803</v>
      </c>
      <c r="AI73" s="83">
        <f t="shared" si="28"/>
        <v>44505556</v>
      </c>
      <c r="AK73" s="85">
        <v>14313409</v>
      </c>
      <c r="AL73" s="84">
        <v>11849817</v>
      </c>
      <c r="AM73" s="84">
        <v>962303</v>
      </c>
      <c r="AN73" s="84">
        <v>1595463</v>
      </c>
      <c r="AO73" s="84">
        <v>106117</v>
      </c>
      <c r="AP73" s="84">
        <v>62389</v>
      </c>
      <c r="AQ73" s="84">
        <v>11801</v>
      </c>
      <c r="AR73" s="84">
        <v>3919993</v>
      </c>
      <c r="AS73" s="84">
        <v>11368084</v>
      </c>
      <c r="AT73" s="84">
        <f t="shared" si="19"/>
        <v>27243447</v>
      </c>
      <c r="AU73" s="84">
        <f t="shared" si="20"/>
        <v>1657852</v>
      </c>
      <c r="AV73" s="84">
        <f t="shared" si="21"/>
        <v>15288077</v>
      </c>
      <c r="AW73" s="84">
        <f t="shared" si="22"/>
        <v>44189376</v>
      </c>
      <c r="AX73" s="84">
        <f t="shared" si="23"/>
        <v>423825</v>
      </c>
      <c r="AY73" s="83">
        <f t="shared" si="26"/>
        <v>44613201</v>
      </c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</row>
    <row r="74" spans="1:75">
      <c r="A74" s="96">
        <f t="shared" si="24"/>
        <v>2024</v>
      </c>
      <c r="B74" s="96">
        <f t="shared" si="25"/>
        <v>9</v>
      </c>
      <c r="C74" s="95">
        <f t="shared" si="8"/>
        <v>45536</v>
      </c>
      <c r="E74" s="85">
        <v>20484977</v>
      </c>
      <c r="F74" s="84">
        <v>12814538</v>
      </c>
      <c r="G74" s="84">
        <v>1186734</v>
      </c>
      <c r="H74" s="84">
        <v>1573506</v>
      </c>
      <c r="I74" s="84">
        <v>116475</v>
      </c>
      <c r="J74" s="84">
        <v>85335</v>
      </c>
      <c r="K74" s="84">
        <v>14490</v>
      </c>
      <c r="L74" s="84">
        <v>3905212</v>
      </c>
      <c r="M74" s="84">
        <v>11185999</v>
      </c>
      <c r="N74" s="84">
        <f t="shared" si="9"/>
        <v>34617214</v>
      </c>
      <c r="O74" s="84">
        <f t="shared" si="10"/>
        <v>1658841</v>
      </c>
      <c r="P74" s="84">
        <f t="shared" si="11"/>
        <v>15091211</v>
      </c>
      <c r="Q74" s="84">
        <f t="shared" si="12"/>
        <v>51367266</v>
      </c>
      <c r="R74" s="84">
        <f t="shared" si="13"/>
        <v>492669</v>
      </c>
      <c r="S74" s="83">
        <f t="shared" si="27"/>
        <v>51859935</v>
      </c>
      <c r="T74" s="84"/>
      <c r="U74" s="85">
        <v>21064125</v>
      </c>
      <c r="V74" s="84">
        <v>13135031</v>
      </c>
      <c r="W74" s="84">
        <v>1238286</v>
      </c>
      <c r="X74" s="84">
        <v>1591484</v>
      </c>
      <c r="Y74" s="84">
        <v>116475</v>
      </c>
      <c r="Z74" s="84">
        <v>88162</v>
      </c>
      <c r="AA74" s="84">
        <v>14490</v>
      </c>
      <c r="AB74" s="84">
        <v>3905212</v>
      </c>
      <c r="AC74" s="84">
        <v>11185999</v>
      </c>
      <c r="AD74" s="84">
        <f t="shared" si="14"/>
        <v>35568407</v>
      </c>
      <c r="AE74" s="84">
        <f t="shared" si="15"/>
        <v>1679646</v>
      </c>
      <c r="AF74" s="84">
        <f t="shared" si="16"/>
        <v>15091211</v>
      </c>
      <c r="AG74" s="84">
        <f t="shared" si="17"/>
        <v>52339264</v>
      </c>
      <c r="AH74" s="84">
        <f t="shared" si="18"/>
        <v>501992</v>
      </c>
      <c r="AI74" s="83">
        <f t="shared" si="28"/>
        <v>52841256</v>
      </c>
      <c r="AK74" s="85">
        <v>21134217</v>
      </c>
      <c r="AL74" s="84">
        <v>13194470</v>
      </c>
      <c r="AM74" s="84">
        <v>1238286</v>
      </c>
      <c r="AN74" s="84">
        <v>1598111</v>
      </c>
      <c r="AO74" s="84">
        <v>116475</v>
      </c>
      <c r="AP74" s="84">
        <v>88162</v>
      </c>
      <c r="AQ74" s="84">
        <v>14490</v>
      </c>
      <c r="AR74" s="84">
        <v>3905212</v>
      </c>
      <c r="AS74" s="84">
        <v>11185999</v>
      </c>
      <c r="AT74" s="84">
        <f t="shared" si="19"/>
        <v>35697938</v>
      </c>
      <c r="AU74" s="84">
        <f t="shared" si="20"/>
        <v>1686273</v>
      </c>
      <c r="AV74" s="84">
        <f t="shared" si="21"/>
        <v>15091211</v>
      </c>
      <c r="AW74" s="84">
        <f t="shared" si="22"/>
        <v>52475422</v>
      </c>
      <c r="AX74" s="84">
        <f t="shared" si="23"/>
        <v>503298</v>
      </c>
      <c r="AY74" s="83">
        <f t="shared" si="26"/>
        <v>52978720</v>
      </c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</row>
    <row r="75" spans="1:75">
      <c r="A75" s="96">
        <f t="shared" si="24"/>
        <v>2024</v>
      </c>
      <c r="B75" s="96">
        <f t="shared" si="25"/>
        <v>10</v>
      </c>
      <c r="C75" s="95">
        <f t="shared" si="8"/>
        <v>45566</v>
      </c>
      <c r="E75" s="85">
        <v>47351374</v>
      </c>
      <c r="F75" s="84">
        <v>21614206</v>
      </c>
      <c r="G75" s="84">
        <v>1357435</v>
      </c>
      <c r="H75" s="84">
        <v>2538824</v>
      </c>
      <c r="I75" s="84">
        <v>164829</v>
      </c>
      <c r="J75" s="84">
        <v>98685</v>
      </c>
      <c r="K75" s="84">
        <v>14766</v>
      </c>
      <c r="L75" s="84">
        <v>4368888</v>
      </c>
      <c r="M75" s="84">
        <v>12210428</v>
      </c>
      <c r="N75" s="84">
        <f t="shared" si="9"/>
        <v>70502610</v>
      </c>
      <c r="O75" s="84">
        <f t="shared" si="10"/>
        <v>2637509</v>
      </c>
      <c r="P75" s="84">
        <f t="shared" si="11"/>
        <v>16579316</v>
      </c>
      <c r="Q75" s="84">
        <f t="shared" si="12"/>
        <v>89719435</v>
      </c>
      <c r="R75" s="84">
        <f t="shared" si="13"/>
        <v>860509</v>
      </c>
      <c r="S75" s="83">
        <f t="shared" si="27"/>
        <v>90579944</v>
      </c>
      <c r="T75" s="84"/>
      <c r="U75" s="85">
        <v>48426517</v>
      </c>
      <c r="V75" s="84">
        <v>22117737</v>
      </c>
      <c r="W75" s="84">
        <v>1404901</v>
      </c>
      <c r="X75" s="84">
        <v>2566573</v>
      </c>
      <c r="Y75" s="84">
        <v>164829</v>
      </c>
      <c r="Z75" s="84">
        <v>103222</v>
      </c>
      <c r="AA75" s="84">
        <v>14766</v>
      </c>
      <c r="AB75" s="84">
        <v>4368888</v>
      </c>
      <c r="AC75" s="84">
        <v>12210428</v>
      </c>
      <c r="AD75" s="84">
        <f t="shared" si="14"/>
        <v>72128750</v>
      </c>
      <c r="AE75" s="84">
        <f t="shared" si="15"/>
        <v>2669795</v>
      </c>
      <c r="AF75" s="84">
        <f t="shared" si="16"/>
        <v>16579316</v>
      </c>
      <c r="AG75" s="84">
        <f t="shared" si="17"/>
        <v>91377861</v>
      </c>
      <c r="AH75" s="84">
        <f t="shared" si="18"/>
        <v>876416</v>
      </c>
      <c r="AI75" s="83">
        <f t="shared" si="28"/>
        <v>92254277</v>
      </c>
      <c r="AK75" s="85">
        <v>48557408</v>
      </c>
      <c r="AL75" s="84">
        <v>22231955</v>
      </c>
      <c r="AM75" s="84">
        <v>1404901</v>
      </c>
      <c r="AN75" s="84">
        <v>2579343</v>
      </c>
      <c r="AO75" s="84">
        <v>164829</v>
      </c>
      <c r="AP75" s="84">
        <v>103222</v>
      </c>
      <c r="AQ75" s="84">
        <v>14766</v>
      </c>
      <c r="AR75" s="84">
        <v>4368888</v>
      </c>
      <c r="AS75" s="84">
        <v>12210428</v>
      </c>
      <c r="AT75" s="84">
        <f t="shared" si="19"/>
        <v>72373859</v>
      </c>
      <c r="AU75" s="84">
        <f t="shared" si="20"/>
        <v>2682565</v>
      </c>
      <c r="AV75" s="84">
        <f t="shared" si="21"/>
        <v>16579316</v>
      </c>
      <c r="AW75" s="84">
        <f t="shared" si="22"/>
        <v>91635740</v>
      </c>
      <c r="AX75" s="84">
        <f t="shared" si="23"/>
        <v>878889</v>
      </c>
      <c r="AY75" s="83">
        <f t="shared" si="26"/>
        <v>92514629</v>
      </c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</row>
    <row r="76" spans="1:75">
      <c r="A76" s="96">
        <f t="shared" si="24"/>
        <v>2024</v>
      </c>
      <c r="B76" s="96">
        <f t="shared" si="25"/>
        <v>11</v>
      </c>
      <c r="C76" s="95">
        <f t="shared" si="8"/>
        <v>45597</v>
      </c>
      <c r="E76" s="85">
        <v>77724232</v>
      </c>
      <c r="F76" s="84">
        <v>31610050</v>
      </c>
      <c r="G76" s="84">
        <v>2433173</v>
      </c>
      <c r="H76" s="84">
        <v>2957508</v>
      </c>
      <c r="I76" s="84">
        <v>142959</v>
      </c>
      <c r="J76" s="84">
        <v>94376</v>
      </c>
      <c r="K76" s="84">
        <v>12218</v>
      </c>
      <c r="L76" s="84">
        <v>5327325</v>
      </c>
      <c r="M76" s="84">
        <v>13039837</v>
      </c>
      <c r="N76" s="84">
        <f t="shared" si="9"/>
        <v>111922632</v>
      </c>
      <c r="O76" s="84">
        <f t="shared" si="10"/>
        <v>3051884</v>
      </c>
      <c r="P76" s="84">
        <f t="shared" si="11"/>
        <v>18367162</v>
      </c>
      <c r="Q76" s="84">
        <f t="shared" si="12"/>
        <v>133341678</v>
      </c>
      <c r="R76" s="84">
        <f t="shared" si="13"/>
        <v>1278895</v>
      </c>
      <c r="S76" s="83">
        <f t="shared" si="27"/>
        <v>134620573</v>
      </c>
      <c r="T76" s="84"/>
      <c r="U76" s="85">
        <v>79321907</v>
      </c>
      <c r="V76" s="84">
        <v>32378369</v>
      </c>
      <c r="W76" s="84">
        <v>2507257</v>
      </c>
      <c r="X76" s="84">
        <v>2982796</v>
      </c>
      <c r="Y76" s="84">
        <v>142959</v>
      </c>
      <c r="Z76" s="84">
        <v>100393</v>
      </c>
      <c r="AA76" s="84">
        <v>12218</v>
      </c>
      <c r="AB76" s="84">
        <v>5327325</v>
      </c>
      <c r="AC76" s="84">
        <v>13039837</v>
      </c>
      <c r="AD76" s="84">
        <f t="shared" si="14"/>
        <v>114362710</v>
      </c>
      <c r="AE76" s="84">
        <f t="shared" si="15"/>
        <v>3083189</v>
      </c>
      <c r="AF76" s="84">
        <f t="shared" si="16"/>
        <v>18367162</v>
      </c>
      <c r="AG76" s="84">
        <f t="shared" si="17"/>
        <v>135813061</v>
      </c>
      <c r="AH76" s="84">
        <f t="shared" si="18"/>
        <v>1302599</v>
      </c>
      <c r="AI76" s="83">
        <f t="shared" si="28"/>
        <v>137115660</v>
      </c>
      <c r="AK76" s="85">
        <v>79518600</v>
      </c>
      <c r="AL76" s="84">
        <v>32584632</v>
      </c>
      <c r="AM76" s="84">
        <v>2507257</v>
      </c>
      <c r="AN76" s="84">
        <v>2993825</v>
      </c>
      <c r="AO76" s="84">
        <v>142959</v>
      </c>
      <c r="AP76" s="84">
        <v>100393</v>
      </c>
      <c r="AQ76" s="84">
        <v>12218</v>
      </c>
      <c r="AR76" s="84">
        <v>5327325</v>
      </c>
      <c r="AS76" s="84">
        <v>13039837</v>
      </c>
      <c r="AT76" s="84">
        <f t="shared" si="19"/>
        <v>114765666</v>
      </c>
      <c r="AU76" s="84">
        <f t="shared" si="20"/>
        <v>3094218</v>
      </c>
      <c r="AV76" s="84">
        <f t="shared" si="21"/>
        <v>18367162</v>
      </c>
      <c r="AW76" s="84">
        <f t="shared" si="22"/>
        <v>136227046</v>
      </c>
      <c r="AX76" s="84">
        <f t="shared" si="23"/>
        <v>1306569</v>
      </c>
      <c r="AY76" s="83">
        <f t="shared" si="26"/>
        <v>137533615</v>
      </c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</row>
    <row r="77" spans="1:75">
      <c r="A77" s="96">
        <f t="shared" si="24"/>
        <v>2024</v>
      </c>
      <c r="B77" s="96">
        <f t="shared" si="25"/>
        <v>12</v>
      </c>
      <c r="C77" s="95">
        <f t="shared" si="8"/>
        <v>45627</v>
      </c>
      <c r="E77" s="85">
        <v>101902704</v>
      </c>
      <c r="F77" s="84">
        <v>40885156</v>
      </c>
      <c r="G77" s="84">
        <v>3141474</v>
      </c>
      <c r="H77" s="84">
        <v>3826068</v>
      </c>
      <c r="I77" s="84">
        <v>175431</v>
      </c>
      <c r="J77" s="84">
        <v>109391</v>
      </c>
      <c r="K77" s="84">
        <v>13522</v>
      </c>
      <c r="L77" s="84">
        <v>5472177</v>
      </c>
      <c r="M77" s="84">
        <v>13395849</v>
      </c>
      <c r="N77" s="84">
        <f t="shared" si="9"/>
        <v>146118287</v>
      </c>
      <c r="O77" s="84">
        <f t="shared" si="10"/>
        <v>3935459</v>
      </c>
      <c r="P77" s="84">
        <f t="shared" si="11"/>
        <v>18868026</v>
      </c>
      <c r="Q77" s="84">
        <f t="shared" si="12"/>
        <v>168921772</v>
      </c>
      <c r="R77" s="84">
        <f t="shared" si="13"/>
        <v>1620148</v>
      </c>
      <c r="S77" s="83">
        <f t="shared" si="27"/>
        <v>170541920</v>
      </c>
      <c r="T77" s="84"/>
      <c r="U77" s="85">
        <v>104036857</v>
      </c>
      <c r="V77" s="84">
        <v>41940834</v>
      </c>
      <c r="W77" s="84">
        <v>3232690</v>
      </c>
      <c r="X77" s="84">
        <v>3855204</v>
      </c>
      <c r="Y77" s="84">
        <v>175431</v>
      </c>
      <c r="Z77" s="84">
        <v>116736</v>
      </c>
      <c r="AA77" s="84">
        <v>13522</v>
      </c>
      <c r="AB77" s="84">
        <v>5472177</v>
      </c>
      <c r="AC77" s="84">
        <v>13395849</v>
      </c>
      <c r="AD77" s="84">
        <f t="shared" si="14"/>
        <v>149399334</v>
      </c>
      <c r="AE77" s="84">
        <f t="shared" si="15"/>
        <v>3971940</v>
      </c>
      <c r="AF77" s="84">
        <f t="shared" si="16"/>
        <v>18868026</v>
      </c>
      <c r="AG77" s="84">
        <f t="shared" si="17"/>
        <v>172239300</v>
      </c>
      <c r="AH77" s="84">
        <f t="shared" si="18"/>
        <v>1651967</v>
      </c>
      <c r="AI77" s="83">
        <f t="shared" si="28"/>
        <v>173891267</v>
      </c>
      <c r="AK77" s="85">
        <v>104308625</v>
      </c>
      <c r="AL77" s="84">
        <v>42263903</v>
      </c>
      <c r="AM77" s="84">
        <v>3232690</v>
      </c>
      <c r="AN77" s="84">
        <v>3867323</v>
      </c>
      <c r="AO77" s="84">
        <v>175431</v>
      </c>
      <c r="AP77" s="84">
        <v>116736</v>
      </c>
      <c r="AQ77" s="84">
        <v>13522</v>
      </c>
      <c r="AR77" s="84">
        <v>5472177</v>
      </c>
      <c r="AS77" s="84">
        <v>13395849</v>
      </c>
      <c r="AT77" s="84">
        <f t="shared" si="19"/>
        <v>149994171</v>
      </c>
      <c r="AU77" s="84">
        <f t="shared" si="20"/>
        <v>3984059</v>
      </c>
      <c r="AV77" s="84">
        <f t="shared" si="21"/>
        <v>18868026</v>
      </c>
      <c r="AW77" s="84">
        <f t="shared" si="22"/>
        <v>172846256</v>
      </c>
      <c r="AX77" s="84">
        <f t="shared" si="23"/>
        <v>1657788</v>
      </c>
      <c r="AY77" s="83">
        <f t="shared" si="26"/>
        <v>174504044</v>
      </c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</row>
    <row r="78" spans="1:75">
      <c r="A78" s="96">
        <f t="shared" si="24"/>
        <v>2025</v>
      </c>
      <c r="B78" s="96">
        <f t="shared" si="25"/>
        <v>1</v>
      </c>
      <c r="C78" s="95">
        <f t="shared" si="8"/>
        <v>45658</v>
      </c>
      <c r="E78" s="85">
        <v>98178519</v>
      </c>
      <c r="F78" s="84">
        <v>38120835</v>
      </c>
      <c r="G78" s="84">
        <v>2740427</v>
      </c>
      <c r="H78" s="84">
        <v>3007331</v>
      </c>
      <c r="I78" s="84">
        <v>138984</v>
      </c>
      <c r="J78" s="84">
        <v>101529</v>
      </c>
      <c r="K78" s="84">
        <v>12585</v>
      </c>
      <c r="L78" s="84">
        <v>5215715</v>
      </c>
      <c r="M78" s="84">
        <v>11613828</v>
      </c>
      <c r="N78" s="84">
        <f t="shared" si="9"/>
        <v>139191350</v>
      </c>
      <c r="O78" s="84">
        <f t="shared" si="10"/>
        <v>3108860</v>
      </c>
      <c r="P78" s="84">
        <f t="shared" si="11"/>
        <v>16829543</v>
      </c>
      <c r="Q78" s="84">
        <f t="shared" si="12"/>
        <v>159129753</v>
      </c>
      <c r="R78" s="84">
        <f t="shared" si="13"/>
        <v>1526232</v>
      </c>
      <c r="S78" s="83">
        <f t="shared" si="27"/>
        <v>160655985</v>
      </c>
      <c r="T78" s="84"/>
      <c r="U78" s="85">
        <v>100274126</v>
      </c>
      <c r="V78" s="84">
        <v>39068579</v>
      </c>
      <c r="W78" s="84">
        <v>2818750</v>
      </c>
      <c r="X78" s="84">
        <v>3038957</v>
      </c>
      <c r="Y78" s="84">
        <v>138984</v>
      </c>
      <c r="Z78" s="84">
        <v>108783</v>
      </c>
      <c r="AA78" s="84">
        <v>12585</v>
      </c>
      <c r="AB78" s="84">
        <v>5215715</v>
      </c>
      <c r="AC78" s="84">
        <v>11613828</v>
      </c>
      <c r="AD78" s="84">
        <f t="shared" si="14"/>
        <v>142313024</v>
      </c>
      <c r="AE78" s="84">
        <f t="shared" si="15"/>
        <v>3147740</v>
      </c>
      <c r="AF78" s="84">
        <f t="shared" si="16"/>
        <v>16829543</v>
      </c>
      <c r="AG78" s="84">
        <f t="shared" si="17"/>
        <v>162290307</v>
      </c>
      <c r="AH78" s="84">
        <f t="shared" si="18"/>
        <v>1556545</v>
      </c>
      <c r="AI78" s="83">
        <f t="shared" si="28"/>
        <v>163846852</v>
      </c>
      <c r="AK78" s="85">
        <v>100543311</v>
      </c>
      <c r="AL78" s="84">
        <v>39353576</v>
      </c>
      <c r="AM78" s="84">
        <v>2818750</v>
      </c>
      <c r="AN78" s="84">
        <v>3055822</v>
      </c>
      <c r="AO78" s="84">
        <v>138984</v>
      </c>
      <c r="AP78" s="84">
        <v>108783</v>
      </c>
      <c r="AQ78" s="84">
        <v>12585</v>
      </c>
      <c r="AR78" s="84">
        <v>5215715</v>
      </c>
      <c r="AS78" s="84">
        <v>11613828</v>
      </c>
      <c r="AT78" s="84">
        <f t="shared" si="19"/>
        <v>142867206</v>
      </c>
      <c r="AU78" s="84">
        <f t="shared" si="20"/>
        <v>3164605</v>
      </c>
      <c r="AV78" s="84">
        <f t="shared" si="21"/>
        <v>16829543</v>
      </c>
      <c r="AW78" s="84">
        <f t="shared" si="22"/>
        <v>162861354</v>
      </c>
      <c r="AX78" s="84">
        <f t="shared" si="23"/>
        <v>1562022</v>
      </c>
      <c r="AY78" s="83">
        <f t="shared" si="26"/>
        <v>164423376</v>
      </c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</row>
    <row r="79" spans="1:75">
      <c r="A79" s="96">
        <f t="shared" si="24"/>
        <v>2025</v>
      </c>
      <c r="B79" s="96">
        <f t="shared" si="25"/>
        <v>2</v>
      </c>
      <c r="C79" s="95">
        <f t="shared" si="8"/>
        <v>45689</v>
      </c>
      <c r="E79" s="85">
        <v>83246984</v>
      </c>
      <c r="F79" s="84">
        <v>35396365</v>
      </c>
      <c r="G79" s="84">
        <v>2459170</v>
      </c>
      <c r="H79" s="84">
        <v>2888332</v>
      </c>
      <c r="I79" s="84">
        <v>170554</v>
      </c>
      <c r="J79" s="84">
        <v>118505</v>
      </c>
      <c r="K79" s="84">
        <v>13740</v>
      </c>
      <c r="L79" s="84">
        <v>5546981</v>
      </c>
      <c r="M79" s="84">
        <v>16061428</v>
      </c>
      <c r="N79" s="84">
        <f t="shared" si="9"/>
        <v>121286813</v>
      </c>
      <c r="O79" s="84">
        <f t="shared" si="10"/>
        <v>3006837</v>
      </c>
      <c r="P79" s="84">
        <f t="shared" si="11"/>
        <v>21608409</v>
      </c>
      <c r="Q79" s="84">
        <f t="shared" si="12"/>
        <v>145902059</v>
      </c>
      <c r="R79" s="84">
        <f t="shared" si="13"/>
        <v>1399364</v>
      </c>
      <c r="S79" s="83">
        <f t="shared" si="27"/>
        <v>147301423</v>
      </c>
      <c r="T79" s="84"/>
      <c r="U79" s="85">
        <v>84965918</v>
      </c>
      <c r="V79" s="84">
        <v>36156778</v>
      </c>
      <c r="W79" s="84">
        <v>2528004</v>
      </c>
      <c r="X79" s="84">
        <v>2919775</v>
      </c>
      <c r="Y79" s="84">
        <v>170554</v>
      </c>
      <c r="Z79" s="84">
        <v>124659</v>
      </c>
      <c r="AA79" s="84">
        <v>13740</v>
      </c>
      <c r="AB79" s="84">
        <v>5546981</v>
      </c>
      <c r="AC79" s="84">
        <v>16061428</v>
      </c>
      <c r="AD79" s="84">
        <f t="shared" si="14"/>
        <v>123834994</v>
      </c>
      <c r="AE79" s="84">
        <f t="shared" si="15"/>
        <v>3044434</v>
      </c>
      <c r="AF79" s="84">
        <f t="shared" si="16"/>
        <v>21608409</v>
      </c>
      <c r="AG79" s="84">
        <f t="shared" si="17"/>
        <v>148487837</v>
      </c>
      <c r="AH79" s="84">
        <f t="shared" si="18"/>
        <v>1424164</v>
      </c>
      <c r="AI79" s="83">
        <f t="shared" si="28"/>
        <v>149912001</v>
      </c>
      <c r="AK79" s="85">
        <v>85185131</v>
      </c>
      <c r="AL79" s="84">
        <v>36364342</v>
      </c>
      <c r="AM79" s="84">
        <v>2528004</v>
      </c>
      <c r="AN79" s="84">
        <v>2936685</v>
      </c>
      <c r="AO79" s="84">
        <v>170554</v>
      </c>
      <c r="AP79" s="84">
        <v>124659</v>
      </c>
      <c r="AQ79" s="84">
        <v>13740</v>
      </c>
      <c r="AR79" s="84">
        <v>5546981</v>
      </c>
      <c r="AS79" s="84">
        <v>16061428</v>
      </c>
      <c r="AT79" s="84">
        <f t="shared" si="19"/>
        <v>124261771</v>
      </c>
      <c r="AU79" s="84">
        <f t="shared" si="20"/>
        <v>3061344</v>
      </c>
      <c r="AV79" s="84">
        <f t="shared" si="21"/>
        <v>21608409</v>
      </c>
      <c r="AW79" s="84">
        <f t="shared" si="22"/>
        <v>148931524</v>
      </c>
      <c r="AX79" s="84">
        <f t="shared" si="23"/>
        <v>1428419</v>
      </c>
      <c r="AY79" s="83">
        <f t="shared" si="26"/>
        <v>150359943</v>
      </c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</row>
    <row r="80" spans="1:75">
      <c r="A80" s="96">
        <f t="shared" si="24"/>
        <v>2025</v>
      </c>
      <c r="B80" s="96">
        <f t="shared" si="25"/>
        <v>3</v>
      </c>
      <c r="C80" s="95">
        <f t="shared" si="8"/>
        <v>45717</v>
      </c>
      <c r="E80" s="85">
        <v>76143126</v>
      </c>
      <c r="F80" s="84">
        <v>32443403</v>
      </c>
      <c r="G80" s="84">
        <v>2234367</v>
      </c>
      <c r="H80" s="84">
        <v>2697543</v>
      </c>
      <c r="I80" s="84">
        <v>170414</v>
      </c>
      <c r="J80" s="84">
        <v>108309</v>
      </c>
      <c r="K80" s="84">
        <v>14893</v>
      </c>
      <c r="L80" s="84">
        <v>5106098</v>
      </c>
      <c r="M80" s="84">
        <v>10981172</v>
      </c>
      <c r="N80" s="84">
        <f t="shared" si="9"/>
        <v>111006203</v>
      </c>
      <c r="O80" s="84">
        <f t="shared" si="10"/>
        <v>2805852</v>
      </c>
      <c r="P80" s="84">
        <f t="shared" si="11"/>
        <v>16087270</v>
      </c>
      <c r="Q80" s="84">
        <f t="shared" si="12"/>
        <v>129899325</v>
      </c>
      <c r="R80" s="84">
        <f t="shared" si="13"/>
        <v>1245879</v>
      </c>
      <c r="S80" s="83">
        <f t="shared" si="27"/>
        <v>131145204</v>
      </c>
      <c r="T80" s="84"/>
      <c r="U80" s="85">
        <v>77821737</v>
      </c>
      <c r="V80" s="84">
        <v>33119854</v>
      </c>
      <c r="W80" s="84">
        <v>2299829</v>
      </c>
      <c r="X80" s="84">
        <v>2727070</v>
      </c>
      <c r="Y80" s="84">
        <v>170414</v>
      </c>
      <c r="Z80" s="84">
        <v>113850</v>
      </c>
      <c r="AA80" s="84">
        <v>14893</v>
      </c>
      <c r="AB80" s="84">
        <v>5106098</v>
      </c>
      <c r="AC80" s="84">
        <v>10981172</v>
      </c>
      <c r="AD80" s="84">
        <f t="shared" si="14"/>
        <v>113426727</v>
      </c>
      <c r="AE80" s="84">
        <f t="shared" si="15"/>
        <v>2840920</v>
      </c>
      <c r="AF80" s="84">
        <f t="shared" si="16"/>
        <v>16087270</v>
      </c>
      <c r="AG80" s="84">
        <f t="shared" si="17"/>
        <v>132354917</v>
      </c>
      <c r="AH80" s="84">
        <f t="shared" si="18"/>
        <v>1269431</v>
      </c>
      <c r="AI80" s="83">
        <f t="shared" si="28"/>
        <v>133624348</v>
      </c>
      <c r="AK80" s="85">
        <v>78038227</v>
      </c>
      <c r="AL80" s="84">
        <v>33298929</v>
      </c>
      <c r="AM80" s="84">
        <v>2299829</v>
      </c>
      <c r="AN80" s="84">
        <v>2741854</v>
      </c>
      <c r="AO80" s="84">
        <v>170414</v>
      </c>
      <c r="AP80" s="84">
        <v>113850</v>
      </c>
      <c r="AQ80" s="84">
        <v>14893</v>
      </c>
      <c r="AR80" s="84">
        <v>5106098</v>
      </c>
      <c r="AS80" s="84">
        <v>10981172</v>
      </c>
      <c r="AT80" s="84">
        <f t="shared" si="19"/>
        <v>113822292</v>
      </c>
      <c r="AU80" s="84">
        <f t="shared" si="20"/>
        <v>2855704</v>
      </c>
      <c r="AV80" s="84">
        <f t="shared" si="21"/>
        <v>16087270</v>
      </c>
      <c r="AW80" s="84">
        <f t="shared" si="22"/>
        <v>132765266</v>
      </c>
      <c r="AX80" s="84">
        <f t="shared" si="23"/>
        <v>1273367</v>
      </c>
      <c r="AY80" s="83">
        <f t="shared" si="26"/>
        <v>134038633</v>
      </c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</row>
    <row r="81" spans="1:75">
      <c r="A81" s="96">
        <f t="shared" si="24"/>
        <v>2025</v>
      </c>
      <c r="B81" s="96">
        <f t="shared" si="25"/>
        <v>4</v>
      </c>
      <c r="C81" s="95">
        <f t="shared" si="8"/>
        <v>45748</v>
      </c>
      <c r="E81" s="85">
        <v>53628155</v>
      </c>
      <c r="F81" s="84">
        <v>23820953</v>
      </c>
      <c r="G81" s="84">
        <v>1873498</v>
      </c>
      <c r="H81" s="84">
        <v>2063992</v>
      </c>
      <c r="I81" s="84">
        <v>128427</v>
      </c>
      <c r="J81" s="84">
        <v>75204</v>
      </c>
      <c r="K81" s="84">
        <v>13445</v>
      </c>
      <c r="L81" s="84">
        <v>5098598</v>
      </c>
      <c r="M81" s="84">
        <v>11849775</v>
      </c>
      <c r="N81" s="84">
        <f t="shared" si="9"/>
        <v>79464478</v>
      </c>
      <c r="O81" s="84">
        <f t="shared" si="10"/>
        <v>2139196</v>
      </c>
      <c r="P81" s="84">
        <f t="shared" si="11"/>
        <v>16948373</v>
      </c>
      <c r="Q81" s="84">
        <f t="shared" si="12"/>
        <v>98552047</v>
      </c>
      <c r="R81" s="84">
        <f t="shared" si="13"/>
        <v>945224</v>
      </c>
      <c r="S81" s="83">
        <f t="shared" si="27"/>
        <v>99497271</v>
      </c>
      <c r="T81" s="84"/>
      <c r="U81" s="85">
        <v>54990263</v>
      </c>
      <c r="V81" s="84">
        <v>24371547</v>
      </c>
      <c r="W81" s="84">
        <v>1935599</v>
      </c>
      <c r="X81" s="84">
        <v>2088702</v>
      </c>
      <c r="Y81" s="84">
        <v>128427</v>
      </c>
      <c r="Z81" s="84">
        <v>79700</v>
      </c>
      <c r="AA81" s="84">
        <v>13445</v>
      </c>
      <c r="AB81" s="84">
        <v>5098598</v>
      </c>
      <c r="AC81" s="84">
        <v>11849775</v>
      </c>
      <c r="AD81" s="84">
        <f t="shared" si="14"/>
        <v>81439281</v>
      </c>
      <c r="AE81" s="84">
        <f t="shared" si="15"/>
        <v>2168402</v>
      </c>
      <c r="AF81" s="84">
        <f t="shared" si="16"/>
        <v>16948373</v>
      </c>
      <c r="AG81" s="84">
        <f t="shared" si="17"/>
        <v>100556056</v>
      </c>
      <c r="AH81" s="84">
        <f t="shared" si="18"/>
        <v>964445</v>
      </c>
      <c r="AI81" s="83">
        <f t="shared" si="28"/>
        <v>101520501</v>
      </c>
      <c r="AK81" s="85">
        <v>55166524</v>
      </c>
      <c r="AL81" s="84">
        <v>24511272</v>
      </c>
      <c r="AM81" s="84">
        <v>1935599</v>
      </c>
      <c r="AN81" s="84">
        <v>2100089</v>
      </c>
      <c r="AO81" s="84">
        <v>128427</v>
      </c>
      <c r="AP81" s="84">
        <v>79700</v>
      </c>
      <c r="AQ81" s="84">
        <v>13445</v>
      </c>
      <c r="AR81" s="84">
        <v>5098598</v>
      </c>
      <c r="AS81" s="84">
        <v>11849775</v>
      </c>
      <c r="AT81" s="84">
        <f t="shared" si="19"/>
        <v>81755267</v>
      </c>
      <c r="AU81" s="84">
        <f t="shared" si="20"/>
        <v>2179789</v>
      </c>
      <c r="AV81" s="84">
        <f t="shared" si="21"/>
        <v>16948373</v>
      </c>
      <c r="AW81" s="84">
        <f t="shared" si="22"/>
        <v>100883429</v>
      </c>
      <c r="AX81" s="84">
        <f t="shared" si="23"/>
        <v>967585</v>
      </c>
      <c r="AY81" s="83">
        <f t="shared" si="26"/>
        <v>101851014</v>
      </c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</row>
    <row r="82" spans="1:75">
      <c r="A82" s="96">
        <f t="shared" si="24"/>
        <v>2025</v>
      </c>
      <c r="B82" s="96">
        <f t="shared" si="25"/>
        <v>5</v>
      </c>
      <c r="C82" s="95">
        <f t="shared" si="8"/>
        <v>45778</v>
      </c>
      <c r="E82" s="85">
        <v>30542873</v>
      </c>
      <c r="F82" s="84">
        <v>17350734</v>
      </c>
      <c r="G82" s="84">
        <v>1328499</v>
      </c>
      <c r="H82" s="84">
        <v>1956975</v>
      </c>
      <c r="I82" s="84">
        <v>135000</v>
      </c>
      <c r="J82" s="84">
        <v>61463</v>
      </c>
      <c r="K82" s="84">
        <v>12408</v>
      </c>
      <c r="L82" s="84">
        <v>4415016</v>
      </c>
      <c r="M82" s="84">
        <v>10892744</v>
      </c>
      <c r="N82" s="84">
        <f t="shared" si="9"/>
        <v>49369514</v>
      </c>
      <c r="O82" s="84">
        <f t="shared" si="10"/>
        <v>2018438</v>
      </c>
      <c r="P82" s="84">
        <f t="shared" si="11"/>
        <v>15307760</v>
      </c>
      <c r="Q82" s="84">
        <f t="shared" si="12"/>
        <v>66695712</v>
      </c>
      <c r="R82" s="84">
        <f t="shared" si="13"/>
        <v>639686</v>
      </c>
      <c r="S82" s="83">
        <f t="shared" si="27"/>
        <v>67335398</v>
      </c>
      <c r="T82" s="84"/>
      <c r="U82" s="85">
        <v>31388269</v>
      </c>
      <c r="V82" s="84">
        <v>17788728</v>
      </c>
      <c r="W82" s="84">
        <v>1382053</v>
      </c>
      <c r="X82" s="84">
        <v>1982216</v>
      </c>
      <c r="Y82" s="84">
        <v>135000</v>
      </c>
      <c r="Z82" s="84">
        <v>65200</v>
      </c>
      <c r="AA82" s="84">
        <v>12408</v>
      </c>
      <c r="AB82" s="84">
        <v>4415016</v>
      </c>
      <c r="AC82" s="84">
        <v>10892744</v>
      </c>
      <c r="AD82" s="84">
        <f t="shared" si="14"/>
        <v>50706458</v>
      </c>
      <c r="AE82" s="84">
        <f t="shared" si="15"/>
        <v>2047416</v>
      </c>
      <c r="AF82" s="84">
        <f t="shared" si="16"/>
        <v>15307760</v>
      </c>
      <c r="AG82" s="84">
        <f t="shared" si="17"/>
        <v>68061634</v>
      </c>
      <c r="AH82" s="84">
        <f t="shared" si="18"/>
        <v>652787</v>
      </c>
      <c r="AI82" s="83">
        <f t="shared" si="28"/>
        <v>68714421</v>
      </c>
      <c r="AK82" s="85">
        <v>31490569</v>
      </c>
      <c r="AL82" s="84">
        <v>17876757</v>
      </c>
      <c r="AM82" s="84">
        <v>1382053</v>
      </c>
      <c r="AN82" s="84">
        <v>1991688</v>
      </c>
      <c r="AO82" s="84">
        <v>135000</v>
      </c>
      <c r="AP82" s="84">
        <v>65200</v>
      </c>
      <c r="AQ82" s="84">
        <v>12408</v>
      </c>
      <c r="AR82" s="84">
        <v>4415016</v>
      </c>
      <c r="AS82" s="84">
        <v>10892744</v>
      </c>
      <c r="AT82" s="84">
        <f t="shared" si="19"/>
        <v>50896787</v>
      </c>
      <c r="AU82" s="84">
        <f t="shared" si="20"/>
        <v>2056888</v>
      </c>
      <c r="AV82" s="84">
        <f t="shared" si="21"/>
        <v>15307760</v>
      </c>
      <c r="AW82" s="84">
        <f t="shared" si="22"/>
        <v>68261435</v>
      </c>
      <c r="AX82" s="84">
        <f t="shared" si="23"/>
        <v>654703</v>
      </c>
      <c r="AY82" s="83">
        <f t="shared" si="26"/>
        <v>68916138</v>
      </c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</row>
    <row r="83" spans="1:75">
      <c r="A83" s="96">
        <f t="shared" si="24"/>
        <v>2025</v>
      </c>
      <c r="B83" s="96">
        <f t="shared" si="25"/>
        <v>6</v>
      </c>
      <c r="C83" s="95">
        <f t="shared" si="8"/>
        <v>45809</v>
      </c>
      <c r="E83" s="85">
        <v>20138235</v>
      </c>
      <c r="F83" s="84">
        <v>13560611</v>
      </c>
      <c r="G83" s="84">
        <v>1059127</v>
      </c>
      <c r="H83" s="84">
        <v>1507981</v>
      </c>
      <c r="I83" s="84">
        <v>107063</v>
      </c>
      <c r="J83" s="84">
        <v>61055</v>
      </c>
      <c r="K83" s="84">
        <v>12274</v>
      </c>
      <c r="L83" s="84">
        <v>4354093</v>
      </c>
      <c r="M83" s="84">
        <v>11829726</v>
      </c>
      <c r="N83" s="84">
        <f t="shared" si="9"/>
        <v>34877310</v>
      </c>
      <c r="O83" s="84">
        <f t="shared" si="10"/>
        <v>1569036</v>
      </c>
      <c r="P83" s="84">
        <f t="shared" si="11"/>
        <v>16183819</v>
      </c>
      <c r="Q83" s="84">
        <f t="shared" si="12"/>
        <v>52630165</v>
      </c>
      <c r="R83" s="84">
        <f t="shared" si="13"/>
        <v>504782</v>
      </c>
      <c r="S83" s="83">
        <f t="shared" si="27"/>
        <v>53134947</v>
      </c>
      <c r="T83" s="84"/>
      <c r="U83" s="85">
        <v>20764458</v>
      </c>
      <c r="V83" s="84">
        <v>13966213</v>
      </c>
      <c r="W83" s="84">
        <v>1116050</v>
      </c>
      <c r="X83" s="84">
        <v>1529817</v>
      </c>
      <c r="Y83" s="84">
        <v>107063</v>
      </c>
      <c r="Z83" s="84">
        <v>64685</v>
      </c>
      <c r="AA83" s="84">
        <v>12274</v>
      </c>
      <c r="AB83" s="84">
        <v>4354093</v>
      </c>
      <c r="AC83" s="84">
        <v>11829726</v>
      </c>
      <c r="AD83" s="84">
        <f t="shared" si="14"/>
        <v>35966058</v>
      </c>
      <c r="AE83" s="84">
        <f t="shared" si="15"/>
        <v>1594502</v>
      </c>
      <c r="AF83" s="84">
        <f t="shared" si="16"/>
        <v>16183819</v>
      </c>
      <c r="AG83" s="84">
        <f t="shared" si="17"/>
        <v>53744379</v>
      </c>
      <c r="AH83" s="84">
        <f t="shared" si="18"/>
        <v>515469</v>
      </c>
      <c r="AI83" s="83">
        <f t="shared" si="28"/>
        <v>54259848</v>
      </c>
      <c r="AK83" s="85">
        <v>20833211</v>
      </c>
      <c r="AL83" s="84">
        <v>14024792</v>
      </c>
      <c r="AM83" s="84">
        <v>1116050</v>
      </c>
      <c r="AN83" s="84">
        <v>1536087</v>
      </c>
      <c r="AO83" s="84">
        <v>107063</v>
      </c>
      <c r="AP83" s="84">
        <v>64685</v>
      </c>
      <c r="AQ83" s="84">
        <v>12274</v>
      </c>
      <c r="AR83" s="84">
        <v>4354093</v>
      </c>
      <c r="AS83" s="84">
        <v>11829726</v>
      </c>
      <c r="AT83" s="84">
        <f t="shared" si="19"/>
        <v>36093390</v>
      </c>
      <c r="AU83" s="84">
        <f t="shared" si="20"/>
        <v>1600772</v>
      </c>
      <c r="AV83" s="84">
        <f t="shared" si="21"/>
        <v>16183819</v>
      </c>
      <c r="AW83" s="84">
        <f t="shared" si="22"/>
        <v>53877981</v>
      </c>
      <c r="AX83" s="84">
        <f t="shared" si="23"/>
        <v>516750</v>
      </c>
      <c r="AY83" s="83">
        <f t="shared" si="26"/>
        <v>54394731</v>
      </c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</row>
    <row r="84" spans="1:75">
      <c r="A84" s="96">
        <f t="shared" si="24"/>
        <v>2025</v>
      </c>
      <c r="B84" s="96">
        <f t="shared" si="25"/>
        <v>7</v>
      </c>
      <c r="C84" s="95">
        <f t="shared" si="8"/>
        <v>45839</v>
      </c>
      <c r="E84" s="85">
        <v>14472544</v>
      </c>
      <c r="F84" s="84">
        <v>11188376</v>
      </c>
      <c r="G84" s="84">
        <v>844362</v>
      </c>
      <c r="H84" s="84">
        <v>1423473</v>
      </c>
      <c r="I84" s="84">
        <v>96497</v>
      </c>
      <c r="J84" s="84">
        <v>57227</v>
      </c>
      <c r="K84" s="84">
        <v>11605</v>
      </c>
      <c r="L84" s="84">
        <v>3798482</v>
      </c>
      <c r="M84" s="84">
        <v>11761951</v>
      </c>
      <c r="N84" s="84">
        <f t="shared" si="9"/>
        <v>26613384</v>
      </c>
      <c r="O84" s="84">
        <f t="shared" si="10"/>
        <v>1480700</v>
      </c>
      <c r="P84" s="84">
        <f t="shared" si="11"/>
        <v>15560433</v>
      </c>
      <c r="Q84" s="84">
        <f t="shared" si="12"/>
        <v>43654517</v>
      </c>
      <c r="R84" s="84">
        <f t="shared" si="13"/>
        <v>418696</v>
      </c>
      <c r="S84" s="83">
        <f t="shared" si="27"/>
        <v>44073213</v>
      </c>
      <c r="T84" s="84"/>
      <c r="U84" s="85">
        <v>15025352</v>
      </c>
      <c r="V84" s="84">
        <v>11577937</v>
      </c>
      <c r="W84" s="84">
        <v>898728</v>
      </c>
      <c r="X84" s="84">
        <v>1446182</v>
      </c>
      <c r="Y84" s="84">
        <v>96497</v>
      </c>
      <c r="Z84" s="84">
        <v>60827</v>
      </c>
      <c r="AA84" s="84">
        <v>11605</v>
      </c>
      <c r="AB84" s="84">
        <v>3798482</v>
      </c>
      <c r="AC84" s="84">
        <v>11761951</v>
      </c>
      <c r="AD84" s="84">
        <f t="shared" si="14"/>
        <v>27610119</v>
      </c>
      <c r="AE84" s="84">
        <f t="shared" si="15"/>
        <v>1507009</v>
      </c>
      <c r="AF84" s="84">
        <f t="shared" si="16"/>
        <v>15560433</v>
      </c>
      <c r="AG84" s="84">
        <f t="shared" si="17"/>
        <v>44677561</v>
      </c>
      <c r="AH84" s="84">
        <f t="shared" si="18"/>
        <v>428508</v>
      </c>
      <c r="AI84" s="83">
        <f t="shared" si="28"/>
        <v>45106069</v>
      </c>
      <c r="AK84" s="85">
        <v>15083711</v>
      </c>
      <c r="AL84" s="84">
        <v>11625016</v>
      </c>
      <c r="AM84" s="84">
        <v>898728</v>
      </c>
      <c r="AN84" s="84">
        <v>1451936</v>
      </c>
      <c r="AO84" s="84">
        <v>96497</v>
      </c>
      <c r="AP84" s="84">
        <v>60827</v>
      </c>
      <c r="AQ84" s="84">
        <v>11605</v>
      </c>
      <c r="AR84" s="84">
        <v>3798482</v>
      </c>
      <c r="AS84" s="84">
        <v>11761951</v>
      </c>
      <c r="AT84" s="84">
        <f t="shared" si="19"/>
        <v>27715557</v>
      </c>
      <c r="AU84" s="84">
        <f t="shared" si="20"/>
        <v>1512763</v>
      </c>
      <c r="AV84" s="84">
        <f t="shared" si="21"/>
        <v>15560433</v>
      </c>
      <c r="AW84" s="84">
        <f t="shared" si="22"/>
        <v>44788753</v>
      </c>
      <c r="AX84" s="84">
        <f t="shared" si="23"/>
        <v>429574</v>
      </c>
      <c r="AY84" s="83">
        <f t="shared" si="26"/>
        <v>45218327</v>
      </c>
      <c r="BA84" s="233"/>
      <c r="BB84" s="233"/>
      <c r="BC84" s="233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</row>
    <row r="85" spans="1:75">
      <c r="A85" s="96">
        <f t="shared" si="24"/>
        <v>2025</v>
      </c>
      <c r="B85" s="96">
        <f t="shared" si="25"/>
        <v>8</v>
      </c>
      <c r="C85" s="95">
        <f t="shared" si="8"/>
        <v>45870</v>
      </c>
      <c r="E85" s="85">
        <v>13774028</v>
      </c>
      <c r="F85" s="84">
        <v>11549201</v>
      </c>
      <c r="G85" s="84">
        <v>890443</v>
      </c>
      <c r="H85" s="84">
        <v>1501523</v>
      </c>
      <c r="I85" s="84">
        <v>101954</v>
      </c>
      <c r="J85" s="84">
        <v>58195</v>
      </c>
      <c r="K85" s="84">
        <v>11801</v>
      </c>
      <c r="L85" s="84">
        <v>3944462</v>
      </c>
      <c r="M85" s="84">
        <v>11318347</v>
      </c>
      <c r="N85" s="84">
        <f t="shared" si="9"/>
        <v>26327427</v>
      </c>
      <c r="O85" s="84">
        <f t="shared" si="10"/>
        <v>1559718</v>
      </c>
      <c r="P85" s="84">
        <f t="shared" si="11"/>
        <v>15262809</v>
      </c>
      <c r="Q85" s="84">
        <f t="shared" si="12"/>
        <v>43149954</v>
      </c>
      <c r="R85" s="84">
        <f t="shared" si="13"/>
        <v>413856</v>
      </c>
      <c r="S85" s="83">
        <f t="shared" si="27"/>
        <v>43563810</v>
      </c>
      <c r="T85" s="84"/>
      <c r="U85" s="85">
        <v>14365520</v>
      </c>
      <c r="V85" s="84">
        <v>11957715</v>
      </c>
      <c r="W85" s="84">
        <v>951070</v>
      </c>
      <c r="X85" s="84">
        <v>1526110</v>
      </c>
      <c r="Y85" s="84">
        <v>101954</v>
      </c>
      <c r="Z85" s="84">
        <v>61763</v>
      </c>
      <c r="AA85" s="84">
        <v>11801</v>
      </c>
      <c r="AB85" s="84">
        <v>3944462</v>
      </c>
      <c r="AC85" s="84">
        <v>11318347</v>
      </c>
      <c r="AD85" s="84">
        <f t="shared" si="14"/>
        <v>27388060</v>
      </c>
      <c r="AE85" s="84">
        <f t="shared" si="15"/>
        <v>1587873</v>
      </c>
      <c r="AF85" s="84">
        <f t="shared" si="16"/>
        <v>15262809</v>
      </c>
      <c r="AG85" s="84">
        <f t="shared" si="17"/>
        <v>44238742</v>
      </c>
      <c r="AH85" s="84">
        <f t="shared" si="18"/>
        <v>424299</v>
      </c>
      <c r="AI85" s="83">
        <f t="shared" si="28"/>
        <v>44663041</v>
      </c>
      <c r="AK85" s="85">
        <v>14429228</v>
      </c>
      <c r="AL85" s="84">
        <v>12007778</v>
      </c>
      <c r="AM85" s="84">
        <v>951070</v>
      </c>
      <c r="AN85" s="84">
        <v>1532317</v>
      </c>
      <c r="AO85" s="84">
        <v>101954</v>
      </c>
      <c r="AP85" s="84">
        <v>61763</v>
      </c>
      <c r="AQ85" s="84">
        <v>11801</v>
      </c>
      <c r="AR85" s="84">
        <v>3944462</v>
      </c>
      <c r="AS85" s="84">
        <v>11318347</v>
      </c>
      <c r="AT85" s="84">
        <f t="shared" si="19"/>
        <v>27501831</v>
      </c>
      <c r="AU85" s="84">
        <f t="shared" si="20"/>
        <v>1594080</v>
      </c>
      <c r="AV85" s="84">
        <f t="shared" si="21"/>
        <v>15262809</v>
      </c>
      <c r="AW85" s="84">
        <f t="shared" si="22"/>
        <v>44358720</v>
      </c>
      <c r="AX85" s="84">
        <f t="shared" si="23"/>
        <v>425450</v>
      </c>
      <c r="AY85" s="83">
        <f t="shared" si="26"/>
        <v>44784170</v>
      </c>
      <c r="BA85" s="233"/>
      <c r="BB85" s="233"/>
      <c r="BC85" s="233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</row>
    <row r="86" spans="1:75">
      <c r="A86" s="96">
        <f t="shared" si="24"/>
        <v>2025</v>
      </c>
      <c r="B86" s="96">
        <f t="shared" si="25"/>
        <v>9</v>
      </c>
      <c r="C86" s="95">
        <f t="shared" si="8"/>
        <v>45901</v>
      </c>
      <c r="E86" s="85">
        <v>20477663</v>
      </c>
      <c r="F86" s="84">
        <v>12871202</v>
      </c>
      <c r="G86" s="84">
        <v>1157722</v>
      </c>
      <c r="H86" s="84">
        <v>1502235</v>
      </c>
      <c r="I86" s="84">
        <v>111652</v>
      </c>
      <c r="J86" s="84">
        <v>84184</v>
      </c>
      <c r="K86" s="84">
        <v>14490</v>
      </c>
      <c r="L86" s="84">
        <v>3929404</v>
      </c>
      <c r="M86" s="84">
        <v>11136124</v>
      </c>
      <c r="N86" s="84">
        <f t="shared" si="9"/>
        <v>34632729</v>
      </c>
      <c r="O86" s="84">
        <f t="shared" si="10"/>
        <v>1586419</v>
      </c>
      <c r="P86" s="84">
        <f t="shared" si="11"/>
        <v>15065528</v>
      </c>
      <c r="Q86" s="84">
        <f t="shared" si="12"/>
        <v>51284676</v>
      </c>
      <c r="R86" s="84">
        <f t="shared" si="13"/>
        <v>491877</v>
      </c>
      <c r="S86" s="83">
        <f t="shared" si="27"/>
        <v>51776553</v>
      </c>
      <c r="T86" s="84"/>
      <c r="U86" s="85">
        <v>21225859</v>
      </c>
      <c r="V86" s="84">
        <v>13280767</v>
      </c>
      <c r="W86" s="84">
        <v>1224852</v>
      </c>
      <c r="X86" s="84">
        <v>1525597</v>
      </c>
      <c r="Y86" s="84">
        <v>111652</v>
      </c>
      <c r="Z86" s="84">
        <v>87637</v>
      </c>
      <c r="AA86" s="84">
        <v>14490</v>
      </c>
      <c r="AB86" s="84">
        <v>3929404</v>
      </c>
      <c r="AC86" s="84">
        <v>11136124</v>
      </c>
      <c r="AD86" s="84">
        <f t="shared" si="14"/>
        <v>35857620</v>
      </c>
      <c r="AE86" s="84">
        <f t="shared" si="15"/>
        <v>1613234</v>
      </c>
      <c r="AF86" s="84">
        <f t="shared" si="16"/>
        <v>15065528</v>
      </c>
      <c r="AG86" s="84">
        <f t="shared" si="17"/>
        <v>52536382</v>
      </c>
      <c r="AH86" s="84">
        <f t="shared" si="18"/>
        <v>503883</v>
      </c>
      <c r="AI86" s="83">
        <f t="shared" si="28"/>
        <v>53040265</v>
      </c>
      <c r="AK86" s="85">
        <v>21311828</v>
      </c>
      <c r="AL86" s="84">
        <v>13347383</v>
      </c>
      <c r="AM86" s="84">
        <v>1224852</v>
      </c>
      <c r="AN86" s="84">
        <v>1532664</v>
      </c>
      <c r="AO86" s="84">
        <v>111652</v>
      </c>
      <c r="AP86" s="84">
        <v>87637</v>
      </c>
      <c r="AQ86" s="84">
        <v>14490</v>
      </c>
      <c r="AR86" s="84">
        <v>3929404</v>
      </c>
      <c r="AS86" s="84">
        <v>11136124</v>
      </c>
      <c r="AT86" s="84">
        <f t="shared" si="19"/>
        <v>36010205</v>
      </c>
      <c r="AU86" s="84">
        <f t="shared" si="20"/>
        <v>1620301</v>
      </c>
      <c r="AV86" s="84">
        <f t="shared" si="21"/>
        <v>15065528</v>
      </c>
      <c r="AW86" s="84">
        <f t="shared" si="22"/>
        <v>52696034</v>
      </c>
      <c r="AX86" s="84">
        <f t="shared" si="23"/>
        <v>505414</v>
      </c>
      <c r="AY86" s="83">
        <f t="shared" si="26"/>
        <v>53201448</v>
      </c>
      <c r="BA86" s="233"/>
      <c r="BB86" s="233"/>
      <c r="BC86" s="233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</row>
    <row r="87" spans="1:75">
      <c r="A87" s="96">
        <f t="shared" si="24"/>
        <v>2025</v>
      </c>
      <c r="B87" s="96">
        <f t="shared" si="25"/>
        <v>10</v>
      </c>
      <c r="C87" s="95">
        <f t="shared" si="8"/>
        <v>45931</v>
      </c>
      <c r="E87" s="85">
        <v>47451172</v>
      </c>
      <c r="F87" s="84">
        <v>21680131</v>
      </c>
      <c r="G87" s="84">
        <v>1331682</v>
      </c>
      <c r="H87" s="84">
        <v>2418687</v>
      </c>
      <c r="I87" s="84">
        <v>157792</v>
      </c>
      <c r="J87" s="84">
        <v>97412</v>
      </c>
      <c r="K87" s="84">
        <v>14766</v>
      </c>
      <c r="L87" s="84">
        <v>4392837</v>
      </c>
      <c r="M87" s="84">
        <v>12164401</v>
      </c>
      <c r="N87" s="84">
        <f t="shared" si="9"/>
        <v>70635543</v>
      </c>
      <c r="O87" s="84">
        <f t="shared" si="10"/>
        <v>2516099</v>
      </c>
      <c r="P87" s="84">
        <f t="shared" si="11"/>
        <v>16557238</v>
      </c>
      <c r="Q87" s="84">
        <f t="shared" si="12"/>
        <v>89708880</v>
      </c>
      <c r="R87" s="84">
        <f t="shared" si="13"/>
        <v>860408</v>
      </c>
      <c r="S87" s="83">
        <f t="shared" si="27"/>
        <v>90569288</v>
      </c>
      <c r="T87" s="84"/>
      <c r="U87" s="85">
        <v>48831306</v>
      </c>
      <c r="V87" s="84">
        <v>22298977</v>
      </c>
      <c r="W87" s="84">
        <v>1391164</v>
      </c>
      <c r="X87" s="84">
        <v>2453931</v>
      </c>
      <c r="Y87" s="84">
        <v>157792</v>
      </c>
      <c r="Z87" s="84">
        <v>102660</v>
      </c>
      <c r="AA87" s="84">
        <v>14766</v>
      </c>
      <c r="AB87" s="84">
        <v>4392837</v>
      </c>
      <c r="AC87" s="84">
        <v>12164401</v>
      </c>
      <c r="AD87" s="84">
        <f t="shared" si="14"/>
        <v>72694005</v>
      </c>
      <c r="AE87" s="84">
        <f t="shared" si="15"/>
        <v>2556591</v>
      </c>
      <c r="AF87" s="84">
        <f t="shared" si="16"/>
        <v>16557238</v>
      </c>
      <c r="AG87" s="84">
        <f t="shared" si="17"/>
        <v>91807834</v>
      </c>
      <c r="AH87" s="84">
        <f t="shared" si="18"/>
        <v>880540</v>
      </c>
      <c r="AI87" s="83">
        <f t="shared" si="28"/>
        <v>92688374</v>
      </c>
      <c r="AK87" s="85">
        <v>48996165</v>
      </c>
      <c r="AL87" s="84">
        <v>22431651</v>
      </c>
      <c r="AM87" s="84">
        <v>1391164</v>
      </c>
      <c r="AN87" s="84">
        <v>2467974</v>
      </c>
      <c r="AO87" s="84">
        <v>157792</v>
      </c>
      <c r="AP87" s="84">
        <v>102660</v>
      </c>
      <c r="AQ87" s="84">
        <v>14766</v>
      </c>
      <c r="AR87" s="84">
        <v>4392837</v>
      </c>
      <c r="AS87" s="84">
        <v>12164401</v>
      </c>
      <c r="AT87" s="84">
        <f t="shared" si="19"/>
        <v>72991538</v>
      </c>
      <c r="AU87" s="84">
        <f t="shared" si="20"/>
        <v>2570634</v>
      </c>
      <c r="AV87" s="84">
        <f t="shared" si="21"/>
        <v>16557238</v>
      </c>
      <c r="AW87" s="84">
        <f t="shared" si="22"/>
        <v>92119410</v>
      </c>
      <c r="AX87" s="84">
        <f t="shared" si="23"/>
        <v>883528</v>
      </c>
      <c r="AY87" s="83">
        <f t="shared" si="26"/>
        <v>93002938</v>
      </c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>
      <c r="A88" s="96">
        <f t="shared" si="24"/>
        <v>2025</v>
      </c>
      <c r="B88" s="96">
        <f t="shared" si="25"/>
        <v>11</v>
      </c>
      <c r="C88" s="95">
        <f t="shared" si="8"/>
        <v>45962</v>
      </c>
      <c r="E88" s="85">
        <v>77976080</v>
      </c>
      <c r="F88" s="84">
        <v>31680849</v>
      </c>
      <c r="G88" s="84">
        <v>2395802</v>
      </c>
      <c r="H88" s="84">
        <v>2816739</v>
      </c>
      <c r="I88" s="84">
        <v>136844</v>
      </c>
      <c r="J88" s="84">
        <v>93326</v>
      </c>
      <c r="K88" s="84">
        <v>12218</v>
      </c>
      <c r="L88" s="84">
        <v>5351829</v>
      </c>
      <c r="M88" s="84">
        <v>12994524</v>
      </c>
      <c r="N88" s="84">
        <f t="shared" si="9"/>
        <v>112201793</v>
      </c>
      <c r="O88" s="84">
        <f t="shared" si="10"/>
        <v>2910065</v>
      </c>
      <c r="P88" s="84">
        <f t="shared" si="11"/>
        <v>18346353</v>
      </c>
      <c r="Q88" s="84">
        <f t="shared" si="12"/>
        <v>133458211</v>
      </c>
      <c r="R88" s="84">
        <f t="shared" si="13"/>
        <v>1280013</v>
      </c>
      <c r="S88" s="83">
        <f t="shared" si="27"/>
        <v>134738224</v>
      </c>
      <c r="T88" s="84"/>
      <c r="U88" s="85">
        <v>80011675</v>
      </c>
      <c r="V88" s="84">
        <v>32590911</v>
      </c>
      <c r="W88" s="84">
        <v>2484401</v>
      </c>
      <c r="X88" s="84">
        <v>2847346</v>
      </c>
      <c r="Y88" s="84">
        <v>136844</v>
      </c>
      <c r="Z88" s="84">
        <v>99844</v>
      </c>
      <c r="AA88" s="84">
        <v>12218</v>
      </c>
      <c r="AB88" s="84">
        <v>5351829</v>
      </c>
      <c r="AC88" s="84">
        <v>12994524</v>
      </c>
      <c r="AD88" s="84">
        <f t="shared" si="14"/>
        <v>115236049</v>
      </c>
      <c r="AE88" s="84">
        <f t="shared" si="15"/>
        <v>2947190</v>
      </c>
      <c r="AF88" s="84">
        <f t="shared" si="16"/>
        <v>18346353</v>
      </c>
      <c r="AG88" s="84">
        <f t="shared" si="17"/>
        <v>136529592</v>
      </c>
      <c r="AH88" s="84">
        <f t="shared" si="18"/>
        <v>1309471</v>
      </c>
      <c r="AI88" s="83">
        <f t="shared" si="28"/>
        <v>137839063</v>
      </c>
      <c r="AK88" s="85">
        <v>80261853</v>
      </c>
      <c r="AL88" s="84">
        <v>32833321</v>
      </c>
      <c r="AM88" s="84">
        <v>2484401</v>
      </c>
      <c r="AN88" s="84">
        <v>2859599</v>
      </c>
      <c r="AO88" s="84">
        <v>136844</v>
      </c>
      <c r="AP88" s="84">
        <v>99844</v>
      </c>
      <c r="AQ88" s="84">
        <v>12218</v>
      </c>
      <c r="AR88" s="84">
        <v>5351829</v>
      </c>
      <c r="AS88" s="84">
        <v>12994524</v>
      </c>
      <c r="AT88" s="84">
        <f t="shared" si="19"/>
        <v>115728637</v>
      </c>
      <c r="AU88" s="84">
        <f t="shared" si="20"/>
        <v>2959443</v>
      </c>
      <c r="AV88" s="84">
        <f t="shared" si="21"/>
        <v>18346353</v>
      </c>
      <c r="AW88" s="84">
        <f t="shared" si="22"/>
        <v>137034433</v>
      </c>
      <c r="AX88" s="84">
        <f t="shared" si="23"/>
        <v>1314313</v>
      </c>
      <c r="AY88" s="83">
        <f t="shared" si="26"/>
        <v>138348746</v>
      </c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>
      <c r="A89" s="96">
        <f t="shared" si="24"/>
        <v>2025</v>
      </c>
      <c r="B89" s="96">
        <f t="shared" si="25"/>
        <v>12</v>
      </c>
      <c r="C89" s="95">
        <f t="shared" si="8"/>
        <v>45992</v>
      </c>
      <c r="E89" s="85">
        <v>102247161</v>
      </c>
      <c r="F89" s="84">
        <v>40949320</v>
      </c>
      <c r="G89" s="84">
        <v>3097834</v>
      </c>
      <c r="H89" s="84">
        <v>3643972</v>
      </c>
      <c r="I89" s="84">
        <v>167817</v>
      </c>
      <c r="J89" s="84">
        <v>108458</v>
      </c>
      <c r="K89" s="84">
        <v>13522</v>
      </c>
      <c r="L89" s="84">
        <v>5505196</v>
      </c>
      <c r="M89" s="84">
        <v>13351707</v>
      </c>
      <c r="N89" s="84">
        <f t="shared" si="9"/>
        <v>146475654</v>
      </c>
      <c r="O89" s="84">
        <f t="shared" si="10"/>
        <v>3752430</v>
      </c>
      <c r="P89" s="84">
        <f t="shared" si="11"/>
        <v>18856903</v>
      </c>
      <c r="Q89" s="84">
        <f t="shared" si="12"/>
        <v>169084987</v>
      </c>
      <c r="R89" s="84">
        <f t="shared" si="13"/>
        <v>1621714</v>
      </c>
      <c r="S89" s="83">
        <f t="shared" si="27"/>
        <v>170706701</v>
      </c>
      <c r="T89" s="84"/>
      <c r="U89" s="85">
        <v>104972492</v>
      </c>
      <c r="V89" s="84">
        <v>42190324</v>
      </c>
      <c r="W89" s="84">
        <v>3204162</v>
      </c>
      <c r="X89" s="84">
        <v>3678014</v>
      </c>
      <c r="Y89" s="84">
        <v>167817</v>
      </c>
      <c r="Z89" s="84">
        <v>116170</v>
      </c>
      <c r="AA89" s="84">
        <v>13522</v>
      </c>
      <c r="AB89" s="84">
        <v>5505196</v>
      </c>
      <c r="AC89" s="84">
        <v>13351707</v>
      </c>
      <c r="AD89" s="84">
        <f t="shared" si="14"/>
        <v>150548317</v>
      </c>
      <c r="AE89" s="84">
        <f t="shared" si="15"/>
        <v>3794184</v>
      </c>
      <c r="AF89" s="84">
        <f t="shared" si="16"/>
        <v>18856903</v>
      </c>
      <c r="AG89" s="84">
        <f t="shared" si="17"/>
        <v>173199404</v>
      </c>
      <c r="AH89" s="84">
        <f t="shared" si="18"/>
        <v>1661176</v>
      </c>
      <c r="AI89" s="83">
        <f t="shared" si="28"/>
        <v>174860580</v>
      </c>
      <c r="AK89" s="85">
        <v>105319316</v>
      </c>
      <c r="AL89" s="84">
        <v>42570548</v>
      </c>
      <c r="AM89" s="84">
        <v>3204162</v>
      </c>
      <c r="AN89" s="84">
        <v>3691532</v>
      </c>
      <c r="AO89" s="84">
        <v>167817</v>
      </c>
      <c r="AP89" s="84">
        <v>116170</v>
      </c>
      <c r="AQ89" s="84">
        <v>13522</v>
      </c>
      <c r="AR89" s="84">
        <v>5505196</v>
      </c>
      <c r="AS89" s="84">
        <v>13351707</v>
      </c>
      <c r="AT89" s="84">
        <f t="shared" si="19"/>
        <v>151275365</v>
      </c>
      <c r="AU89" s="84">
        <f t="shared" si="20"/>
        <v>3807702</v>
      </c>
      <c r="AV89" s="84">
        <f t="shared" si="21"/>
        <v>18856903</v>
      </c>
      <c r="AW89" s="84">
        <f t="shared" si="22"/>
        <v>173939970</v>
      </c>
      <c r="AX89" s="84">
        <f t="shared" si="23"/>
        <v>1668278</v>
      </c>
      <c r="AY89" s="83">
        <f t="shared" si="26"/>
        <v>175608248</v>
      </c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96">
        <f t="shared" si="24"/>
        <v>2026</v>
      </c>
      <c r="B90" s="96">
        <f t="shared" si="25"/>
        <v>1</v>
      </c>
      <c r="C90" s="95">
        <f t="shared" si="8"/>
        <v>46023</v>
      </c>
      <c r="E90" s="85">
        <v>98484867</v>
      </c>
      <c r="F90" s="84">
        <v>38185392</v>
      </c>
      <c r="G90" s="84">
        <v>2702627</v>
      </c>
      <c r="H90" s="84">
        <v>2859580</v>
      </c>
      <c r="I90" s="84">
        <v>132928</v>
      </c>
      <c r="J90" s="84">
        <v>100473</v>
      </c>
      <c r="K90" s="84">
        <v>12585</v>
      </c>
      <c r="L90" s="84">
        <v>5250186</v>
      </c>
      <c r="M90" s="84">
        <v>11576790</v>
      </c>
      <c r="N90" s="84">
        <f t="shared" si="9"/>
        <v>139518399</v>
      </c>
      <c r="O90" s="84">
        <f t="shared" si="10"/>
        <v>2960053</v>
      </c>
      <c r="P90" s="84">
        <f t="shared" si="11"/>
        <v>16826976</v>
      </c>
      <c r="Q90" s="84">
        <f t="shared" si="12"/>
        <v>159305428</v>
      </c>
      <c r="R90" s="84">
        <f t="shared" si="13"/>
        <v>1527917</v>
      </c>
      <c r="S90" s="83">
        <f t="shared" si="27"/>
        <v>160833345</v>
      </c>
      <c r="T90" s="84"/>
      <c r="U90" s="85">
        <v>101160272</v>
      </c>
      <c r="V90" s="84">
        <v>39300881</v>
      </c>
      <c r="W90" s="84">
        <v>2794060</v>
      </c>
      <c r="X90" s="84">
        <v>2897889</v>
      </c>
      <c r="Y90" s="84">
        <v>132928</v>
      </c>
      <c r="Z90" s="84">
        <v>108279</v>
      </c>
      <c r="AA90" s="84">
        <v>12585</v>
      </c>
      <c r="AB90" s="84">
        <v>5250186</v>
      </c>
      <c r="AC90" s="84">
        <v>11576790</v>
      </c>
      <c r="AD90" s="84">
        <f t="shared" si="14"/>
        <v>143400726</v>
      </c>
      <c r="AE90" s="84">
        <f t="shared" si="15"/>
        <v>3006168</v>
      </c>
      <c r="AF90" s="84">
        <f t="shared" si="16"/>
        <v>16826976</v>
      </c>
      <c r="AG90" s="84">
        <f t="shared" si="17"/>
        <v>163233870</v>
      </c>
      <c r="AH90" s="84">
        <f t="shared" si="18"/>
        <v>1565595</v>
      </c>
      <c r="AI90" s="83">
        <f t="shared" si="28"/>
        <v>164799465</v>
      </c>
      <c r="AK90" s="85">
        <v>101502731</v>
      </c>
      <c r="AL90" s="84">
        <v>39636076</v>
      </c>
      <c r="AM90" s="84">
        <v>2794060</v>
      </c>
      <c r="AN90" s="84">
        <v>2916683</v>
      </c>
      <c r="AO90" s="84">
        <v>132928</v>
      </c>
      <c r="AP90" s="84">
        <v>108279</v>
      </c>
      <c r="AQ90" s="84">
        <v>12585</v>
      </c>
      <c r="AR90" s="84">
        <v>5250186</v>
      </c>
      <c r="AS90" s="84">
        <v>11576790</v>
      </c>
      <c r="AT90" s="84">
        <f t="shared" si="19"/>
        <v>144078380</v>
      </c>
      <c r="AU90" s="84">
        <f t="shared" si="20"/>
        <v>3024962</v>
      </c>
      <c r="AV90" s="84">
        <f t="shared" si="21"/>
        <v>16826976</v>
      </c>
      <c r="AW90" s="84">
        <f t="shared" si="22"/>
        <v>163930318</v>
      </c>
      <c r="AX90" s="84">
        <f t="shared" si="23"/>
        <v>1572275</v>
      </c>
      <c r="AY90" s="83">
        <f t="shared" si="26"/>
        <v>165502593</v>
      </c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</row>
    <row r="91" spans="1:75">
      <c r="A91" s="96">
        <f t="shared" si="24"/>
        <v>2026</v>
      </c>
      <c r="B91" s="96">
        <f t="shared" si="25"/>
        <v>2</v>
      </c>
      <c r="C91" s="95">
        <f t="shared" si="8"/>
        <v>46054</v>
      </c>
      <c r="E91" s="85">
        <v>83526830</v>
      </c>
      <c r="F91" s="84">
        <v>35481476</v>
      </c>
      <c r="G91" s="84">
        <v>2424202</v>
      </c>
      <c r="H91" s="84">
        <v>2745678</v>
      </c>
      <c r="I91" s="84">
        <v>162904</v>
      </c>
      <c r="J91" s="84">
        <v>117354</v>
      </c>
      <c r="K91" s="84">
        <v>13740</v>
      </c>
      <c r="L91" s="84">
        <v>5581183</v>
      </c>
      <c r="M91" s="84">
        <v>16017940</v>
      </c>
      <c r="N91" s="84">
        <f t="shared" si="9"/>
        <v>121609152</v>
      </c>
      <c r="O91" s="84">
        <f t="shared" si="10"/>
        <v>2863032</v>
      </c>
      <c r="P91" s="84">
        <f t="shared" si="11"/>
        <v>21599123</v>
      </c>
      <c r="Q91" s="84">
        <f t="shared" si="12"/>
        <v>146071307</v>
      </c>
      <c r="R91" s="84">
        <f t="shared" si="13"/>
        <v>1400987</v>
      </c>
      <c r="S91" s="83">
        <f t="shared" si="27"/>
        <v>147472294</v>
      </c>
      <c r="T91" s="84"/>
      <c r="U91" s="85">
        <v>85716353</v>
      </c>
      <c r="V91" s="84">
        <v>36381709</v>
      </c>
      <c r="W91" s="84">
        <v>2505751</v>
      </c>
      <c r="X91" s="84">
        <v>2784391</v>
      </c>
      <c r="Y91" s="84">
        <v>162904</v>
      </c>
      <c r="Z91" s="84">
        <v>124187</v>
      </c>
      <c r="AA91" s="84">
        <v>13740</v>
      </c>
      <c r="AB91" s="84">
        <v>5581183</v>
      </c>
      <c r="AC91" s="84">
        <v>16017940</v>
      </c>
      <c r="AD91" s="84">
        <f t="shared" si="14"/>
        <v>124780457</v>
      </c>
      <c r="AE91" s="84">
        <f t="shared" si="15"/>
        <v>2908578</v>
      </c>
      <c r="AF91" s="84">
        <f t="shared" si="16"/>
        <v>21599123</v>
      </c>
      <c r="AG91" s="84">
        <f t="shared" si="17"/>
        <v>149288158</v>
      </c>
      <c r="AH91" s="84">
        <f t="shared" si="18"/>
        <v>1431840</v>
      </c>
      <c r="AI91" s="83">
        <f t="shared" si="28"/>
        <v>150719998</v>
      </c>
      <c r="AK91" s="85">
        <v>85993115</v>
      </c>
      <c r="AL91" s="84">
        <v>36624664</v>
      </c>
      <c r="AM91" s="84">
        <v>2505751</v>
      </c>
      <c r="AN91" s="84">
        <v>2803135</v>
      </c>
      <c r="AO91" s="84">
        <v>162904</v>
      </c>
      <c r="AP91" s="84">
        <v>124187</v>
      </c>
      <c r="AQ91" s="84">
        <v>13740</v>
      </c>
      <c r="AR91" s="84">
        <v>5581183</v>
      </c>
      <c r="AS91" s="84">
        <v>16017940</v>
      </c>
      <c r="AT91" s="84">
        <f t="shared" si="19"/>
        <v>125300174</v>
      </c>
      <c r="AU91" s="84">
        <f t="shared" si="20"/>
        <v>2927322</v>
      </c>
      <c r="AV91" s="84">
        <f t="shared" si="21"/>
        <v>21599123</v>
      </c>
      <c r="AW91" s="84">
        <f t="shared" si="22"/>
        <v>149826619</v>
      </c>
      <c r="AX91" s="84">
        <f t="shared" si="23"/>
        <v>1437004</v>
      </c>
      <c r="AY91" s="83">
        <f t="shared" si="26"/>
        <v>151263623</v>
      </c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</row>
    <row r="92" spans="1:75">
      <c r="A92" s="96">
        <f t="shared" si="24"/>
        <v>2026</v>
      </c>
      <c r="B92" s="96">
        <f t="shared" si="25"/>
        <v>3</v>
      </c>
      <c r="C92" s="95">
        <f t="shared" si="8"/>
        <v>46082</v>
      </c>
      <c r="E92" s="85">
        <v>76427048</v>
      </c>
      <c r="F92" s="84">
        <v>32536757</v>
      </c>
      <c r="G92" s="84">
        <v>2200187</v>
      </c>
      <c r="H92" s="84">
        <v>2565235</v>
      </c>
      <c r="I92" s="84">
        <v>162777</v>
      </c>
      <c r="J92" s="84">
        <v>107052</v>
      </c>
      <c r="K92" s="84">
        <v>14893</v>
      </c>
      <c r="L92" s="84">
        <v>5139063</v>
      </c>
      <c r="M92" s="84">
        <v>10946599</v>
      </c>
      <c r="N92" s="84">
        <f t="shared" si="9"/>
        <v>111341662</v>
      </c>
      <c r="O92" s="84">
        <f t="shared" si="10"/>
        <v>2672287</v>
      </c>
      <c r="P92" s="84">
        <f t="shared" si="11"/>
        <v>16085662</v>
      </c>
      <c r="Q92" s="84">
        <f t="shared" si="12"/>
        <v>130099611</v>
      </c>
      <c r="R92" s="84">
        <f t="shared" si="13"/>
        <v>1247800</v>
      </c>
      <c r="S92" s="83">
        <f t="shared" si="27"/>
        <v>131347411</v>
      </c>
      <c r="T92" s="84"/>
      <c r="U92" s="85">
        <v>78572435</v>
      </c>
      <c r="V92" s="84">
        <v>33351437</v>
      </c>
      <c r="W92" s="84">
        <v>2279316</v>
      </c>
      <c r="X92" s="84">
        <v>2601814</v>
      </c>
      <c r="Y92" s="84">
        <v>162777</v>
      </c>
      <c r="Z92" s="84">
        <v>113356</v>
      </c>
      <c r="AA92" s="84">
        <v>14893</v>
      </c>
      <c r="AB92" s="84">
        <v>5139063</v>
      </c>
      <c r="AC92" s="84">
        <v>10946599</v>
      </c>
      <c r="AD92" s="84">
        <f t="shared" si="14"/>
        <v>114380858</v>
      </c>
      <c r="AE92" s="84">
        <f t="shared" si="15"/>
        <v>2715170</v>
      </c>
      <c r="AF92" s="84">
        <f t="shared" si="16"/>
        <v>16085662</v>
      </c>
      <c r="AG92" s="84">
        <f t="shared" si="17"/>
        <v>133181690</v>
      </c>
      <c r="AH92" s="84">
        <f t="shared" si="18"/>
        <v>1277361</v>
      </c>
      <c r="AI92" s="83">
        <f t="shared" si="28"/>
        <v>134459051</v>
      </c>
      <c r="AK92" s="85">
        <v>78844059</v>
      </c>
      <c r="AL92" s="84">
        <v>33559167</v>
      </c>
      <c r="AM92" s="84">
        <v>2279316</v>
      </c>
      <c r="AN92" s="84">
        <v>2618065</v>
      </c>
      <c r="AO92" s="84">
        <v>162777</v>
      </c>
      <c r="AP92" s="84">
        <v>113356</v>
      </c>
      <c r="AQ92" s="84">
        <v>14893</v>
      </c>
      <c r="AR92" s="84">
        <v>5139063</v>
      </c>
      <c r="AS92" s="84">
        <v>10946599</v>
      </c>
      <c r="AT92" s="84">
        <f t="shared" si="19"/>
        <v>114860212</v>
      </c>
      <c r="AU92" s="84">
        <f t="shared" si="20"/>
        <v>2731421</v>
      </c>
      <c r="AV92" s="84">
        <f t="shared" si="21"/>
        <v>16085662</v>
      </c>
      <c r="AW92" s="84">
        <f t="shared" si="22"/>
        <v>133677295</v>
      </c>
      <c r="AX92" s="84">
        <f t="shared" si="23"/>
        <v>1282114</v>
      </c>
      <c r="AY92" s="83">
        <f t="shared" si="26"/>
        <v>134959409</v>
      </c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</row>
    <row r="93" spans="1:75">
      <c r="A93" s="96">
        <f t="shared" si="24"/>
        <v>2026</v>
      </c>
      <c r="B93" s="96">
        <f t="shared" si="25"/>
        <v>4</v>
      </c>
      <c r="C93" s="95">
        <f t="shared" si="8"/>
        <v>46113</v>
      </c>
      <c r="E93" s="85">
        <v>53808808</v>
      </c>
      <c r="F93" s="84">
        <v>23905013</v>
      </c>
      <c r="G93" s="84">
        <v>1841573</v>
      </c>
      <c r="H93" s="84">
        <v>1963698</v>
      </c>
      <c r="I93" s="84">
        <v>122788</v>
      </c>
      <c r="J93" s="84">
        <v>73983</v>
      </c>
      <c r="K93" s="84">
        <v>13445</v>
      </c>
      <c r="L93" s="84">
        <v>5133741</v>
      </c>
      <c r="M93" s="84">
        <v>11812418</v>
      </c>
      <c r="N93" s="84">
        <f t="shared" si="9"/>
        <v>79691627</v>
      </c>
      <c r="O93" s="84">
        <f t="shared" si="10"/>
        <v>2037681</v>
      </c>
      <c r="P93" s="84">
        <f t="shared" si="11"/>
        <v>16946159</v>
      </c>
      <c r="Q93" s="84">
        <f t="shared" si="12"/>
        <v>98675467</v>
      </c>
      <c r="R93" s="84">
        <f t="shared" si="13"/>
        <v>946408</v>
      </c>
      <c r="S93" s="83">
        <f t="shared" si="27"/>
        <v>99621875</v>
      </c>
      <c r="T93" s="84"/>
      <c r="U93" s="85">
        <v>55552417</v>
      </c>
      <c r="V93" s="84">
        <v>24580598</v>
      </c>
      <c r="W93" s="84">
        <v>1917956</v>
      </c>
      <c r="X93" s="84">
        <v>1994459</v>
      </c>
      <c r="Y93" s="84">
        <v>122788</v>
      </c>
      <c r="Z93" s="84">
        <v>79235</v>
      </c>
      <c r="AA93" s="84">
        <v>13445</v>
      </c>
      <c r="AB93" s="84">
        <v>5133741</v>
      </c>
      <c r="AC93" s="84">
        <v>11812418</v>
      </c>
      <c r="AD93" s="84">
        <f t="shared" si="14"/>
        <v>82187204</v>
      </c>
      <c r="AE93" s="84">
        <f t="shared" si="15"/>
        <v>2073694</v>
      </c>
      <c r="AF93" s="84">
        <f t="shared" si="16"/>
        <v>16946159</v>
      </c>
      <c r="AG93" s="84">
        <f t="shared" si="17"/>
        <v>101207057</v>
      </c>
      <c r="AH93" s="84">
        <f t="shared" si="18"/>
        <v>970689</v>
      </c>
      <c r="AI93" s="83">
        <f t="shared" si="28"/>
        <v>102177746</v>
      </c>
      <c r="AK93" s="85">
        <v>55771338</v>
      </c>
      <c r="AL93" s="84">
        <v>24741004</v>
      </c>
      <c r="AM93" s="84">
        <v>1917956</v>
      </c>
      <c r="AN93" s="84">
        <v>2006866</v>
      </c>
      <c r="AO93" s="84">
        <v>122788</v>
      </c>
      <c r="AP93" s="84">
        <v>79235</v>
      </c>
      <c r="AQ93" s="84">
        <v>13445</v>
      </c>
      <c r="AR93" s="84">
        <v>5133741</v>
      </c>
      <c r="AS93" s="84">
        <v>11812418</v>
      </c>
      <c r="AT93" s="84">
        <f t="shared" si="19"/>
        <v>82566531</v>
      </c>
      <c r="AU93" s="84">
        <f t="shared" si="20"/>
        <v>2086101</v>
      </c>
      <c r="AV93" s="84">
        <f t="shared" si="21"/>
        <v>16946159</v>
      </c>
      <c r="AW93" s="84">
        <f t="shared" si="22"/>
        <v>101598791</v>
      </c>
      <c r="AX93" s="84">
        <f t="shared" si="23"/>
        <v>974446</v>
      </c>
      <c r="AY93" s="83">
        <f t="shared" si="26"/>
        <v>102573237</v>
      </c>
      <c r="BA93" s="233"/>
      <c r="BB93" s="233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</row>
    <row r="94" spans="1:75">
      <c r="A94" s="96">
        <f t="shared" si="24"/>
        <v>2026</v>
      </c>
      <c r="B94" s="96">
        <f t="shared" si="25"/>
        <v>5</v>
      </c>
      <c r="C94" s="95">
        <f t="shared" ref="C94:C157" si="29">DATE(A94,B94,1)</f>
        <v>46143</v>
      </c>
      <c r="E94" s="85">
        <v>30654737</v>
      </c>
      <c r="F94" s="84">
        <v>17432449</v>
      </c>
      <c r="G94" s="84">
        <v>1302314</v>
      </c>
      <c r="H94" s="84">
        <v>1864045</v>
      </c>
      <c r="I94" s="84">
        <v>129141</v>
      </c>
      <c r="J94" s="84">
        <v>60307</v>
      </c>
      <c r="K94" s="84">
        <v>12408</v>
      </c>
      <c r="L94" s="84">
        <v>4448017</v>
      </c>
      <c r="M94" s="84">
        <v>10858118</v>
      </c>
      <c r="N94" s="84">
        <f t="shared" ref="N94:N157" si="30">SUM(E94:G94,I94,K94)</f>
        <v>49531049</v>
      </c>
      <c r="O94" s="84">
        <f t="shared" ref="O94:O157" si="31">SUM(H94,J94)</f>
        <v>1924352</v>
      </c>
      <c r="P94" s="84">
        <f t="shared" ref="P94:P157" si="32">SUM(L94:M94)</f>
        <v>15306135</v>
      </c>
      <c r="Q94" s="84">
        <f t="shared" ref="Q94:Q157" si="33">SUM(N94:P94)</f>
        <v>66761536</v>
      </c>
      <c r="R94" s="84">
        <f t="shared" ref="R94:R157" si="34">S94-Q94</f>
        <v>640318</v>
      </c>
      <c r="S94" s="83">
        <f t="shared" si="27"/>
        <v>67401854</v>
      </c>
      <c r="T94" s="84"/>
      <c r="U94" s="85">
        <v>31725865</v>
      </c>
      <c r="V94" s="84">
        <v>17975654</v>
      </c>
      <c r="W94" s="84">
        <v>1368990</v>
      </c>
      <c r="X94" s="84">
        <v>1895465</v>
      </c>
      <c r="Y94" s="84">
        <v>129141</v>
      </c>
      <c r="Z94" s="84">
        <v>64766</v>
      </c>
      <c r="AA94" s="84">
        <v>12408</v>
      </c>
      <c r="AB94" s="84">
        <v>4448017</v>
      </c>
      <c r="AC94" s="84">
        <v>10858118</v>
      </c>
      <c r="AD94" s="84">
        <f t="shared" ref="AD94:AD157" si="35">SUM(U94:W94,Y94,AA94)</f>
        <v>51212058</v>
      </c>
      <c r="AE94" s="84">
        <f t="shared" ref="AE94:AE157" si="36">SUM(X94,Z94)</f>
        <v>1960231</v>
      </c>
      <c r="AF94" s="84">
        <f t="shared" ref="AF94:AF157" si="37">SUM(AB94:AC94)</f>
        <v>15306135</v>
      </c>
      <c r="AG94" s="84">
        <f t="shared" ref="AG94:AG157" si="38">SUM(AD94:AF94)</f>
        <v>68478424</v>
      </c>
      <c r="AH94" s="84">
        <f t="shared" ref="AH94:AH157" si="39">AI94-AG94</f>
        <v>656784</v>
      </c>
      <c r="AI94" s="83">
        <f t="shared" si="28"/>
        <v>69135208</v>
      </c>
      <c r="AK94" s="85">
        <v>31849734</v>
      </c>
      <c r="AL94" s="84">
        <v>18074568</v>
      </c>
      <c r="AM94" s="84">
        <v>1368990</v>
      </c>
      <c r="AN94" s="84">
        <v>1905611</v>
      </c>
      <c r="AO94" s="84">
        <v>129141</v>
      </c>
      <c r="AP94" s="84">
        <v>64766</v>
      </c>
      <c r="AQ94" s="84">
        <v>12408</v>
      </c>
      <c r="AR94" s="84">
        <v>4448017</v>
      </c>
      <c r="AS94" s="84">
        <v>10858118</v>
      </c>
      <c r="AT94" s="84">
        <f t="shared" ref="AT94:AT157" si="40">SUM(AK94:AM94,AO94,AQ94)</f>
        <v>51434841</v>
      </c>
      <c r="AU94" s="84">
        <f t="shared" ref="AU94:AU157" si="41">SUM(AN94,AP94)</f>
        <v>1970377</v>
      </c>
      <c r="AV94" s="84">
        <f t="shared" ref="AV94:AV157" si="42">SUM(AR94:AS94)</f>
        <v>15306135</v>
      </c>
      <c r="AW94" s="84">
        <f t="shared" ref="AW94:AW157" si="43">SUM(AT94:AV94)</f>
        <v>68711353</v>
      </c>
      <c r="AX94" s="84">
        <f t="shared" ref="AX94:AX157" si="44">AY94-AW94</f>
        <v>659019</v>
      </c>
      <c r="AY94" s="83">
        <f t="shared" si="26"/>
        <v>69370372</v>
      </c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</row>
    <row r="95" spans="1:75">
      <c r="A95" s="96">
        <f t="shared" ref="A95:A158" si="45">IF(B95=1,A94+1,A94)</f>
        <v>2026</v>
      </c>
      <c r="B95" s="96">
        <f t="shared" ref="B95:B158" si="46">IF(B94=12,1,B94+1)</f>
        <v>6</v>
      </c>
      <c r="C95" s="95">
        <f t="shared" si="29"/>
        <v>46174</v>
      </c>
      <c r="E95" s="85">
        <v>20216968</v>
      </c>
      <c r="F95" s="84">
        <v>13640440</v>
      </c>
      <c r="G95" s="84">
        <v>1033793</v>
      </c>
      <c r="H95" s="84">
        <v>1438020</v>
      </c>
      <c r="I95" s="84">
        <v>102520</v>
      </c>
      <c r="J95" s="84">
        <v>59894</v>
      </c>
      <c r="K95" s="84">
        <v>12274</v>
      </c>
      <c r="L95" s="84">
        <v>4389156</v>
      </c>
      <c r="M95" s="84">
        <v>11794719</v>
      </c>
      <c r="N95" s="84">
        <f t="shared" si="30"/>
        <v>35005995</v>
      </c>
      <c r="O95" s="84">
        <f t="shared" si="31"/>
        <v>1497914</v>
      </c>
      <c r="P95" s="84">
        <f t="shared" si="32"/>
        <v>16183875</v>
      </c>
      <c r="Q95" s="84">
        <f t="shared" si="33"/>
        <v>52687784</v>
      </c>
      <c r="R95" s="84">
        <f t="shared" si="34"/>
        <v>505335</v>
      </c>
      <c r="S95" s="83">
        <f t="shared" si="27"/>
        <v>53193119</v>
      </c>
      <c r="T95" s="84"/>
      <c r="U95" s="85">
        <v>20997829</v>
      </c>
      <c r="V95" s="84">
        <v>14143840</v>
      </c>
      <c r="W95" s="84">
        <v>1104926</v>
      </c>
      <c r="X95" s="84">
        <v>1465056</v>
      </c>
      <c r="Y95" s="84">
        <v>102520</v>
      </c>
      <c r="Z95" s="84">
        <v>64257</v>
      </c>
      <c r="AA95" s="84">
        <v>12274</v>
      </c>
      <c r="AB95" s="84">
        <v>4389156</v>
      </c>
      <c r="AC95" s="84">
        <v>11794719</v>
      </c>
      <c r="AD95" s="84">
        <f t="shared" si="35"/>
        <v>36361389</v>
      </c>
      <c r="AE95" s="84">
        <f t="shared" si="36"/>
        <v>1529313</v>
      </c>
      <c r="AF95" s="84">
        <f t="shared" si="37"/>
        <v>16183875</v>
      </c>
      <c r="AG95" s="84">
        <f t="shared" si="38"/>
        <v>54074577</v>
      </c>
      <c r="AH95" s="84">
        <f t="shared" si="39"/>
        <v>518636</v>
      </c>
      <c r="AI95" s="83">
        <f t="shared" si="28"/>
        <v>54593213</v>
      </c>
      <c r="AK95" s="85">
        <v>21077892</v>
      </c>
      <c r="AL95" s="84">
        <v>14207378</v>
      </c>
      <c r="AM95" s="84">
        <v>1104926</v>
      </c>
      <c r="AN95" s="84">
        <v>1471600</v>
      </c>
      <c r="AO95" s="84">
        <v>102520</v>
      </c>
      <c r="AP95" s="84">
        <v>64257</v>
      </c>
      <c r="AQ95" s="84">
        <v>12274</v>
      </c>
      <c r="AR95" s="84">
        <v>4389156</v>
      </c>
      <c r="AS95" s="84">
        <v>11794719</v>
      </c>
      <c r="AT95" s="84">
        <f t="shared" si="40"/>
        <v>36504990</v>
      </c>
      <c r="AU95" s="84">
        <f t="shared" si="41"/>
        <v>1535857</v>
      </c>
      <c r="AV95" s="84">
        <f t="shared" si="42"/>
        <v>16183875</v>
      </c>
      <c r="AW95" s="84">
        <f t="shared" si="43"/>
        <v>54224722</v>
      </c>
      <c r="AX95" s="84">
        <f t="shared" si="44"/>
        <v>520076</v>
      </c>
      <c r="AY95" s="83">
        <f t="shared" ref="AY95:AY158" si="47">ROUND(AW95/(1-0.0095), 0)</f>
        <v>54744798</v>
      </c>
      <c r="BA95" s="233"/>
      <c r="BB95" s="233"/>
      <c r="BC95" s="233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</row>
    <row r="96" spans="1:75">
      <c r="A96" s="96">
        <f t="shared" si="45"/>
        <v>2026</v>
      </c>
      <c r="B96" s="96">
        <f t="shared" si="46"/>
        <v>7</v>
      </c>
      <c r="C96" s="95">
        <f t="shared" si="29"/>
        <v>46204</v>
      </c>
      <c r="E96" s="85">
        <v>14499130</v>
      </c>
      <c r="F96" s="84">
        <v>11258686</v>
      </c>
      <c r="G96" s="84">
        <v>821712</v>
      </c>
      <c r="H96" s="84">
        <v>1357994</v>
      </c>
      <c r="I96" s="84">
        <v>92500</v>
      </c>
      <c r="J96" s="84">
        <v>56099</v>
      </c>
      <c r="K96" s="84">
        <v>11605</v>
      </c>
      <c r="L96" s="84">
        <v>3830993</v>
      </c>
      <c r="M96" s="84">
        <v>11727185</v>
      </c>
      <c r="N96" s="84">
        <f t="shared" si="30"/>
        <v>26683633</v>
      </c>
      <c r="O96" s="84">
        <f t="shared" si="31"/>
        <v>1414093</v>
      </c>
      <c r="P96" s="84">
        <f t="shared" si="32"/>
        <v>15558178</v>
      </c>
      <c r="Q96" s="84">
        <f t="shared" si="33"/>
        <v>43655904</v>
      </c>
      <c r="R96" s="84">
        <f t="shared" si="34"/>
        <v>418709</v>
      </c>
      <c r="S96" s="83">
        <f t="shared" ref="S96:S159" si="48">ROUND(Q96/(1-0.0095), 0)</f>
        <v>44074613</v>
      </c>
      <c r="T96" s="84"/>
      <c r="U96" s="85">
        <v>15182933</v>
      </c>
      <c r="V96" s="84">
        <v>11740744</v>
      </c>
      <c r="W96" s="84">
        <v>889491</v>
      </c>
      <c r="X96" s="84">
        <v>1385949</v>
      </c>
      <c r="Y96" s="84">
        <v>92500</v>
      </c>
      <c r="Z96" s="84">
        <v>60422</v>
      </c>
      <c r="AA96" s="84">
        <v>11605</v>
      </c>
      <c r="AB96" s="84">
        <v>3830993</v>
      </c>
      <c r="AC96" s="84">
        <v>11727185</v>
      </c>
      <c r="AD96" s="84">
        <f t="shared" si="35"/>
        <v>27917273</v>
      </c>
      <c r="AE96" s="84">
        <f t="shared" si="36"/>
        <v>1446371</v>
      </c>
      <c r="AF96" s="84">
        <f t="shared" si="37"/>
        <v>15558178</v>
      </c>
      <c r="AG96" s="84">
        <f t="shared" si="38"/>
        <v>44921822</v>
      </c>
      <c r="AH96" s="84">
        <f t="shared" si="39"/>
        <v>430850</v>
      </c>
      <c r="AI96" s="83">
        <f t="shared" ref="AI96:AI159" si="49">ROUND(AG96/(1-0.0095), 0)</f>
        <v>45352672</v>
      </c>
      <c r="AK96" s="85">
        <v>15249424</v>
      </c>
      <c r="AL96" s="84">
        <v>11790408</v>
      </c>
      <c r="AM96" s="84">
        <v>889491</v>
      </c>
      <c r="AN96" s="84">
        <v>1391852</v>
      </c>
      <c r="AO96" s="84">
        <v>92500</v>
      </c>
      <c r="AP96" s="84">
        <v>60422</v>
      </c>
      <c r="AQ96" s="84">
        <v>11605</v>
      </c>
      <c r="AR96" s="84">
        <v>3830993</v>
      </c>
      <c r="AS96" s="84">
        <v>11727185</v>
      </c>
      <c r="AT96" s="84">
        <f t="shared" si="40"/>
        <v>28033428</v>
      </c>
      <c r="AU96" s="84">
        <f t="shared" si="41"/>
        <v>1452274</v>
      </c>
      <c r="AV96" s="84">
        <f t="shared" si="42"/>
        <v>15558178</v>
      </c>
      <c r="AW96" s="84">
        <f t="shared" si="43"/>
        <v>45043880</v>
      </c>
      <c r="AX96" s="84">
        <f t="shared" si="44"/>
        <v>432021</v>
      </c>
      <c r="AY96" s="83">
        <f t="shared" si="47"/>
        <v>45475901</v>
      </c>
      <c r="BA96" s="233"/>
      <c r="BB96" s="233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</row>
    <row r="97" spans="1:75">
      <c r="A97" s="96">
        <f t="shared" si="45"/>
        <v>2026</v>
      </c>
      <c r="B97" s="96">
        <f t="shared" si="46"/>
        <v>8</v>
      </c>
      <c r="C97" s="95">
        <f t="shared" si="29"/>
        <v>46235</v>
      </c>
      <c r="E97" s="85">
        <v>13753169</v>
      </c>
      <c r="F97" s="84">
        <v>11621185</v>
      </c>
      <c r="G97" s="84">
        <v>865973</v>
      </c>
      <c r="H97" s="84">
        <v>1432159</v>
      </c>
      <c r="I97" s="84">
        <v>97711</v>
      </c>
      <c r="J97" s="84">
        <v>57085</v>
      </c>
      <c r="K97" s="84">
        <v>11801</v>
      </c>
      <c r="L97" s="84">
        <v>3979129</v>
      </c>
      <c r="M97" s="84">
        <v>11285896</v>
      </c>
      <c r="N97" s="84">
        <f t="shared" si="30"/>
        <v>26349839</v>
      </c>
      <c r="O97" s="84">
        <f t="shared" si="31"/>
        <v>1489244</v>
      </c>
      <c r="P97" s="84">
        <f t="shared" si="32"/>
        <v>15265025</v>
      </c>
      <c r="Q97" s="84">
        <f t="shared" si="33"/>
        <v>43104108</v>
      </c>
      <c r="R97" s="84">
        <f t="shared" si="34"/>
        <v>413416</v>
      </c>
      <c r="S97" s="83">
        <f t="shared" si="48"/>
        <v>43517524</v>
      </c>
      <c r="T97" s="84"/>
      <c r="U97" s="85">
        <v>14484819</v>
      </c>
      <c r="V97" s="84">
        <v>12125405</v>
      </c>
      <c r="W97" s="84">
        <v>941247</v>
      </c>
      <c r="X97" s="84">
        <v>1462284</v>
      </c>
      <c r="Y97" s="84">
        <v>97711</v>
      </c>
      <c r="Z97" s="84">
        <v>61360</v>
      </c>
      <c r="AA97" s="84">
        <v>11801</v>
      </c>
      <c r="AB97" s="84">
        <v>3979129</v>
      </c>
      <c r="AC97" s="84">
        <v>11285896</v>
      </c>
      <c r="AD97" s="84">
        <f t="shared" si="35"/>
        <v>27660983</v>
      </c>
      <c r="AE97" s="84">
        <f t="shared" si="36"/>
        <v>1523644</v>
      </c>
      <c r="AF97" s="84">
        <f t="shared" si="37"/>
        <v>15265025</v>
      </c>
      <c r="AG97" s="84">
        <f t="shared" si="38"/>
        <v>44449652</v>
      </c>
      <c r="AH97" s="84">
        <f t="shared" si="39"/>
        <v>426322</v>
      </c>
      <c r="AI97" s="83">
        <f t="shared" si="49"/>
        <v>44875974</v>
      </c>
      <c r="AK97" s="85">
        <v>14558264</v>
      </c>
      <c r="AL97" s="84">
        <v>12178112</v>
      </c>
      <c r="AM97" s="84">
        <v>941247</v>
      </c>
      <c r="AN97" s="84">
        <v>1468634</v>
      </c>
      <c r="AO97" s="84">
        <v>97711</v>
      </c>
      <c r="AP97" s="84">
        <v>61360</v>
      </c>
      <c r="AQ97" s="84">
        <v>11801</v>
      </c>
      <c r="AR97" s="84">
        <v>3979129</v>
      </c>
      <c r="AS97" s="84">
        <v>11285896</v>
      </c>
      <c r="AT97" s="84">
        <f t="shared" si="40"/>
        <v>27787135</v>
      </c>
      <c r="AU97" s="84">
        <f t="shared" si="41"/>
        <v>1529994</v>
      </c>
      <c r="AV97" s="84">
        <f t="shared" si="42"/>
        <v>15265025</v>
      </c>
      <c r="AW97" s="84">
        <f t="shared" si="43"/>
        <v>44582154</v>
      </c>
      <c r="AX97" s="84">
        <f t="shared" si="44"/>
        <v>427593</v>
      </c>
      <c r="AY97" s="83">
        <f t="shared" si="47"/>
        <v>45009747</v>
      </c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</row>
    <row r="98" spans="1:75">
      <c r="A98" s="96">
        <f t="shared" si="45"/>
        <v>2026</v>
      </c>
      <c r="B98" s="96">
        <f t="shared" si="46"/>
        <v>9</v>
      </c>
      <c r="C98" s="95">
        <f t="shared" si="29"/>
        <v>46266</v>
      </c>
      <c r="E98" s="85">
        <v>20458306</v>
      </c>
      <c r="F98" s="84">
        <v>12935333</v>
      </c>
      <c r="G98" s="84">
        <v>1130177</v>
      </c>
      <c r="H98" s="84">
        <v>1430985</v>
      </c>
      <c r="I98" s="84">
        <v>106767</v>
      </c>
      <c r="J98" s="84">
        <v>83209</v>
      </c>
      <c r="K98" s="84">
        <v>14490</v>
      </c>
      <c r="L98" s="84">
        <v>3963679</v>
      </c>
      <c r="M98" s="84">
        <v>11102894</v>
      </c>
      <c r="N98" s="84">
        <f t="shared" si="30"/>
        <v>34645073</v>
      </c>
      <c r="O98" s="84">
        <f t="shared" si="31"/>
        <v>1514194</v>
      </c>
      <c r="P98" s="84">
        <f t="shared" si="32"/>
        <v>15066573</v>
      </c>
      <c r="Q98" s="84">
        <f t="shared" si="33"/>
        <v>51225840</v>
      </c>
      <c r="R98" s="84">
        <f t="shared" si="34"/>
        <v>491313</v>
      </c>
      <c r="S98" s="83">
        <f t="shared" si="48"/>
        <v>51717153</v>
      </c>
      <c r="T98" s="84"/>
      <c r="U98" s="85">
        <v>21386212</v>
      </c>
      <c r="V98" s="84">
        <v>13437706</v>
      </c>
      <c r="W98" s="84">
        <v>1212760</v>
      </c>
      <c r="X98" s="84">
        <v>1459481</v>
      </c>
      <c r="Y98" s="84">
        <v>106767</v>
      </c>
      <c r="Z98" s="84">
        <v>87289</v>
      </c>
      <c r="AA98" s="84">
        <v>14490</v>
      </c>
      <c r="AB98" s="84">
        <v>3963679</v>
      </c>
      <c r="AC98" s="84">
        <v>11102894</v>
      </c>
      <c r="AD98" s="84">
        <f t="shared" si="35"/>
        <v>36157935</v>
      </c>
      <c r="AE98" s="84">
        <f t="shared" si="36"/>
        <v>1546770</v>
      </c>
      <c r="AF98" s="84">
        <f t="shared" si="37"/>
        <v>15066573</v>
      </c>
      <c r="AG98" s="84">
        <f t="shared" si="38"/>
        <v>52771278</v>
      </c>
      <c r="AH98" s="84">
        <f t="shared" si="39"/>
        <v>506135</v>
      </c>
      <c r="AI98" s="83">
        <f t="shared" si="49"/>
        <v>53277413</v>
      </c>
      <c r="AK98" s="85">
        <v>21488110</v>
      </c>
      <c r="AL98" s="84">
        <v>13510055</v>
      </c>
      <c r="AM98" s="84">
        <v>1212760</v>
      </c>
      <c r="AN98" s="84">
        <v>1466840</v>
      </c>
      <c r="AO98" s="84">
        <v>106767</v>
      </c>
      <c r="AP98" s="84">
        <v>87289</v>
      </c>
      <c r="AQ98" s="84">
        <v>14490</v>
      </c>
      <c r="AR98" s="84">
        <v>3963679</v>
      </c>
      <c r="AS98" s="84">
        <v>11102894</v>
      </c>
      <c r="AT98" s="84">
        <f t="shared" si="40"/>
        <v>36332182</v>
      </c>
      <c r="AU98" s="84">
        <f t="shared" si="41"/>
        <v>1554129</v>
      </c>
      <c r="AV98" s="84">
        <f t="shared" si="42"/>
        <v>15066573</v>
      </c>
      <c r="AW98" s="84">
        <f t="shared" si="43"/>
        <v>52952884</v>
      </c>
      <c r="AX98" s="84">
        <f t="shared" si="44"/>
        <v>507877</v>
      </c>
      <c r="AY98" s="83">
        <f t="shared" si="47"/>
        <v>53460761</v>
      </c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</row>
    <row r="99" spans="1:75">
      <c r="A99" s="96">
        <f t="shared" si="45"/>
        <v>2026</v>
      </c>
      <c r="B99" s="96">
        <f t="shared" si="46"/>
        <v>10</v>
      </c>
      <c r="C99" s="95">
        <f t="shared" si="29"/>
        <v>46296</v>
      </c>
      <c r="E99" s="85">
        <v>47462371</v>
      </c>
      <c r="F99" s="84">
        <v>21742248</v>
      </c>
      <c r="G99" s="84">
        <v>1306985</v>
      </c>
      <c r="H99" s="84">
        <v>2298856</v>
      </c>
      <c r="I99" s="84">
        <v>150687</v>
      </c>
      <c r="J99" s="84">
        <v>96323</v>
      </c>
      <c r="K99" s="84">
        <v>14766</v>
      </c>
      <c r="L99" s="84">
        <v>4426767</v>
      </c>
      <c r="M99" s="84">
        <v>12133505</v>
      </c>
      <c r="N99" s="84">
        <f t="shared" si="30"/>
        <v>70677057</v>
      </c>
      <c r="O99" s="84">
        <f t="shared" si="31"/>
        <v>2395179</v>
      </c>
      <c r="P99" s="84">
        <f t="shared" si="32"/>
        <v>16560272</v>
      </c>
      <c r="Q99" s="84">
        <f t="shared" si="33"/>
        <v>89632508</v>
      </c>
      <c r="R99" s="84">
        <f t="shared" si="34"/>
        <v>859676</v>
      </c>
      <c r="S99" s="83">
        <f t="shared" si="48"/>
        <v>90492184</v>
      </c>
      <c r="T99" s="84"/>
      <c r="U99" s="85">
        <v>49166327</v>
      </c>
      <c r="V99" s="84">
        <v>22482137</v>
      </c>
      <c r="W99" s="84">
        <v>1378385</v>
      </c>
      <c r="X99" s="84">
        <v>2341328</v>
      </c>
      <c r="Y99" s="84">
        <v>150687</v>
      </c>
      <c r="Z99" s="84">
        <v>102284</v>
      </c>
      <c r="AA99" s="84">
        <v>14766</v>
      </c>
      <c r="AB99" s="84">
        <v>4426767</v>
      </c>
      <c r="AC99" s="84">
        <v>12133505</v>
      </c>
      <c r="AD99" s="84">
        <f t="shared" si="35"/>
        <v>73192302</v>
      </c>
      <c r="AE99" s="84">
        <f t="shared" si="36"/>
        <v>2443612</v>
      </c>
      <c r="AF99" s="84">
        <f t="shared" si="37"/>
        <v>16560272</v>
      </c>
      <c r="AG99" s="84">
        <f t="shared" si="38"/>
        <v>92196186</v>
      </c>
      <c r="AH99" s="84">
        <f t="shared" si="39"/>
        <v>884264</v>
      </c>
      <c r="AI99" s="83">
        <f t="shared" si="49"/>
        <v>93080450</v>
      </c>
      <c r="AK99" s="85">
        <v>49365204</v>
      </c>
      <c r="AL99" s="84">
        <v>22629959</v>
      </c>
      <c r="AM99" s="84">
        <v>1378385</v>
      </c>
      <c r="AN99" s="84">
        <v>2356251</v>
      </c>
      <c r="AO99" s="84">
        <v>150687</v>
      </c>
      <c r="AP99" s="84">
        <v>102284</v>
      </c>
      <c r="AQ99" s="84">
        <v>14766</v>
      </c>
      <c r="AR99" s="84">
        <v>4426767</v>
      </c>
      <c r="AS99" s="84">
        <v>12133505</v>
      </c>
      <c r="AT99" s="84">
        <f t="shared" si="40"/>
        <v>73539001</v>
      </c>
      <c r="AU99" s="84">
        <f t="shared" si="41"/>
        <v>2458535</v>
      </c>
      <c r="AV99" s="84">
        <f t="shared" si="42"/>
        <v>16560272</v>
      </c>
      <c r="AW99" s="84">
        <f t="shared" si="43"/>
        <v>92557808</v>
      </c>
      <c r="AX99" s="84">
        <f t="shared" si="44"/>
        <v>887733</v>
      </c>
      <c r="AY99" s="83">
        <f t="shared" si="47"/>
        <v>93445541</v>
      </c>
      <c r="BA99" s="233"/>
      <c r="BB99" s="233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</row>
    <row r="100" spans="1:75">
      <c r="A100" s="96">
        <f t="shared" si="45"/>
        <v>2026</v>
      </c>
      <c r="B100" s="96">
        <f t="shared" si="46"/>
        <v>11</v>
      </c>
      <c r="C100" s="95">
        <f t="shared" si="29"/>
        <v>46327</v>
      </c>
      <c r="E100" s="85">
        <v>77980147</v>
      </c>
      <c r="F100" s="84">
        <v>31715821</v>
      </c>
      <c r="G100" s="84">
        <v>2359678</v>
      </c>
      <c r="H100" s="84">
        <v>2676212</v>
      </c>
      <c r="I100" s="84">
        <v>130673</v>
      </c>
      <c r="J100" s="84">
        <v>92455</v>
      </c>
      <c r="K100" s="84">
        <v>12218</v>
      </c>
      <c r="L100" s="84">
        <v>5386546</v>
      </c>
      <c r="M100" s="84">
        <v>12963920</v>
      </c>
      <c r="N100" s="84">
        <f t="shared" si="30"/>
        <v>112198537</v>
      </c>
      <c r="O100" s="84">
        <f t="shared" si="31"/>
        <v>2768667</v>
      </c>
      <c r="P100" s="84">
        <f t="shared" si="32"/>
        <v>18350466</v>
      </c>
      <c r="Q100" s="84">
        <f t="shared" si="33"/>
        <v>133317670</v>
      </c>
      <c r="R100" s="84">
        <f t="shared" si="34"/>
        <v>1278665</v>
      </c>
      <c r="S100" s="83">
        <f t="shared" si="48"/>
        <v>134596335</v>
      </c>
      <c r="T100" s="84"/>
      <c r="U100" s="85">
        <v>80479903</v>
      </c>
      <c r="V100" s="84">
        <v>32776068</v>
      </c>
      <c r="W100" s="84">
        <v>2462673</v>
      </c>
      <c r="X100" s="84">
        <v>2711993</v>
      </c>
      <c r="Y100" s="84">
        <v>130673</v>
      </c>
      <c r="Z100" s="84">
        <v>99474</v>
      </c>
      <c r="AA100" s="84">
        <v>12218</v>
      </c>
      <c r="AB100" s="84">
        <v>5386546</v>
      </c>
      <c r="AC100" s="84">
        <v>12963920</v>
      </c>
      <c r="AD100" s="84">
        <f t="shared" si="35"/>
        <v>115861535</v>
      </c>
      <c r="AE100" s="84">
        <f t="shared" si="36"/>
        <v>2811467</v>
      </c>
      <c r="AF100" s="84">
        <f t="shared" si="37"/>
        <v>18350466</v>
      </c>
      <c r="AG100" s="84">
        <f t="shared" si="38"/>
        <v>137023468</v>
      </c>
      <c r="AH100" s="84">
        <f t="shared" si="39"/>
        <v>1314208</v>
      </c>
      <c r="AI100" s="83">
        <f t="shared" si="49"/>
        <v>138337676</v>
      </c>
      <c r="AK100" s="85">
        <v>80783469</v>
      </c>
      <c r="AL100" s="84">
        <v>33049272</v>
      </c>
      <c r="AM100" s="84">
        <v>2462673</v>
      </c>
      <c r="AN100" s="84">
        <v>2725108</v>
      </c>
      <c r="AO100" s="84">
        <v>130673</v>
      </c>
      <c r="AP100" s="84">
        <v>99474</v>
      </c>
      <c r="AQ100" s="84">
        <v>12218</v>
      </c>
      <c r="AR100" s="84">
        <v>5386546</v>
      </c>
      <c r="AS100" s="84">
        <v>12963920</v>
      </c>
      <c r="AT100" s="84">
        <f t="shared" si="40"/>
        <v>116438305</v>
      </c>
      <c r="AU100" s="84">
        <f t="shared" si="41"/>
        <v>2824582</v>
      </c>
      <c r="AV100" s="84">
        <f t="shared" si="42"/>
        <v>18350466</v>
      </c>
      <c r="AW100" s="84">
        <f t="shared" si="43"/>
        <v>137613353</v>
      </c>
      <c r="AX100" s="84">
        <f t="shared" si="44"/>
        <v>1319866</v>
      </c>
      <c r="AY100" s="83">
        <f t="shared" si="47"/>
        <v>138933219</v>
      </c>
      <c r="BA100" s="233"/>
      <c r="BB100" s="233"/>
      <c r="BC100" s="233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</row>
    <row r="101" spans="1:75">
      <c r="A101" s="96">
        <f t="shared" si="45"/>
        <v>2026</v>
      </c>
      <c r="B101" s="96">
        <f t="shared" si="46"/>
        <v>12</v>
      </c>
      <c r="C101" s="95">
        <f t="shared" si="29"/>
        <v>46357</v>
      </c>
      <c r="E101" s="85">
        <v>102232623</v>
      </c>
      <c r="F101" s="84">
        <v>40949149</v>
      </c>
      <c r="G101" s="84">
        <v>3055445</v>
      </c>
      <c r="H101" s="84">
        <v>3462131</v>
      </c>
      <c r="I101" s="84">
        <v>160139</v>
      </c>
      <c r="J101" s="84">
        <v>107704</v>
      </c>
      <c r="K101" s="84">
        <v>13522</v>
      </c>
      <c r="L101" s="84">
        <v>5550399</v>
      </c>
      <c r="M101" s="84">
        <v>13321427</v>
      </c>
      <c r="N101" s="84">
        <f t="shared" si="30"/>
        <v>146410878</v>
      </c>
      <c r="O101" s="84">
        <f t="shared" si="31"/>
        <v>3569835</v>
      </c>
      <c r="P101" s="84">
        <f t="shared" si="32"/>
        <v>18871826</v>
      </c>
      <c r="Q101" s="84">
        <f t="shared" si="33"/>
        <v>168852539</v>
      </c>
      <c r="R101" s="84">
        <f t="shared" si="34"/>
        <v>1619484</v>
      </c>
      <c r="S101" s="83">
        <f t="shared" si="48"/>
        <v>170472023</v>
      </c>
      <c r="T101" s="84"/>
      <c r="U101" s="85">
        <v>105583817</v>
      </c>
      <c r="V101" s="84">
        <v>42387611</v>
      </c>
      <c r="W101" s="84">
        <v>3176759</v>
      </c>
      <c r="X101" s="84">
        <v>3500983</v>
      </c>
      <c r="Y101" s="84">
        <v>160139</v>
      </c>
      <c r="Z101" s="84">
        <v>115785</v>
      </c>
      <c r="AA101" s="84">
        <v>13522</v>
      </c>
      <c r="AB101" s="84">
        <v>5550399</v>
      </c>
      <c r="AC101" s="84">
        <v>13321427</v>
      </c>
      <c r="AD101" s="84">
        <f t="shared" si="35"/>
        <v>151321848</v>
      </c>
      <c r="AE101" s="84">
        <f t="shared" si="36"/>
        <v>3616768</v>
      </c>
      <c r="AF101" s="84">
        <f t="shared" si="37"/>
        <v>18871826</v>
      </c>
      <c r="AG101" s="84">
        <f t="shared" si="38"/>
        <v>173810442</v>
      </c>
      <c r="AH101" s="84">
        <f t="shared" si="39"/>
        <v>1667036</v>
      </c>
      <c r="AI101" s="83">
        <f t="shared" si="49"/>
        <v>175477478</v>
      </c>
      <c r="AK101" s="85">
        <v>106005392</v>
      </c>
      <c r="AL101" s="84">
        <v>42817695</v>
      </c>
      <c r="AM101" s="84">
        <v>3176759</v>
      </c>
      <c r="AN101" s="84">
        <v>3515531</v>
      </c>
      <c r="AO101" s="84">
        <v>160139</v>
      </c>
      <c r="AP101" s="84">
        <v>115785</v>
      </c>
      <c r="AQ101" s="84">
        <v>13522</v>
      </c>
      <c r="AR101" s="84">
        <v>5550399</v>
      </c>
      <c r="AS101" s="84">
        <v>13321427</v>
      </c>
      <c r="AT101" s="84">
        <f t="shared" si="40"/>
        <v>152173507</v>
      </c>
      <c r="AU101" s="84">
        <f t="shared" si="41"/>
        <v>3631316</v>
      </c>
      <c r="AV101" s="84">
        <f t="shared" si="42"/>
        <v>18871826</v>
      </c>
      <c r="AW101" s="84">
        <f t="shared" si="43"/>
        <v>174676649</v>
      </c>
      <c r="AX101" s="84">
        <f t="shared" si="44"/>
        <v>1675344</v>
      </c>
      <c r="AY101" s="83">
        <f t="shared" si="47"/>
        <v>176351993</v>
      </c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</row>
    <row r="102" spans="1:75">
      <c r="A102" s="96">
        <f t="shared" si="45"/>
        <v>2027</v>
      </c>
      <c r="B102" s="96">
        <f t="shared" si="46"/>
        <v>1</v>
      </c>
      <c r="C102" s="95">
        <f t="shared" si="29"/>
        <v>46388</v>
      </c>
      <c r="E102" s="85">
        <v>98448147</v>
      </c>
      <c r="F102" s="84">
        <v>38187618</v>
      </c>
      <c r="G102" s="84">
        <v>2665826</v>
      </c>
      <c r="H102" s="84">
        <v>2712318</v>
      </c>
      <c r="I102" s="84">
        <v>126820</v>
      </c>
      <c r="J102" s="84">
        <v>99568</v>
      </c>
      <c r="K102" s="84">
        <v>12585</v>
      </c>
      <c r="L102" s="84">
        <v>5297326</v>
      </c>
      <c r="M102" s="84">
        <v>11550796</v>
      </c>
      <c r="N102" s="84">
        <f t="shared" si="30"/>
        <v>139440996</v>
      </c>
      <c r="O102" s="84">
        <f t="shared" si="31"/>
        <v>2811886</v>
      </c>
      <c r="P102" s="84">
        <f t="shared" si="32"/>
        <v>16848122</v>
      </c>
      <c r="Q102" s="84">
        <f t="shared" si="33"/>
        <v>159101004</v>
      </c>
      <c r="R102" s="84">
        <f t="shared" si="34"/>
        <v>1525956</v>
      </c>
      <c r="S102" s="83">
        <f t="shared" si="48"/>
        <v>160626960</v>
      </c>
      <c r="T102" s="84"/>
      <c r="U102" s="85">
        <v>101737304</v>
      </c>
      <c r="V102" s="84">
        <v>39481801</v>
      </c>
      <c r="W102" s="84">
        <v>2770259</v>
      </c>
      <c r="X102" s="84">
        <v>2757184</v>
      </c>
      <c r="Y102" s="84">
        <v>126820</v>
      </c>
      <c r="Z102" s="84">
        <v>107929</v>
      </c>
      <c r="AA102" s="84">
        <v>12585</v>
      </c>
      <c r="AB102" s="84">
        <v>5297326</v>
      </c>
      <c r="AC102" s="84">
        <v>11550796</v>
      </c>
      <c r="AD102" s="84">
        <f t="shared" si="35"/>
        <v>144128769</v>
      </c>
      <c r="AE102" s="84">
        <f t="shared" si="36"/>
        <v>2865113</v>
      </c>
      <c r="AF102" s="84">
        <f t="shared" si="37"/>
        <v>16848122</v>
      </c>
      <c r="AG102" s="84">
        <f t="shared" si="38"/>
        <v>163842004</v>
      </c>
      <c r="AH102" s="84">
        <f t="shared" si="39"/>
        <v>1571428</v>
      </c>
      <c r="AI102" s="83">
        <f t="shared" si="49"/>
        <v>165413432</v>
      </c>
      <c r="AK102" s="85">
        <v>102152692</v>
      </c>
      <c r="AL102" s="84">
        <v>39861156</v>
      </c>
      <c r="AM102" s="84">
        <v>2770259</v>
      </c>
      <c r="AN102" s="84">
        <v>2777425</v>
      </c>
      <c r="AO102" s="84">
        <v>126820</v>
      </c>
      <c r="AP102" s="84">
        <v>107929</v>
      </c>
      <c r="AQ102" s="84">
        <v>12585</v>
      </c>
      <c r="AR102" s="84">
        <v>5297326</v>
      </c>
      <c r="AS102" s="84">
        <v>11550796</v>
      </c>
      <c r="AT102" s="84">
        <f t="shared" si="40"/>
        <v>144923512</v>
      </c>
      <c r="AU102" s="84">
        <f t="shared" si="41"/>
        <v>2885354</v>
      </c>
      <c r="AV102" s="84">
        <f t="shared" si="42"/>
        <v>16848122</v>
      </c>
      <c r="AW102" s="84">
        <f t="shared" si="43"/>
        <v>164656988</v>
      </c>
      <c r="AX102" s="84">
        <f t="shared" si="44"/>
        <v>1579244</v>
      </c>
      <c r="AY102" s="83">
        <f t="shared" si="47"/>
        <v>166236232</v>
      </c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</row>
    <row r="103" spans="1:75">
      <c r="A103" s="96">
        <f t="shared" si="45"/>
        <v>2027</v>
      </c>
      <c r="B103" s="96">
        <f t="shared" si="46"/>
        <v>2</v>
      </c>
      <c r="C103" s="95">
        <f t="shared" si="29"/>
        <v>46419</v>
      </c>
      <c r="E103" s="85">
        <v>83498326</v>
      </c>
      <c r="F103" s="84">
        <v>35507178</v>
      </c>
      <c r="G103" s="84">
        <v>2390135</v>
      </c>
      <c r="H103" s="84">
        <v>2603473</v>
      </c>
      <c r="I103" s="84">
        <v>155197</v>
      </c>
      <c r="J103" s="84">
        <v>116337</v>
      </c>
      <c r="K103" s="84">
        <v>13740</v>
      </c>
      <c r="L103" s="84">
        <v>5627956</v>
      </c>
      <c r="M103" s="84">
        <v>15986725</v>
      </c>
      <c r="N103" s="84">
        <f t="shared" si="30"/>
        <v>121564576</v>
      </c>
      <c r="O103" s="84">
        <f t="shared" si="31"/>
        <v>2719810</v>
      </c>
      <c r="P103" s="84">
        <f t="shared" si="32"/>
        <v>21614681</v>
      </c>
      <c r="Q103" s="84">
        <f t="shared" si="33"/>
        <v>145899067</v>
      </c>
      <c r="R103" s="84">
        <f t="shared" si="34"/>
        <v>1399335</v>
      </c>
      <c r="S103" s="83">
        <f t="shared" si="48"/>
        <v>147298402</v>
      </c>
      <c r="T103" s="84"/>
      <c r="U103" s="85">
        <v>86186242</v>
      </c>
      <c r="V103" s="84">
        <v>36555863</v>
      </c>
      <c r="W103" s="84">
        <v>2484293</v>
      </c>
      <c r="X103" s="84">
        <v>2649292</v>
      </c>
      <c r="Y103" s="84">
        <v>155197</v>
      </c>
      <c r="Z103" s="84">
        <v>123851</v>
      </c>
      <c r="AA103" s="84">
        <v>13740</v>
      </c>
      <c r="AB103" s="84">
        <v>5627956</v>
      </c>
      <c r="AC103" s="84">
        <v>15986725</v>
      </c>
      <c r="AD103" s="84">
        <f t="shared" si="35"/>
        <v>125395335</v>
      </c>
      <c r="AE103" s="84">
        <f t="shared" si="36"/>
        <v>2773143</v>
      </c>
      <c r="AF103" s="84">
        <f t="shared" si="37"/>
        <v>21614681</v>
      </c>
      <c r="AG103" s="84">
        <f t="shared" si="38"/>
        <v>149783159</v>
      </c>
      <c r="AH103" s="84">
        <f t="shared" si="39"/>
        <v>1436588</v>
      </c>
      <c r="AI103" s="83">
        <f t="shared" si="49"/>
        <v>151219747</v>
      </c>
      <c r="AK103" s="85">
        <v>86520280</v>
      </c>
      <c r="AL103" s="84">
        <v>36830078</v>
      </c>
      <c r="AM103" s="84">
        <v>2484293</v>
      </c>
      <c r="AN103" s="84">
        <v>2669417</v>
      </c>
      <c r="AO103" s="84">
        <v>155197</v>
      </c>
      <c r="AP103" s="84">
        <v>123851</v>
      </c>
      <c r="AQ103" s="84">
        <v>13740</v>
      </c>
      <c r="AR103" s="84">
        <v>5627956</v>
      </c>
      <c r="AS103" s="84">
        <v>15986725</v>
      </c>
      <c r="AT103" s="84">
        <f t="shared" si="40"/>
        <v>126003588</v>
      </c>
      <c r="AU103" s="84">
        <f t="shared" si="41"/>
        <v>2793268</v>
      </c>
      <c r="AV103" s="84">
        <f t="shared" si="42"/>
        <v>21614681</v>
      </c>
      <c r="AW103" s="84">
        <f t="shared" si="43"/>
        <v>150411537</v>
      </c>
      <c r="AX103" s="84">
        <f t="shared" si="44"/>
        <v>1442614</v>
      </c>
      <c r="AY103" s="83">
        <f t="shared" si="47"/>
        <v>151854151</v>
      </c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</row>
    <row r="104" spans="1:75">
      <c r="A104" s="96">
        <f t="shared" si="45"/>
        <v>2027</v>
      </c>
      <c r="B104" s="96">
        <f t="shared" si="46"/>
        <v>3</v>
      </c>
      <c r="C104" s="95">
        <f t="shared" si="29"/>
        <v>46447</v>
      </c>
      <c r="E104" s="85">
        <v>76383061</v>
      </c>
      <c r="F104" s="84">
        <v>32566988</v>
      </c>
      <c r="G104" s="84">
        <v>2166881</v>
      </c>
      <c r="H104" s="84">
        <v>2433265</v>
      </c>
      <c r="I104" s="84">
        <v>155079</v>
      </c>
      <c r="J104" s="84">
        <v>105929</v>
      </c>
      <c r="K104" s="84">
        <v>14893</v>
      </c>
      <c r="L104" s="84">
        <v>5184144</v>
      </c>
      <c r="M104" s="84">
        <v>10921314</v>
      </c>
      <c r="N104" s="84">
        <f t="shared" si="30"/>
        <v>111286902</v>
      </c>
      <c r="O104" s="84">
        <f t="shared" si="31"/>
        <v>2539194</v>
      </c>
      <c r="P104" s="84">
        <f t="shared" si="32"/>
        <v>16105458</v>
      </c>
      <c r="Q104" s="84">
        <f t="shared" si="33"/>
        <v>129931554</v>
      </c>
      <c r="R104" s="84">
        <f t="shared" si="34"/>
        <v>1246189</v>
      </c>
      <c r="S104" s="83">
        <f t="shared" si="48"/>
        <v>131177743</v>
      </c>
      <c r="T104" s="84"/>
      <c r="U104" s="85">
        <v>79023058</v>
      </c>
      <c r="V104" s="84">
        <v>33527919</v>
      </c>
      <c r="W104" s="84">
        <v>2259564</v>
      </c>
      <c r="X104" s="84">
        <v>2476703</v>
      </c>
      <c r="Y104" s="84">
        <v>155079</v>
      </c>
      <c r="Z104" s="84">
        <v>112998</v>
      </c>
      <c r="AA104" s="84">
        <v>14893</v>
      </c>
      <c r="AB104" s="84">
        <v>5184144</v>
      </c>
      <c r="AC104" s="84">
        <v>10921314</v>
      </c>
      <c r="AD104" s="84">
        <f t="shared" si="35"/>
        <v>114980513</v>
      </c>
      <c r="AE104" s="84">
        <f t="shared" si="36"/>
        <v>2589701</v>
      </c>
      <c r="AF104" s="84">
        <f t="shared" si="37"/>
        <v>16105458</v>
      </c>
      <c r="AG104" s="84">
        <f t="shared" si="38"/>
        <v>133675672</v>
      </c>
      <c r="AH104" s="84">
        <f t="shared" si="39"/>
        <v>1282099</v>
      </c>
      <c r="AI104" s="83">
        <f t="shared" si="49"/>
        <v>134957771</v>
      </c>
      <c r="AK104" s="85">
        <v>79349552</v>
      </c>
      <c r="AL104" s="84">
        <v>33761097</v>
      </c>
      <c r="AM104" s="84">
        <v>2259564</v>
      </c>
      <c r="AN104" s="84">
        <v>2494067</v>
      </c>
      <c r="AO104" s="84">
        <v>155079</v>
      </c>
      <c r="AP104" s="84">
        <v>112998</v>
      </c>
      <c r="AQ104" s="84">
        <v>14893</v>
      </c>
      <c r="AR104" s="84">
        <v>5184144</v>
      </c>
      <c r="AS104" s="84">
        <v>10921314</v>
      </c>
      <c r="AT104" s="84">
        <f t="shared" si="40"/>
        <v>115540185</v>
      </c>
      <c r="AU104" s="84">
        <f t="shared" si="41"/>
        <v>2607065</v>
      </c>
      <c r="AV104" s="84">
        <f t="shared" si="42"/>
        <v>16105458</v>
      </c>
      <c r="AW104" s="84">
        <f t="shared" si="43"/>
        <v>134252708</v>
      </c>
      <c r="AX104" s="84">
        <f t="shared" si="44"/>
        <v>1287633</v>
      </c>
      <c r="AY104" s="83">
        <f t="shared" si="47"/>
        <v>135540341</v>
      </c>
      <c r="BA104" s="233"/>
      <c r="BB104" s="233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</row>
    <row r="105" spans="1:75">
      <c r="A105" s="96">
        <f t="shared" si="45"/>
        <v>2027</v>
      </c>
      <c r="B105" s="96">
        <f t="shared" si="46"/>
        <v>4</v>
      </c>
      <c r="C105" s="95">
        <f t="shared" si="29"/>
        <v>46478</v>
      </c>
      <c r="E105" s="85">
        <v>53679297</v>
      </c>
      <c r="F105" s="84">
        <v>23929132</v>
      </c>
      <c r="G105" s="84">
        <v>1810480</v>
      </c>
      <c r="H105" s="84">
        <v>1863624</v>
      </c>
      <c r="I105" s="84">
        <v>117091</v>
      </c>
      <c r="J105" s="84">
        <v>72882</v>
      </c>
      <c r="K105" s="84">
        <v>13445</v>
      </c>
      <c r="L105" s="84">
        <v>5181800</v>
      </c>
      <c r="M105" s="84">
        <v>11784916</v>
      </c>
      <c r="N105" s="84">
        <f t="shared" si="30"/>
        <v>79549445</v>
      </c>
      <c r="O105" s="84">
        <f t="shared" si="31"/>
        <v>1936506</v>
      </c>
      <c r="P105" s="84">
        <f t="shared" si="32"/>
        <v>16966716</v>
      </c>
      <c r="Q105" s="84">
        <f t="shared" si="33"/>
        <v>98452667</v>
      </c>
      <c r="R105" s="84">
        <f t="shared" si="34"/>
        <v>944271</v>
      </c>
      <c r="S105" s="83">
        <f t="shared" si="48"/>
        <v>99396938</v>
      </c>
      <c r="T105" s="84"/>
      <c r="U105" s="85">
        <v>55827656</v>
      </c>
      <c r="V105" s="84">
        <v>24736551</v>
      </c>
      <c r="W105" s="84">
        <v>1901026</v>
      </c>
      <c r="X105" s="84">
        <v>1900245</v>
      </c>
      <c r="Y105" s="84">
        <v>117091</v>
      </c>
      <c r="Z105" s="84">
        <v>78895</v>
      </c>
      <c r="AA105" s="84">
        <v>13445</v>
      </c>
      <c r="AB105" s="84">
        <v>5181800</v>
      </c>
      <c r="AC105" s="84">
        <v>11784916</v>
      </c>
      <c r="AD105" s="84">
        <f t="shared" si="35"/>
        <v>82595769</v>
      </c>
      <c r="AE105" s="84">
        <f t="shared" si="36"/>
        <v>1979140</v>
      </c>
      <c r="AF105" s="84">
        <f t="shared" si="37"/>
        <v>16966716</v>
      </c>
      <c r="AG105" s="84">
        <f t="shared" si="38"/>
        <v>101541625</v>
      </c>
      <c r="AH105" s="84">
        <f t="shared" si="39"/>
        <v>973897</v>
      </c>
      <c r="AI105" s="83">
        <f t="shared" si="49"/>
        <v>102515522</v>
      </c>
      <c r="AK105" s="85">
        <v>56089032</v>
      </c>
      <c r="AL105" s="84">
        <v>24915417</v>
      </c>
      <c r="AM105" s="84">
        <v>1901026</v>
      </c>
      <c r="AN105" s="84">
        <v>1913428</v>
      </c>
      <c r="AO105" s="84">
        <v>117091</v>
      </c>
      <c r="AP105" s="84">
        <v>78895</v>
      </c>
      <c r="AQ105" s="84">
        <v>13445</v>
      </c>
      <c r="AR105" s="84">
        <v>5181800</v>
      </c>
      <c r="AS105" s="84">
        <v>11784916</v>
      </c>
      <c r="AT105" s="84">
        <f t="shared" si="40"/>
        <v>83036011</v>
      </c>
      <c r="AU105" s="84">
        <f t="shared" si="41"/>
        <v>1992323</v>
      </c>
      <c r="AV105" s="84">
        <f t="shared" si="42"/>
        <v>16966716</v>
      </c>
      <c r="AW105" s="84">
        <f t="shared" si="43"/>
        <v>101995050</v>
      </c>
      <c r="AX105" s="84">
        <f t="shared" si="44"/>
        <v>978246</v>
      </c>
      <c r="AY105" s="83">
        <f t="shared" si="47"/>
        <v>102973296</v>
      </c>
      <c r="BA105" s="233"/>
      <c r="BB105" s="233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</row>
    <row r="106" spans="1:75">
      <c r="A106" s="96">
        <f t="shared" si="45"/>
        <v>2027</v>
      </c>
      <c r="B106" s="96">
        <f t="shared" si="46"/>
        <v>5</v>
      </c>
      <c r="C106" s="95">
        <f t="shared" si="29"/>
        <v>46508</v>
      </c>
      <c r="E106" s="85">
        <v>30505660</v>
      </c>
      <c r="F106" s="84">
        <v>17458805</v>
      </c>
      <c r="G106" s="84">
        <v>1276866</v>
      </c>
      <c r="H106" s="84">
        <v>1771220</v>
      </c>
      <c r="I106" s="84">
        <v>123213</v>
      </c>
      <c r="J106" s="84">
        <v>59264</v>
      </c>
      <c r="K106" s="84">
        <v>12408</v>
      </c>
      <c r="L106" s="84">
        <v>4493148</v>
      </c>
      <c r="M106" s="84">
        <v>10832724</v>
      </c>
      <c r="N106" s="84">
        <f t="shared" si="30"/>
        <v>49376952</v>
      </c>
      <c r="O106" s="84">
        <f t="shared" si="31"/>
        <v>1830484</v>
      </c>
      <c r="P106" s="84">
        <f t="shared" si="32"/>
        <v>15325872</v>
      </c>
      <c r="Q106" s="84">
        <f t="shared" si="33"/>
        <v>66533308</v>
      </c>
      <c r="R106" s="84">
        <f t="shared" si="34"/>
        <v>638129</v>
      </c>
      <c r="S106" s="83">
        <f t="shared" si="48"/>
        <v>67171437</v>
      </c>
      <c r="T106" s="84"/>
      <c r="U106" s="85">
        <v>31817114</v>
      </c>
      <c r="V106" s="84">
        <v>18112444</v>
      </c>
      <c r="W106" s="84">
        <v>1356555</v>
      </c>
      <c r="X106" s="84">
        <v>1808582</v>
      </c>
      <c r="Y106" s="84">
        <v>123213</v>
      </c>
      <c r="Z106" s="84">
        <v>64448</v>
      </c>
      <c r="AA106" s="84">
        <v>12408</v>
      </c>
      <c r="AB106" s="84">
        <v>4493148</v>
      </c>
      <c r="AC106" s="84">
        <v>10832724</v>
      </c>
      <c r="AD106" s="84">
        <f t="shared" si="35"/>
        <v>51421734</v>
      </c>
      <c r="AE106" s="84">
        <f t="shared" si="36"/>
        <v>1873030</v>
      </c>
      <c r="AF106" s="84">
        <f t="shared" si="37"/>
        <v>15325872</v>
      </c>
      <c r="AG106" s="84">
        <f t="shared" si="38"/>
        <v>68620636</v>
      </c>
      <c r="AH106" s="84">
        <f t="shared" si="39"/>
        <v>658148</v>
      </c>
      <c r="AI106" s="83">
        <f t="shared" si="49"/>
        <v>69278784</v>
      </c>
      <c r="AK106" s="85">
        <v>31962456</v>
      </c>
      <c r="AL106" s="84">
        <v>18221123</v>
      </c>
      <c r="AM106" s="84">
        <v>1356555</v>
      </c>
      <c r="AN106" s="84">
        <v>1819244</v>
      </c>
      <c r="AO106" s="84">
        <v>123213</v>
      </c>
      <c r="AP106" s="84">
        <v>64448</v>
      </c>
      <c r="AQ106" s="84">
        <v>12408</v>
      </c>
      <c r="AR106" s="84">
        <v>4493148</v>
      </c>
      <c r="AS106" s="84">
        <v>10832724</v>
      </c>
      <c r="AT106" s="84">
        <f t="shared" si="40"/>
        <v>51675755</v>
      </c>
      <c r="AU106" s="84">
        <f t="shared" si="41"/>
        <v>1883692</v>
      </c>
      <c r="AV106" s="84">
        <f t="shared" si="42"/>
        <v>15325872</v>
      </c>
      <c r="AW106" s="84">
        <f t="shared" si="43"/>
        <v>68885319</v>
      </c>
      <c r="AX106" s="84">
        <f t="shared" si="44"/>
        <v>660687</v>
      </c>
      <c r="AY106" s="83">
        <f t="shared" si="47"/>
        <v>69546006</v>
      </c>
      <c r="BA106" s="233"/>
      <c r="BB106" s="233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</row>
    <row r="107" spans="1:75">
      <c r="A107" s="96">
        <f t="shared" si="45"/>
        <v>2027</v>
      </c>
      <c r="B107" s="96">
        <f t="shared" si="46"/>
        <v>6</v>
      </c>
      <c r="C107" s="95">
        <f t="shared" si="29"/>
        <v>46539</v>
      </c>
      <c r="E107" s="85">
        <v>20049491</v>
      </c>
      <c r="F107" s="84">
        <v>13667171</v>
      </c>
      <c r="G107" s="84">
        <v>1009252</v>
      </c>
      <c r="H107" s="84">
        <v>1368062</v>
      </c>
      <c r="I107" s="84">
        <v>97912</v>
      </c>
      <c r="J107" s="84">
        <v>58849</v>
      </c>
      <c r="K107" s="84">
        <v>12274</v>
      </c>
      <c r="L107" s="84">
        <v>4437105</v>
      </c>
      <c r="M107" s="84">
        <v>11769465</v>
      </c>
      <c r="N107" s="84">
        <f t="shared" si="30"/>
        <v>34836100</v>
      </c>
      <c r="O107" s="84">
        <f t="shared" si="31"/>
        <v>1426911</v>
      </c>
      <c r="P107" s="84">
        <f t="shared" si="32"/>
        <v>16206570</v>
      </c>
      <c r="Q107" s="84">
        <f t="shared" si="33"/>
        <v>52469581</v>
      </c>
      <c r="R107" s="84">
        <f t="shared" si="34"/>
        <v>503242</v>
      </c>
      <c r="S107" s="83">
        <f t="shared" si="48"/>
        <v>52972823</v>
      </c>
      <c r="T107" s="84"/>
      <c r="U107" s="85">
        <v>20995881</v>
      </c>
      <c r="V107" s="84">
        <v>14272685</v>
      </c>
      <c r="W107" s="84">
        <v>1094476</v>
      </c>
      <c r="X107" s="84">
        <v>1400059</v>
      </c>
      <c r="Y107" s="84">
        <v>97912</v>
      </c>
      <c r="Z107" s="84">
        <v>63946</v>
      </c>
      <c r="AA107" s="84">
        <v>12274</v>
      </c>
      <c r="AB107" s="84">
        <v>4437105</v>
      </c>
      <c r="AC107" s="84">
        <v>11769465</v>
      </c>
      <c r="AD107" s="84">
        <f t="shared" si="35"/>
        <v>36473228</v>
      </c>
      <c r="AE107" s="84">
        <f t="shared" si="36"/>
        <v>1464005</v>
      </c>
      <c r="AF107" s="84">
        <f t="shared" si="37"/>
        <v>16206570</v>
      </c>
      <c r="AG107" s="84">
        <f t="shared" si="38"/>
        <v>54143803</v>
      </c>
      <c r="AH107" s="84">
        <f t="shared" si="39"/>
        <v>519299</v>
      </c>
      <c r="AI107" s="83">
        <f t="shared" si="49"/>
        <v>54663102</v>
      </c>
      <c r="AK107" s="85">
        <v>21087219</v>
      </c>
      <c r="AL107" s="84">
        <v>14340706</v>
      </c>
      <c r="AM107" s="84">
        <v>1094476</v>
      </c>
      <c r="AN107" s="84">
        <v>1406814</v>
      </c>
      <c r="AO107" s="84">
        <v>97912</v>
      </c>
      <c r="AP107" s="84">
        <v>63946</v>
      </c>
      <c r="AQ107" s="84">
        <v>12274</v>
      </c>
      <c r="AR107" s="84">
        <v>4437105</v>
      </c>
      <c r="AS107" s="84">
        <v>11769465</v>
      </c>
      <c r="AT107" s="84">
        <f t="shared" si="40"/>
        <v>36632587</v>
      </c>
      <c r="AU107" s="84">
        <f t="shared" si="41"/>
        <v>1470760</v>
      </c>
      <c r="AV107" s="84">
        <f t="shared" si="42"/>
        <v>16206570</v>
      </c>
      <c r="AW107" s="84">
        <f t="shared" si="43"/>
        <v>54309917</v>
      </c>
      <c r="AX107" s="84">
        <f t="shared" si="44"/>
        <v>520893</v>
      </c>
      <c r="AY107" s="83">
        <f t="shared" si="47"/>
        <v>54830810</v>
      </c>
      <c r="BA107" s="233"/>
      <c r="BB107" s="233"/>
      <c r="BC107" s="233"/>
      <c r="BD107" s="233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</row>
    <row r="108" spans="1:75">
      <c r="A108" s="96">
        <f t="shared" si="45"/>
        <v>2027</v>
      </c>
      <c r="B108" s="96">
        <f t="shared" si="46"/>
        <v>7</v>
      </c>
      <c r="C108" s="95">
        <f t="shared" si="29"/>
        <v>46569</v>
      </c>
      <c r="E108" s="85">
        <v>14308256</v>
      </c>
      <c r="F108" s="84">
        <v>11281356</v>
      </c>
      <c r="G108" s="84">
        <v>799823</v>
      </c>
      <c r="H108" s="84">
        <v>1292463</v>
      </c>
      <c r="I108" s="84">
        <v>88431</v>
      </c>
      <c r="J108" s="84">
        <v>55084</v>
      </c>
      <c r="K108" s="84">
        <v>11605</v>
      </c>
      <c r="L108" s="84">
        <v>3875455</v>
      </c>
      <c r="M108" s="84">
        <v>11702632</v>
      </c>
      <c r="N108" s="84">
        <f t="shared" si="30"/>
        <v>26489471</v>
      </c>
      <c r="O108" s="84">
        <f t="shared" si="31"/>
        <v>1347547</v>
      </c>
      <c r="P108" s="84">
        <f t="shared" si="32"/>
        <v>15578087</v>
      </c>
      <c r="Q108" s="84">
        <f t="shared" si="33"/>
        <v>43415105</v>
      </c>
      <c r="R108" s="84">
        <f t="shared" si="34"/>
        <v>416399</v>
      </c>
      <c r="S108" s="83">
        <f t="shared" si="48"/>
        <v>43831504</v>
      </c>
      <c r="T108" s="84"/>
      <c r="U108" s="85">
        <v>15132837</v>
      </c>
      <c r="V108" s="84">
        <v>11859763</v>
      </c>
      <c r="W108" s="84">
        <v>880901</v>
      </c>
      <c r="X108" s="84">
        <v>1325403</v>
      </c>
      <c r="Y108" s="84">
        <v>88431</v>
      </c>
      <c r="Z108" s="84">
        <v>60135</v>
      </c>
      <c r="AA108" s="84">
        <v>11605</v>
      </c>
      <c r="AB108" s="84">
        <v>3875455</v>
      </c>
      <c r="AC108" s="84">
        <v>11702632</v>
      </c>
      <c r="AD108" s="84">
        <f t="shared" si="35"/>
        <v>27973537</v>
      </c>
      <c r="AE108" s="84">
        <f t="shared" si="36"/>
        <v>1385538</v>
      </c>
      <c r="AF108" s="84">
        <f t="shared" si="37"/>
        <v>15578087</v>
      </c>
      <c r="AG108" s="84">
        <f t="shared" si="38"/>
        <v>44937162</v>
      </c>
      <c r="AH108" s="84">
        <f t="shared" si="39"/>
        <v>430998</v>
      </c>
      <c r="AI108" s="83">
        <f t="shared" si="49"/>
        <v>45368160</v>
      </c>
      <c r="AK108" s="85">
        <v>15207442</v>
      </c>
      <c r="AL108" s="84">
        <v>11911782</v>
      </c>
      <c r="AM108" s="84">
        <v>880901</v>
      </c>
      <c r="AN108" s="84">
        <v>1331421</v>
      </c>
      <c r="AO108" s="84">
        <v>88431</v>
      </c>
      <c r="AP108" s="84">
        <v>60135</v>
      </c>
      <c r="AQ108" s="84">
        <v>11605</v>
      </c>
      <c r="AR108" s="84">
        <v>3875455</v>
      </c>
      <c r="AS108" s="84">
        <v>11702632</v>
      </c>
      <c r="AT108" s="84">
        <f t="shared" si="40"/>
        <v>28100161</v>
      </c>
      <c r="AU108" s="84">
        <f t="shared" si="41"/>
        <v>1391556</v>
      </c>
      <c r="AV108" s="84">
        <f t="shared" si="42"/>
        <v>15578087</v>
      </c>
      <c r="AW108" s="84">
        <f t="shared" si="43"/>
        <v>45069804</v>
      </c>
      <c r="AX108" s="84">
        <f t="shared" si="44"/>
        <v>432270</v>
      </c>
      <c r="AY108" s="83">
        <f t="shared" si="47"/>
        <v>45502074</v>
      </c>
      <c r="BA108" s="233"/>
      <c r="BB108" s="233"/>
      <c r="BC108" s="233"/>
      <c r="BD108" s="233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</row>
    <row r="109" spans="1:75">
      <c r="A109" s="96">
        <f t="shared" si="45"/>
        <v>2027</v>
      </c>
      <c r="B109" s="96">
        <f t="shared" si="46"/>
        <v>8</v>
      </c>
      <c r="C109" s="95">
        <f t="shared" si="29"/>
        <v>46600</v>
      </c>
      <c r="E109" s="85">
        <v>13537190</v>
      </c>
      <c r="F109" s="84">
        <v>11646871</v>
      </c>
      <c r="G109" s="84">
        <v>842355</v>
      </c>
      <c r="H109" s="84">
        <v>1362666</v>
      </c>
      <c r="I109" s="84">
        <v>93388</v>
      </c>
      <c r="J109" s="84">
        <v>56094</v>
      </c>
      <c r="K109" s="84">
        <v>11801</v>
      </c>
      <c r="L109" s="84">
        <v>4026539</v>
      </c>
      <c r="M109" s="84">
        <v>11263334</v>
      </c>
      <c r="N109" s="84">
        <f t="shared" si="30"/>
        <v>26131605</v>
      </c>
      <c r="O109" s="84">
        <f t="shared" si="31"/>
        <v>1418760</v>
      </c>
      <c r="P109" s="84">
        <f t="shared" si="32"/>
        <v>15289873</v>
      </c>
      <c r="Q109" s="84">
        <f t="shared" si="33"/>
        <v>42840238</v>
      </c>
      <c r="R109" s="84">
        <f t="shared" si="34"/>
        <v>410886</v>
      </c>
      <c r="S109" s="83">
        <f t="shared" si="48"/>
        <v>43251124</v>
      </c>
      <c r="T109" s="84"/>
      <c r="U109" s="85">
        <v>14419354</v>
      </c>
      <c r="V109" s="84">
        <v>12250827</v>
      </c>
      <c r="W109" s="84">
        <v>932154</v>
      </c>
      <c r="X109" s="84">
        <v>1398055</v>
      </c>
      <c r="Y109" s="84">
        <v>93388</v>
      </c>
      <c r="Z109" s="84">
        <v>61078</v>
      </c>
      <c r="AA109" s="84">
        <v>11801</v>
      </c>
      <c r="AB109" s="84">
        <v>4026539</v>
      </c>
      <c r="AC109" s="84">
        <v>11263334</v>
      </c>
      <c r="AD109" s="84">
        <f t="shared" si="35"/>
        <v>27707524</v>
      </c>
      <c r="AE109" s="84">
        <f t="shared" si="36"/>
        <v>1459133</v>
      </c>
      <c r="AF109" s="84">
        <f t="shared" si="37"/>
        <v>15289873</v>
      </c>
      <c r="AG109" s="84">
        <f t="shared" si="38"/>
        <v>44456530</v>
      </c>
      <c r="AH109" s="84">
        <f t="shared" si="39"/>
        <v>426388</v>
      </c>
      <c r="AI109" s="83">
        <f t="shared" si="49"/>
        <v>44882918</v>
      </c>
      <c r="AK109" s="85">
        <v>14502506</v>
      </c>
      <c r="AL109" s="84">
        <v>12305973</v>
      </c>
      <c r="AM109" s="84">
        <v>932154</v>
      </c>
      <c r="AN109" s="84">
        <v>1404520</v>
      </c>
      <c r="AO109" s="84">
        <v>93388</v>
      </c>
      <c r="AP109" s="84">
        <v>61078</v>
      </c>
      <c r="AQ109" s="84">
        <v>11801</v>
      </c>
      <c r="AR109" s="84">
        <v>4026539</v>
      </c>
      <c r="AS109" s="84">
        <v>11263334</v>
      </c>
      <c r="AT109" s="84">
        <f t="shared" si="40"/>
        <v>27845822</v>
      </c>
      <c r="AU109" s="84">
        <f t="shared" si="41"/>
        <v>1465598</v>
      </c>
      <c r="AV109" s="84">
        <f t="shared" si="42"/>
        <v>15289873</v>
      </c>
      <c r="AW109" s="84">
        <f t="shared" si="43"/>
        <v>44601293</v>
      </c>
      <c r="AX109" s="84">
        <f t="shared" si="44"/>
        <v>427776</v>
      </c>
      <c r="AY109" s="83">
        <f t="shared" si="47"/>
        <v>45029069</v>
      </c>
      <c r="BA109" s="233"/>
      <c r="BB109" s="233"/>
      <c r="BC109" s="233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</row>
    <row r="110" spans="1:75">
      <c r="A110" s="96">
        <f t="shared" si="45"/>
        <v>2027</v>
      </c>
      <c r="B110" s="96">
        <f t="shared" si="46"/>
        <v>9</v>
      </c>
      <c r="C110" s="95">
        <f t="shared" si="29"/>
        <v>46631</v>
      </c>
      <c r="E110" s="85">
        <v>20266582</v>
      </c>
      <c r="F110" s="84">
        <v>12959959</v>
      </c>
      <c r="G110" s="84">
        <v>1103542</v>
      </c>
      <c r="H110" s="84">
        <v>1359572</v>
      </c>
      <c r="I110" s="84">
        <v>101806</v>
      </c>
      <c r="J110" s="84">
        <v>82338</v>
      </c>
      <c r="K110" s="84">
        <v>14490</v>
      </c>
      <c r="L110" s="84">
        <v>4010553</v>
      </c>
      <c r="M110" s="84">
        <v>11079821</v>
      </c>
      <c r="N110" s="84">
        <f t="shared" si="30"/>
        <v>34446379</v>
      </c>
      <c r="O110" s="84">
        <f t="shared" si="31"/>
        <v>1441910</v>
      </c>
      <c r="P110" s="84">
        <f t="shared" si="32"/>
        <v>15090374</v>
      </c>
      <c r="Q110" s="84">
        <f t="shared" si="33"/>
        <v>50978663</v>
      </c>
      <c r="R110" s="84">
        <f t="shared" si="34"/>
        <v>488942</v>
      </c>
      <c r="S110" s="83">
        <f t="shared" si="48"/>
        <v>51467605</v>
      </c>
      <c r="T110" s="84"/>
      <c r="U110" s="85">
        <v>21386577</v>
      </c>
      <c r="V110" s="84">
        <v>13559349</v>
      </c>
      <c r="W110" s="84">
        <v>1201449</v>
      </c>
      <c r="X110" s="84">
        <v>1392970</v>
      </c>
      <c r="Y110" s="84">
        <v>101806</v>
      </c>
      <c r="Z110" s="84">
        <v>87048</v>
      </c>
      <c r="AA110" s="84">
        <v>14490</v>
      </c>
      <c r="AB110" s="84">
        <v>4010553</v>
      </c>
      <c r="AC110" s="84">
        <v>11079821</v>
      </c>
      <c r="AD110" s="84">
        <f t="shared" si="35"/>
        <v>36263671</v>
      </c>
      <c r="AE110" s="84">
        <f t="shared" si="36"/>
        <v>1480018</v>
      </c>
      <c r="AF110" s="84">
        <f t="shared" si="37"/>
        <v>15090374</v>
      </c>
      <c r="AG110" s="84">
        <f t="shared" si="38"/>
        <v>52834063</v>
      </c>
      <c r="AH110" s="84">
        <f t="shared" si="39"/>
        <v>506738</v>
      </c>
      <c r="AI110" s="83">
        <f t="shared" si="49"/>
        <v>53340801</v>
      </c>
      <c r="AK110" s="85">
        <v>21504328</v>
      </c>
      <c r="AL110" s="84">
        <v>13637055</v>
      </c>
      <c r="AM110" s="84">
        <v>1201449</v>
      </c>
      <c r="AN110" s="84">
        <v>1400566</v>
      </c>
      <c r="AO110" s="84">
        <v>101806</v>
      </c>
      <c r="AP110" s="84">
        <v>87048</v>
      </c>
      <c r="AQ110" s="84">
        <v>14490</v>
      </c>
      <c r="AR110" s="84">
        <v>4010553</v>
      </c>
      <c r="AS110" s="84">
        <v>11079821</v>
      </c>
      <c r="AT110" s="84">
        <f t="shared" si="40"/>
        <v>36459128</v>
      </c>
      <c r="AU110" s="84">
        <f t="shared" si="41"/>
        <v>1487614</v>
      </c>
      <c r="AV110" s="84">
        <f t="shared" si="42"/>
        <v>15090374</v>
      </c>
      <c r="AW110" s="84">
        <f t="shared" si="43"/>
        <v>53037116</v>
      </c>
      <c r="AX110" s="84">
        <f t="shared" si="44"/>
        <v>508685</v>
      </c>
      <c r="AY110" s="83">
        <f t="shared" si="47"/>
        <v>53545801</v>
      </c>
      <c r="BA110" s="233"/>
      <c r="BB110" s="233"/>
      <c r="BC110" s="233"/>
      <c r="BD110" s="233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</row>
    <row r="111" spans="1:75">
      <c r="A111" s="96">
        <f t="shared" si="45"/>
        <v>2027</v>
      </c>
      <c r="B111" s="96">
        <f t="shared" si="46"/>
        <v>10</v>
      </c>
      <c r="C111" s="95">
        <f t="shared" si="29"/>
        <v>46661</v>
      </c>
      <c r="E111" s="85">
        <v>47309022</v>
      </c>
      <c r="F111" s="84">
        <v>21769411</v>
      </c>
      <c r="G111" s="84">
        <v>1282965</v>
      </c>
      <c r="H111" s="84">
        <v>2178791</v>
      </c>
      <c r="I111" s="84">
        <v>143481</v>
      </c>
      <c r="J111" s="84">
        <v>95344</v>
      </c>
      <c r="K111" s="84">
        <v>14766</v>
      </c>
      <c r="L111" s="84">
        <v>4473169</v>
      </c>
      <c r="M111" s="84">
        <v>12111897</v>
      </c>
      <c r="N111" s="84">
        <f t="shared" si="30"/>
        <v>70519645</v>
      </c>
      <c r="O111" s="84">
        <f t="shared" si="31"/>
        <v>2274135</v>
      </c>
      <c r="P111" s="84">
        <f t="shared" si="32"/>
        <v>16585066</v>
      </c>
      <c r="Q111" s="84">
        <f t="shared" si="33"/>
        <v>89378846</v>
      </c>
      <c r="R111" s="84">
        <f t="shared" si="34"/>
        <v>857243</v>
      </c>
      <c r="S111" s="83">
        <f t="shared" si="48"/>
        <v>90236089</v>
      </c>
      <c r="T111" s="84"/>
      <c r="U111" s="85">
        <v>49357653</v>
      </c>
      <c r="V111" s="84">
        <v>22636510</v>
      </c>
      <c r="W111" s="84">
        <v>1366183</v>
      </c>
      <c r="X111" s="84">
        <v>2228230</v>
      </c>
      <c r="Y111" s="84">
        <v>143481</v>
      </c>
      <c r="Z111" s="84">
        <v>102023</v>
      </c>
      <c r="AA111" s="84">
        <v>14766</v>
      </c>
      <c r="AB111" s="84">
        <v>4473169</v>
      </c>
      <c r="AC111" s="84">
        <v>12111897</v>
      </c>
      <c r="AD111" s="84">
        <f t="shared" si="35"/>
        <v>73518593</v>
      </c>
      <c r="AE111" s="84">
        <f t="shared" si="36"/>
        <v>2330253</v>
      </c>
      <c r="AF111" s="84">
        <f t="shared" si="37"/>
        <v>16585066</v>
      </c>
      <c r="AG111" s="84">
        <f t="shared" si="38"/>
        <v>92433912</v>
      </c>
      <c r="AH111" s="84">
        <f t="shared" si="39"/>
        <v>886544</v>
      </c>
      <c r="AI111" s="83">
        <f t="shared" si="49"/>
        <v>93320456</v>
      </c>
      <c r="AK111" s="85">
        <v>49590353</v>
      </c>
      <c r="AL111" s="84">
        <v>22798610</v>
      </c>
      <c r="AM111" s="84">
        <v>1366183</v>
      </c>
      <c r="AN111" s="84">
        <v>2243872</v>
      </c>
      <c r="AO111" s="84">
        <v>143481</v>
      </c>
      <c r="AP111" s="84">
        <v>102023</v>
      </c>
      <c r="AQ111" s="84">
        <v>14766</v>
      </c>
      <c r="AR111" s="84">
        <v>4473169</v>
      </c>
      <c r="AS111" s="84">
        <v>12111897</v>
      </c>
      <c r="AT111" s="84">
        <f t="shared" si="40"/>
        <v>73913393</v>
      </c>
      <c r="AU111" s="84">
        <f t="shared" si="41"/>
        <v>2345895</v>
      </c>
      <c r="AV111" s="84">
        <f t="shared" si="42"/>
        <v>16585066</v>
      </c>
      <c r="AW111" s="84">
        <f t="shared" si="43"/>
        <v>92844354</v>
      </c>
      <c r="AX111" s="84">
        <f t="shared" si="44"/>
        <v>890481</v>
      </c>
      <c r="AY111" s="83">
        <f t="shared" si="47"/>
        <v>93734835</v>
      </c>
      <c r="BA111" s="233"/>
      <c r="BB111" s="233"/>
      <c r="BC111" s="233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</row>
    <row r="112" spans="1:75">
      <c r="A112" s="96">
        <f t="shared" si="45"/>
        <v>2027</v>
      </c>
      <c r="B112" s="96">
        <f t="shared" si="46"/>
        <v>11</v>
      </c>
      <c r="C112" s="95">
        <f t="shared" si="29"/>
        <v>46692</v>
      </c>
      <c r="E112" s="85">
        <v>77907129</v>
      </c>
      <c r="F112" s="84">
        <v>31734068</v>
      </c>
      <c r="G112" s="84">
        <v>2324355</v>
      </c>
      <c r="H112" s="84">
        <v>2535294</v>
      </c>
      <c r="I112" s="84">
        <v>124402</v>
      </c>
      <c r="J112" s="84">
        <v>91692</v>
      </c>
      <c r="K112" s="84">
        <v>12218</v>
      </c>
      <c r="L112" s="84">
        <v>5434023</v>
      </c>
      <c r="M112" s="84">
        <v>12942389</v>
      </c>
      <c r="N112" s="84">
        <f t="shared" si="30"/>
        <v>112102172</v>
      </c>
      <c r="O112" s="84">
        <f t="shared" si="31"/>
        <v>2626986</v>
      </c>
      <c r="P112" s="84">
        <f t="shared" si="32"/>
        <v>18376412</v>
      </c>
      <c r="Q112" s="84">
        <f t="shared" si="33"/>
        <v>133105570</v>
      </c>
      <c r="R112" s="84">
        <f t="shared" si="34"/>
        <v>1276631</v>
      </c>
      <c r="S112" s="83">
        <f t="shared" si="48"/>
        <v>134382201</v>
      </c>
      <c r="T112" s="84"/>
      <c r="U112" s="85">
        <v>80899565</v>
      </c>
      <c r="V112" s="84">
        <v>32953088</v>
      </c>
      <c r="W112" s="84">
        <v>2441625</v>
      </c>
      <c r="X112" s="84">
        <v>2576094</v>
      </c>
      <c r="Y112" s="84">
        <v>124402</v>
      </c>
      <c r="Z112" s="84">
        <v>99214</v>
      </c>
      <c r="AA112" s="84">
        <v>12218</v>
      </c>
      <c r="AB112" s="84">
        <v>5434023</v>
      </c>
      <c r="AC112" s="84">
        <v>12942389</v>
      </c>
      <c r="AD112" s="84">
        <f t="shared" si="35"/>
        <v>116430898</v>
      </c>
      <c r="AE112" s="84">
        <f t="shared" si="36"/>
        <v>2675308</v>
      </c>
      <c r="AF112" s="84">
        <f t="shared" si="37"/>
        <v>18376412</v>
      </c>
      <c r="AG112" s="84">
        <f t="shared" si="38"/>
        <v>137482618</v>
      </c>
      <c r="AH112" s="84">
        <f t="shared" si="39"/>
        <v>1318612</v>
      </c>
      <c r="AI112" s="83">
        <f t="shared" si="49"/>
        <v>138801230</v>
      </c>
      <c r="AK112" s="85">
        <v>81256184</v>
      </c>
      <c r="AL112" s="84">
        <v>33255657</v>
      </c>
      <c r="AM112" s="84">
        <v>2441625</v>
      </c>
      <c r="AN112" s="84">
        <v>2589918</v>
      </c>
      <c r="AO112" s="84">
        <v>124402</v>
      </c>
      <c r="AP112" s="84">
        <v>99214</v>
      </c>
      <c r="AQ112" s="84">
        <v>12218</v>
      </c>
      <c r="AR112" s="84">
        <v>5434023</v>
      </c>
      <c r="AS112" s="84">
        <v>12942389</v>
      </c>
      <c r="AT112" s="84">
        <f t="shared" si="40"/>
        <v>117090086</v>
      </c>
      <c r="AU112" s="84">
        <f t="shared" si="41"/>
        <v>2689132</v>
      </c>
      <c r="AV112" s="84">
        <f t="shared" si="42"/>
        <v>18376412</v>
      </c>
      <c r="AW112" s="84">
        <f t="shared" si="43"/>
        <v>138155630</v>
      </c>
      <c r="AX112" s="84">
        <f t="shared" si="44"/>
        <v>1325067</v>
      </c>
      <c r="AY112" s="83">
        <f t="shared" si="47"/>
        <v>139480697</v>
      </c>
      <c r="BA112" s="233"/>
      <c r="BB112" s="233"/>
      <c r="BC112" s="233"/>
      <c r="BD112" s="233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</row>
    <row r="113" spans="1:75">
      <c r="A113" s="96">
        <f t="shared" si="45"/>
        <v>2027</v>
      </c>
      <c r="B113" s="96">
        <f t="shared" si="46"/>
        <v>12</v>
      </c>
      <c r="C113" s="95">
        <f t="shared" si="29"/>
        <v>46722</v>
      </c>
      <c r="E113" s="85">
        <v>102186254</v>
      </c>
      <c r="F113" s="84">
        <v>40947038</v>
      </c>
      <c r="G113" s="84">
        <v>3013877</v>
      </c>
      <c r="H113" s="84">
        <v>3279924</v>
      </c>
      <c r="I113" s="84">
        <v>152340</v>
      </c>
      <c r="J113" s="84">
        <v>107061</v>
      </c>
      <c r="K113" s="84">
        <v>13522</v>
      </c>
      <c r="L113" s="84">
        <v>5611934</v>
      </c>
      <c r="M113" s="84">
        <v>13300189</v>
      </c>
      <c r="N113" s="84">
        <f t="shared" si="30"/>
        <v>146313031</v>
      </c>
      <c r="O113" s="84">
        <f t="shared" si="31"/>
        <v>3386985</v>
      </c>
      <c r="P113" s="84">
        <f t="shared" si="32"/>
        <v>18912123</v>
      </c>
      <c r="Q113" s="84">
        <f t="shared" si="33"/>
        <v>168612139</v>
      </c>
      <c r="R113" s="84">
        <f t="shared" si="34"/>
        <v>1617179</v>
      </c>
      <c r="S113" s="83">
        <f t="shared" si="48"/>
        <v>170229318</v>
      </c>
      <c r="T113" s="84"/>
      <c r="U113" s="85">
        <v>106200668</v>
      </c>
      <c r="V113" s="84">
        <v>42594909</v>
      </c>
      <c r="W113" s="84">
        <v>3150050</v>
      </c>
      <c r="X113" s="84">
        <v>3323384</v>
      </c>
      <c r="Y113" s="84">
        <v>152340</v>
      </c>
      <c r="Z113" s="84">
        <v>115514</v>
      </c>
      <c r="AA113" s="84">
        <v>13522</v>
      </c>
      <c r="AB113" s="84">
        <v>5611934</v>
      </c>
      <c r="AC113" s="84">
        <v>13300189</v>
      </c>
      <c r="AD113" s="84">
        <f t="shared" si="35"/>
        <v>152111489</v>
      </c>
      <c r="AE113" s="84">
        <f t="shared" si="36"/>
        <v>3438898</v>
      </c>
      <c r="AF113" s="84">
        <f t="shared" si="37"/>
        <v>18912123</v>
      </c>
      <c r="AG113" s="84">
        <f t="shared" si="38"/>
        <v>174462510</v>
      </c>
      <c r="AH113" s="84">
        <f t="shared" si="39"/>
        <v>1673290</v>
      </c>
      <c r="AI113" s="83">
        <f t="shared" si="49"/>
        <v>176135800</v>
      </c>
      <c r="AK113" s="85">
        <v>106696502</v>
      </c>
      <c r="AL113" s="84">
        <v>43072903</v>
      </c>
      <c r="AM113" s="84">
        <v>3150050</v>
      </c>
      <c r="AN113" s="84">
        <v>3338754</v>
      </c>
      <c r="AO113" s="84">
        <v>152340</v>
      </c>
      <c r="AP113" s="84">
        <v>115514</v>
      </c>
      <c r="AQ113" s="84">
        <v>13522</v>
      </c>
      <c r="AR113" s="84">
        <v>5611934</v>
      </c>
      <c r="AS113" s="84">
        <v>13300189</v>
      </c>
      <c r="AT113" s="84">
        <f t="shared" si="40"/>
        <v>153085317</v>
      </c>
      <c r="AU113" s="84">
        <f t="shared" si="41"/>
        <v>3454268</v>
      </c>
      <c r="AV113" s="84">
        <f t="shared" si="42"/>
        <v>18912123</v>
      </c>
      <c r="AW113" s="84">
        <f t="shared" si="43"/>
        <v>175451708</v>
      </c>
      <c r="AX113" s="84">
        <f t="shared" si="44"/>
        <v>1682778</v>
      </c>
      <c r="AY113" s="83">
        <f t="shared" si="47"/>
        <v>177134486</v>
      </c>
      <c r="BA113" s="233"/>
      <c r="BB113" s="233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</row>
    <row r="114" spans="1:75">
      <c r="A114" s="96">
        <f t="shared" si="45"/>
        <v>2028</v>
      </c>
      <c r="B114" s="96">
        <f t="shared" si="46"/>
        <v>1</v>
      </c>
      <c r="C114" s="95">
        <f t="shared" si="29"/>
        <v>46753</v>
      </c>
      <c r="E114" s="85">
        <v>98384280</v>
      </c>
      <c r="F114" s="84">
        <v>38193946</v>
      </c>
      <c r="G114" s="84">
        <v>2629725</v>
      </c>
      <c r="H114" s="84">
        <v>2586112</v>
      </c>
      <c r="I114" s="84">
        <v>121607</v>
      </c>
      <c r="J114" s="84">
        <v>99160</v>
      </c>
      <c r="K114" s="84">
        <v>12633</v>
      </c>
      <c r="L114" s="84">
        <v>5526461</v>
      </c>
      <c r="M114" s="84">
        <v>11950278</v>
      </c>
      <c r="N114" s="84">
        <f t="shared" si="30"/>
        <v>139342191</v>
      </c>
      <c r="O114" s="84">
        <f t="shared" si="31"/>
        <v>2685272</v>
      </c>
      <c r="P114" s="84">
        <f t="shared" si="32"/>
        <v>17476739</v>
      </c>
      <c r="Q114" s="84">
        <f t="shared" si="33"/>
        <v>159504202</v>
      </c>
      <c r="R114" s="84">
        <f t="shared" si="34"/>
        <v>1529823</v>
      </c>
      <c r="S114" s="83">
        <f t="shared" si="48"/>
        <v>161034025</v>
      </c>
      <c r="T114" s="84"/>
      <c r="U114" s="85">
        <v>102323849</v>
      </c>
      <c r="V114" s="84">
        <v>39677657</v>
      </c>
      <c r="W114" s="84">
        <v>2747045</v>
      </c>
      <c r="X114" s="84">
        <v>2637195</v>
      </c>
      <c r="Y114" s="84">
        <v>121607</v>
      </c>
      <c r="Z114" s="84">
        <v>108081</v>
      </c>
      <c r="AA114" s="84">
        <v>12633</v>
      </c>
      <c r="AB114" s="84">
        <v>5526461</v>
      </c>
      <c r="AC114" s="84">
        <v>11950278</v>
      </c>
      <c r="AD114" s="84">
        <f t="shared" si="35"/>
        <v>144882791</v>
      </c>
      <c r="AE114" s="84">
        <f t="shared" si="36"/>
        <v>2745276</v>
      </c>
      <c r="AF114" s="84">
        <f t="shared" si="37"/>
        <v>17476739</v>
      </c>
      <c r="AG114" s="84">
        <f t="shared" si="38"/>
        <v>165104806</v>
      </c>
      <c r="AH114" s="84">
        <f t="shared" si="39"/>
        <v>1583539</v>
      </c>
      <c r="AI114" s="83">
        <f t="shared" si="49"/>
        <v>166688345</v>
      </c>
      <c r="AK114" s="85">
        <v>102811688</v>
      </c>
      <c r="AL114" s="84">
        <v>40099593</v>
      </c>
      <c r="AM114" s="84">
        <v>2747045</v>
      </c>
      <c r="AN114" s="84">
        <v>2658575</v>
      </c>
      <c r="AO114" s="84">
        <v>121607</v>
      </c>
      <c r="AP114" s="84">
        <v>108081</v>
      </c>
      <c r="AQ114" s="84">
        <v>12633</v>
      </c>
      <c r="AR114" s="84">
        <v>5526461</v>
      </c>
      <c r="AS114" s="84">
        <v>11950278</v>
      </c>
      <c r="AT114" s="84">
        <f t="shared" si="40"/>
        <v>145792566</v>
      </c>
      <c r="AU114" s="84">
        <f t="shared" si="41"/>
        <v>2766656</v>
      </c>
      <c r="AV114" s="84">
        <f t="shared" si="42"/>
        <v>17476739</v>
      </c>
      <c r="AW114" s="84">
        <f t="shared" si="43"/>
        <v>166035961</v>
      </c>
      <c r="AX114" s="84">
        <f t="shared" si="44"/>
        <v>1592470</v>
      </c>
      <c r="AY114" s="83">
        <f t="shared" si="47"/>
        <v>167628431</v>
      </c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</row>
    <row r="115" spans="1:75">
      <c r="A115" s="96">
        <f t="shared" si="45"/>
        <v>2028</v>
      </c>
      <c r="B115" s="96">
        <f t="shared" si="46"/>
        <v>2</v>
      </c>
      <c r="C115" s="95">
        <f t="shared" si="29"/>
        <v>46784</v>
      </c>
      <c r="E115" s="85">
        <v>84869063</v>
      </c>
      <c r="F115" s="84">
        <v>36115978</v>
      </c>
      <c r="G115" s="84">
        <v>2388979</v>
      </c>
      <c r="H115" s="84">
        <v>2506033</v>
      </c>
      <c r="I115" s="84">
        <v>150108</v>
      </c>
      <c r="J115" s="84">
        <v>117840</v>
      </c>
      <c r="K115" s="84">
        <v>14005</v>
      </c>
      <c r="L115" s="84">
        <v>5699508</v>
      </c>
      <c r="M115" s="84">
        <v>15969415</v>
      </c>
      <c r="N115" s="84">
        <f t="shared" si="30"/>
        <v>123538133</v>
      </c>
      <c r="O115" s="84">
        <f t="shared" si="31"/>
        <v>2623873</v>
      </c>
      <c r="P115" s="84">
        <f t="shared" si="32"/>
        <v>21668923</v>
      </c>
      <c r="Q115" s="84">
        <f t="shared" si="33"/>
        <v>147830929</v>
      </c>
      <c r="R115" s="84">
        <f t="shared" si="34"/>
        <v>1417864</v>
      </c>
      <c r="S115" s="83">
        <f t="shared" si="48"/>
        <v>149248793</v>
      </c>
      <c r="T115" s="84"/>
      <c r="U115" s="85">
        <v>88085687</v>
      </c>
      <c r="V115" s="84">
        <v>37321791</v>
      </c>
      <c r="W115" s="84">
        <v>2495633</v>
      </c>
      <c r="X115" s="84">
        <v>2558566</v>
      </c>
      <c r="Y115" s="84">
        <v>150108</v>
      </c>
      <c r="Z115" s="84">
        <v>126042</v>
      </c>
      <c r="AA115" s="84">
        <v>14005</v>
      </c>
      <c r="AB115" s="84">
        <v>5699508</v>
      </c>
      <c r="AC115" s="84">
        <v>15969415</v>
      </c>
      <c r="AD115" s="84">
        <f t="shared" si="35"/>
        <v>128067224</v>
      </c>
      <c r="AE115" s="84">
        <f t="shared" si="36"/>
        <v>2684608</v>
      </c>
      <c r="AF115" s="84">
        <f t="shared" si="37"/>
        <v>21668923</v>
      </c>
      <c r="AG115" s="84">
        <f t="shared" si="38"/>
        <v>152420755</v>
      </c>
      <c r="AH115" s="84">
        <f t="shared" si="39"/>
        <v>1461885</v>
      </c>
      <c r="AI115" s="83">
        <f t="shared" si="49"/>
        <v>153882640</v>
      </c>
      <c r="AK115" s="85">
        <v>88476637</v>
      </c>
      <c r="AL115" s="84">
        <v>37626210</v>
      </c>
      <c r="AM115" s="84">
        <v>2495633</v>
      </c>
      <c r="AN115" s="84">
        <v>2579777</v>
      </c>
      <c r="AO115" s="84">
        <v>150108</v>
      </c>
      <c r="AP115" s="84">
        <v>126042</v>
      </c>
      <c r="AQ115" s="84">
        <v>14005</v>
      </c>
      <c r="AR115" s="84">
        <v>5699508</v>
      </c>
      <c r="AS115" s="84">
        <v>15969415</v>
      </c>
      <c r="AT115" s="84">
        <f t="shared" si="40"/>
        <v>128762593</v>
      </c>
      <c r="AU115" s="84">
        <f t="shared" si="41"/>
        <v>2705819</v>
      </c>
      <c r="AV115" s="84">
        <f t="shared" si="42"/>
        <v>21668923</v>
      </c>
      <c r="AW115" s="84">
        <f t="shared" si="43"/>
        <v>153137335</v>
      </c>
      <c r="AX115" s="84">
        <f t="shared" si="44"/>
        <v>1468758</v>
      </c>
      <c r="AY115" s="83">
        <f t="shared" si="47"/>
        <v>154606093</v>
      </c>
      <c r="BA115" s="233"/>
      <c r="BB115" s="233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</row>
    <row r="116" spans="1:75">
      <c r="A116" s="96">
        <f t="shared" si="45"/>
        <v>2028</v>
      </c>
      <c r="B116" s="96">
        <f t="shared" si="46"/>
        <v>3</v>
      </c>
      <c r="C116" s="95">
        <f t="shared" si="29"/>
        <v>46813</v>
      </c>
      <c r="E116" s="85">
        <v>77782767</v>
      </c>
      <c r="F116" s="84">
        <v>33237177</v>
      </c>
      <c r="G116" s="84">
        <v>2181005</v>
      </c>
      <c r="H116" s="84">
        <v>2325104</v>
      </c>
      <c r="I116" s="84">
        <v>148854</v>
      </c>
      <c r="J116" s="84">
        <v>106540</v>
      </c>
      <c r="K116" s="84">
        <v>15069</v>
      </c>
      <c r="L116" s="84">
        <v>5245504</v>
      </c>
      <c r="M116" s="84">
        <v>10903669</v>
      </c>
      <c r="N116" s="84">
        <f t="shared" si="30"/>
        <v>113364872</v>
      </c>
      <c r="O116" s="84">
        <f t="shared" si="31"/>
        <v>2431644</v>
      </c>
      <c r="P116" s="84">
        <f t="shared" si="32"/>
        <v>16149173</v>
      </c>
      <c r="Q116" s="84">
        <f t="shared" si="33"/>
        <v>131945689</v>
      </c>
      <c r="R116" s="84">
        <f t="shared" si="34"/>
        <v>1265506</v>
      </c>
      <c r="S116" s="83">
        <f t="shared" si="48"/>
        <v>133211195</v>
      </c>
      <c r="T116" s="84"/>
      <c r="U116" s="85">
        <v>80947811</v>
      </c>
      <c r="V116" s="84">
        <v>34352486</v>
      </c>
      <c r="W116" s="84">
        <v>2287121</v>
      </c>
      <c r="X116" s="84">
        <v>2374992</v>
      </c>
      <c r="Y116" s="84">
        <v>148854</v>
      </c>
      <c r="Z116" s="84">
        <v>114383</v>
      </c>
      <c r="AA116" s="84">
        <v>15069</v>
      </c>
      <c r="AB116" s="84">
        <v>5245504</v>
      </c>
      <c r="AC116" s="84">
        <v>10903669</v>
      </c>
      <c r="AD116" s="84">
        <f t="shared" si="35"/>
        <v>117751341</v>
      </c>
      <c r="AE116" s="84">
        <f t="shared" si="36"/>
        <v>2489375</v>
      </c>
      <c r="AF116" s="84">
        <f t="shared" si="37"/>
        <v>16149173</v>
      </c>
      <c r="AG116" s="84">
        <f t="shared" si="38"/>
        <v>136389889</v>
      </c>
      <c r="AH116" s="84">
        <f t="shared" si="39"/>
        <v>1308131</v>
      </c>
      <c r="AI116" s="83">
        <f t="shared" si="49"/>
        <v>137698020</v>
      </c>
      <c r="AK116" s="85">
        <v>81328836</v>
      </c>
      <c r="AL116" s="84">
        <v>34610288</v>
      </c>
      <c r="AM116" s="84">
        <v>2287121</v>
      </c>
      <c r="AN116" s="84">
        <v>2393231</v>
      </c>
      <c r="AO116" s="84">
        <v>148854</v>
      </c>
      <c r="AP116" s="84">
        <v>114383</v>
      </c>
      <c r="AQ116" s="84">
        <v>15069</v>
      </c>
      <c r="AR116" s="84">
        <v>5245504</v>
      </c>
      <c r="AS116" s="84">
        <v>10903669</v>
      </c>
      <c r="AT116" s="84">
        <f t="shared" si="40"/>
        <v>118390168</v>
      </c>
      <c r="AU116" s="84">
        <f t="shared" si="41"/>
        <v>2507614</v>
      </c>
      <c r="AV116" s="84">
        <f t="shared" si="42"/>
        <v>16149173</v>
      </c>
      <c r="AW116" s="84">
        <f t="shared" si="43"/>
        <v>137046955</v>
      </c>
      <c r="AX116" s="84">
        <f t="shared" si="44"/>
        <v>1314433</v>
      </c>
      <c r="AY116" s="83">
        <f t="shared" si="47"/>
        <v>138361388</v>
      </c>
      <c r="BA116" s="233"/>
      <c r="BB116" s="233"/>
      <c r="BC116" s="233"/>
      <c r="BD116" s="233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</row>
    <row r="117" spans="1:75">
      <c r="A117" s="96">
        <f t="shared" si="45"/>
        <v>2028</v>
      </c>
      <c r="B117" s="96">
        <f t="shared" si="46"/>
        <v>4</v>
      </c>
      <c r="C117" s="95">
        <f t="shared" si="29"/>
        <v>46844</v>
      </c>
      <c r="E117" s="85">
        <v>53535164</v>
      </c>
      <c r="F117" s="84">
        <v>23953682</v>
      </c>
      <c r="G117" s="84">
        <v>1780081</v>
      </c>
      <c r="H117" s="84">
        <v>1763369</v>
      </c>
      <c r="I117" s="84">
        <v>111285</v>
      </c>
      <c r="J117" s="84">
        <v>71874</v>
      </c>
      <c r="K117" s="84">
        <v>13445</v>
      </c>
      <c r="L117" s="84">
        <v>5247215</v>
      </c>
      <c r="M117" s="84">
        <v>11765497</v>
      </c>
      <c r="N117" s="84">
        <f t="shared" si="30"/>
        <v>79393657</v>
      </c>
      <c r="O117" s="84">
        <f t="shared" si="31"/>
        <v>1835243</v>
      </c>
      <c r="P117" s="84">
        <f t="shared" si="32"/>
        <v>17012712</v>
      </c>
      <c r="Q117" s="84">
        <f t="shared" si="33"/>
        <v>98241612</v>
      </c>
      <c r="R117" s="84">
        <f t="shared" si="34"/>
        <v>942247</v>
      </c>
      <c r="S117" s="83">
        <f t="shared" si="48"/>
        <v>99183859</v>
      </c>
      <c r="T117" s="84"/>
      <c r="U117" s="85">
        <v>56113938</v>
      </c>
      <c r="V117" s="84">
        <v>24899917</v>
      </c>
      <c r="W117" s="84">
        <v>1884664</v>
      </c>
      <c r="X117" s="84">
        <v>1805477</v>
      </c>
      <c r="Y117" s="84">
        <v>111285</v>
      </c>
      <c r="Z117" s="84">
        <v>78655</v>
      </c>
      <c r="AA117" s="84">
        <v>13445</v>
      </c>
      <c r="AB117" s="84">
        <v>5247215</v>
      </c>
      <c r="AC117" s="84">
        <v>11765497</v>
      </c>
      <c r="AD117" s="84">
        <f t="shared" si="35"/>
        <v>83023249</v>
      </c>
      <c r="AE117" s="84">
        <f t="shared" si="36"/>
        <v>1884132</v>
      </c>
      <c r="AF117" s="84">
        <f t="shared" si="37"/>
        <v>17012712</v>
      </c>
      <c r="AG117" s="84">
        <f t="shared" si="38"/>
        <v>101920093</v>
      </c>
      <c r="AH117" s="84">
        <f t="shared" si="39"/>
        <v>977527</v>
      </c>
      <c r="AI117" s="83">
        <f t="shared" si="49"/>
        <v>102897620</v>
      </c>
      <c r="AK117" s="85">
        <v>56417520</v>
      </c>
      <c r="AL117" s="84">
        <v>25096673</v>
      </c>
      <c r="AM117" s="84">
        <v>1884664</v>
      </c>
      <c r="AN117" s="84">
        <v>1819272</v>
      </c>
      <c r="AO117" s="84">
        <v>111285</v>
      </c>
      <c r="AP117" s="84">
        <v>78655</v>
      </c>
      <c r="AQ117" s="84">
        <v>13445</v>
      </c>
      <c r="AR117" s="84">
        <v>5247215</v>
      </c>
      <c r="AS117" s="84">
        <v>11765497</v>
      </c>
      <c r="AT117" s="84">
        <f t="shared" si="40"/>
        <v>83523587</v>
      </c>
      <c r="AU117" s="84">
        <f t="shared" si="41"/>
        <v>1897927</v>
      </c>
      <c r="AV117" s="84">
        <f t="shared" si="42"/>
        <v>17012712</v>
      </c>
      <c r="AW117" s="84">
        <f t="shared" si="43"/>
        <v>102434226</v>
      </c>
      <c r="AX117" s="84">
        <f t="shared" si="44"/>
        <v>982459</v>
      </c>
      <c r="AY117" s="83">
        <f t="shared" si="47"/>
        <v>103416685</v>
      </c>
      <c r="BA117" s="233"/>
      <c r="BB117" s="233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</row>
    <row r="118" spans="1:75">
      <c r="A118" s="96">
        <f t="shared" si="45"/>
        <v>2028</v>
      </c>
      <c r="B118" s="96">
        <f t="shared" si="46"/>
        <v>5</v>
      </c>
      <c r="C118" s="95">
        <f t="shared" si="29"/>
        <v>46874</v>
      </c>
      <c r="E118" s="85">
        <v>30348935</v>
      </c>
      <c r="F118" s="84">
        <v>17485372</v>
      </c>
      <c r="G118" s="84">
        <v>1252029</v>
      </c>
      <c r="H118" s="84">
        <v>1678036</v>
      </c>
      <c r="I118" s="84">
        <v>117154</v>
      </c>
      <c r="J118" s="84">
        <v>58305</v>
      </c>
      <c r="K118" s="84">
        <v>12408</v>
      </c>
      <c r="L118" s="84">
        <v>4554575</v>
      </c>
      <c r="M118" s="84">
        <v>10814589</v>
      </c>
      <c r="N118" s="84">
        <f t="shared" si="30"/>
        <v>49215898</v>
      </c>
      <c r="O118" s="84">
        <f t="shared" si="31"/>
        <v>1736341</v>
      </c>
      <c r="P118" s="84">
        <f t="shared" si="32"/>
        <v>15369164</v>
      </c>
      <c r="Q118" s="84">
        <f t="shared" si="33"/>
        <v>66321403</v>
      </c>
      <c r="R118" s="84">
        <f t="shared" si="34"/>
        <v>636096</v>
      </c>
      <c r="S118" s="83">
        <f t="shared" si="48"/>
        <v>66957499</v>
      </c>
      <c r="T118" s="84"/>
      <c r="U118" s="85">
        <v>31917370</v>
      </c>
      <c r="V118" s="84">
        <v>18254865</v>
      </c>
      <c r="W118" s="84">
        <v>1344614</v>
      </c>
      <c r="X118" s="84">
        <v>1720924</v>
      </c>
      <c r="Y118" s="84">
        <v>117154</v>
      </c>
      <c r="Z118" s="84">
        <v>64221</v>
      </c>
      <c r="AA118" s="84">
        <v>12408</v>
      </c>
      <c r="AB118" s="84">
        <v>4554575</v>
      </c>
      <c r="AC118" s="84">
        <v>10814589</v>
      </c>
      <c r="AD118" s="84">
        <f t="shared" si="35"/>
        <v>51646411</v>
      </c>
      <c r="AE118" s="84">
        <f t="shared" si="36"/>
        <v>1785145</v>
      </c>
      <c r="AF118" s="84">
        <f t="shared" si="37"/>
        <v>15369164</v>
      </c>
      <c r="AG118" s="84">
        <f t="shared" si="38"/>
        <v>68800720</v>
      </c>
      <c r="AH118" s="84">
        <f t="shared" si="39"/>
        <v>659876</v>
      </c>
      <c r="AI118" s="83">
        <f t="shared" si="49"/>
        <v>69460596</v>
      </c>
      <c r="AK118" s="85">
        <v>32084076</v>
      </c>
      <c r="AL118" s="84">
        <v>18373021</v>
      </c>
      <c r="AM118" s="84">
        <v>1344614</v>
      </c>
      <c r="AN118" s="84">
        <v>1731993</v>
      </c>
      <c r="AO118" s="84">
        <v>117154</v>
      </c>
      <c r="AP118" s="84">
        <v>64221</v>
      </c>
      <c r="AQ118" s="84">
        <v>12408</v>
      </c>
      <c r="AR118" s="84">
        <v>4554575</v>
      </c>
      <c r="AS118" s="84">
        <v>10814589</v>
      </c>
      <c r="AT118" s="84">
        <f t="shared" si="40"/>
        <v>51931273</v>
      </c>
      <c r="AU118" s="84">
        <f t="shared" si="41"/>
        <v>1796214</v>
      </c>
      <c r="AV118" s="84">
        <f t="shared" si="42"/>
        <v>15369164</v>
      </c>
      <c r="AW118" s="84">
        <f t="shared" si="43"/>
        <v>69096651</v>
      </c>
      <c r="AX118" s="84">
        <f t="shared" si="44"/>
        <v>662714</v>
      </c>
      <c r="AY118" s="83">
        <f t="shared" si="47"/>
        <v>69759365</v>
      </c>
      <c r="BA118" s="233"/>
      <c r="BB118" s="233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</row>
    <row r="119" spans="1:75">
      <c r="A119" s="96">
        <f t="shared" si="45"/>
        <v>2028</v>
      </c>
      <c r="B119" s="96">
        <f t="shared" si="46"/>
        <v>6</v>
      </c>
      <c r="C119" s="95">
        <f t="shared" si="29"/>
        <v>46905</v>
      </c>
      <c r="E119" s="85">
        <v>19877362</v>
      </c>
      <c r="F119" s="84">
        <v>13694715</v>
      </c>
      <c r="G119" s="84">
        <v>985344</v>
      </c>
      <c r="H119" s="84">
        <v>1297726</v>
      </c>
      <c r="I119" s="84">
        <v>93183</v>
      </c>
      <c r="J119" s="84">
        <v>57884</v>
      </c>
      <c r="K119" s="84">
        <v>12274</v>
      </c>
      <c r="L119" s="84">
        <v>4502370</v>
      </c>
      <c r="M119" s="84">
        <v>11751338</v>
      </c>
      <c r="N119" s="84">
        <f t="shared" si="30"/>
        <v>34662878</v>
      </c>
      <c r="O119" s="84">
        <f t="shared" si="31"/>
        <v>1355610</v>
      </c>
      <c r="P119" s="84">
        <f t="shared" si="32"/>
        <v>16253708</v>
      </c>
      <c r="Q119" s="84">
        <f t="shared" si="33"/>
        <v>52272196</v>
      </c>
      <c r="R119" s="84">
        <f t="shared" si="34"/>
        <v>501349</v>
      </c>
      <c r="S119" s="83">
        <f t="shared" si="48"/>
        <v>52773545</v>
      </c>
      <c r="T119" s="84"/>
      <c r="U119" s="85">
        <v>21002151</v>
      </c>
      <c r="V119" s="84">
        <v>14406887</v>
      </c>
      <c r="W119" s="84">
        <v>1084532</v>
      </c>
      <c r="X119" s="84">
        <v>1334299</v>
      </c>
      <c r="Y119" s="84">
        <v>93183</v>
      </c>
      <c r="Z119" s="84">
        <v>63724</v>
      </c>
      <c r="AA119" s="84">
        <v>12274</v>
      </c>
      <c r="AB119" s="84">
        <v>4502370</v>
      </c>
      <c r="AC119" s="84">
        <v>11751338</v>
      </c>
      <c r="AD119" s="84">
        <f t="shared" si="35"/>
        <v>36599027</v>
      </c>
      <c r="AE119" s="84">
        <f t="shared" si="36"/>
        <v>1398023</v>
      </c>
      <c r="AF119" s="84">
        <f t="shared" si="37"/>
        <v>16253708</v>
      </c>
      <c r="AG119" s="84">
        <f t="shared" si="38"/>
        <v>54250758</v>
      </c>
      <c r="AH119" s="84">
        <f t="shared" si="39"/>
        <v>520325</v>
      </c>
      <c r="AI119" s="83">
        <f t="shared" si="49"/>
        <v>54771083</v>
      </c>
      <c r="AK119" s="85">
        <v>21104724</v>
      </c>
      <c r="AL119" s="84">
        <v>14479265</v>
      </c>
      <c r="AM119" s="84">
        <v>1084532</v>
      </c>
      <c r="AN119" s="84">
        <v>1341220</v>
      </c>
      <c r="AO119" s="84">
        <v>93183</v>
      </c>
      <c r="AP119" s="84">
        <v>63724</v>
      </c>
      <c r="AQ119" s="84">
        <v>12274</v>
      </c>
      <c r="AR119" s="84">
        <v>4502370</v>
      </c>
      <c r="AS119" s="84">
        <v>11751338</v>
      </c>
      <c r="AT119" s="84">
        <f t="shared" si="40"/>
        <v>36773978</v>
      </c>
      <c r="AU119" s="84">
        <f t="shared" si="41"/>
        <v>1404944</v>
      </c>
      <c r="AV119" s="84">
        <f t="shared" si="42"/>
        <v>16253708</v>
      </c>
      <c r="AW119" s="84">
        <f t="shared" si="43"/>
        <v>54432630</v>
      </c>
      <c r="AX119" s="84">
        <f t="shared" si="44"/>
        <v>522070</v>
      </c>
      <c r="AY119" s="83">
        <f t="shared" si="47"/>
        <v>54954700</v>
      </c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</row>
    <row r="120" spans="1:75">
      <c r="A120" s="96">
        <f t="shared" si="45"/>
        <v>2028</v>
      </c>
      <c r="B120" s="96">
        <f t="shared" si="46"/>
        <v>7</v>
      </c>
      <c r="C120" s="95">
        <f t="shared" si="29"/>
        <v>46935</v>
      </c>
      <c r="E120" s="85">
        <v>14112612</v>
      </c>
      <c r="F120" s="84">
        <v>11305613</v>
      </c>
      <c r="G120" s="84">
        <v>778510</v>
      </c>
      <c r="H120" s="84">
        <v>1226583</v>
      </c>
      <c r="I120" s="84">
        <v>84243</v>
      </c>
      <c r="J120" s="84">
        <v>54143</v>
      </c>
      <c r="K120" s="84">
        <v>11605</v>
      </c>
      <c r="L120" s="84">
        <v>3935972</v>
      </c>
      <c r="M120" s="84">
        <v>11684984</v>
      </c>
      <c r="N120" s="84">
        <f t="shared" si="30"/>
        <v>26292583</v>
      </c>
      <c r="O120" s="84">
        <f t="shared" si="31"/>
        <v>1280726</v>
      </c>
      <c r="P120" s="84">
        <f t="shared" si="32"/>
        <v>15620956</v>
      </c>
      <c r="Q120" s="84">
        <f t="shared" si="33"/>
        <v>43194265</v>
      </c>
      <c r="R120" s="84">
        <f t="shared" si="34"/>
        <v>414281</v>
      </c>
      <c r="S120" s="83">
        <f t="shared" si="48"/>
        <v>43608546</v>
      </c>
      <c r="T120" s="84"/>
      <c r="U120" s="85">
        <v>15089497</v>
      </c>
      <c r="V120" s="84">
        <v>11984416</v>
      </c>
      <c r="W120" s="84">
        <v>872766</v>
      </c>
      <c r="X120" s="84">
        <v>1264097</v>
      </c>
      <c r="Y120" s="84">
        <v>84243</v>
      </c>
      <c r="Z120" s="84">
        <v>59928</v>
      </c>
      <c r="AA120" s="84">
        <v>11605</v>
      </c>
      <c r="AB120" s="84">
        <v>3935972</v>
      </c>
      <c r="AC120" s="84">
        <v>11684984</v>
      </c>
      <c r="AD120" s="84">
        <f t="shared" si="35"/>
        <v>28042527</v>
      </c>
      <c r="AE120" s="84">
        <f t="shared" si="36"/>
        <v>1324025</v>
      </c>
      <c r="AF120" s="84">
        <f t="shared" si="37"/>
        <v>15620956</v>
      </c>
      <c r="AG120" s="84">
        <f t="shared" si="38"/>
        <v>44987508</v>
      </c>
      <c r="AH120" s="84">
        <f t="shared" si="39"/>
        <v>431480</v>
      </c>
      <c r="AI120" s="83">
        <f t="shared" si="49"/>
        <v>45418988</v>
      </c>
      <c r="AK120" s="85">
        <v>15172198</v>
      </c>
      <c r="AL120" s="84">
        <v>12038730</v>
      </c>
      <c r="AM120" s="84">
        <v>872766</v>
      </c>
      <c r="AN120" s="84">
        <v>1270208</v>
      </c>
      <c r="AO120" s="84">
        <v>84243</v>
      </c>
      <c r="AP120" s="84">
        <v>59928</v>
      </c>
      <c r="AQ120" s="84">
        <v>11605</v>
      </c>
      <c r="AR120" s="84">
        <v>3935972</v>
      </c>
      <c r="AS120" s="84">
        <v>11684984</v>
      </c>
      <c r="AT120" s="84">
        <f t="shared" si="40"/>
        <v>28179542</v>
      </c>
      <c r="AU120" s="84">
        <f t="shared" si="41"/>
        <v>1330136</v>
      </c>
      <c r="AV120" s="84">
        <f t="shared" si="42"/>
        <v>15620956</v>
      </c>
      <c r="AW120" s="84">
        <f t="shared" si="43"/>
        <v>45130634</v>
      </c>
      <c r="AX120" s="84">
        <f t="shared" si="44"/>
        <v>432853</v>
      </c>
      <c r="AY120" s="83">
        <f t="shared" si="47"/>
        <v>45563487</v>
      </c>
      <c r="BA120" s="233"/>
      <c r="BB120" s="233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</row>
    <row r="121" spans="1:75">
      <c r="A121" s="96">
        <f t="shared" si="45"/>
        <v>2028</v>
      </c>
      <c r="B121" s="96">
        <f t="shared" si="46"/>
        <v>8</v>
      </c>
      <c r="C121" s="95">
        <f t="shared" si="29"/>
        <v>46966</v>
      </c>
      <c r="E121" s="85">
        <v>13314364</v>
      </c>
      <c r="F121" s="84">
        <v>11674943</v>
      </c>
      <c r="G121" s="84">
        <v>819349</v>
      </c>
      <c r="H121" s="84">
        <v>1292879</v>
      </c>
      <c r="I121" s="84">
        <v>88944</v>
      </c>
      <c r="J121" s="84">
        <v>55173</v>
      </c>
      <c r="K121" s="84">
        <v>11801</v>
      </c>
      <c r="L121" s="84">
        <v>4091070</v>
      </c>
      <c r="M121" s="84">
        <v>11247072</v>
      </c>
      <c r="N121" s="84">
        <f t="shared" si="30"/>
        <v>25909401</v>
      </c>
      <c r="O121" s="84">
        <f t="shared" si="31"/>
        <v>1348052</v>
      </c>
      <c r="P121" s="84">
        <f t="shared" si="32"/>
        <v>15338142</v>
      </c>
      <c r="Q121" s="84">
        <f t="shared" si="33"/>
        <v>42595595</v>
      </c>
      <c r="R121" s="84">
        <f t="shared" si="34"/>
        <v>408539</v>
      </c>
      <c r="S121" s="83">
        <f t="shared" si="48"/>
        <v>43004134</v>
      </c>
      <c r="T121" s="84"/>
      <c r="U121" s="85">
        <v>14358818</v>
      </c>
      <c r="V121" s="84">
        <v>12382800</v>
      </c>
      <c r="W121" s="84">
        <v>923539</v>
      </c>
      <c r="X121" s="84">
        <v>1333094</v>
      </c>
      <c r="Y121" s="84">
        <v>88944</v>
      </c>
      <c r="Z121" s="84">
        <v>60875</v>
      </c>
      <c r="AA121" s="84">
        <v>11801</v>
      </c>
      <c r="AB121" s="84">
        <v>4091070</v>
      </c>
      <c r="AC121" s="84">
        <v>11247072</v>
      </c>
      <c r="AD121" s="84">
        <f t="shared" si="35"/>
        <v>27765902</v>
      </c>
      <c r="AE121" s="84">
        <f t="shared" si="36"/>
        <v>1393969</v>
      </c>
      <c r="AF121" s="84">
        <f t="shared" si="37"/>
        <v>15338142</v>
      </c>
      <c r="AG121" s="84">
        <f t="shared" si="38"/>
        <v>44498013</v>
      </c>
      <c r="AH121" s="84">
        <f t="shared" si="39"/>
        <v>426786</v>
      </c>
      <c r="AI121" s="83">
        <f t="shared" si="49"/>
        <v>44924799</v>
      </c>
      <c r="AK121" s="85">
        <v>14451647</v>
      </c>
      <c r="AL121" s="84">
        <v>12440333</v>
      </c>
      <c r="AM121" s="84">
        <v>923539</v>
      </c>
      <c r="AN121" s="84">
        <v>1339648</v>
      </c>
      <c r="AO121" s="84">
        <v>88944</v>
      </c>
      <c r="AP121" s="84">
        <v>60875</v>
      </c>
      <c r="AQ121" s="84">
        <v>11801</v>
      </c>
      <c r="AR121" s="84">
        <v>4091070</v>
      </c>
      <c r="AS121" s="84">
        <v>11247072</v>
      </c>
      <c r="AT121" s="84">
        <f t="shared" si="40"/>
        <v>27916264</v>
      </c>
      <c r="AU121" s="84">
        <f t="shared" si="41"/>
        <v>1400523</v>
      </c>
      <c r="AV121" s="84">
        <f t="shared" si="42"/>
        <v>15338142</v>
      </c>
      <c r="AW121" s="84">
        <f t="shared" si="43"/>
        <v>44654929</v>
      </c>
      <c r="AX121" s="84">
        <f t="shared" si="44"/>
        <v>428291</v>
      </c>
      <c r="AY121" s="83">
        <f t="shared" si="47"/>
        <v>45083220</v>
      </c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>
      <c r="A122" s="96">
        <f t="shared" si="45"/>
        <v>2028</v>
      </c>
      <c r="B122" s="96">
        <f t="shared" si="46"/>
        <v>9</v>
      </c>
      <c r="C122" s="95">
        <f t="shared" si="29"/>
        <v>46997</v>
      </c>
      <c r="E122" s="85">
        <v>20065185</v>
      </c>
      <c r="F122" s="84">
        <v>12987580</v>
      </c>
      <c r="G122" s="84">
        <v>1077538</v>
      </c>
      <c r="H122" s="84">
        <v>1288006</v>
      </c>
      <c r="I122" s="84">
        <v>96743</v>
      </c>
      <c r="J122" s="84">
        <v>81527</v>
      </c>
      <c r="K122" s="84">
        <v>14490</v>
      </c>
      <c r="L122" s="84">
        <v>4074352</v>
      </c>
      <c r="M122" s="84">
        <v>11063049</v>
      </c>
      <c r="N122" s="84">
        <f t="shared" si="30"/>
        <v>34241536</v>
      </c>
      <c r="O122" s="84">
        <f t="shared" si="31"/>
        <v>1369533</v>
      </c>
      <c r="P122" s="84">
        <f t="shared" si="32"/>
        <v>15137401</v>
      </c>
      <c r="Q122" s="84">
        <f t="shared" si="33"/>
        <v>50748470</v>
      </c>
      <c r="R122" s="84">
        <f t="shared" si="34"/>
        <v>486734</v>
      </c>
      <c r="S122" s="83">
        <f t="shared" si="48"/>
        <v>51235204</v>
      </c>
      <c r="T122" s="84"/>
      <c r="U122" s="85">
        <v>21390700</v>
      </c>
      <c r="V122" s="84">
        <v>13688169</v>
      </c>
      <c r="W122" s="84">
        <v>1190626</v>
      </c>
      <c r="X122" s="84">
        <v>1325908</v>
      </c>
      <c r="Y122" s="84">
        <v>96743</v>
      </c>
      <c r="Z122" s="84">
        <v>86873</v>
      </c>
      <c r="AA122" s="84">
        <v>14490</v>
      </c>
      <c r="AB122" s="84">
        <v>4074352</v>
      </c>
      <c r="AC122" s="84">
        <v>11063049</v>
      </c>
      <c r="AD122" s="84">
        <f t="shared" si="35"/>
        <v>36380728</v>
      </c>
      <c r="AE122" s="84">
        <f t="shared" si="36"/>
        <v>1412781</v>
      </c>
      <c r="AF122" s="84">
        <f t="shared" si="37"/>
        <v>15137401</v>
      </c>
      <c r="AG122" s="84">
        <f t="shared" si="38"/>
        <v>52930910</v>
      </c>
      <c r="AH122" s="84">
        <f t="shared" si="39"/>
        <v>507666</v>
      </c>
      <c r="AI122" s="83">
        <f t="shared" si="49"/>
        <v>53438576</v>
      </c>
      <c r="AK122" s="85">
        <v>21524237</v>
      </c>
      <c r="AL122" s="84">
        <v>13771131</v>
      </c>
      <c r="AM122" s="84">
        <v>1190626</v>
      </c>
      <c r="AN122" s="84">
        <v>1333692</v>
      </c>
      <c r="AO122" s="84">
        <v>96743</v>
      </c>
      <c r="AP122" s="84">
        <v>86873</v>
      </c>
      <c r="AQ122" s="84">
        <v>14490</v>
      </c>
      <c r="AR122" s="84">
        <v>4074352</v>
      </c>
      <c r="AS122" s="84">
        <v>11063049</v>
      </c>
      <c r="AT122" s="84">
        <f t="shared" si="40"/>
        <v>36597227</v>
      </c>
      <c r="AU122" s="84">
        <f t="shared" si="41"/>
        <v>1420565</v>
      </c>
      <c r="AV122" s="84">
        <f t="shared" si="42"/>
        <v>15137401</v>
      </c>
      <c r="AW122" s="84">
        <f t="shared" si="43"/>
        <v>53155193</v>
      </c>
      <c r="AX122" s="84">
        <f t="shared" si="44"/>
        <v>509818</v>
      </c>
      <c r="AY122" s="83">
        <f t="shared" si="47"/>
        <v>53665011</v>
      </c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>
      <c r="A123" s="96">
        <f t="shared" si="45"/>
        <v>2028</v>
      </c>
      <c r="B123" s="96">
        <f t="shared" si="46"/>
        <v>10</v>
      </c>
      <c r="C123" s="95">
        <f t="shared" si="29"/>
        <v>47027</v>
      </c>
      <c r="E123" s="85">
        <v>47138255</v>
      </c>
      <c r="F123" s="84">
        <v>21801681</v>
      </c>
      <c r="G123" s="84">
        <v>1259410</v>
      </c>
      <c r="H123" s="84">
        <v>2058756</v>
      </c>
      <c r="I123" s="84">
        <v>136155</v>
      </c>
      <c r="J123" s="84">
        <v>94428</v>
      </c>
      <c r="K123" s="84">
        <v>14766</v>
      </c>
      <c r="L123" s="84">
        <v>4536326</v>
      </c>
      <c r="M123" s="84">
        <v>12095958</v>
      </c>
      <c r="N123" s="84">
        <f t="shared" si="30"/>
        <v>70350267</v>
      </c>
      <c r="O123" s="84">
        <f t="shared" si="31"/>
        <v>2153184</v>
      </c>
      <c r="P123" s="84">
        <f t="shared" si="32"/>
        <v>16632284</v>
      </c>
      <c r="Q123" s="84">
        <f t="shared" si="33"/>
        <v>89135735</v>
      </c>
      <c r="R123" s="84">
        <f t="shared" si="34"/>
        <v>854911</v>
      </c>
      <c r="S123" s="83">
        <f t="shared" si="48"/>
        <v>89990646</v>
      </c>
      <c r="T123" s="84"/>
      <c r="U123" s="85">
        <v>49553358</v>
      </c>
      <c r="V123" s="84">
        <v>22801813</v>
      </c>
      <c r="W123" s="84">
        <v>1354335</v>
      </c>
      <c r="X123" s="84">
        <v>2114629</v>
      </c>
      <c r="Y123" s="84">
        <v>136155</v>
      </c>
      <c r="Z123" s="84">
        <v>101831</v>
      </c>
      <c r="AA123" s="84">
        <v>14766</v>
      </c>
      <c r="AB123" s="84">
        <v>4536326</v>
      </c>
      <c r="AC123" s="84">
        <v>12095958</v>
      </c>
      <c r="AD123" s="84">
        <f t="shared" si="35"/>
        <v>73860427</v>
      </c>
      <c r="AE123" s="84">
        <f t="shared" si="36"/>
        <v>2216460</v>
      </c>
      <c r="AF123" s="84">
        <f t="shared" si="37"/>
        <v>16632284</v>
      </c>
      <c r="AG123" s="84">
        <f t="shared" si="38"/>
        <v>92709171</v>
      </c>
      <c r="AH123" s="84">
        <f t="shared" si="39"/>
        <v>889184</v>
      </c>
      <c r="AI123" s="83">
        <f t="shared" si="49"/>
        <v>93598355</v>
      </c>
      <c r="AK123" s="85">
        <v>49819722</v>
      </c>
      <c r="AL123" s="84">
        <v>22977957</v>
      </c>
      <c r="AM123" s="84">
        <v>1354335</v>
      </c>
      <c r="AN123" s="84">
        <v>2130842</v>
      </c>
      <c r="AO123" s="84">
        <v>136155</v>
      </c>
      <c r="AP123" s="84">
        <v>101831</v>
      </c>
      <c r="AQ123" s="84">
        <v>14766</v>
      </c>
      <c r="AR123" s="84">
        <v>4536326</v>
      </c>
      <c r="AS123" s="84">
        <v>12095958</v>
      </c>
      <c r="AT123" s="84">
        <f t="shared" si="40"/>
        <v>74302935</v>
      </c>
      <c r="AU123" s="84">
        <f t="shared" si="41"/>
        <v>2232673</v>
      </c>
      <c r="AV123" s="84">
        <f t="shared" si="42"/>
        <v>16632284</v>
      </c>
      <c r="AW123" s="84">
        <f t="shared" si="43"/>
        <v>93167892</v>
      </c>
      <c r="AX123" s="84">
        <f t="shared" si="44"/>
        <v>893584</v>
      </c>
      <c r="AY123" s="83">
        <f t="shared" si="47"/>
        <v>94061476</v>
      </c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96">
        <f t="shared" si="45"/>
        <v>2028</v>
      </c>
      <c r="B124" s="96">
        <f t="shared" si="46"/>
        <v>11</v>
      </c>
      <c r="C124" s="95">
        <f t="shared" si="29"/>
        <v>47058</v>
      </c>
      <c r="E124" s="85">
        <v>77808304</v>
      </c>
      <c r="F124" s="84">
        <v>31758936</v>
      </c>
      <c r="G124" s="84">
        <v>2289573</v>
      </c>
      <c r="H124" s="84">
        <v>2394350</v>
      </c>
      <c r="I124" s="84">
        <v>118031</v>
      </c>
      <c r="J124" s="84">
        <v>90990</v>
      </c>
      <c r="K124" s="84">
        <v>12218</v>
      </c>
      <c r="L124" s="84">
        <v>5498646</v>
      </c>
      <c r="M124" s="84">
        <v>12926194</v>
      </c>
      <c r="N124" s="84">
        <f t="shared" si="30"/>
        <v>111987062</v>
      </c>
      <c r="O124" s="84">
        <f t="shared" si="31"/>
        <v>2485340</v>
      </c>
      <c r="P124" s="84">
        <f t="shared" si="32"/>
        <v>18424840</v>
      </c>
      <c r="Q124" s="84">
        <f t="shared" si="33"/>
        <v>132897242</v>
      </c>
      <c r="R124" s="84">
        <f t="shared" si="34"/>
        <v>1274633</v>
      </c>
      <c r="S124" s="83">
        <f t="shared" si="48"/>
        <v>134171875</v>
      </c>
      <c r="T124" s="84"/>
      <c r="U124" s="85">
        <v>81322585</v>
      </c>
      <c r="V124" s="84">
        <v>33144418</v>
      </c>
      <c r="W124" s="84">
        <v>2420982</v>
      </c>
      <c r="X124" s="84">
        <v>2439803</v>
      </c>
      <c r="Y124" s="84">
        <v>118031</v>
      </c>
      <c r="Z124" s="84">
        <v>99020</v>
      </c>
      <c r="AA124" s="84">
        <v>12218</v>
      </c>
      <c r="AB124" s="84">
        <v>5498646</v>
      </c>
      <c r="AC124" s="84">
        <v>12926194</v>
      </c>
      <c r="AD124" s="84">
        <f t="shared" si="35"/>
        <v>117018234</v>
      </c>
      <c r="AE124" s="84">
        <f t="shared" si="36"/>
        <v>2538823</v>
      </c>
      <c r="AF124" s="84">
        <f t="shared" si="37"/>
        <v>18424840</v>
      </c>
      <c r="AG124" s="84">
        <f t="shared" si="38"/>
        <v>137981897</v>
      </c>
      <c r="AH124" s="84">
        <f t="shared" si="39"/>
        <v>1323400</v>
      </c>
      <c r="AI124" s="83">
        <f t="shared" si="49"/>
        <v>139305297</v>
      </c>
      <c r="AK124" s="85">
        <v>81732002</v>
      </c>
      <c r="AL124" s="84">
        <v>33475957</v>
      </c>
      <c r="AM124" s="84">
        <v>2420982</v>
      </c>
      <c r="AN124" s="84">
        <v>2454190</v>
      </c>
      <c r="AO124" s="84">
        <v>118031</v>
      </c>
      <c r="AP124" s="84">
        <v>99020</v>
      </c>
      <c r="AQ124" s="84">
        <v>12218</v>
      </c>
      <c r="AR124" s="84">
        <v>5498646</v>
      </c>
      <c r="AS124" s="84">
        <v>12926194</v>
      </c>
      <c r="AT124" s="84">
        <f t="shared" si="40"/>
        <v>117759190</v>
      </c>
      <c r="AU124" s="84">
        <f t="shared" si="41"/>
        <v>2553210</v>
      </c>
      <c r="AV124" s="84">
        <f t="shared" si="42"/>
        <v>18424840</v>
      </c>
      <c r="AW124" s="84">
        <f t="shared" si="43"/>
        <v>138737240</v>
      </c>
      <c r="AX124" s="84">
        <f t="shared" si="44"/>
        <v>1330645</v>
      </c>
      <c r="AY124" s="83">
        <f t="shared" si="47"/>
        <v>140067885</v>
      </c>
      <c r="BA124" s="233"/>
      <c r="BB124" s="233"/>
      <c r="BC124" s="233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</row>
    <row r="125" spans="1:75">
      <c r="A125" s="96">
        <f t="shared" si="45"/>
        <v>2028</v>
      </c>
      <c r="B125" s="96">
        <f t="shared" si="46"/>
        <v>12</v>
      </c>
      <c r="C125" s="95">
        <f t="shared" si="29"/>
        <v>47088</v>
      </c>
      <c r="E125" s="85">
        <v>102102877</v>
      </c>
      <c r="F125" s="84">
        <v>40945642</v>
      </c>
      <c r="G125" s="84">
        <v>2972843</v>
      </c>
      <c r="H125" s="84">
        <v>3097696</v>
      </c>
      <c r="I125" s="84">
        <v>144427</v>
      </c>
      <c r="J125" s="84">
        <v>106482</v>
      </c>
      <c r="K125" s="84">
        <v>13522</v>
      </c>
      <c r="L125" s="84">
        <v>5690437</v>
      </c>
      <c r="M125" s="84">
        <v>13283863</v>
      </c>
      <c r="N125" s="84">
        <f t="shared" si="30"/>
        <v>146179311</v>
      </c>
      <c r="O125" s="84">
        <f t="shared" si="31"/>
        <v>3204178</v>
      </c>
      <c r="P125" s="84">
        <f t="shared" si="32"/>
        <v>18974300</v>
      </c>
      <c r="Q125" s="84">
        <f t="shared" si="33"/>
        <v>168357789</v>
      </c>
      <c r="R125" s="84">
        <f t="shared" si="34"/>
        <v>1614739</v>
      </c>
      <c r="S125" s="83">
        <f t="shared" si="48"/>
        <v>169972528</v>
      </c>
      <c r="T125" s="84"/>
      <c r="U125" s="85">
        <v>106818300</v>
      </c>
      <c r="V125" s="84">
        <v>42813209</v>
      </c>
      <c r="W125" s="84">
        <v>3123734</v>
      </c>
      <c r="X125" s="84">
        <v>3145408</v>
      </c>
      <c r="Y125" s="84">
        <v>144427</v>
      </c>
      <c r="Z125" s="84">
        <v>115308</v>
      </c>
      <c r="AA125" s="84">
        <v>13522</v>
      </c>
      <c r="AB125" s="84">
        <v>5690437</v>
      </c>
      <c r="AC125" s="84">
        <v>13283863</v>
      </c>
      <c r="AD125" s="84">
        <f t="shared" si="35"/>
        <v>152913192</v>
      </c>
      <c r="AE125" s="84">
        <f t="shared" si="36"/>
        <v>3260716</v>
      </c>
      <c r="AF125" s="84">
        <f t="shared" si="37"/>
        <v>18974300</v>
      </c>
      <c r="AG125" s="84">
        <f t="shared" si="38"/>
        <v>175148208</v>
      </c>
      <c r="AH125" s="84">
        <f t="shared" si="39"/>
        <v>1679867</v>
      </c>
      <c r="AI125" s="83">
        <f t="shared" si="49"/>
        <v>176828075</v>
      </c>
      <c r="AK125" s="85">
        <v>107388040</v>
      </c>
      <c r="AL125" s="84">
        <v>43338614</v>
      </c>
      <c r="AM125" s="84">
        <v>3123734</v>
      </c>
      <c r="AN125" s="84">
        <v>3161430</v>
      </c>
      <c r="AO125" s="84">
        <v>144427</v>
      </c>
      <c r="AP125" s="84">
        <v>115308</v>
      </c>
      <c r="AQ125" s="84">
        <v>13522</v>
      </c>
      <c r="AR125" s="84">
        <v>5690437</v>
      </c>
      <c r="AS125" s="84">
        <v>13283863</v>
      </c>
      <c r="AT125" s="84">
        <f t="shared" si="40"/>
        <v>154008337</v>
      </c>
      <c r="AU125" s="84">
        <f t="shared" si="41"/>
        <v>3276738</v>
      </c>
      <c r="AV125" s="84">
        <f t="shared" si="42"/>
        <v>18974300</v>
      </c>
      <c r="AW125" s="84">
        <f t="shared" si="43"/>
        <v>176259375</v>
      </c>
      <c r="AX125" s="84">
        <f t="shared" si="44"/>
        <v>1690524</v>
      </c>
      <c r="AY125" s="83">
        <f t="shared" si="47"/>
        <v>177949899</v>
      </c>
      <c r="BA125" s="233"/>
      <c r="BB125" s="233"/>
      <c r="BC125" s="233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</row>
    <row r="126" spans="1:75">
      <c r="A126" s="96">
        <f t="shared" si="45"/>
        <v>2029</v>
      </c>
      <c r="B126" s="96">
        <f t="shared" si="46"/>
        <v>1</v>
      </c>
      <c r="C126" s="95">
        <f t="shared" si="29"/>
        <v>47119</v>
      </c>
      <c r="E126" s="85">
        <v>98280832</v>
      </c>
      <c r="F126" s="84">
        <v>38195296</v>
      </c>
      <c r="G126" s="84">
        <v>2594051</v>
      </c>
      <c r="H126" s="84">
        <v>2418338</v>
      </c>
      <c r="I126" s="84">
        <v>114312</v>
      </c>
      <c r="J126" s="84">
        <v>98011</v>
      </c>
      <c r="K126" s="84">
        <v>12585</v>
      </c>
      <c r="L126" s="84">
        <v>5443169</v>
      </c>
      <c r="M126" s="84">
        <v>11518541</v>
      </c>
      <c r="N126" s="84">
        <f t="shared" si="30"/>
        <v>139197076</v>
      </c>
      <c r="O126" s="84">
        <f t="shared" si="31"/>
        <v>2516349</v>
      </c>
      <c r="P126" s="84">
        <f t="shared" si="32"/>
        <v>16961710</v>
      </c>
      <c r="Q126" s="84">
        <f t="shared" si="33"/>
        <v>158675135</v>
      </c>
      <c r="R126" s="84">
        <f t="shared" si="34"/>
        <v>1521872</v>
      </c>
      <c r="S126" s="83">
        <f t="shared" si="48"/>
        <v>160197007</v>
      </c>
      <c r="T126" s="84"/>
      <c r="U126" s="85">
        <v>102907759</v>
      </c>
      <c r="V126" s="84">
        <v>39877658</v>
      </c>
      <c r="W126" s="84">
        <v>2724138</v>
      </c>
      <c r="X126" s="84">
        <v>2475128</v>
      </c>
      <c r="Y126" s="84">
        <v>114312</v>
      </c>
      <c r="Z126" s="84">
        <v>107494</v>
      </c>
      <c r="AA126" s="84">
        <v>12585</v>
      </c>
      <c r="AB126" s="84">
        <v>5443169</v>
      </c>
      <c r="AC126" s="84">
        <v>11518541</v>
      </c>
      <c r="AD126" s="84">
        <f t="shared" si="35"/>
        <v>145636452</v>
      </c>
      <c r="AE126" s="84">
        <f t="shared" si="36"/>
        <v>2582622</v>
      </c>
      <c r="AF126" s="84">
        <f t="shared" si="37"/>
        <v>16961710</v>
      </c>
      <c r="AG126" s="84">
        <f t="shared" si="38"/>
        <v>165180784</v>
      </c>
      <c r="AH126" s="84">
        <f t="shared" si="39"/>
        <v>1584268</v>
      </c>
      <c r="AI126" s="83">
        <f t="shared" si="49"/>
        <v>166765052</v>
      </c>
      <c r="AK126" s="85">
        <v>103467712</v>
      </c>
      <c r="AL126" s="84">
        <v>40341908</v>
      </c>
      <c r="AM126" s="84">
        <v>2724138</v>
      </c>
      <c r="AN126" s="84">
        <v>2497411</v>
      </c>
      <c r="AO126" s="84">
        <v>114312</v>
      </c>
      <c r="AP126" s="84">
        <v>107494</v>
      </c>
      <c r="AQ126" s="84">
        <v>12585</v>
      </c>
      <c r="AR126" s="84">
        <v>5443169</v>
      </c>
      <c r="AS126" s="84">
        <v>11518541</v>
      </c>
      <c r="AT126" s="84">
        <f t="shared" si="40"/>
        <v>146660655</v>
      </c>
      <c r="AU126" s="84">
        <f t="shared" si="41"/>
        <v>2604905</v>
      </c>
      <c r="AV126" s="84">
        <f t="shared" si="42"/>
        <v>16961710</v>
      </c>
      <c r="AW126" s="84">
        <f t="shared" si="43"/>
        <v>166227270</v>
      </c>
      <c r="AX126" s="84">
        <f t="shared" si="44"/>
        <v>1594305</v>
      </c>
      <c r="AY126" s="83">
        <f t="shared" si="47"/>
        <v>167821575</v>
      </c>
      <c r="BA126" s="233"/>
      <c r="BB126" s="233"/>
      <c r="BC126" s="233"/>
      <c r="BD126" s="233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</row>
    <row r="127" spans="1:75">
      <c r="A127" s="96">
        <f t="shared" si="45"/>
        <v>2029</v>
      </c>
      <c r="B127" s="96">
        <f t="shared" si="46"/>
        <v>2</v>
      </c>
      <c r="C127" s="95">
        <f t="shared" si="29"/>
        <v>47150</v>
      </c>
      <c r="E127" s="85">
        <v>83368300</v>
      </c>
      <c r="F127" s="84">
        <v>35566470</v>
      </c>
      <c r="G127" s="84">
        <v>2323759</v>
      </c>
      <c r="H127" s="84">
        <v>2319573</v>
      </c>
      <c r="I127" s="84">
        <v>139482</v>
      </c>
      <c r="J127" s="84">
        <v>114542</v>
      </c>
      <c r="K127" s="84">
        <v>13740</v>
      </c>
      <c r="L127" s="84">
        <v>5772663</v>
      </c>
      <c r="M127" s="84">
        <v>15948045</v>
      </c>
      <c r="N127" s="84">
        <f t="shared" si="30"/>
        <v>121411751</v>
      </c>
      <c r="O127" s="84">
        <f t="shared" si="31"/>
        <v>2434115</v>
      </c>
      <c r="P127" s="84">
        <f t="shared" si="32"/>
        <v>21720708</v>
      </c>
      <c r="Q127" s="84">
        <f t="shared" si="33"/>
        <v>145566574</v>
      </c>
      <c r="R127" s="84">
        <f t="shared" si="34"/>
        <v>1396146</v>
      </c>
      <c r="S127" s="83">
        <f t="shared" si="48"/>
        <v>146962720</v>
      </c>
      <c r="T127" s="84"/>
      <c r="U127" s="85">
        <v>87144162</v>
      </c>
      <c r="V127" s="84">
        <v>36936672</v>
      </c>
      <c r="W127" s="84">
        <v>2442797</v>
      </c>
      <c r="X127" s="84">
        <v>2378251</v>
      </c>
      <c r="Y127" s="84">
        <v>139482</v>
      </c>
      <c r="Z127" s="84">
        <v>123434</v>
      </c>
      <c r="AA127" s="84">
        <v>13740</v>
      </c>
      <c r="AB127" s="84">
        <v>5772663</v>
      </c>
      <c r="AC127" s="84">
        <v>15948045</v>
      </c>
      <c r="AD127" s="84">
        <f t="shared" si="35"/>
        <v>126676853</v>
      </c>
      <c r="AE127" s="84">
        <f t="shared" si="36"/>
        <v>2501685</v>
      </c>
      <c r="AF127" s="84">
        <f t="shared" si="37"/>
        <v>21720708</v>
      </c>
      <c r="AG127" s="84">
        <f t="shared" si="38"/>
        <v>150899246</v>
      </c>
      <c r="AH127" s="84">
        <f t="shared" si="39"/>
        <v>1447292</v>
      </c>
      <c r="AI127" s="83">
        <f t="shared" si="49"/>
        <v>152346538</v>
      </c>
      <c r="AK127" s="85">
        <v>87591771</v>
      </c>
      <c r="AL127" s="84">
        <v>37271308</v>
      </c>
      <c r="AM127" s="84">
        <v>2442797</v>
      </c>
      <c r="AN127" s="84">
        <v>2400331</v>
      </c>
      <c r="AO127" s="84">
        <v>139482</v>
      </c>
      <c r="AP127" s="84">
        <v>123434</v>
      </c>
      <c r="AQ127" s="84">
        <v>13740</v>
      </c>
      <c r="AR127" s="84">
        <v>5772663</v>
      </c>
      <c r="AS127" s="84">
        <v>15948045</v>
      </c>
      <c r="AT127" s="84">
        <f t="shared" si="40"/>
        <v>127459098</v>
      </c>
      <c r="AU127" s="84">
        <f t="shared" si="41"/>
        <v>2523765</v>
      </c>
      <c r="AV127" s="84">
        <f t="shared" si="42"/>
        <v>21720708</v>
      </c>
      <c r="AW127" s="84">
        <f t="shared" si="43"/>
        <v>151703571</v>
      </c>
      <c r="AX127" s="84">
        <f t="shared" si="44"/>
        <v>1455006</v>
      </c>
      <c r="AY127" s="83">
        <f t="shared" si="47"/>
        <v>153158577</v>
      </c>
      <c r="BA127" s="233"/>
      <c r="BB127" s="233"/>
      <c r="BC127" s="233"/>
      <c r="BD127" s="233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</row>
    <row r="128" spans="1:75">
      <c r="A128" s="96">
        <f t="shared" si="45"/>
        <v>2029</v>
      </c>
      <c r="B128" s="96">
        <f t="shared" si="46"/>
        <v>3</v>
      </c>
      <c r="C128" s="95">
        <f t="shared" si="29"/>
        <v>47178</v>
      </c>
      <c r="E128" s="85">
        <v>76222877</v>
      </c>
      <c r="F128" s="84">
        <v>32633967</v>
      </c>
      <c r="G128" s="84">
        <v>2102090</v>
      </c>
      <c r="H128" s="84">
        <v>2169582</v>
      </c>
      <c r="I128" s="84">
        <v>139365</v>
      </c>
      <c r="J128" s="84">
        <v>103934</v>
      </c>
      <c r="K128" s="84">
        <v>14893</v>
      </c>
      <c r="L128" s="84">
        <v>5323616</v>
      </c>
      <c r="M128" s="84">
        <v>10889949</v>
      </c>
      <c r="N128" s="84">
        <f t="shared" si="30"/>
        <v>111113192</v>
      </c>
      <c r="O128" s="84">
        <f t="shared" si="31"/>
        <v>2273516</v>
      </c>
      <c r="P128" s="84">
        <f t="shared" si="32"/>
        <v>16213565</v>
      </c>
      <c r="Q128" s="84">
        <f t="shared" si="33"/>
        <v>129600273</v>
      </c>
      <c r="R128" s="84">
        <f t="shared" si="34"/>
        <v>1243011</v>
      </c>
      <c r="S128" s="83">
        <f t="shared" si="48"/>
        <v>130843284</v>
      </c>
      <c r="T128" s="84"/>
      <c r="U128" s="85">
        <v>79943606</v>
      </c>
      <c r="V128" s="84">
        <v>33910466</v>
      </c>
      <c r="W128" s="84">
        <v>2221519</v>
      </c>
      <c r="X128" s="84">
        <v>2225348</v>
      </c>
      <c r="Y128" s="84">
        <v>139365</v>
      </c>
      <c r="Z128" s="84">
        <v>112554</v>
      </c>
      <c r="AA128" s="84">
        <v>14893</v>
      </c>
      <c r="AB128" s="84">
        <v>5323616</v>
      </c>
      <c r="AC128" s="84">
        <v>10889949</v>
      </c>
      <c r="AD128" s="84">
        <f t="shared" si="35"/>
        <v>116229849</v>
      </c>
      <c r="AE128" s="84">
        <f t="shared" si="36"/>
        <v>2337902</v>
      </c>
      <c r="AF128" s="84">
        <f t="shared" si="37"/>
        <v>16213565</v>
      </c>
      <c r="AG128" s="84">
        <f t="shared" si="38"/>
        <v>134781316</v>
      </c>
      <c r="AH128" s="84">
        <f t="shared" si="39"/>
        <v>1292703</v>
      </c>
      <c r="AI128" s="83">
        <f t="shared" si="49"/>
        <v>136074019</v>
      </c>
      <c r="AK128" s="85">
        <v>80378928</v>
      </c>
      <c r="AL128" s="84">
        <v>34193123</v>
      </c>
      <c r="AM128" s="84">
        <v>2221519</v>
      </c>
      <c r="AN128" s="84">
        <v>2244298</v>
      </c>
      <c r="AO128" s="84">
        <v>139365</v>
      </c>
      <c r="AP128" s="84">
        <v>112554</v>
      </c>
      <c r="AQ128" s="84">
        <v>14893</v>
      </c>
      <c r="AR128" s="84">
        <v>5323616</v>
      </c>
      <c r="AS128" s="84">
        <v>10889949</v>
      </c>
      <c r="AT128" s="84">
        <f t="shared" si="40"/>
        <v>116947828</v>
      </c>
      <c r="AU128" s="84">
        <f t="shared" si="41"/>
        <v>2356852</v>
      </c>
      <c r="AV128" s="84">
        <f t="shared" si="42"/>
        <v>16213565</v>
      </c>
      <c r="AW128" s="84">
        <f t="shared" si="43"/>
        <v>135518245</v>
      </c>
      <c r="AX128" s="84">
        <f t="shared" si="44"/>
        <v>1299771</v>
      </c>
      <c r="AY128" s="83">
        <f t="shared" si="47"/>
        <v>136818016</v>
      </c>
      <c r="BA128" s="233"/>
      <c r="BB128" s="233"/>
      <c r="BC128" s="233"/>
      <c r="BD128" s="233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</row>
    <row r="129" spans="1:75">
      <c r="A129" s="96">
        <f t="shared" si="45"/>
        <v>2029</v>
      </c>
      <c r="B129" s="96">
        <f t="shared" si="46"/>
        <v>4</v>
      </c>
      <c r="C129" s="95">
        <f t="shared" si="29"/>
        <v>47209</v>
      </c>
      <c r="E129" s="85">
        <v>53356113</v>
      </c>
      <c r="F129" s="84">
        <v>23978684</v>
      </c>
      <c r="G129" s="84">
        <v>1750110</v>
      </c>
      <c r="H129" s="84">
        <v>1663530</v>
      </c>
      <c r="I129" s="84">
        <v>105407</v>
      </c>
      <c r="J129" s="84">
        <v>70919</v>
      </c>
      <c r="K129" s="84">
        <v>13445</v>
      </c>
      <c r="L129" s="84">
        <v>5330489</v>
      </c>
      <c r="M129" s="84">
        <v>11750643</v>
      </c>
      <c r="N129" s="84">
        <f t="shared" si="30"/>
        <v>79203759</v>
      </c>
      <c r="O129" s="84">
        <f t="shared" si="31"/>
        <v>1734449</v>
      </c>
      <c r="P129" s="84">
        <f t="shared" si="32"/>
        <v>17081132</v>
      </c>
      <c r="Q129" s="84">
        <f t="shared" si="33"/>
        <v>98019340</v>
      </c>
      <c r="R129" s="84">
        <f t="shared" si="34"/>
        <v>940115</v>
      </c>
      <c r="S129" s="83">
        <f t="shared" si="48"/>
        <v>98959455</v>
      </c>
      <c r="T129" s="84"/>
      <c r="U129" s="85">
        <v>56391268</v>
      </c>
      <c r="V129" s="84">
        <v>25069661</v>
      </c>
      <c r="W129" s="84">
        <v>1868604</v>
      </c>
      <c r="X129" s="84">
        <v>1710623</v>
      </c>
      <c r="Y129" s="84">
        <v>105407</v>
      </c>
      <c r="Z129" s="84">
        <v>78471</v>
      </c>
      <c r="AA129" s="84">
        <v>13445</v>
      </c>
      <c r="AB129" s="84">
        <v>5330489</v>
      </c>
      <c r="AC129" s="84">
        <v>11750643</v>
      </c>
      <c r="AD129" s="84">
        <f t="shared" si="35"/>
        <v>83448385</v>
      </c>
      <c r="AE129" s="84">
        <f t="shared" si="36"/>
        <v>1789094</v>
      </c>
      <c r="AF129" s="84">
        <f t="shared" si="37"/>
        <v>17081132</v>
      </c>
      <c r="AG129" s="84">
        <f t="shared" si="38"/>
        <v>102318611</v>
      </c>
      <c r="AH129" s="84">
        <f t="shared" si="39"/>
        <v>981350</v>
      </c>
      <c r="AI129" s="83">
        <f t="shared" si="49"/>
        <v>103299961</v>
      </c>
      <c r="AK129" s="85">
        <v>56736884</v>
      </c>
      <c r="AL129" s="84">
        <v>25284622</v>
      </c>
      <c r="AM129" s="84">
        <v>1868604</v>
      </c>
      <c r="AN129" s="84">
        <v>1724921</v>
      </c>
      <c r="AO129" s="84">
        <v>105407</v>
      </c>
      <c r="AP129" s="84">
        <v>78471</v>
      </c>
      <c r="AQ129" s="84">
        <v>13445</v>
      </c>
      <c r="AR129" s="84">
        <v>5330489</v>
      </c>
      <c r="AS129" s="84">
        <v>11750643</v>
      </c>
      <c r="AT129" s="84">
        <f t="shared" si="40"/>
        <v>84008962</v>
      </c>
      <c r="AU129" s="84">
        <f t="shared" si="41"/>
        <v>1803392</v>
      </c>
      <c r="AV129" s="84">
        <f t="shared" si="42"/>
        <v>17081132</v>
      </c>
      <c r="AW129" s="84">
        <f t="shared" si="43"/>
        <v>102893486</v>
      </c>
      <c r="AX129" s="84">
        <f t="shared" si="44"/>
        <v>986863</v>
      </c>
      <c r="AY129" s="83">
        <f t="shared" si="47"/>
        <v>103880349</v>
      </c>
      <c r="BA129" s="233"/>
      <c r="BB129" s="233"/>
      <c r="BC129" s="233"/>
      <c r="BD129" s="233"/>
      <c r="BE129" s="233"/>
      <c r="BF129" s="233"/>
      <c r="BG129" s="233"/>
      <c r="BH129" s="233"/>
      <c r="BI129" s="233"/>
      <c r="BJ129" s="233"/>
      <c r="BK129" s="233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</row>
    <row r="130" spans="1:75">
      <c r="A130" s="96">
        <f t="shared" si="45"/>
        <v>2029</v>
      </c>
      <c r="B130" s="96">
        <f t="shared" si="46"/>
        <v>5</v>
      </c>
      <c r="C130" s="95">
        <f t="shared" si="29"/>
        <v>47239</v>
      </c>
      <c r="E130" s="85">
        <v>30165951</v>
      </c>
      <c r="F130" s="84">
        <v>17513352</v>
      </c>
      <c r="G130" s="84">
        <v>1227591</v>
      </c>
      <c r="H130" s="84">
        <v>1585246</v>
      </c>
      <c r="I130" s="84">
        <v>111015</v>
      </c>
      <c r="J130" s="84">
        <v>57397</v>
      </c>
      <c r="K130" s="84">
        <v>12408</v>
      </c>
      <c r="L130" s="84">
        <v>4632773</v>
      </c>
      <c r="M130" s="84">
        <v>10800793</v>
      </c>
      <c r="N130" s="84">
        <f t="shared" si="30"/>
        <v>49030317</v>
      </c>
      <c r="O130" s="84">
        <f t="shared" si="31"/>
        <v>1642643</v>
      </c>
      <c r="P130" s="84">
        <f t="shared" si="32"/>
        <v>15433566</v>
      </c>
      <c r="Q130" s="84">
        <f t="shared" si="33"/>
        <v>66106526</v>
      </c>
      <c r="R130" s="84">
        <f t="shared" si="34"/>
        <v>634035</v>
      </c>
      <c r="S130" s="83">
        <f t="shared" si="48"/>
        <v>66740561</v>
      </c>
      <c r="T130" s="84"/>
      <c r="U130" s="85">
        <v>32008589</v>
      </c>
      <c r="V130" s="84">
        <v>18403488</v>
      </c>
      <c r="W130" s="84">
        <v>1332958</v>
      </c>
      <c r="X130" s="84">
        <v>1633136</v>
      </c>
      <c r="Y130" s="84">
        <v>111015</v>
      </c>
      <c r="Z130" s="84">
        <v>64048</v>
      </c>
      <c r="AA130" s="84">
        <v>12408</v>
      </c>
      <c r="AB130" s="84">
        <v>4632773</v>
      </c>
      <c r="AC130" s="84">
        <v>10800793</v>
      </c>
      <c r="AD130" s="84">
        <f t="shared" si="35"/>
        <v>51868458</v>
      </c>
      <c r="AE130" s="84">
        <f t="shared" si="36"/>
        <v>1697184</v>
      </c>
      <c r="AF130" s="84">
        <f t="shared" si="37"/>
        <v>15433566</v>
      </c>
      <c r="AG130" s="84">
        <f t="shared" si="38"/>
        <v>68999208</v>
      </c>
      <c r="AH130" s="84">
        <f t="shared" si="39"/>
        <v>661779</v>
      </c>
      <c r="AI130" s="83">
        <f t="shared" si="49"/>
        <v>69660987</v>
      </c>
      <c r="AK130" s="85">
        <v>32196584</v>
      </c>
      <c r="AL130" s="84">
        <v>18531367</v>
      </c>
      <c r="AM130" s="84">
        <v>1332958</v>
      </c>
      <c r="AN130" s="84">
        <v>1644545</v>
      </c>
      <c r="AO130" s="84">
        <v>111015</v>
      </c>
      <c r="AP130" s="84">
        <v>64048</v>
      </c>
      <c r="AQ130" s="84">
        <v>12408</v>
      </c>
      <c r="AR130" s="84">
        <v>4632773</v>
      </c>
      <c r="AS130" s="84">
        <v>10800793</v>
      </c>
      <c r="AT130" s="84">
        <f t="shared" si="40"/>
        <v>52184332</v>
      </c>
      <c r="AU130" s="84">
        <f t="shared" si="41"/>
        <v>1708593</v>
      </c>
      <c r="AV130" s="84">
        <f t="shared" si="42"/>
        <v>15433566</v>
      </c>
      <c r="AW130" s="84">
        <f t="shared" si="43"/>
        <v>69326491</v>
      </c>
      <c r="AX130" s="84">
        <f t="shared" si="44"/>
        <v>664918</v>
      </c>
      <c r="AY130" s="83">
        <f t="shared" si="47"/>
        <v>69991409</v>
      </c>
      <c r="BA130" s="233"/>
      <c r="BB130" s="233"/>
      <c r="BC130" s="233"/>
      <c r="BD130" s="233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</row>
    <row r="131" spans="1:75">
      <c r="A131" s="96">
        <f t="shared" si="45"/>
        <v>2029</v>
      </c>
      <c r="B131" s="96">
        <f t="shared" si="46"/>
        <v>6</v>
      </c>
      <c r="C131" s="95">
        <f t="shared" si="29"/>
        <v>47270</v>
      </c>
      <c r="E131" s="85">
        <v>19681814</v>
      </c>
      <c r="F131" s="84">
        <v>13723722</v>
      </c>
      <c r="G131" s="84">
        <v>961854</v>
      </c>
      <c r="H131" s="84">
        <v>1227684</v>
      </c>
      <c r="I131" s="84">
        <v>88381</v>
      </c>
      <c r="J131" s="84">
        <v>56967</v>
      </c>
      <c r="K131" s="84">
        <v>12274</v>
      </c>
      <c r="L131" s="84">
        <v>4585453</v>
      </c>
      <c r="M131" s="84">
        <v>11737281</v>
      </c>
      <c r="N131" s="84">
        <f t="shared" si="30"/>
        <v>34468045</v>
      </c>
      <c r="O131" s="84">
        <f t="shared" si="31"/>
        <v>1284651</v>
      </c>
      <c r="P131" s="84">
        <f t="shared" si="32"/>
        <v>16322734</v>
      </c>
      <c r="Q131" s="84">
        <f t="shared" si="33"/>
        <v>52075430</v>
      </c>
      <c r="R131" s="84">
        <f t="shared" si="34"/>
        <v>499461</v>
      </c>
      <c r="S131" s="83">
        <f t="shared" si="48"/>
        <v>52574891</v>
      </c>
      <c r="T131" s="84"/>
      <c r="U131" s="85">
        <v>20998779</v>
      </c>
      <c r="V131" s="84">
        <v>14546752</v>
      </c>
      <c r="W131" s="84">
        <v>1074885</v>
      </c>
      <c r="X131" s="84">
        <v>1268378</v>
      </c>
      <c r="Y131" s="84">
        <v>88381</v>
      </c>
      <c r="Z131" s="84">
        <v>63552</v>
      </c>
      <c r="AA131" s="84">
        <v>12274</v>
      </c>
      <c r="AB131" s="84">
        <v>4585453</v>
      </c>
      <c r="AC131" s="84">
        <v>11737281</v>
      </c>
      <c r="AD131" s="84">
        <f t="shared" si="35"/>
        <v>36721071</v>
      </c>
      <c r="AE131" s="84">
        <f t="shared" si="36"/>
        <v>1331930</v>
      </c>
      <c r="AF131" s="84">
        <f t="shared" si="37"/>
        <v>16322734</v>
      </c>
      <c r="AG131" s="84">
        <f t="shared" si="38"/>
        <v>54375735</v>
      </c>
      <c r="AH131" s="84">
        <f t="shared" si="39"/>
        <v>521524</v>
      </c>
      <c r="AI131" s="83">
        <f t="shared" si="49"/>
        <v>54897259</v>
      </c>
      <c r="AK131" s="85">
        <v>21112559</v>
      </c>
      <c r="AL131" s="84">
        <v>14623651</v>
      </c>
      <c r="AM131" s="84">
        <v>1074885</v>
      </c>
      <c r="AN131" s="84">
        <v>1275441</v>
      </c>
      <c r="AO131" s="84">
        <v>88381</v>
      </c>
      <c r="AP131" s="84">
        <v>63552</v>
      </c>
      <c r="AQ131" s="84">
        <v>12274</v>
      </c>
      <c r="AR131" s="84">
        <v>4585453</v>
      </c>
      <c r="AS131" s="84">
        <v>11737281</v>
      </c>
      <c r="AT131" s="84">
        <f t="shared" si="40"/>
        <v>36911750</v>
      </c>
      <c r="AU131" s="84">
        <f t="shared" si="41"/>
        <v>1338993</v>
      </c>
      <c r="AV131" s="84">
        <f t="shared" si="42"/>
        <v>16322734</v>
      </c>
      <c r="AW131" s="84">
        <f t="shared" si="43"/>
        <v>54573477</v>
      </c>
      <c r="AX131" s="84">
        <f t="shared" si="44"/>
        <v>523421</v>
      </c>
      <c r="AY131" s="83">
        <f t="shared" si="47"/>
        <v>55096898</v>
      </c>
      <c r="BA131" s="233"/>
      <c r="BB131" s="233"/>
      <c r="BC131" s="233"/>
      <c r="BD131" s="233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</row>
    <row r="132" spans="1:75">
      <c r="A132" s="96">
        <f t="shared" si="45"/>
        <v>2029</v>
      </c>
      <c r="B132" s="96">
        <f t="shared" si="46"/>
        <v>7</v>
      </c>
      <c r="C132" s="95">
        <f t="shared" si="29"/>
        <v>47300</v>
      </c>
      <c r="E132" s="85">
        <v>13895114</v>
      </c>
      <c r="F132" s="84">
        <v>11330507</v>
      </c>
      <c r="G132" s="84">
        <v>757560</v>
      </c>
      <c r="H132" s="84">
        <v>1160950</v>
      </c>
      <c r="I132" s="84">
        <v>79974</v>
      </c>
      <c r="J132" s="84">
        <v>53241</v>
      </c>
      <c r="K132" s="84">
        <v>11605</v>
      </c>
      <c r="L132" s="84">
        <v>4013010</v>
      </c>
      <c r="M132" s="84">
        <v>11670833</v>
      </c>
      <c r="N132" s="84">
        <f t="shared" si="30"/>
        <v>26074760</v>
      </c>
      <c r="O132" s="84">
        <f t="shared" si="31"/>
        <v>1214191</v>
      </c>
      <c r="P132" s="84">
        <f t="shared" si="32"/>
        <v>15683843</v>
      </c>
      <c r="Q132" s="84">
        <f t="shared" si="33"/>
        <v>42972794</v>
      </c>
      <c r="R132" s="84">
        <f t="shared" si="34"/>
        <v>412157</v>
      </c>
      <c r="S132" s="83">
        <f t="shared" si="48"/>
        <v>43384951</v>
      </c>
      <c r="T132" s="84"/>
      <c r="U132" s="85">
        <v>15036941</v>
      </c>
      <c r="V132" s="84">
        <v>12113566</v>
      </c>
      <c r="W132" s="84">
        <v>864882</v>
      </c>
      <c r="X132" s="84">
        <v>1202570</v>
      </c>
      <c r="Y132" s="84">
        <v>79974</v>
      </c>
      <c r="Z132" s="84">
        <v>59764</v>
      </c>
      <c r="AA132" s="84">
        <v>11605</v>
      </c>
      <c r="AB132" s="84">
        <v>4013010</v>
      </c>
      <c r="AC132" s="84">
        <v>11670833</v>
      </c>
      <c r="AD132" s="84">
        <f t="shared" si="35"/>
        <v>28106968</v>
      </c>
      <c r="AE132" s="84">
        <f t="shared" si="36"/>
        <v>1262334</v>
      </c>
      <c r="AF132" s="84">
        <f t="shared" si="37"/>
        <v>15683843</v>
      </c>
      <c r="AG132" s="84">
        <f t="shared" si="38"/>
        <v>45053145</v>
      </c>
      <c r="AH132" s="84">
        <f t="shared" si="39"/>
        <v>432110</v>
      </c>
      <c r="AI132" s="83">
        <f t="shared" si="49"/>
        <v>45485255</v>
      </c>
      <c r="AK132" s="85">
        <v>15127725</v>
      </c>
      <c r="AL132" s="84">
        <v>12170293</v>
      </c>
      <c r="AM132" s="84">
        <v>864882</v>
      </c>
      <c r="AN132" s="84">
        <v>1208760</v>
      </c>
      <c r="AO132" s="84">
        <v>79974</v>
      </c>
      <c r="AP132" s="84">
        <v>59764</v>
      </c>
      <c r="AQ132" s="84">
        <v>11605</v>
      </c>
      <c r="AR132" s="84">
        <v>4013010</v>
      </c>
      <c r="AS132" s="84">
        <v>11670833</v>
      </c>
      <c r="AT132" s="84">
        <f t="shared" si="40"/>
        <v>28254479</v>
      </c>
      <c r="AU132" s="84">
        <f t="shared" si="41"/>
        <v>1268524</v>
      </c>
      <c r="AV132" s="84">
        <f t="shared" si="42"/>
        <v>15683843</v>
      </c>
      <c r="AW132" s="84">
        <f t="shared" si="43"/>
        <v>45206846</v>
      </c>
      <c r="AX132" s="84">
        <f t="shared" si="44"/>
        <v>433584</v>
      </c>
      <c r="AY132" s="83">
        <f t="shared" si="47"/>
        <v>45640430</v>
      </c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</row>
    <row r="133" spans="1:75">
      <c r="A133" s="96">
        <f t="shared" si="45"/>
        <v>2029</v>
      </c>
      <c r="B133" s="96">
        <f t="shared" si="46"/>
        <v>8</v>
      </c>
      <c r="C133" s="95">
        <f t="shared" si="29"/>
        <v>47331</v>
      </c>
      <c r="E133" s="85">
        <v>13069804</v>
      </c>
      <c r="F133" s="84">
        <v>11702817</v>
      </c>
      <c r="G133" s="84">
        <v>796699</v>
      </c>
      <c r="H133" s="84">
        <v>1223287</v>
      </c>
      <c r="I133" s="84">
        <v>84410</v>
      </c>
      <c r="J133" s="84">
        <v>54287</v>
      </c>
      <c r="K133" s="84">
        <v>11801</v>
      </c>
      <c r="L133" s="84">
        <v>4173218</v>
      </c>
      <c r="M133" s="84">
        <v>11233623</v>
      </c>
      <c r="N133" s="84">
        <f t="shared" si="30"/>
        <v>25665531</v>
      </c>
      <c r="O133" s="84">
        <f t="shared" si="31"/>
        <v>1277574</v>
      </c>
      <c r="P133" s="84">
        <f t="shared" si="32"/>
        <v>15406841</v>
      </c>
      <c r="Q133" s="84">
        <f t="shared" si="33"/>
        <v>42349946</v>
      </c>
      <c r="R133" s="84">
        <f t="shared" si="34"/>
        <v>406183</v>
      </c>
      <c r="S133" s="83">
        <f t="shared" si="48"/>
        <v>42756129</v>
      </c>
      <c r="T133" s="84"/>
      <c r="U133" s="85">
        <v>14289397</v>
      </c>
      <c r="V133" s="84">
        <v>12518570</v>
      </c>
      <c r="W133" s="84">
        <v>915160</v>
      </c>
      <c r="X133" s="84">
        <v>1267829</v>
      </c>
      <c r="Y133" s="84">
        <v>84410</v>
      </c>
      <c r="Z133" s="84">
        <v>60709</v>
      </c>
      <c r="AA133" s="84">
        <v>11801</v>
      </c>
      <c r="AB133" s="84">
        <v>4173218</v>
      </c>
      <c r="AC133" s="84">
        <v>11233623</v>
      </c>
      <c r="AD133" s="84">
        <f t="shared" si="35"/>
        <v>27819338</v>
      </c>
      <c r="AE133" s="84">
        <f t="shared" si="36"/>
        <v>1328538</v>
      </c>
      <c r="AF133" s="84">
        <f t="shared" si="37"/>
        <v>15406841</v>
      </c>
      <c r="AG133" s="84">
        <f t="shared" si="38"/>
        <v>44554717</v>
      </c>
      <c r="AH133" s="84">
        <f t="shared" si="39"/>
        <v>427329</v>
      </c>
      <c r="AI133" s="83">
        <f t="shared" si="49"/>
        <v>44982046</v>
      </c>
      <c r="AK133" s="85">
        <v>14391884</v>
      </c>
      <c r="AL133" s="84">
        <v>12578656</v>
      </c>
      <c r="AM133" s="84">
        <v>915160</v>
      </c>
      <c r="AN133" s="84">
        <v>1274465</v>
      </c>
      <c r="AO133" s="84">
        <v>84410</v>
      </c>
      <c r="AP133" s="84">
        <v>60709</v>
      </c>
      <c r="AQ133" s="84">
        <v>11801</v>
      </c>
      <c r="AR133" s="84">
        <v>4173218</v>
      </c>
      <c r="AS133" s="84">
        <v>11233623</v>
      </c>
      <c r="AT133" s="84">
        <f t="shared" si="40"/>
        <v>27981911</v>
      </c>
      <c r="AU133" s="84">
        <f t="shared" si="41"/>
        <v>1335174</v>
      </c>
      <c r="AV133" s="84">
        <f t="shared" si="42"/>
        <v>15406841</v>
      </c>
      <c r="AW133" s="84">
        <f t="shared" si="43"/>
        <v>44723926</v>
      </c>
      <c r="AX133" s="84">
        <f t="shared" si="44"/>
        <v>428952</v>
      </c>
      <c r="AY133" s="83">
        <f t="shared" si="47"/>
        <v>45152878</v>
      </c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</row>
    <row r="134" spans="1:75">
      <c r="A134" s="96">
        <f t="shared" si="45"/>
        <v>2029</v>
      </c>
      <c r="B134" s="96">
        <f t="shared" si="46"/>
        <v>9</v>
      </c>
      <c r="C134" s="95">
        <f t="shared" si="29"/>
        <v>47362</v>
      </c>
      <c r="E134" s="85">
        <v>19841589</v>
      </c>
      <c r="F134" s="84">
        <v>13014462</v>
      </c>
      <c r="G134" s="84">
        <v>1051878</v>
      </c>
      <c r="H134" s="84">
        <v>1216617</v>
      </c>
      <c r="I134" s="84">
        <v>91598</v>
      </c>
      <c r="J134" s="84">
        <v>80741</v>
      </c>
      <c r="K134" s="84">
        <v>14490</v>
      </c>
      <c r="L134" s="84">
        <v>4155570</v>
      </c>
      <c r="M134" s="84">
        <v>11048983</v>
      </c>
      <c r="N134" s="84">
        <f t="shared" si="30"/>
        <v>34014017</v>
      </c>
      <c r="O134" s="84">
        <f t="shared" si="31"/>
        <v>1297358</v>
      </c>
      <c r="P134" s="84">
        <f t="shared" si="32"/>
        <v>15204553</v>
      </c>
      <c r="Q134" s="84">
        <f t="shared" si="33"/>
        <v>50515928</v>
      </c>
      <c r="R134" s="84">
        <f t="shared" si="34"/>
        <v>484504</v>
      </c>
      <c r="S134" s="83">
        <f t="shared" si="48"/>
        <v>51000432</v>
      </c>
      <c r="T134" s="84"/>
      <c r="U134" s="85">
        <v>21386785</v>
      </c>
      <c r="V134" s="84">
        <v>13820009</v>
      </c>
      <c r="W134" s="84">
        <v>1180023</v>
      </c>
      <c r="X134" s="84">
        <v>1258551</v>
      </c>
      <c r="Y134" s="84">
        <v>91598</v>
      </c>
      <c r="Z134" s="84">
        <v>86728</v>
      </c>
      <c r="AA134" s="84">
        <v>14490</v>
      </c>
      <c r="AB134" s="84">
        <v>4155570</v>
      </c>
      <c r="AC134" s="84">
        <v>11048983</v>
      </c>
      <c r="AD134" s="84">
        <f t="shared" si="35"/>
        <v>36492905</v>
      </c>
      <c r="AE134" s="84">
        <f t="shared" si="36"/>
        <v>1345279</v>
      </c>
      <c r="AF134" s="84">
        <f t="shared" si="37"/>
        <v>15204553</v>
      </c>
      <c r="AG134" s="84">
        <f t="shared" si="38"/>
        <v>53042737</v>
      </c>
      <c r="AH134" s="84">
        <f t="shared" si="39"/>
        <v>508739</v>
      </c>
      <c r="AI134" s="83">
        <f t="shared" si="49"/>
        <v>53551476</v>
      </c>
      <c r="AK134" s="85">
        <v>21536065</v>
      </c>
      <c r="AL134" s="84">
        <v>13908695</v>
      </c>
      <c r="AM134" s="84">
        <v>1180023</v>
      </c>
      <c r="AN134" s="84">
        <v>1266510</v>
      </c>
      <c r="AO134" s="84">
        <v>91598</v>
      </c>
      <c r="AP134" s="84">
        <v>86728</v>
      </c>
      <c r="AQ134" s="84">
        <v>14490</v>
      </c>
      <c r="AR134" s="84">
        <v>4155570</v>
      </c>
      <c r="AS134" s="84">
        <v>11048983</v>
      </c>
      <c r="AT134" s="84">
        <f t="shared" si="40"/>
        <v>36730871</v>
      </c>
      <c r="AU134" s="84">
        <f t="shared" si="41"/>
        <v>1353238</v>
      </c>
      <c r="AV134" s="84">
        <f t="shared" si="42"/>
        <v>15204553</v>
      </c>
      <c r="AW134" s="84">
        <f t="shared" si="43"/>
        <v>53288662</v>
      </c>
      <c r="AX134" s="84">
        <f t="shared" si="44"/>
        <v>511098</v>
      </c>
      <c r="AY134" s="83">
        <f t="shared" si="47"/>
        <v>53799760</v>
      </c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</row>
    <row r="135" spans="1:75">
      <c r="A135" s="96">
        <f t="shared" si="45"/>
        <v>2029</v>
      </c>
      <c r="B135" s="96">
        <f t="shared" si="46"/>
        <v>10</v>
      </c>
      <c r="C135" s="95">
        <f t="shared" si="29"/>
        <v>47392</v>
      </c>
      <c r="E135" s="85">
        <v>46937134</v>
      </c>
      <c r="F135" s="84">
        <v>21832643</v>
      </c>
      <c r="G135" s="84">
        <v>1236105</v>
      </c>
      <c r="H135" s="84">
        <v>1939062</v>
      </c>
      <c r="I135" s="84">
        <v>128729</v>
      </c>
      <c r="J135" s="84">
        <v>93540</v>
      </c>
      <c r="K135" s="84">
        <v>14766</v>
      </c>
      <c r="L135" s="84">
        <v>4616727</v>
      </c>
      <c r="M135" s="84">
        <v>12082530</v>
      </c>
      <c r="N135" s="84">
        <f t="shared" si="30"/>
        <v>70149377</v>
      </c>
      <c r="O135" s="84">
        <f t="shared" si="31"/>
        <v>2032602</v>
      </c>
      <c r="P135" s="84">
        <f t="shared" si="32"/>
        <v>16699257</v>
      </c>
      <c r="Q135" s="84">
        <f t="shared" si="33"/>
        <v>88881236</v>
      </c>
      <c r="R135" s="84">
        <f t="shared" si="34"/>
        <v>852470</v>
      </c>
      <c r="S135" s="83">
        <f t="shared" si="48"/>
        <v>89733706</v>
      </c>
      <c r="T135" s="84"/>
      <c r="U135" s="85">
        <v>49740765</v>
      </c>
      <c r="V135" s="84">
        <v>22970339</v>
      </c>
      <c r="W135" s="84">
        <v>1342644</v>
      </c>
      <c r="X135" s="84">
        <v>2000671</v>
      </c>
      <c r="Y135" s="84">
        <v>128729</v>
      </c>
      <c r="Z135" s="84">
        <v>101669</v>
      </c>
      <c r="AA135" s="84">
        <v>14766</v>
      </c>
      <c r="AB135" s="84">
        <v>4616727</v>
      </c>
      <c r="AC135" s="84">
        <v>12082530</v>
      </c>
      <c r="AD135" s="84">
        <f t="shared" si="35"/>
        <v>74197243</v>
      </c>
      <c r="AE135" s="84">
        <f t="shared" si="36"/>
        <v>2102340</v>
      </c>
      <c r="AF135" s="84">
        <f t="shared" si="37"/>
        <v>16699257</v>
      </c>
      <c r="AG135" s="84">
        <f t="shared" si="38"/>
        <v>92998840</v>
      </c>
      <c r="AH135" s="84">
        <f t="shared" si="39"/>
        <v>891963</v>
      </c>
      <c r="AI135" s="83">
        <f t="shared" si="49"/>
        <v>93890803</v>
      </c>
      <c r="AK135" s="85">
        <v>50040692</v>
      </c>
      <c r="AL135" s="84">
        <v>23161965</v>
      </c>
      <c r="AM135" s="84">
        <v>1342644</v>
      </c>
      <c r="AN135" s="84">
        <v>2017431</v>
      </c>
      <c r="AO135" s="84">
        <v>128729</v>
      </c>
      <c r="AP135" s="84">
        <v>101669</v>
      </c>
      <c r="AQ135" s="84">
        <v>14766</v>
      </c>
      <c r="AR135" s="84">
        <v>4616727</v>
      </c>
      <c r="AS135" s="84">
        <v>12082530</v>
      </c>
      <c r="AT135" s="84">
        <f t="shared" si="40"/>
        <v>74688796</v>
      </c>
      <c r="AU135" s="84">
        <f t="shared" si="41"/>
        <v>2119100</v>
      </c>
      <c r="AV135" s="84">
        <f t="shared" si="42"/>
        <v>16699257</v>
      </c>
      <c r="AW135" s="84">
        <f t="shared" si="43"/>
        <v>93507153</v>
      </c>
      <c r="AX135" s="84">
        <f t="shared" si="44"/>
        <v>896838</v>
      </c>
      <c r="AY135" s="83">
        <f t="shared" si="47"/>
        <v>94403991</v>
      </c>
      <c r="BA135" s="233"/>
      <c r="BB135" s="233"/>
      <c r="BC135" s="233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</row>
    <row r="136" spans="1:75">
      <c r="A136" s="96">
        <f t="shared" si="45"/>
        <v>2029</v>
      </c>
      <c r="B136" s="96">
        <f t="shared" si="46"/>
        <v>11</v>
      </c>
      <c r="C136" s="95">
        <f t="shared" si="29"/>
        <v>47423</v>
      </c>
      <c r="E136" s="85">
        <v>77674746</v>
      </c>
      <c r="F136" s="84">
        <v>31781353</v>
      </c>
      <c r="G136" s="84">
        <v>2255089</v>
      </c>
      <c r="H136" s="84">
        <v>2253579</v>
      </c>
      <c r="I136" s="84">
        <v>111569</v>
      </c>
      <c r="J136" s="84">
        <v>90315</v>
      </c>
      <c r="K136" s="84">
        <v>12218</v>
      </c>
      <c r="L136" s="84">
        <v>5580911</v>
      </c>
      <c r="M136" s="84">
        <v>12912459</v>
      </c>
      <c r="N136" s="84">
        <f t="shared" si="30"/>
        <v>111834975</v>
      </c>
      <c r="O136" s="84">
        <f t="shared" si="31"/>
        <v>2343894</v>
      </c>
      <c r="P136" s="84">
        <f t="shared" si="32"/>
        <v>18493370</v>
      </c>
      <c r="Q136" s="84">
        <f t="shared" si="33"/>
        <v>132672239</v>
      </c>
      <c r="R136" s="84">
        <f t="shared" si="34"/>
        <v>1272475</v>
      </c>
      <c r="S136" s="83">
        <f t="shared" si="48"/>
        <v>133944714</v>
      </c>
      <c r="T136" s="84"/>
      <c r="U136" s="85">
        <v>81739291</v>
      </c>
      <c r="V136" s="84">
        <v>33337949</v>
      </c>
      <c r="W136" s="84">
        <v>2400527</v>
      </c>
      <c r="X136" s="84">
        <v>2303166</v>
      </c>
      <c r="Y136" s="84">
        <v>111569</v>
      </c>
      <c r="Z136" s="84">
        <v>98857</v>
      </c>
      <c r="AA136" s="84">
        <v>12218</v>
      </c>
      <c r="AB136" s="84">
        <v>5580911</v>
      </c>
      <c r="AC136" s="84">
        <v>12912459</v>
      </c>
      <c r="AD136" s="84">
        <f t="shared" si="35"/>
        <v>117601554</v>
      </c>
      <c r="AE136" s="84">
        <f t="shared" si="36"/>
        <v>2402023</v>
      </c>
      <c r="AF136" s="84">
        <f t="shared" si="37"/>
        <v>18493370</v>
      </c>
      <c r="AG136" s="84">
        <f t="shared" si="38"/>
        <v>138496947</v>
      </c>
      <c r="AH136" s="84">
        <f t="shared" si="39"/>
        <v>1328340</v>
      </c>
      <c r="AI136" s="83">
        <f t="shared" si="49"/>
        <v>139825287</v>
      </c>
      <c r="AK136" s="85">
        <v>82201352</v>
      </c>
      <c r="AL136" s="84">
        <v>33701923</v>
      </c>
      <c r="AM136" s="84">
        <v>2400527</v>
      </c>
      <c r="AN136" s="84">
        <v>2318101</v>
      </c>
      <c r="AO136" s="84">
        <v>111569</v>
      </c>
      <c r="AP136" s="84">
        <v>98857</v>
      </c>
      <c r="AQ136" s="84">
        <v>12218</v>
      </c>
      <c r="AR136" s="84">
        <v>5580911</v>
      </c>
      <c r="AS136" s="84">
        <v>12912459</v>
      </c>
      <c r="AT136" s="84">
        <f t="shared" si="40"/>
        <v>118427589</v>
      </c>
      <c r="AU136" s="84">
        <f t="shared" si="41"/>
        <v>2416958</v>
      </c>
      <c r="AV136" s="84">
        <f t="shared" si="42"/>
        <v>18493370</v>
      </c>
      <c r="AW136" s="84">
        <f t="shared" si="43"/>
        <v>139337917</v>
      </c>
      <c r="AX136" s="84">
        <f t="shared" si="44"/>
        <v>1336406</v>
      </c>
      <c r="AY136" s="83">
        <f t="shared" si="47"/>
        <v>140674323</v>
      </c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</row>
    <row r="137" spans="1:75">
      <c r="A137" s="96">
        <f t="shared" si="45"/>
        <v>2029</v>
      </c>
      <c r="B137" s="96">
        <f t="shared" si="46"/>
        <v>12</v>
      </c>
      <c r="C137" s="95">
        <f t="shared" si="29"/>
        <v>47453</v>
      </c>
      <c r="E137" s="85">
        <v>101977867</v>
      </c>
      <c r="F137" s="84">
        <v>40939231</v>
      </c>
      <c r="G137" s="84">
        <v>2932106</v>
      </c>
      <c r="H137" s="84">
        <v>2915469</v>
      </c>
      <c r="I137" s="84">
        <v>136409</v>
      </c>
      <c r="J137" s="84">
        <v>105928</v>
      </c>
      <c r="K137" s="84">
        <v>13522</v>
      </c>
      <c r="L137" s="84">
        <v>5787055</v>
      </c>
      <c r="M137" s="84">
        <v>13269749</v>
      </c>
      <c r="N137" s="84">
        <f t="shared" si="30"/>
        <v>145999135</v>
      </c>
      <c r="O137" s="84">
        <f t="shared" si="31"/>
        <v>3021397</v>
      </c>
      <c r="P137" s="84">
        <f t="shared" si="32"/>
        <v>19056804</v>
      </c>
      <c r="Q137" s="84">
        <f t="shared" si="33"/>
        <v>168077336</v>
      </c>
      <c r="R137" s="84">
        <f t="shared" si="34"/>
        <v>1612049</v>
      </c>
      <c r="S137" s="83">
        <f t="shared" si="48"/>
        <v>169689385</v>
      </c>
      <c r="T137" s="84"/>
      <c r="U137" s="85">
        <v>107430196</v>
      </c>
      <c r="V137" s="84">
        <v>43031437</v>
      </c>
      <c r="W137" s="84">
        <v>3097601</v>
      </c>
      <c r="X137" s="84">
        <v>2966987</v>
      </c>
      <c r="Y137" s="84">
        <v>136409</v>
      </c>
      <c r="Z137" s="84">
        <v>115132</v>
      </c>
      <c r="AA137" s="84">
        <v>13522</v>
      </c>
      <c r="AB137" s="84">
        <v>5787055</v>
      </c>
      <c r="AC137" s="84">
        <v>13269749</v>
      </c>
      <c r="AD137" s="84">
        <f t="shared" si="35"/>
        <v>153709165</v>
      </c>
      <c r="AE137" s="84">
        <f t="shared" si="36"/>
        <v>3082119</v>
      </c>
      <c r="AF137" s="84">
        <f t="shared" si="37"/>
        <v>19056804</v>
      </c>
      <c r="AG137" s="84">
        <f t="shared" si="38"/>
        <v>175848088</v>
      </c>
      <c r="AH137" s="84">
        <f t="shared" si="39"/>
        <v>1686579</v>
      </c>
      <c r="AI137" s="83">
        <f t="shared" si="49"/>
        <v>177534667</v>
      </c>
      <c r="AK137" s="85">
        <v>108073635</v>
      </c>
      <c r="AL137" s="84">
        <v>43610333</v>
      </c>
      <c r="AM137" s="84">
        <v>3097601</v>
      </c>
      <c r="AN137" s="84">
        <v>2983689</v>
      </c>
      <c r="AO137" s="84">
        <v>136409</v>
      </c>
      <c r="AP137" s="84">
        <v>115132</v>
      </c>
      <c r="AQ137" s="84">
        <v>13522</v>
      </c>
      <c r="AR137" s="84">
        <v>5787055</v>
      </c>
      <c r="AS137" s="84">
        <v>13269749</v>
      </c>
      <c r="AT137" s="84">
        <f t="shared" si="40"/>
        <v>154931500</v>
      </c>
      <c r="AU137" s="84">
        <f t="shared" si="41"/>
        <v>3098821</v>
      </c>
      <c r="AV137" s="84">
        <f t="shared" si="42"/>
        <v>19056804</v>
      </c>
      <c r="AW137" s="84">
        <f t="shared" si="43"/>
        <v>177087125</v>
      </c>
      <c r="AX137" s="84">
        <f t="shared" si="44"/>
        <v>1698463</v>
      </c>
      <c r="AY137" s="83">
        <f t="shared" si="47"/>
        <v>178785588</v>
      </c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</row>
    <row r="138" spans="1:75">
      <c r="A138" s="96">
        <f t="shared" si="45"/>
        <v>2030</v>
      </c>
      <c r="B138" s="96">
        <f t="shared" si="46"/>
        <v>1</v>
      </c>
      <c r="C138" s="95">
        <f t="shared" si="29"/>
        <v>47484</v>
      </c>
      <c r="E138" s="85">
        <v>98136516</v>
      </c>
      <c r="F138" s="84">
        <v>38190967</v>
      </c>
      <c r="G138" s="84">
        <v>2558613</v>
      </c>
      <c r="H138" s="84">
        <v>2271707</v>
      </c>
      <c r="I138" s="84">
        <v>107925</v>
      </c>
      <c r="J138" s="84">
        <v>97275</v>
      </c>
      <c r="K138" s="84">
        <v>12585</v>
      </c>
      <c r="L138" s="84">
        <v>5543581</v>
      </c>
      <c r="M138" s="84">
        <v>11505905</v>
      </c>
      <c r="N138" s="84">
        <f t="shared" si="30"/>
        <v>139006606</v>
      </c>
      <c r="O138" s="84">
        <f t="shared" si="31"/>
        <v>2368982</v>
      </c>
      <c r="P138" s="84">
        <f t="shared" si="32"/>
        <v>17049486</v>
      </c>
      <c r="Q138" s="84">
        <f t="shared" si="33"/>
        <v>158425074</v>
      </c>
      <c r="R138" s="84">
        <f t="shared" si="34"/>
        <v>1519473</v>
      </c>
      <c r="S138" s="83">
        <f t="shared" si="48"/>
        <v>159944547</v>
      </c>
      <c r="T138" s="84"/>
      <c r="U138" s="85">
        <v>103486042</v>
      </c>
      <c r="V138" s="84">
        <v>40076247</v>
      </c>
      <c r="W138" s="84">
        <v>2701367</v>
      </c>
      <c r="X138" s="84">
        <v>2333642</v>
      </c>
      <c r="Y138" s="84">
        <v>107925</v>
      </c>
      <c r="Z138" s="84">
        <v>107327</v>
      </c>
      <c r="AA138" s="84">
        <v>12585</v>
      </c>
      <c r="AB138" s="84">
        <v>5543581</v>
      </c>
      <c r="AC138" s="84">
        <v>11505905</v>
      </c>
      <c r="AD138" s="84">
        <f t="shared" si="35"/>
        <v>146384166</v>
      </c>
      <c r="AE138" s="84">
        <f t="shared" si="36"/>
        <v>2440969</v>
      </c>
      <c r="AF138" s="84">
        <f t="shared" si="37"/>
        <v>17049486</v>
      </c>
      <c r="AG138" s="84">
        <f t="shared" si="38"/>
        <v>165874621</v>
      </c>
      <c r="AH138" s="84">
        <f t="shared" si="39"/>
        <v>1590923</v>
      </c>
      <c r="AI138" s="83">
        <f t="shared" si="49"/>
        <v>167465544</v>
      </c>
      <c r="AK138" s="85">
        <v>104117928</v>
      </c>
      <c r="AL138" s="84">
        <v>40588196</v>
      </c>
      <c r="AM138" s="84">
        <v>2701367</v>
      </c>
      <c r="AN138" s="84">
        <v>2356894</v>
      </c>
      <c r="AO138" s="84">
        <v>107925</v>
      </c>
      <c r="AP138" s="84">
        <v>107327</v>
      </c>
      <c r="AQ138" s="84">
        <v>12585</v>
      </c>
      <c r="AR138" s="84">
        <v>5543581</v>
      </c>
      <c r="AS138" s="84">
        <v>11505905</v>
      </c>
      <c r="AT138" s="84">
        <f t="shared" si="40"/>
        <v>147528001</v>
      </c>
      <c r="AU138" s="84">
        <f t="shared" si="41"/>
        <v>2464221</v>
      </c>
      <c r="AV138" s="84">
        <f t="shared" si="42"/>
        <v>17049486</v>
      </c>
      <c r="AW138" s="84">
        <f t="shared" si="43"/>
        <v>167041708</v>
      </c>
      <c r="AX138" s="84">
        <f t="shared" si="44"/>
        <v>1602116</v>
      </c>
      <c r="AY138" s="83">
        <f t="shared" si="47"/>
        <v>168643824</v>
      </c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</row>
    <row r="139" spans="1:75">
      <c r="A139" s="96">
        <f t="shared" si="45"/>
        <v>2030</v>
      </c>
      <c r="B139" s="96">
        <f t="shared" si="46"/>
        <v>2</v>
      </c>
      <c r="C139" s="95">
        <f t="shared" si="29"/>
        <v>47515</v>
      </c>
      <c r="E139" s="85">
        <v>83250672</v>
      </c>
      <c r="F139" s="84">
        <v>35589132</v>
      </c>
      <c r="G139" s="84">
        <v>2290970</v>
      </c>
      <c r="H139" s="84">
        <v>2177957</v>
      </c>
      <c r="I139" s="84">
        <v>131485</v>
      </c>
      <c r="J139" s="84">
        <v>113676</v>
      </c>
      <c r="K139" s="84">
        <v>13740</v>
      </c>
      <c r="L139" s="84">
        <v>5872292</v>
      </c>
      <c r="M139" s="84">
        <v>15932219</v>
      </c>
      <c r="N139" s="84">
        <f t="shared" si="30"/>
        <v>121275999</v>
      </c>
      <c r="O139" s="84">
        <f t="shared" si="31"/>
        <v>2291633</v>
      </c>
      <c r="P139" s="84">
        <f t="shared" si="32"/>
        <v>21804511</v>
      </c>
      <c r="Q139" s="84">
        <f t="shared" si="33"/>
        <v>145372143</v>
      </c>
      <c r="R139" s="84">
        <f t="shared" si="34"/>
        <v>1394281</v>
      </c>
      <c r="S139" s="83">
        <f t="shared" si="48"/>
        <v>146766424</v>
      </c>
      <c r="T139" s="84"/>
      <c r="U139" s="85">
        <v>87615512</v>
      </c>
      <c r="V139" s="84">
        <v>37127599</v>
      </c>
      <c r="W139" s="84">
        <v>2422292</v>
      </c>
      <c r="X139" s="84">
        <v>2242188</v>
      </c>
      <c r="Y139" s="84">
        <v>131485</v>
      </c>
      <c r="Z139" s="84">
        <v>123267</v>
      </c>
      <c r="AA139" s="84">
        <v>13740</v>
      </c>
      <c r="AB139" s="84">
        <v>5872292</v>
      </c>
      <c r="AC139" s="84">
        <v>15932219</v>
      </c>
      <c r="AD139" s="84">
        <f t="shared" si="35"/>
        <v>127310628</v>
      </c>
      <c r="AE139" s="84">
        <f t="shared" si="36"/>
        <v>2365455</v>
      </c>
      <c r="AF139" s="84">
        <f t="shared" si="37"/>
        <v>21804511</v>
      </c>
      <c r="AG139" s="84">
        <f t="shared" si="38"/>
        <v>151480594</v>
      </c>
      <c r="AH139" s="84">
        <f t="shared" si="39"/>
        <v>1452868</v>
      </c>
      <c r="AI139" s="83">
        <f t="shared" si="49"/>
        <v>152933462</v>
      </c>
      <c r="AK139" s="85">
        <v>88119661</v>
      </c>
      <c r="AL139" s="84">
        <v>37496139</v>
      </c>
      <c r="AM139" s="84">
        <v>2422292</v>
      </c>
      <c r="AN139" s="84">
        <v>2265196</v>
      </c>
      <c r="AO139" s="84">
        <v>131485</v>
      </c>
      <c r="AP139" s="84">
        <v>123267</v>
      </c>
      <c r="AQ139" s="84">
        <v>13740</v>
      </c>
      <c r="AR139" s="84">
        <v>5872292</v>
      </c>
      <c r="AS139" s="84">
        <v>15932219</v>
      </c>
      <c r="AT139" s="84">
        <f t="shared" si="40"/>
        <v>128183317</v>
      </c>
      <c r="AU139" s="84">
        <f t="shared" si="41"/>
        <v>2388463</v>
      </c>
      <c r="AV139" s="84">
        <f t="shared" si="42"/>
        <v>21804511</v>
      </c>
      <c r="AW139" s="84">
        <f t="shared" si="43"/>
        <v>152376291</v>
      </c>
      <c r="AX139" s="84">
        <f t="shared" si="44"/>
        <v>1461459</v>
      </c>
      <c r="AY139" s="83">
        <f t="shared" si="47"/>
        <v>153837750</v>
      </c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</row>
    <row r="140" spans="1:75">
      <c r="A140" s="96">
        <f t="shared" si="45"/>
        <v>2030</v>
      </c>
      <c r="B140" s="96">
        <f t="shared" si="46"/>
        <v>3</v>
      </c>
      <c r="C140" s="95">
        <f t="shared" si="29"/>
        <v>47543</v>
      </c>
      <c r="E140" s="85">
        <v>76087647</v>
      </c>
      <c r="F140" s="84">
        <v>32659868</v>
      </c>
      <c r="G140" s="84">
        <v>2070075</v>
      </c>
      <c r="H140" s="84">
        <v>2037967</v>
      </c>
      <c r="I140" s="84">
        <v>131361</v>
      </c>
      <c r="J140" s="84">
        <v>102963</v>
      </c>
      <c r="K140" s="84">
        <v>14893</v>
      </c>
      <c r="L140" s="84">
        <v>5419642</v>
      </c>
      <c r="M140" s="84">
        <v>10876505</v>
      </c>
      <c r="N140" s="84">
        <f t="shared" si="30"/>
        <v>110963844</v>
      </c>
      <c r="O140" s="84">
        <f t="shared" si="31"/>
        <v>2140930</v>
      </c>
      <c r="P140" s="84">
        <f t="shared" si="32"/>
        <v>16296147</v>
      </c>
      <c r="Q140" s="84">
        <f t="shared" si="33"/>
        <v>129400921</v>
      </c>
      <c r="R140" s="84">
        <f t="shared" si="34"/>
        <v>1241099</v>
      </c>
      <c r="S140" s="83">
        <f t="shared" si="48"/>
        <v>130642020</v>
      </c>
      <c r="T140" s="84"/>
      <c r="U140" s="85">
        <v>80394325</v>
      </c>
      <c r="V140" s="84">
        <v>34101740</v>
      </c>
      <c r="W140" s="84">
        <v>2202708</v>
      </c>
      <c r="X140" s="84">
        <v>2099061</v>
      </c>
      <c r="Y140" s="84">
        <v>131361</v>
      </c>
      <c r="Z140" s="84">
        <v>112368</v>
      </c>
      <c r="AA140" s="84">
        <v>14893</v>
      </c>
      <c r="AB140" s="84">
        <v>5419642</v>
      </c>
      <c r="AC140" s="84">
        <v>10876505</v>
      </c>
      <c r="AD140" s="84">
        <f t="shared" si="35"/>
        <v>116845027</v>
      </c>
      <c r="AE140" s="84">
        <f t="shared" si="36"/>
        <v>2211429</v>
      </c>
      <c r="AF140" s="84">
        <f t="shared" si="37"/>
        <v>16296147</v>
      </c>
      <c r="AG140" s="84">
        <f t="shared" si="38"/>
        <v>135352603</v>
      </c>
      <c r="AH140" s="84">
        <f t="shared" si="39"/>
        <v>1298182</v>
      </c>
      <c r="AI140" s="83">
        <f t="shared" si="49"/>
        <v>136650785</v>
      </c>
      <c r="AK140" s="85">
        <v>80883857</v>
      </c>
      <c r="AL140" s="84">
        <v>34412149</v>
      </c>
      <c r="AM140" s="84">
        <v>2202708</v>
      </c>
      <c r="AN140" s="84">
        <v>2118763</v>
      </c>
      <c r="AO140" s="84">
        <v>131361</v>
      </c>
      <c r="AP140" s="84">
        <v>112368</v>
      </c>
      <c r="AQ140" s="84">
        <v>14893</v>
      </c>
      <c r="AR140" s="84">
        <v>5419642</v>
      </c>
      <c r="AS140" s="84">
        <v>10876505</v>
      </c>
      <c r="AT140" s="84">
        <f t="shared" si="40"/>
        <v>117644968</v>
      </c>
      <c r="AU140" s="84">
        <f t="shared" si="41"/>
        <v>2231131</v>
      </c>
      <c r="AV140" s="84">
        <f t="shared" si="42"/>
        <v>16296147</v>
      </c>
      <c r="AW140" s="84">
        <f t="shared" si="43"/>
        <v>136172246</v>
      </c>
      <c r="AX140" s="84">
        <f t="shared" si="44"/>
        <v>1306044</v>
      </c>
      <c r="AY140" s="83">
        <f t="shared" si="47"/>
        <v>137478290</v>
      </c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</row>
    <row r="141" spans="1:75">
      <c r="A141" s="96">
        <f t="shared" si="45"/>
        <v>2030</v>
      </c>
      <c r="B141" s="96">
        <f t="shared" si="46"/>
        <v>4</v>
      </c>
      <c r="C141" s="95">
        <f t="shared" si="29"/>
        <v>47574</v>
      </c>
      <c r="E141" s="85">
        <v>53144856</v>
      </c>
      <c r="F141" s="84">
        <v>23995996</v>
      </c>
      <c r="G141" s="84">
        <v>1720271</v>
      </c>
      <c r="H141" s="84">
        <v>1563609</v>
      </c>
      <c r="I141" s="84">
        <v>99429</v>
      </c>
      <c r="J141" s="84">
        <v>69953</v>
      </c>
      <c r="K141" s="84">
        <v>13445</v>
      </c>
      <c r="L141" s="84">
        <v>5432860</v>
      </c>
      <c r="M141" s="84">
        <v>11735370</v>
      </c>
      <c r="N141" s="84">
        <f t="shared" si="30"/>
        <v>78973997</v>
      </c>
      <c r="O141" s="84">
        <f t="shared" si="31"/>
        <v>1633562</v>
      </c>
      <c r="P141" s="84">
        <f t="shared" si="32"/>
        <v>17168230</v>
      </c>
      <c r="Q141" s="84">
        <f t="shared" si="33"/>
        <v>97775789</v>
      </c>
      <c r="R141" s="84">
        <f t="shared" si="34"/>
        <v>937779</v>
      </c>
      <c r="S141" s="83">
        <f t="shared" si="48"/>
        <v>98713568</v>
      </c>
      <c r="T141" s="84"/>
      <c r="U141" s="85">
        <v>56662602</v>
      </c>
      <c r="V141" s="84">
        <v>25235807</v>
      </c>
      <c r="W141" s="84">
        <v>1852563</v>
      </c>
      <c r="X141" s="84">
        <v>1615232</v>
      </c>
      <c r="Y141" s="84">
        <v>99429</v>
      </c>
      <c r="Z141" s="84">
        <v>78284</v>
      </c>
      <c r="AA141" s="84">
        <v>13445</v>
      </c>
      <c r="AB141" s="84">
        <v>5432860</v>
      </c>
      <c r="AC141" s="84">
        <v>11735370</v>
      </c>
      <c r="AD141" s="84">
        <f t="shared" si="35"/>
        <v>83863846</v>
      </c>
      <c r="AE141" s="84">
        <f t="shared" si="36"/>
        <v>1693516</v>
      </c>
      <c r="AF141" s="84">
        <f t="shared" si="37"/>
        <v>17168230</v>
      </c>
      <c r="AG141" s="84">
        <f t="shared" si="38"/>
        <v>102725592</v>
      </c>
      <c r="AH141" s="84">
        <f t="shared" si="39"/>
        <v>985253</v>
      </c>
      <c r="AI141" s="83">
        <f t="shared" si="49"/>
        <v>103710845</v>
      </c>
      <c r="AK141" s="85">
        <v>57050204</v>
      </c>
      <c r="AL141" s="84">
        <v>25471003</v>
      </c>
      <c r="AM141" s="84">
        <v>1852563</v>
      </c>
      <c r="AN141" s="84">
        <v>1630059</v>
      </c>
      <c r="AO141" s="84">
        <v>99429</v>
      </c>
      <c r="AP141" s="84">
        <v>78284</v>
      </c>
      <c r="AQ141" s="84">
        <v>13445</v>
      </c>
      <c r="AR141" s="84">
        <v>5432860</v>
      </c>
      <c r="AS141" s="84">
        <v>11735370</v>
      </c>
      <c r="AT141" s="84">
        <f t="shared" si="40"/>
        <v>84486644</v>
      </c>
      <c r="AU141" s="84">
        <f t="shared" si="41"/>
        <v>1708343</v>
      </c>
      <c r="AV141" s="84">
        <f t="shared" si="42"/>
        <v>17168230</v>
      </c>
      <c r="AW141" s="84">
        <f t="shared" si="43"/>
        <v>103363217</v>
      </c>
      <c r="AX141" s="84">
        <f t="shared" si="44"/>
        <v>991369</v>
      </c>
      <c r="AY141" s="83">
        <f t="shared" si="47"/>
        <v>104354586</v>
      </c>
      <c r="BA141" s="233"/>
      <c r="BB141" s="233"/>
      <c r="BC141" s="233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</row>
    <row r="142" spans="1:75">
      <c r="A142" s="96">
        <f t="shared" si="45"/>
        <v>2030</v>
      </c>
      <c r="B142" s="96">
        <f t="shared" si="46"/>
        <v>5</v>
      </c>
      <c r="C142" s="95">
        <f t="shared" si="29"/>
        <v>47604</v>
      </c>
      <c r="E142" s="85">
        <v>29959447</v>
      </c>
      <c r="F142" s="84">
        <v>17533962</v>
      </c>
      <c r="G142" s="84">
        <v>1203232</v>
      </c>
      <c r="H142" s="84">
        <v>1492207</v>
      </c>
      <c r="I142" s="84">
        <v>104755</v>
      </c>
      <c r="J142" s="84">
        <v>56470</v>
      </c>
      <c r="K142" s="84">
        <v>12408</v>
      </c>
      <c r="L142" s="84">
        <v>4728904</v>
      </c>
      <c r="M142" s="84">
        <v>10785925</v>
      </c>
      <c r="N142" s="84">
        <f t="shared" si="30"/>
        <v>48813804</v>
      </c>
      <c r="O142" s="84">
        <f t="shared" si="31"/>
        <v>1548677</v>
      </c>
      <c r="P142" s="84">
        <f t="shared" si="32"/>
        <v>15514829</v>
      </c>
      <c r="Q142" s="84">
        <f t="shared" si="33"/>
        <v>65877310</v>
      </c>
      <c r="R142" s="84">
        <f t="shared" si="34"/>
        <v>631837</v>
      </c>
      <c r="S142" s="83">
        <f t="shared" si="48"/>
        <v>66509147</v>
      </c>
      <c r="T142" s="84"/>
      <c r="U142" s="85">
        <v>32094457</v>
      </c>
      <c r="V142" s="84">
        <v>18548585</v>
      </c>
      <c r="W142" s="84">
        <v>1321276</v>
      </c>
      <c r="X142" s="84">
        <v>1544663</v>
      </c>
      <c r="Y142" s="84">
        <v>104755</v>
      </c>
      <c r="Z142" s="84">
        <v>63865</v>
      </c>
      <c r="AA142" s="84">
        <v>12408</v>
      </c>
      <c r="AB142" s="84">
        <v>4728904</v>
      </c>
      <c r="AC142" s="84">
        <v>10785925</v>
      </c>
      <c r="AD142" s="84">
        <f t="shared" si="35"/>
        <v>52081481</v>
      </c>
      <c r="AE142" s="84">
        <f t="shared" si="36"/>
        <v>1608528</v>
      </c>
      <c r="AF142" s="84">
        <f t="shared" si="37"/>
        <v>15514829</v>
      </c>
      <c r="AG142" s="84">
        <f t="shared" si="38"/>
        <v>69204838</v>
      </c>
      <c r="AH142" s="84">
        <f t="shared" si="39"/>
        <v>663752</v>
      </c>
      <c r="AI142" s="83">
        <f t="shared" si="49"/>
        <v>69868590</v>
      </c>
      <c r="AK142" s="85">
        <v>32303725</v>
      </c>
      <c r="AL142" s="84">
        <v>18687222</v>
      </c>
      <c r="AM142" s="84">
        <v>1321276</v>
      </c>
      <c r="AN142" s="84">
        <v>1556425</v>
      </c>
      <c r="AO142" s="84">
        <v>104755</v>
      </c>
      <c r="AP142" s="84">
        <v>63865</v>
      </c>
      <c r="AQ142" s="84">
        <v>12408</v>
      </c>
      <c r="AR142" s="84">
        <v>4728904</v>
      </c>
      <c r="AS142" s="84">
        <v>10785925</v>
      </c>
      <c r="AT142" s="84">
        <f t="shared" si="40"/>
        <v>52429386</v>
      </c>
      <c r="AU142" s="84">
        <f t="shared" si="41"/>
        <v>1620290</v>
      </c>
      <c r="AV142" s="84">
        <f t="shared" si="42"/>
        <v>15514829</v>
      </c>
      <c r="AW142" s="84">
        <f t="shared" si="43"/>
        <v>69564505</v>
      </c>
      <c r="AX142" s="84">
        <f t="shared" si="44"/>
        <v>667201</v>
      </c>
      <c r="AY142" s="83">
        <f t="shared" si="47"/>
        <v>70231706</v>
      </c>
      <c r="BA142" s="233"/>
      <c r="BB142" s="233"/>
      <c r="BC142" s="233"/>
      <c r="BD142" s="233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</row>
    <row r="143" spans="1:75">
      <c r="A143" s="96">
        <f t="shared" si="45"/>
        <v>2030</v>
      </c>
      <c r="B143" s="96">
        <f t="shared" si="46"/>
        <v>6</v>
      </c>
      <c r="C143" s="95">
        <f t="shared" si="29"/>
        <v>47635</v>
      </c>
      <c r="E143" s="85">
        <v>19465736</v>
      </c>
      <c r="F143" s="84">
        <v>13745121</v>
      </c>
      <c r="G143" s="84">
        <v>938412</v>
      </c>
      <c r="H143" s="84">
        <v>1157310</v>
      </c>
      <c r="I143" s="84">
        <v>83463</v>
      </c>
      <c r="J143" s="84">
        <v>56023</v>
      </c>
      <c r="K143" s="84">
        <v>12274</v>
      </c>
      <c r="L143" s="84">
        <v>4687590</v>
      </c>
      <c r="M143" s="84">
        <v>11721606</v>
      </c>
      <c r="N143" s="84">
        <f t="shared" si="30"/>
        <v>34245006</v>
      </c>
      <c r="O143" s="84">
        <f t="shared" si="31"/>
        <v>1213333</v>
      </c>
      <c r="P143" s="84">
        <f t="shared" si="32"/>
        <v>16409196</v>
      </c>
      <c r="Q143" s="84">
        <f t="shared" si="33"/>
        <v>51867535</v>
      </c>
      <c r="R143" s="84">
        <f t="shared" si="34"/>
        <v>497468</v>
      </c>
      <c r="S143" s="83">
        <f t="shared" si="48"/>
        <v>52365003</v>
      </c>
      <c r="T143" s="84"/>
      <c r="U143" s="85">
        <v>20990037</v>
      </c>
      <c r="V143" s="84">
        <v>14682768</v>
      </c>
      <c r="W143" s="84">
        <v>1065171</v>
      </c>
      <c r="X143" s="84">
        <v>1201776</v>
      </c>
      <c r="Y143" s="84">
        <v>83463</v>
      </c>
      <c r="Z143" s="84">
        <v>63363</v>
      </c>
      <c r="AA143" s="84">
        <v>12274</v>
      </c>
      <c r="AB143" s="84">
        <v>4687590</v>
      </c>
      <c r="AC143" s="84">
        <v>11721606</v>
      </c>
      <c r="AD143" s="84">
        <f t="shared" si="35"/>
        <v>36833713</v>
      </c>
      <c r="AE143" s="84">
        <f t="shared" si="36"/>
        <v>1265139</v>
      </c>
      <c r="AF143" s="84">
        <f t="shared" si="37"/>
        <v>16409196</v>
      </c>
      <c r="AG143" s="84">
        <f t="shared" si="38"/>
        <v>54508048</v>
      </c>
      <c r="AH143" s="84">
        <f t="shared" si="39"/>
        <v>522793</v>
      </c>
      <c r="AI143" s="83">
        <f t="shared" si="49"/>
        <v>55030841</v>
      </c>
      <c r="AK143" s="85">
        <v>21115023</v>
      </c>
      <c r="AL143" s="84">
        <v>14764639</v>
      </c>
      <c r="AM143" s="84">
        <v>1065171</v>
      </c>
      <c r="AN143" s="84">
        <v>1208985</v>
      </c>
      <c r="AO143" s="84">
        <v>83463</v>
      </c>
      <c r="AP143" s="84">
        <v>63363</v>
      </c>
      <c r="AQ143" s="84">
        <v>12274</v>
      </c>
      <c r="AR143" s="84">
        <v>4687590</v>
      </c>
      <c r="AS143" s="84">
        <v>11721606</v>
      </c>
      <c r="AT143" s="84">
        <f t="shared" si="40"/>
        <v>37040570</v>
      </c>
      <c r="AU143" s="84">
        <f t="shared" si="41"/>
        <v>1272348</v>
      </c>
      <c r="AV143" s="84">
        <f t="shared" si="42"/>
        <v>16409196</v>
      </c>
      <c r="AW143" s="84">
        <f t="shared" si="43"/>
        <v>54722114</v>
      </c>
      <c r="AX143" s="84">
        <f t="shared" si="44"/>
        <v>524846</v>
      </c>
      <c r="AY143" s="83">
        <f t="shared" si="47"/>
        <v>55246960</v>
      </c>
      <c r="BA143" s="233"/>
      <c r="BB143" s="233"/>
      <c r="BC143" s="233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</row>
    <row r="144" spans="1:75">
      <c r="A144" s="96">
        <f t="shared" si="45"/>
        <v>2030</v>
      </c>
      <c r="B144" s="96">
        <f t="shared" si="46"/>
        <v>7</v>
      </c>
      <c r="C144" s="95">
        <f t="shared" si="29"/>
        <v>47665</v>
      </c>
      <c r="E144" s="85">
        <v>13658404</v>
      </c>
      <c r="F144" s="84">
        <v>11347345</v>
      </c>
      <c r="G144" s="84">
        <v>736628</v>
      </c>
      <c r="H144" s="84">
        <v>1094907</v>
      </c>
      <c r="I144" s="84">
        <v>75583</v>
      </c>
      <c r="J144" s="84">
        <v>52309</v>
      </c>
      <c r="K144" s="84">
        <v>11605</v>
      </c>
      <c r="L144" s="84">
        <v>4107716</v>
      </c>
      <c r="M144" s="84">
        <v>11654702</v>
      </c>
      <c r="N144" s="84">
        <f t="shared" si="30"/>
        <v>25829565</v>
      </c>
      <c r="O144" s="84">
        <f t="shared" si="31"/>
        <v>1147216</v>
      </c>
      <c r="P144" s="84">
        <f t="shared" si="32"/>
        <v>15762418</v>
      </c>
      <c r="Q144" s="84">
        <f t="shared" si="33"/>
        <v>42739199</v>
      </c>
      <c r="R144" s="84">
        <f t="shared" si="34"/>
        <v>409917</v>
      </c>
      <c r="S144" s="83">
        <f t="shared" si="48"/>
        <v>43149116</v>
      </c>
      <c r="T144" s="84"/>
      <c r="U144" s="85">
        <v>14979233</v>
      </c>
      <c r="V144" s="84">
        <v>12238254</v>
      </c>
      <c r="W144" s="84">
        <v>856908</v>
      </c>
      <c r="X144" s="84">
        <v>1140287</v>
      </c>
      <c r="Y144" s="84">
        <v>75583</v>
      </c>
      <c r="Z144" s="84">
        <v>59579</v>
      </c>
      <c r="AA144" s="84">
        <v>11605</v>
      </c>
      <c r="AB144" s="84">
        <v>4107716</v>
      </c>
      <c r="AC144" s="84">
        <v>11654702</v>
      </c>
      <c r="AD144" s="84">
        <f t="shared" si="35"/>
        <v>28161583</v>
      </c>
      <c r="AE144" s="84">
        <f t="shared" si="36"/>
        <v>1199866</v>
      </c>
      <c r="AF144" s="84">
        <f t="shared" si="37"/>
        <v>15762418</v>
      </c>
      <c r="AG144" s="84">
        <f t="shared" si="38"/>
        <v>45123867</v>
      </c>
      <c r="AH144" s="84">
        <f t="shared" si="39"/>
        <v>432788</v>
      </c>
      <c r="AI144" s="83">
        <f t="shared" si="49"/>
        <v>45556655</v>
      </c>
      <c r="AK144" s="85">
        <v>15078102</v>
      </c>
      <c r="AL144" s="84">
        <v>12297616</v>
      </c>
      <c r="AM144" s="84">
        <v>856908</v>
      </c>
      <c r="AN144" s="84">
        <v>1146559</v>
      </c>
      <c r="AO144" s="84">
        <v>75583</v>
      </c>
      <c r="AP144" s="84">
        <v>59579</v>
      </c>
      <c r="AQ144" s="84">
        <v>11605</v>
      </c>
      <c r="AR144" s="84">
        <v>4107716</v>
      </c>
      <c r="AS144" s="84">
        <v>11654702</v>
      </c>
      <c r="AT144" s="84">
        <f t="shared" si="40"/>
        <v>28319814</v>
      </c>
      <c r="AU144" s="84">
        <f t="shared" si="41"/>
        <v>1206138</v>
      </c>
      <c r="AV144" s="84">
        <f t="shared" si="42"/>
        <v>15762418</v>
      </c>
      <c r="AW144" s="84">
        <f t="shared" si="43"/>
        <v>45288370</v>
      </c>
      <c r="AX144" s="84">
        <f t="shared" si="44"/>
        <v>434366</v>
      </c>
      <c r="AY144" s="83">
        <f t="shared" si="47"/>
        <v>45722736</v>
      </c>
      <c r="BA144" s="233"/>
      <c r="BB144" s="233"/>
      <c r="BC144" s="233"/>
      <c r="BD144" s="23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</row>
    <row r="145" spans="1:75">
      <c r="A145" s="96">
        <f t="shared" si="45"/>
        <v>2030</v>
      </c>
      <c r="B145" s="96">
        <f t="shared" si="46"/>
        <v>8</v>
      </c>
      <c r="C145" s="95">
        <f t="shared" si="29"/>
        <v>47696</v>
      </c>
      <c r="E145" s="85">
        <v>12805845</v>
      </c>
      <c r="F145" s="84">
        <v>11721061</v>
      </c>
      <c r="G145" s="84">
        <v>774051</v>
      </c>
      <c r="H145" s="84">
        <v>1153188</v>
      </c>
      <c r="I145" s="84">
        <v>79740</v>
      </c>
      <c r="J145" s="84">
        <v>53367</v>
      </c>
      <c r="K145" s="84">
        <v>11801</v>
      </c>
      <c r="L145" s="84">
        <v>4274205</v>
      </c>
      <c r="M145" s="84">
        <v>11218100</v>
      </c>
      <c r="N145" s="84">
        <f t="shared" si="30"/>
        <v>25392498</v>
      </c>
      <c r="O145" s="84">
        <f t="shared" si="31"/>
        <v>1206555</v>
      </c>
      <c r="P145" s="84">
        <f t="shared" si="32"/>
        <v>15492305</v>
      </c>
      <c r="Q145" s="84">
        <f t="shared" si="33"/>
        <v>42091358</v>
      </c>
      <c r="R145" s="84">
        <f t="shared" si="34"/>
        <v>403703</v>
      </c>
      <c r="S145" s="83">
        <f t="shared" si="48"/>
        <v>42495061</v>
      </c>
      <c r="T145" s="84"/>
      <c r="U145" s="85">
        <v>14214666</v>
      </c>
      <c r="V145" s="84">
        <v>12648424</v>
      </c>
      <c r="W145" s="84">
        <v>906662</v>
      </c>
      <c r="X145" s="84">
        <v>1201693</v>
      </c>
      <c r="Y145" s="84">
        <v>79740</v>
      </c>
      <c r="Z145" s="84">
        <v>60518</v>
      </c>
      <c r="AA145" s="84">
        <v>11801</v>
      </c>
      <c r="AB145" s="84">
        <v>4274205</v>
      </c>
      <c r="AC145" s="84">
        <v>11218100</v>
      </c>
      <c r="AD145" s="84">
        <f t="shared" si="35"/>
        <v>27861293</v>
      </c>
      <c r="AE145" s="84">
        <f t="shared" si="36"/>
        <v>1262211</v>
      </c>
      <c r="AF145" s="84">
        <f t="shared" si="37"/>
        <v>15492305</v>
      </c>
      <c r="AG145" s="84">
        <f t="shared" si="38"/>
        <v>44615809</v>
      </c>
      <c r="AH145" s="84">
        <f t="shared" si="39"/>
        <v>427915</v>
      </c>
      <c r="AI145" s="83">
        <f t="shared" si="49"/>
        <v>45043724</v>
      </c>
      <c r="AK145" s="85">
        <v>14326819</v>
      </c>
      <c r="AL145" s="84">
        <v>12711272</v>
      </c>
      <c r="AM145" s="84">
        <v>906662</v>
      </c>
      <c r="AN145" s="84">
        <v>1208409</v>
      </c>
      <c r="AO145" s="84">
        <v>79740</v>
      </c>
      <c r="AP145" s="84">
        <v>60518</v>
      </c>
      <c r="AQ145" s="84">
        <v>11801</v>
      </c>
      <c r="AR145" s="84">
        <v>4274205</v>
      </c>
      <c r="AS145" s="84">
        <v>11218100</v>
      </c>
      <c r="AT145" s="84">
        <f t="shared" si="40"/>
        <v>28036294</v>
      </c>
      <c r="AU145" s="84">
        <f t="shared" si="41"/>
        <v>1268927</v>
      </c>
      <c r="AV145" s="84">
        <f t="shared" si="42"/>
        <v>15492305</v>
      </c>
      <c r="AW145" s="84">
        <f t="shared" si="43"/>
        <v>44797526</v>
      </c>
      <c r="AX145" s="84">
        <f t="shared" si="44"/>
        <v>429658</v>
      </c>
      <c r="AY145" s="83">
        <f t="shared" si="47"/>
        <v>45227184</v>
      </c>
      <c r="BA145" s="233"/>
      <c r="BB145" s="233"/>
      <c r="BC145" s="233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</row>
    <row r="146" spans="1:75">
      <c r="A146" s="96">
        <f t="shared" si="45"/>
        <v>2030</v>
      </c>
      <c r="B146" s="96">
        <f t="shared" si="46"/>
        <v>9</v>
      </c>
      <c r="C146" s="95">
        <f t="shared" si="29"/>
        <v>47727</v>
      </c>
      <c r="E146" s="85">
        <v>19597306</v>
      </c>
      <c r="F146" s="84">
        <v>13030724</v>
      </c>
      <c r="G146" s="84">
        <v>1026210</v>
      </c>
      <c r="H146" s="84">
        <v>1144762</v>
      </c>
      <c r="I146" s="84">
        <v>86329</v>
      </c>
      <c r="J146" s="84">
        <v>79926</v>
      </c>
      <c r="K146" s="84">
        <v>14490</v>
      </c>
      <c r="L146" s="84">
        <v>4255414</v>
      </c>
      <c r="M146" s="84">
        <v>11032674</v>
      </c>
      <c r="N146" s="84">
        <f t="shared" si="30"/>
        <v>33755059</v>
      </c>
      <c r="O146" s="84">
        <f t="shared" si="31"/>
        <v>1224688</v>
      </c>
      <c r="P146" s="84">
        <f t="shared" si="32"/>
        <v>15288088</v>
      </c>
      <c r="Q146" s="84">
        <f t="shared" si="33"/>
        <v>50267835</v>
      </c>
      <c r="R146" s="84">
        <f t="shared" si="34"/>
        <v>482125</v>
      </c>
      <c r="S146" s="83">
        <f t="shared" si="48"/>
        <v>50749960</v>
      </c>
      <c r="T146" s="84"/>
      <c r="U146" s="85">
        <v>21377339</v>
      </c>
      <c r="V146" s="84">
        <v>13944546</v>
      </c>
      <c r="W146" s="84">
        <v>1169282</v>
      </c>
      <c r="X146" s="84">
        <v>1190373</v>
      </c>
      <c r="Y146" s="84">
        <v>86329</v>
      </c>
      <c r="Z146" s="84">
        <v>86559</v>
      </c>
      <c r="AA146" s="84">
        <v>14490</v>
      </c>
      <c r="AB146" s="84">
        <v>4255414</v>
      </c>
      <c r="AC146" s="84">
        <v>11032674</v>
      </c>
      <c r="AD146" s="84">
        <f t="shared" si="35"/>
        <v>36591986</v>
      </c>
      <c r="AE146" s="84">
        <f t="shared" si="36"/>
        <v>1276932</v>
      </c>
      <c r="AF146" s="84">
        <f t="shared" si="37"/>
        <v>15288088</v>
      </c>
      <c r="AG146" s="84">
        <f t="shared" si="38"/>
        <v>53157006</v>
      </c>
      <c r="AH146" s="84">
        <f t="shared" si="39"/>
        <v>509835</v>
      </c>
      <c r="AI146" s="83">
        <f t="shared" si="49"/>
        <v>53666841</v>
      </c>
      <c r="AK146" s="85">
        <v>21542391</v>
      </c>
      <c r="AL146" s="84">
        <v>14039366</v>
      </c>
      <c r="AM146" s="84">
        <v>1169282</v>
      </c>
      <c r="AN146" s="84">
        <v>1198502</v>
      </c>
      <c r="AO146" s="84">
        <v>86329</v>
      </c>
      <c r="AP146" s="84">
        <v>86559</v>
      </c>
      <c r="AQ146" s="84">
        <v>14490</v>
      </c>
      <c r="AR146" s="84">
        <v>4255414</v>
      </c>
      <c r="AS146" s="84">
        <v>11032674</v>
      </c>
      <c r="AT146" s="84">
        <f t="shared" si="40"/>
        <v>36851858</v>
      </c>
      <c r="AU146" s="84">
        <f t="shared" si="41"/>
        <v>1285061</v>
      </c>
      <c r="AV146" s="84">
        <f t="shared" si="42"/>
        <v>15288088</v>
      </c>
      <c r="AW146" s="84">
        <f t="shared" si="43"/>
        <v>53425007</v>
      </c>
      <c r="AX146" s="84">
        <f t="shared" si="44"/>
        <v>512405</v>
      </c>
      <c r="AY146" s="83">
        <f t="shared" si="47"/>
        <v>53937412</v>
      </c>
      <c r="BA146" s="233"/>
      <c r="BB146" s="233"/>
      <c r="BC146" s="233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</row>
    <row r="147" spans="1:75">
      <c r="A147" s="96">
        <f t="shared" si="45"/>
        <v>2030</v>
      </c>
      <c r="B147" s="96">
        <f t="shared" si="46"/>
        <v>10</v>
      </c>
      <c r="C147" s="95">
        <f t="shared" si="29"/>
        <v>47757</v>
      </c>
      <c r="E147" s="85">
        <v>46705506</v>
      </c>
      <c r="F147" s="84">
        <v>21848241</v>
      </c>
      <c r="G147" s="84">
        <v>1212797</v>
      </c>
      <c r="H147" s="84">
        <v>1818872</v>
      </c>
      <c r="I147" s="84">
        <v>121146</v>
      </c>
      <c r="J147" s="84">
        <v>92617</v>
      </c>
      <c r="K147" s="84">
        <v>14766</v>
      </c>
      <c r="L147" s="84">
        <v>4715565</v>
      </c>
      <c r="M147" s="84">
        <v>12067035</v>
      </c>
      <c r="N147" s="84">
        <f t="shared" si="30"/>
        <v>69902456</v>
      </c>
      <c r="O147" s="84">
        <f t="shared" si="31"/>
        <v>1911489</v>
      </c>
      <c r="P147" s="84">
        <f t="shared" si="32"/>
        <v>16782600</v>
      </c>
      <c r="Q147" s="84">
        <f t="shared" si="33"/>
        <v>88596545</v>
      </c>
      <c r="R147" s="84">
        <f t="shared" si="34"/>
        <v>849740</v>
      </c>
      <c r="S147" s="83">
        <f t="shared" si="48"/>
        <v>89446285</v>
      </c>
      <c r="T147" s="84"/>
      <c r="U147" s="85">
        <v>49920894</v>
      </c>
      <c r="V147" s="84">
        <v>23127138</v>
      </c>
      <c r="W147" s="84">
        <v>1330849</v>
      </c>
      <c r="X147" s="84">
        <v>1885669</v>
      </c>
      <c r="Y147" s="84">
        <v>121146</v>
      </c>
      <c r="Z147" s="84">
        <v>101483</v>
      </c>
      <c r="AA147" s="84">
        <v>14766</v>
      </c>
      <c r="AB147" s="84">
        <v>4715565</v>
      </c>
      <c r="AC147" s="84">
        <v>12067035</v>
      </c>
      <c r="AD147" s="84">
        <f t="shared" si="35"/>
        <v>74514793</v>
      </c>
      <c r="AE147" s="84">
        <f t="shared" si="36"/>
        <v>1987152</v>
      </c>
      <c r="AF147" s="84">
        <f t="shared" si="37"/>
        <v>16782600</v>
      </c>
      <c r="AG147" s="84">
        <f t="shared" si="38"/>
        <v>93284545</v>
      </c>
      <c r="AH147" s="84">
        <f t="shared" si="39"/>
        <v>894703</v>
      </c>
      <c r="AI147" s="83">
        <f t="shared" si="49"/>
        <v>94179248</v>
      </c>
      <c r="AK147" s="85">
        <v>50254471</v>
      </c>
      <c r="AL147" s="84">
        <v>23335247</v>
      </c>
      <c r="AM147" s="84">
        <v>1330849</v>
      </c>
      <c r="AN147" s="84">
        <v>1902954</v>
      </c>
      <c r="AO147" s="84">
        <v>121146</v>
      </c>
      <c r="AP147" s="84">
        <v>101483</v>
      </c>
      <c r="AQ147" s="84">
        <v>14766</v>
      </c>
      <c r="AR147" s="84">
        <v>4715565</v>
      </c>
      <c r="AS147" s="84">
        <v>12067035</v>
      </c>
      <c r="AT147" s="84">
        <f t="shared" si="40"/>
        <v>75056479</v>
      </c>
      <c r="AU147" s="84">
        <f t="shared" si="41"/>
        <v>2004437</v>
      </c>
      <c r="AV147" s="84">
        <f t="shared" si="42"/>
        <v>16782600</v>
      </c>
      <c r="AW147" s="84">
        <f t="shared" si="43"/>
        <v>93843516</v>
      </c>
      <c r="AX147" s="84">
        <f t="shared" si="44"/>
        <v>900064</v>
      </c>
      <c r="AY147" s="83">
        <f t="shared" si="47"/>
        <v>94743580</v>
      </c>
      <c r="BA147" s="233"/>
      <c r="BB147" s="233"/>
      <c r="BC147" s="233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</row>
    <row r="148" spans="1:75">
      <c r="A148" s="96">
        <f t="shared" si="45"/>
        <v>2030</v>
      </c>
      <c r="B148" s="96">
        <f t="shared" si="46"/>
        <v>11</v>
      </c>
      <c r="C148" s="95">
        <f t="shared" si="29"/>
        <v>47788</v>
      </c>
      <c r="E148" s="85">
        <v>77503496</v>
      </c>
      <c r="F148" s="84">
        <v>31784571</v>
      </c>
      <c r="G148" s="84">
        <v>2220609</v>
      </c>
      <c r="H148" s="84">
        <v>2112253</v>
      </c>
      <c r="I148" s="84">
        <v>104964</v>
      </c>
      <c r="J148" s="84">
        <v>89611</v>
      </c>
      <c r="K148" s="84">
        <v>12218</v>
      </c>
      <c r="L148" s="84">
        <v>5682041</v>
      </c>
      <c r="M148" s="84">
        <v>12896876</v>
      </c>
      <c r="N148" s="84">
        <f t="shared" si="30"/>
        <v>111625858</v>
      </c>
      <c r="O148" s="84">
        <f t="shared" si="31"/>
        <v>2201864</v>
      </c>
      <c r="P148" s="84">
        <f t="shared" si="32"/>
        <v>18578917</v>
      </c>
      <c r="Q148" s="84">
        <f t="shared" si="33"/>
        <v>132406639</v>
      </c>
      <c r="R148" s="84">
        <f t="shared" si="34"/>
        <v>1269927</v>
      </c>
      <c r="S148" s="83">
        <f t="shared" si="48"/>
        <v>133676566</v>
      </c>
      <c r="T148" s="84"/>
      <c r="U148" s="85">
        <v>82148263</v>
      </c>
      <c r="V148" s="84">
        <v>33515548</v>
      </c>
      <c r="W148" s="84">
        <v>2379954</v>
      </c>
      <c r="X148" s="84">
        <v>2165557</v>
      </c>
      <c r="Y148" s="84">
        <v>104964</v>
      </c>
      <c r="Z148" s="84">
        <v>98669</v>
      </c>
      <c r="AA148" s="84">
        <v>12218</v>
      </c>
      <c r="AB148" s="84">
        <v>5682041</v>
      </c>
      <c r="AC148" s="84">
        <v>12896876</v>
      </c>
      <c r="AD148" s="84">
        <f t="shared" si="35"/>
        <v>118160947</v>
      </c>
      <c r="AE148" s="84">
        <f t="shared" si="36"/>
        <v>2264226</v>
      </c>
      <c r="AF148" s="84">
        <f t="shared" si="37"/>
        <v>18578917</v>
      </c>
      <c r="AG148" s="84">
        <f t="shared" si="38"/>
        <v>139004090</v>
      </c>
      <c r="AH148" s="84">
        <f t="shared" si="39"/>
        <v>1333204</v>
      </c>
      <c r="AI148" s="83">
        <f t="shared" si="49"/>
        <v>140337294</v>
      </c>
      <c r="AK148" s="85">
        <v>82663150</v>
      </c>
      <c r="AL148" s="84">
        <v>33913775</v>
      </c>
      <c r="AM148" s="84">
        <v>2379954</v>
      </c>
      <c r="AN148" s="84">
        <v>2181014</v>
      </c>
      <c r="AO148" s="84">
        <v>104964</v>
      </c>
      <c r="AP148" s="84">
        <v>98669</v>
      </c>
      <c r="AQ148" s="84">
        <v>12218</v>
      </c>
      <c r="AR148" s="84">
        <v>5682041</v>
      </c>
      <c r="AS148" s="84">
        <v>12896876</v>
      </c>
      <c r="AT148" s="84">
        <f t="shared" si="40"/>
        <v>119074061</v>
      </c>
      <c r="AU148" s="84">
        <f t="shared" si="41"/>
        <v>2279683</v>
      </c>
      <c r="AV148" s="84">
        <f t="shared" si="42"/>
        <v>18578917</v>
      </c>
      <c r="AW148" s="84">
        <f t="shared" si="43"/>
        <v>139932661</v>
      </c>
      <c r="AX148" s="84">
        <f t="shared" si="44"/>
        <v>1342110</v>
      </c>
      <c r="AY148" s="83">
        <f t="shared" si="47"/>
        <v>141274771</v>
      </c>
      <c r="BA148" s="233"/>
      <c r="BB148" s="233"/>
      <c r="BC148" s="23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</row>
    <row r="149" spans="1:75">
      <c r="A149" s="96">
        <f t="shared" si="45"/>
        <v>2030</v>
      </c>
      <c r="B149" s="96">
        <f t="shared" si="46"/>
        <v>12</v>
      </c>
      <c r="C149" s="95">
        <f t="shared" si="29"/>
        <v>47818</v>
      </c>
      <c r="E149" s="85">
        <v>101805595</v>
      </c>
      <c r="F149" s="84">
        <v>40909960</v>
      </c>
      <c r="G149" s="84">
        <v>2891398</v>
      </c>
      <c r="H149" s="84">
        <v>2732027</v>
      </c>
      <c r="I149" s="84">
        <v>128226</v>
      </c>
      <c r="J149" s="84">
        <v>105351</v>
      </c>
      <c r="K149" s="84">
        <v>13522</v>
      </c>
      <c r="L149" s="84">
        <v>5880875</v>
      </c>
      <c r="M149" s="84">
        <v>13254196</v>
      </c>
      <c r="N149" s="84">
        <f t="shared" si="30"/>
        <v>145748701</v>
      </c>
      <c r="O149" s="84">
        <f t="shared" si="31"/>
        <v>2837378</v>
      </c>
      <c r="P149" s="84">
        <f t="shared" si="32"/>
        <v>19135071</v>
      </c>
      <c r="Q149" s="84">
        <f t="shared" si="33"/>
        <v>167721150</v>
      </c>
      <c r="R149" s="84">
        <f t="shared" si="34"/>
        <v>1608633</v>
      </c>
      <c r="S149" s="83">
        <f t="shared" si="48"/>
        <v>169329783</v>
      </c>
      <c r="T149" s="84"/>
      <c r="U149" s="85">
        <v>108032815</v>
      </c>
      <c r="V149" s="84">
        <v>43230068</v>
      </c>
      <c r="W149" s="84">
        <v>3071369</v>
      </c>
      <c r="X149" s="84">
        <v>2786831</v>
      </c>
      <c r="Y149" s="84">
        <v>128226</v>
      </c>
      <c r="Z149" s="84">
        <v>114934</v>
      </c>
      <c r="AA149" s="84">
        <v>13522</v>
      </c>
      <c r="AB149" s="84">
        <v>5880875</v>
      </c>
      <c r="AC149" s="84">
        <v>13254196</v>
      </c>
      <c r="AD149" s="84">
        <f t="shared" si="35"/>
        <v>154476000</v>
      </c>
      <c r="AE149" s="84">
        <f t="shared" si="36"/>
        <v>2901765</v>
      </c>
      <c r="AF149" s="84">
        <f t="shared" si="37"/>
        <v>19135071</v>
      </c>
      <c r="AG149" s="84">
        <f t="shared" si="38"/>
        <v>176512836</v>
      </c>
      <c r="AH149" s="84">
        <f t="shared" si="39"/>
        <v>1692955</v>
      </c>
      <c r="AI149" s="83">
        <f t="shared" si="49"/>
        <v>178205791</v>
      </c>
      <c r="AK149" s="85">
        <v>108750253</v>
      </c>
      <c r="AL149" s="84">
        <v>43865226</v>
      </c>
      <c r="AM149" s="84">
        <v>3071369</v>
      </c>
      <c r="AN149" s="84">
        <v>2804131</v>
      </c>
      <c r="AO149" s="84">
        <v>128226</v>
      </c>
      <c r="AP149" s="84">
        <v>114934</v>
      </c>
      <c r="AQ149" s="84">
        <v>13522</v>
      </c>
      <c r="AR149" s="84">
        <v>5880875</v>
      </c>
      <c r="AS149" s="84">
        <v>13254196</v>
      </c>
      <c r="AT149" s="84">
        <f t="shared" si="40"/>
        <v>155828596</v>
      </c>
      <c r="AU149" s="84">
        <f t="shared" si="41"/>
        <v>2919065</v>
      </c>
      <c r="AV149" s="84">
        <f t="shared" si="42"/>
        <v>19135071</v>
      </c>
      <c r="AW149" s="84">
        <f t="shared" si="43"/>
        <v>177882732</v>
      </c>
      <c r="AX149" s="84">
        <f t="shared" si="44"/>
        <v>1706094</v>
      </c>
      <c r="AY149" s="83">
        <f t="shared" si="47"/>
        <v>179588826</v>
      </c>
      <c r="BA149" s="233"/>
      <c r="BB149" s="233"/>
      <c r="BC149" s="233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</row>
    <row r="150" spans="1:75">
      <c r="A150" s="96">
        <f t="shared" si="45"/>
        <v>2031</v>
      </c>
      <c r="B150" s="96">
        <f t="shared" si="46"/>
        <v>1</v>
      </c>
      <c r="C150" s="95">
        <f t="shared" si="29"/>
        <v>47849</v>
      </c>
      <c r="E150" s="85">
        <v>97944702</v>
      </c>
      <c r="F150" s="84">
        <v>38166438</v>
      </c>
      <c r="G150" s="84">
        <v>2523225</v>
      </c>
      <c r="H150" s="84">
        <v>2124202</v>
      </c>
      <c r="I150" s="84">
        <v>101410</v>
      </c>
      <c r="J150" s="84">
        <v>96524</v>
      </c>
      <c r="K150" s="84">
        <v>12585</v>
      </c>
      <c r="L150" s="84">
        <v>5640169</v>
      </c>
      <c r="M150" s="84">
        <v>11492425</v>
      </c>
      <c r="N150" s="84">
        <f t="shared" si="30"/>
        <v>138748360</v>
      </c>
      <c r="O150" s="84">
        <f t="shared" si="31"/>
        <v>2220726</v>
      </c>
      <c r="P150" s="84">
        <f t="shared" si="32"/>
        <v>17132594</v>
      </c>
      <c r="Q150" s="84">
        <f t="shared" si="33"/>
        <v>158101680</v>
      </c>
      <c r="R150" s="84">
        <f t="shared" si="34"/>
        <v>1516371</v>
      </c>
      <c r="S150" s="83">
        <f t="shared" si="48"/>
        <v>159618051</v>
      </c>
      <c r="T150" s="84"/>
      <c r="U150" s="85">
        <v>104054134</v>
      </c>
      <c r="V150" s="84">
        <v>40257867</v>
      </c>
      <c r="W150" s="84">
        <v>2678538</v>
      </c>
      <c r="X150" s="84">
        <v>2190482</v>
      </c>
      <c r="Y150" s="84">
        <v>101410</v>
      </c>
      <c r="Z150" s="84">
        <v>107146</v>
      </c>
      <c r="AA150" s="84">
        <v>12585</v>
      </c>
      <c r="AB150" s="84">
        <v>5640169</v>
      </c>
      <c r="AC150" s="84">
        <v>11492425</v>
      </c>
      <c r="AD150" s="84">
        <f t="shared" si="35"/>
        <v>147104534</v>
      </c>
      <c r="AE150" s="84">
        <f t="shared" si="36"/>
        <v>2297628</v>
      </c>
      <c r="AF150" s="84">
        <f t="shared" si="37"/>
        <v>17132594</v>
      </c>
      <c r="AG150" s="84">
        <f t="shared" si="38"/>
        <v>166534756</v>
      </c>
      <c r="AH150" s="84">
        <f t="shared" si="39"/>
        <v>1597254</v>
      </c>
      <c r="AI150" s="83">
        <f t="shared" si="49"/>
        <v>168132010</v>
      </c>
      <c r="AK150" s="85">
        <v>104758249</v>
      </c>
      <c r="AL150" s="84">
        <v>40820000</v>
      </c>
      <c r="AM150" s="84">
        <v>2678538</v>
      </c>
      <c r="AN150" s="84">
        <v>2214557</v>
      </c>
      <c r="AO150" s="84">
        <v>101410</v>
      </c>
      <c r="AP150" s="84">
        <v>107146</v>
      </c>
      <c r="AQ150" s="84">
        <v>12585</v>
      </c>
      <c r="AR150" s="84">
        <v>5640169</v>
      </c>
      <c r="AS150" s="84">
        <v>11492425</v>
      </c>
      <c r="AT150" s="84">
        <f t="shared" si="40"/>
        <v>148370782</v>
      </c>
      <c r="AU150" s="84">
        <f t="shared" si="41"/>
        <v>2321703</v>
      </c>
      <c r="AV150" s="84">
        <f t="shared" si="42"/>
        <v>17132594</v>
      </c>
      <c r="AW150" s="84">
        <f t="shared" si="43"/>
        <v>167825079</v>
      </c>
      <c r="AX150" s="84">
        <f t="shared" si="44"/>
        <v>1609630</v>
      </c>
      <c r="AY150" s="83">
        <f t="shared" si="47"/>
        <v>169434709</v>
      </c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</row>
    <row r="151" spans="1:75">
      <c r="A151" s="96">
        <f t="shared" si="45"/>
        <v>2031</v>
      </c>
      <c r="B151" s="96">
        <f t="shared" si="46"/>
        <v>2</v>
      </c>
      <c r="C151" s="95">
        <f t="shared" si="29"/>
        <v>47880</v>
      </c>
      <c r="E151" s="85">
        <v>83091909</v>
      </c>
      <c r="F151" s="84">
        <v>35593957</v>
      </c>
      <c r="G151" s="84">
        <v>2258251</v>
      </c>
      <c r="H151" s="84">
        <v>2035513</v>
      </c>
      <c r="I151" s="84">
        <v>123361</v>
      </c>
      <c r="J151" s="84">
        <v>112799</v>
      </c>
      <c r="K151" s="84">
        <v>13740</v>
      </c>
      <c r="L151" s="84">
        <v>5968128</v>
      </c>
      <c r="M151" s="84">
        <v>15915715</v>
      </c>
      <c r="N151" s="84">
        <f t="shared" si="30"/>
        <v>121081218</v>
      </c>
      <c r="O151" s="84">
        <f t="shared" si="31"/>
        <v>2148312</v>
      </c>
      <c r="P151" s="84">
        <f t="shared" si="32"/>
        <v>21883843</v>
      </c>
      <c r="Q151" s="84">
        <f t="shared" si="33"/>
        <v>145113373</v>
      </c>
      <c r="R151" s="84">
        <f t="shared" si="34"/>
        <v>1391799</v>
      </c>
      <c r="S151" s="83">
        <f t="shared" si="48"/>
        <v>146505172</v>
      </c>
      <c r="T151" s="84"/>
      <c r="U151" s="85">
        <v>88077135</v>
      </c>
      <c r="V151" s="84">
        <v>37304119</v>
      </c>
      <c r="W151" s="84">
        <v>2401754</v>
      </c>
      <c r="X151" s="84">
        <v>2104452</v>
      </c>
      <c r="Y151" s="84">
        <v>123361</v>
      </c>
      <c r="Z151" s="84">
        <v>123091</v>
      </c>
      <c r="AA151" s="84">
        <v>13740</v>
      </c>
      <c r="AB151" s="84">
        <v>5968128</v>
      </c>
      <c r="AC151" s="84">
        <v>15915715</v>
      </c>
      <c r="AD151" s="84">
        <f t="shared" si="35"/>
        <v>127920109</v>
      </c>
      <c r="AE151" s="84">
        <f t="shared" si="36"/>
        <v>2227543</v>
      </c>
      <c r="AF151" s="84">
        <f t="shared" si="37"/>
        <v>21883843</v>
      </c>
      <c r="AG151" s="84">
        <f t="shared" si="38"/>
        <v>152031495</v>
      </c>
      <c r="AH151" s="84">
        <f t="shared" si="39"/>
        <v>1458152</v>
      </c>
      <c r="AI151" s="83">
        <f t="shared" si="49"/>
        <v>153489647</v>
      </c>
      <c r="AK151" s="85">
        <v>88638048</v>
      </c>
      <c r="AL151" s="84">
        <v>37708391</v>
      </c>
      <c r="AM151" s="84">
        <v>2401754</v>
      </c>
      <c r="AN151" s="84">
        <v>2128249</v>
      </c>
      <c r="AO151" s="84">
        <v>123361</v>
      </c>
      <c r="AP151" s="84">
        <v>123091</v>
      </c>
      <c r="AQ151" s="84">
        <v>13740</v>
      </c>
      <c r="AR151" s="84">
        <v>5968128</v>
      </c>
      <c r="AS151" s="84">
        <v>15915715</v>
      </c>
      <c r="AT151" s="84">
        <f t="shared" si="40"/>
        <v>128885294</v>
      </c>
      <c r="AU151" s="84">
        <f t="shared" si="41"/>
        <v>2251340</v>
      </c>
      <c r="AV151" s="84">
        <f t="shared" si="42"/>
        <v>21883843</v>
      </c>
      <c r="AW151" s="84">
        <f t="shared" si="43"/>
        <v>153020477</v>
      </c>
      <c r="AX151" s="84">
        <f t="shared" si="44"/>
        <v>1467637</v>
      </c>
      <c r="AY151" s="83">
        <f t="shared" si="47"/>
        <v>154488114</v>
      </c>
      <c r="BA151" s="233"/>
      <c r="BB151" s="233"/>
      <c r="BC151" s="233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</row>
    <row r="152" spans="1:75">
      <c r="A152" s="96">
        <f t="shared" si="45"/>
        <v>2031</v>
      </c>
      <c r="B152" s="96">
        <f t="shared" si="46"/>
        <v>3</v>
      </c>
      <c r="C152" s="95">
        <f t="shared" si="29"/>
        <v>47908</v>
      </c>
      <c r="E152" s="85">
        <v>75910248</v>
      </c>
      <c r="F152" s="84">
        <v>32668270</v>
      </c>
      <c r="G152" s="84">
        <v>2038150</v>
      </c>
      <c r="H152" s="84">
        <v>1905389</v>
      </c>
      <c r="I152" s="84">
        <v>123226</v>
      </c>
      <c r="J152" s="84">
        <v>101982</v>
      </c>
      <c r="K152" s="84">
        <v>14893</v>
      </c>
      <c r="L152" s="84">
        <v>5512012</v>
      </c>
      <c r="M152" s="84">
        <v>10862600</v>
      </c>
      <c r="N152" s="84">
        <f t="shared" si="30"/>
        <v>110754787</v>
      </c>
      <c r="O152" s="84">
        <f t="shared" si="31"/>
        <v>2007371</v>
      </c>
      <c r="P152" s="84">
        <f t="shared" si="32"/>
        <v>16374612</v>
      </c>
      <c r="Q152" s="84">
        <f t="shared" si="33"/>
        <v>129136770</v>
      </c>
      <c r="R152" s="84">
        <f t="shared" si="34"/>
        <v>1238566</v>
      </c>
      <c r="S152" s="83">
        <f t="shared" si="48"/>
        <v>130375336</v>
      </c>
      <c r="T152" s="84"/>
      <c r="U152" s="85">
        <v>80834697</v>
      </c>
      <c r="V152" s="84">
        <v>34279495</v>
      </c>
      <c r="W152" s="84">
        <v>2183877</v>
      </c>
      <c r="X152" s="84">
        <v>1971020</v>
      </c>
      <c r="Y152" s="84">
        <v>123226</v>
      </c>
      <c r="Z152" s="84">
        <v>112174</v>
      </c>
      <c r="AA152" s="84">
        <v>14893</v>
      </c>
      <c r="AB152" s="84">
        <v>5512012</v>
      </c>
      <c r="AC152" s="84">
        <v>10862600</v>
      </c>
      <c r="AD152" s="84">
        <f t="shared" si="35"/>
        <v>117436188</v>
      </c>
      <c r="AE152" s="84">
        <f t="shared" si="36"/>
        <v>2083194</v>
      </c>
      <c r="AF152" s="84">
        <f t="shared" si="37"/>
        <v>16374612</v>
      </c>
      <c r="AG152" s="84">
        <f t="shared" si="38"/>
        <v>135893994</v>
      </c>
      <c r="AH152" s="84">
        <f t="shared" si="39"/>
        <v>1303375</v>
      </c>
      <c r="AI152" s="83">
        <f t="shared" si="49"/>
        <v>137197369</v>
      </c>
      <c r="AK152" s="85">
        <v>81378644</v>
      </c>
      <c r="AL152" s="84">
        <v>34619190</v>
      </c>
      <c r="AM152" s="84">
        <v>2183877</v>
      </c>
      <c r="AN152" s="84">
        <v>1991363</v>
      </c>
      <c r="AO152" s="84">
        <v>123226</v>
      </c>
      <c r="AP152" s="84">
        <v>112174</v>
      </c>
      <c r="AQ152" s="84">
        <v>14893</v>
      </c>
      <c r="AR152" s="84">
        <v>5512012</v>
      </c>
      <c r="AS152" s="84">
        <v>10862600</v>
      </c>
      <c r="AT152" s="84">
        <f t="shared" si="40"/>
        <v>118319830</v>
      </c>
      <c r="AU152" s="84">
        <f t="shared" si="41"/>
        <v>2103537</v>
      </c>
      <c r="AV152" s="84">
        <f t="shared" si="42"/>
        <v>16374612</v>
      </c>
      <c r="AW152" s="84">
        <f t="shared" si="43"/>
        <v>136797979</v>
      </c>
      <c r="AX152" s="84">
        <f t="shared" si="44"/>
        <v>1312045</v>
      </c>
      <c r="AY152" s="83">
        <f t="shared" si="47"/>
        <v>138110024</v>
      </c>
      <c r="BA152" s="233"/>
      <c r="BB152" s="233"/>
      <c r="BC152" s="23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</row>
    <row r="153" spans="1:75">
      <c r="A153" s="96">
        <f t="shared" si="45"/>
        <v>2031</v>
      </c>
      <c r="B153" s="96">
        <f t="shared" si="46"/>
        <v>4</v>
      </c>
      <c r="C153" s="95">
        <f t="shared" si="29"/>
        <v>47939</v>
      </c>
      <c r="E153" s="85">
        <v>52896231</v>
      </c>
      <c r="F153" s="84">
        <v>23997579</v>
      </c>
      <c r="G153" s="84">
        <v>1690531</v>
      </c>
      <c r="H153" s="84">
        <v>1462724</v>
      </c>
      <c r="I153" s="84">
        <v>93332</v>
      </c>
      <c r="J153" s="84">
        <v>68979</v>
      </c>
      <c r="K153" s="84">
        <v>13445</v>
      </c>
      <c r="L153" s="84">
        <v>5531333</v>
      </c>
      <c r="M153" s="84">
        <v>11719564</v>
      </c>
      <c r="N153" s="84">
        <f t="shared" si="30"/>
        <v>78691118</v>
      </c>
      <c r="O153" s="84">
        <f t="shared" si="31"/>
        <v>1531703</v>
      </c>
      <c r="P153" s="84">
        <f t="shared" si="32"/>
        <v>17250897</v>
      </c>
      <c r="Q153" s="84">
        <f t="shared" si="33"/>
        <v>97473718</v>
      </c>
      <c r="R153" s="84">
        <f t="shared" si="34"/>
        <v>934882</v>
      </c>
      <c r="S153" s="83">
        <f t="shared" si="48"/>
        <v>98408600</v>
      </c>
      <c r="T153" s="84"/>
      <c r="U153" s="85">
        <v>56924008</v>
      </c>
      <c r="V153" s="84">
        <v>25390275</v>
      </c>
      <c r="W153" s="84">
        <v>1836505</v>
      </c>
      <c r="X153" s="84">
        <v>1518220</v>
      </c>
      <c r="Y153" s="84">
        <v>93332</v>
      </c>
      <c r="Z153" s="84">
        <v>78092</v>
      </c>
      <c r="AA153" s="84">
        <v>13445</v>
      </c>
      <c r="AB153" s="84">
        <v>5531333</v>
      </c>
      <c r="AC153" s="84">
        <v>11719564</v>
      </c>
      <c r="AD153" s="84">
        <f t="shared" si="35"/>
        <v>84257565</v>
      </c>
      <c r="AE153" s="84">
        <f t="shared" si="36"/>
        <v>1596312</v>
      </c>
      <c r="AF153" s="84">
        <f t="shared" si="37"/>
        <v>17250897</v>
      </c>
      <c r="AG153" s="84">
        <f t="shared" si="38"/>
        <v>103104774</v>
      </c>
      <c r="AH153" s="84">
        <f t="shared" si="39"/>
        <v>988890</v>
      </c>
      <c r="AI153" s="83">
        <f t="shared" si="49"/>
        <v>104093664</v>
      </c>
      <c r="AK153" s="85">
        <v>57353745</v>
      </c>
      <c r="AL153" s="84">
        <v>25646849</v>
      </c>
      <c r="AM153" s="84">
        <v>1836505</v>
      </c>
      <c r="AN153" s="84">
        <v>1533497</v>
      </c>
      <c r="AO153" s="84">
        <v>93332</v>
      </c>
      <c r="AP153" s="84">
        <v>78092</v>
      </c>
      <c r="AQ153" s="84">
        <v>13445</v>
      </c>
      <c r="AR153" s="84">
        <v>5531333</v>
      </c>
      <c r="AS153" s="84">
        <v>11719564</v>
      </c>
      <c r="AT153" s="84">
        <f t="shared" si="40"/>
        <v>84943876</v>
      </c>
      <c r="AU153" s="84">
        <f t="shared" si="41"/>
        <v>1611589</v>
      </c>
      <c r="AV153" s="84">
        <f t="shared" si="42"/>
        <v>17250897</v>
      </c>
      <c r="AW153" s="84">
        <f t="shared" si="43"/>
        <v>103806362</v>
      </c>
      <c r="AX153" s="84">
        <f t="shared" si="44"/>
        <v>995619</v>
      </c>
      <c r="AY153" s="83">
        <f t="shared" si="47"/>
        <v>104801981</v>
      </c>
      <c r="BA153" s="233"/>
      <c r="BB153" s="233"/>
      <c r="BC153" s="23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</row>
    <row r="154" spans="1:75">
      <c r="A154" s="96">
        <f t="shared" si="45"/>
        <v>2031</v>
      </c>
      <c r="B154" s="96">
        <f t="shared" si="46"/>
        <v>5</v>
      </c>
      <c r="C154" s="95">
        <f t="shared" si="29"/>
        <v>47969</v>
      </c>
      <c r="E154" s="85">
        <v>29725393</v>
      </c>
      <c r="F154" s="84">
        <v>17540597</v>
      </c>
      <c r="G154" s="84">
        <v>1178965</v>
      </c>
      <c r="H154" s="84">
        <v>1397874</v>
      </c>
      <c r="I154" s="84">
        <v>98356</v>
      </c>
      <c r="J154" s="84">
        <v>55535</v>
      </c>
      <c r="K154" s="84">
        <v>12408</v>
      </c>
      <c r="L154" s="84">
        <v>4821374</v>
      </c>
      <c r="M154" s="84">
        <v>10770605</v>
      </c>
      <c r="N154" s="84">
        <f t="shared" si="30"/>
        <v>48555719</v>
      </c>
      <c r="O154" s="84">
        <f t="shared" si="31"/>
        <v>1453409</v>
      </c>
      <c r="P154" s="84">
        <f t="shared" si="32"/>
        <v>15591979</v>
      </c>
      <c r="Q154" s="84">
        <f t="shared" si="33"/>
        <v>65601107</v>
      </c>
      <c r="R154" s="84">
        <f t="shared" si="34"/>
        <v>629188</v>
      </c>
      <c r="S154" s="83">
        <f t="shared" si="48"/>
        <v>66230295</v>
      </c>
      <c r="T154" s="84"/>
      <c r="U154" s="85">
        <v>32171701</v>
      </c>
      <c r="V154" s="84">
        <v>18683586</v>
      </c>
      <c r="W154" s="84">
        <v>1309580</v>
      </c>
      <c r="X154" s="84">
        <v>1454253</v>
      </c>
      <c r="Y154" s="84">
        <v>98356</v>
      </c>
      <c r="Z154" s="84">
        <v>63676</v>
      </c>
      <c r="AA154" s="84">
        <v>12408</v>
      </c>
      <c r="AB154" s="84">
        <v>4821374</v>
      </c>
      <c r="AC154" s="84">
        <v>10770605</v>
      </c>
      <c r="AD154" s="84">
        <f t="shared" si="35"/>
        <v>52275631</v>
      </c>
      <c r="AE154" s="84">
        <f t="shared" si="36"/>
        <v>1517929</v>
      </c>
      <c r="AF154" s="84">
        <f t="shared" si="37"/>
        <v>15591979</v>
      </c>
      <c r="AG154" s="84">
        <f t="shared" si="38"/>
        <v>69385539</v>
      </c>
      <c r="AH154" s="84">
        <f t="shared" si="39"/>
        <v>665485</v>
      </c>
      <c r="AI154" s="83">
        <f t="shared" si="49"/>
        <v>70051024</v>
      </c>
      <c r="AK154" s="85">
        <v>32402309</v>
      </c>
      <c r="AL154" s="84">
        <v>18833603</v>
      </c>
      <c r="AM154" s="84">
        <v>1309580</v>
      </c>
      <c r="AN154" s="84">
        <v>1466316</v>
      </c>
      <c r="AO154" s="84">
        <v>98356</v>
      </c>
      <c r="AP154" s="84">
        <v>63676</v>
      </c>
      <c r="AQ154" s="84">
        <v>12408</v>
      </c>
      <c r="AR154" s="84">
        <v>4821374</v>
      </c>
      <c r="AS154" s="84">
        <v>10770605</v>
      </c>
      <c r="AT154" s="84">
        <f t="shared" si="40"/>
        <v>52656256</v>
      </c>
      <c r="AU154" s="84">
        <f t="shared" si="41"/>
        <v>1529992</v>
      </c>
      <c r="AV154" s="84">
        <f t="shared" si="42"/>
        <v>15591979</v>
      </c>
      <c r="AW154" s="84">
        <f t="shared" si="43"/>
        <v>69778227</v>
      </c>
      <c r="AX154" s="84">
        <f t="shared" si="44"/>
        <v>669251</v>
      </c>
      <c r="AY154" s="83">
        <f t="shared" si="47"/>
        <v>70447478</v>
      </c>
      <c r="BA154" s="233"/>
      <c r="BB154" s="233"/>
      <c r="BC154" s="23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</row>
    <row r="155" spans="1:75">
      <c r="A155" s="96">
        <f t="shared" si="45"/>
        <v>2031</v>
      </c>
      <c r="B155" s="96">
        <f t="shared" si="46"/>
        <v>6</v>
      </c>
      <c r="C155" s="95">
        <f t="shared" si="29"/>
        <v>48000</v>
      </c>
      <c r="E155" s="85">
        <v>19225508</v>
      </c>
      <c r="F155" s="84">
        <v>13753553</v>
      </c>
      <c r="G155" s="84">
        <v>915078</v>
      </c>
      <c r="H155" s="84">
        <v>1085653</v>
      </c>
      <c r="I155" s="84">
        <v>78417</v>
      </c>
      <c r="J155" s="84">
        <v>55075</v>
      </c>
      <c r="K155" s="84">
        <v>12274</v>
      </c>
      <c r="L155" s="84">
        <v>4785837</v>
      </c>
      <c r="M155" s="84">
        <v>11705702</v>
      </c>
      <c r="N155" s="84">
        <f t="shared" si="30"/>
        <v>33984830</v>
      </c>
      <c r="O155" s="84">
        <f t="shared" si="31"/>
        <v>1140728</v>
      </c>
      <c r="P155" s="84">
        <f t="shared" si="32"/>
        <v>16491539</v>
      </c>
      <c r="Q155" s="84">
        <f t="shared" si="33"/>
        <v>51617097</v>
      </c>
      <c r="R155" s="84">
        <f t="shared" si="34"/>
        <v>495066</v>
      </c>
      <c r="S155" s="83">
        <f t="shared" si="48"/>
        <v>52112163</v>
      </c>
      <c r="T155" s="84"/>
      <c r="U155" s="85">
        <v>20972870</v>
      </c>
      <c r="V155" s="84">
        <v>14809637</v>
      </c>
      <c r="W155" s="84">
        <v>1055449</v>
      </c>
      <c r="X155" s="84">
        <v>1133364</v>
      </c>
      <c r="Y155" s="84">
        <v>78417</v>
      </c>
      <c r="Z155" s="84">
        <v>63170</v>
      </c>
      <c r="AA155" s="84">
        <v>12274</v>
      </c>
      <c r="AB155" s="84">
        <v>4785837</v>
      </c>
      <c r="AC155" s="84">
        <v>11705702</v>
      </c>
      <c r="AD155" s="84">
        <f t="shared" si="35"/>
        <v>36928647</v>
      </c>
      <c r="AE155" s="84">
        <f t="shared" si="36"/>
        <v>1196534</v>
      </c>
      <c r="AF155" s="84">
        <f t="shared" si="37"/>
        <v>16491539</v>
      </c>
      <c r="AG155" s="84">
        <f t="shared" si="38"/>
        <v>54616720</v>
      </c>
      <c r="AH155" s="84">
        <f t="shared" si="39"/>
        <v>523835</v>
      </c>
      <c r="AI155" s="83">
        <f t="shared" si="49"/>
        <v>55140555</v>
      </c>
      <c r="AK155" s="85">
        <v>21109086</v>
      </c>
      <c r="AL155" s="84">
        <v>14896775</v>
      </c>
      <c r="AM155" s="84">
        <v>1055449</v>
      </c>
      <c r="AN155" s="84">
        <v>1140698</v>
      </c>
      <c r="AO155" s="84">
        <v>78417</v>
      </c>
      <c r="AP155" s="84">
        <v>63170</v>
      </c>
      <c r="AQ155" s="84">
        <v>12274</v>
      </c>
      <c r="AR155" s="84">
        <v>4785837</v>
      </c>
      <c r="AS155" s="84">
        <v>11705702</v>
      </c>
      <c r="AT155" s="84">
        <f t="shared" si="40"/>
        <v>37152001</v>
      </c>
      <c r="AU155" s="84">
        <f t="shared" si="41"/>
        <v>1203868</v>
      </c>
      <c r="AV155" s="84">
        <f t="shared" si="42"/>
        <v>16491539</v>
      </c>
      <c r="AW155" s="84">
        <f t="shared" si="43"/>
        <v>54847408</v>
      </c>
      <c r="AX155" s="84">
        <f t="shared" si="44"/>
        <v>526048</v>
      </c>
      <c r="AY155" s="83">
        <f t="shared" si="47"/>
        <v>55373456</v>
      </c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96">
        <f t="shared" si="45"/>
        <v>2031</v>
      </c>
      <c r="B156" s="96">
        <f t="shared" si="46"/>
        <v>7</v>
      </c>
      <c r="C156" s="95">
        <f t="shared" si="29"/>
        <v>48030</v>
      </c>
      <c r="E156" s="85">
        <v>13399546</v>
      </c>
      <c r="F156" s="84">
        <v>11352479</v>
      </c>
      <c r="G156" s="84">
        <v>715814</v>
      </c>
      <c r="H156" s="84">
        <v>1027532</v>
      </c>
      <c r="I156" s="84">
        <v>71059</v>
      </c>
      <c r="J156" s="84">
        <v>51374</v>
      </c>
      <c r="K156" s="84">
        <v>11605</v>
      </c>
      <c r="L156" s="84">
        <v>4198816</v>
      </c>
      <c r="M156" s="84">
        <v>11638599</v>
      </c>
      <c r="N156" s="84">
        <f t="shared" si="30"/>
        <v>25550503</v>
      </c>
      <c r="O156" s="84">
        <f t="shared" si="31"/>
        <v>1078906</v>
      </c>
      <c r="P156" s="84">
        <f t="shared" si="32"/>
        <v>15837415</v>
      </c>
      <c r="Q156" s="84">
        <f t="shared" si="33"/>
        <v>42466824</v>
      </c>
      <c r="R156" s="84">
        <f t="shared" si="34"/>
        <v>407304</v>
      </c>
      <c r="S156" s="83">
        <f t="shared" si="48"/>
        <v>42874128</v>
      </c>
      <c r="T156" s="84"/>
      <c r="U156" s="85">
        <v>14913890</v>
      </c>
      <c r="V156" s="84">
        <v>12354885</v>
      </c>
      <c r="W156" s="84">
        <v>848941</v>
      </c>
      <c r="X156" s="84">
        <v>1076143</v>
      </c>
      <c r="Y156" s="84">
        <v>71059</v>
      </c>
      <c r="Z156" s="84">
        <v>59392</v>
      </c>
      <c r="AA156" s="84">
        <v>11605</v>
      </c>
      <c r="AB156" s="84">
        <v>4198816</v>
      </c>
      <c r="AC156" s="84">
        <v>11638599</v>
      </c>
      <c r="AD156" s="84">
        <f t="shared" si="35"/>
        <v>28200380</v>
      </c>
      <c r="AE156" s="84">
        <f t="shared" si="36"/>
        <v>1135535</v>
      </c>
      <c r="AF156" s="84">
        <f t="shared" si="37"/>
        <v>15837415</v>
      </c>
      <c r="AG156" s="84">
        <f t="shared" si="38"/>
        <v>45173330</v>
      </c>
      <c r="AH156" s="84">
        <f t="shared" si="39"/>
        <v>433263</v>
      </c>
      <c r="AI156" s="83">
        <f t="shared" si="49"/>
        <v>45606593</v>
      </c>
      <c r="AK156" s="85">
        <v>15020855</v>
      </c>
      <c r="AL156" s="84">
        <v>12417043</v>
      </c>
      <c r="AM156" s="84">
        <v>848941</v>
      </c>
      <c r="AN156" s="84">
        <v>1082485</v>
      </c>
      <c r="AO156" s="84">
        <v>71059</v>
      </c>
      <c r="AP156" s="84">
        <v>59392</v>
      </c>
      <c r="AQ156" s="84">
        <v>11605</v>
      </c>
      <c r="AR156" s="84">
        <v>4198816</v>
      </c>
      <c r="AS156" s="84">
        <v>11638599</v>
      </c>
      <c r="AT156" s="84">
        <f t="shared" si="40"/>
        <v>28369503</v>
      </c>
      <c r="AU156" s="84">
        <f t="shared" si="41"/>
        <v>1141877</v>
      </c>
      <c r="AV156" s="84">
        <f t="shared" si="42"/>
        <v>15837415</v>
      </c>
      <c r="AW156" s="84">
        <f t="shared" si="43"/>
        <v>45348795</v>
      </c>
      <c r="AX156" s="84">
        <f t="shared" si="44"/>
        <v>434946</v>
      </c>
      <c r="AY156" s="83">
        <f t="shared" si="47"/>
        <v>45783741</v>
      </c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>
      <c r="A157" s="96">
        <f t="shared" si="45"/>
        <v>2031</v>
      </c>
      <c r="B157" s="96">
        <f t="shared" si="46"/>
        <v>8</v>
      </c>
      <c r="C157" s="95">
        <f t="shared" si="29"/>
        <v>48061</v>
      </c>
      <c r="E157" s="85">
        <v>12520419</v>
      </c>
      <c r="F157" s="84">
        <v>11727237</v>
      </c>
      <c r="G157" s="84">
        <v>751543</v>
      </c>
      <c r="H157" s="84">
        <v>1081685</v>
      </c>
      <c r="I157" s="84">
        <v>74932</v>
      </c>
      <c r="J157" s="84">
        <v>52446</v>
      </c>
      <c r="K157" s="84">
        <v>11801</v>
      </c>
      <c r="L157" s="84">
        <v>4371346</v>
      </c>
      <c r="M157" s="84">
        <v>11202648</v>
      </c>
      <c r="N157" s="84">
        <f t="shared" si="30"/>
        <v>25085932</v>
      </c>
      <c r="O157" s="84">
        <f t="shared" si="31"/>
        <v>1134131</v>
      </c>
      <c r="P157" s="84">
        <f t="shared" si="32"/>
        <v>15573994</v>
      </c>
      <c r="Q157" s="84">
        <f t="shared" si="33"/>
        <v>41794057</v>
      </c>
      <c r="R157" s="84">
        <f t="shared" si="34"/>
        <v>400852</v>
      </c>
      <c r="S157" s="83">
        <f t="shared" si="48"/>
        <v>42194909</v>
      </c>
      <c r="T157" s="84"/>
      <c r="U157" s="85">
        <v>14132917</v>
      </c>
      <c r="V157" s="84">
        <v>12769996</v>
      </c>
      <c r="W157" s="84">
        <v>898185</v>
      </c>
      <c r="X157" s="84">
        <v>1133594</v>
      </c>
      <c r="Y157" s="84">
        <v>74932</v>
      </c>
      <c r="Z157" s="84">
        <v>60327</v>
      </c>
      <c r="AA157" s="84">
        <v>11801</v>
      </c>
      <c r="AB157" s="84">
        <v>4371346</v>
      </c>
      <c r="AC157" s="84">
        <v>11202648</v>
      </c>
      <c r="AD157" s="84">
        <f t="shared" si="35"/>
        <v>27887831</v>
      </c>
      <c r="AE157" s="84">
        <f t="shared" si="36"/>
        <v>1193921</v>
      </c>
      <c r="AF157" s="84">
        <f t="shared" si="37"/>
        <v>15573994</v>
      </c>
      <c r="AG157" s="84">
        <f t="shared" si="38"/>
        <v>44655746</v>
      </c>
      <c r="AH157" s="84">
        <f t="shared" si="39"/>
        <v>428298</v>
      </c>
      <c r="AI157" s="83">
        <f t="shared" si="49"/>
        <v>45084044</v>
      </c>
      <c r="AK157" s="85">
        <v>14254753</v>
      </c>
      <c r="AL157" s="84">
        <v>12835782</v>
      </c>
      <c r="AM157" s="84">
        <v>898185</v>
      </c>
      <c r="AN157" s="84">
        <v>1140379</v>
      </c>
      <c r="AO157" s="84">
        <v>74932</v>
      </c>
      <c r="AP157" s="84">
        <v>60327</v>
      </c>
      <c r="AQ157" s="84">
        <v>11801</v>
      </c>
      <c r="AR157" s="84">
        <v>4371346</v>
      </c>
      <c r="AS157" s="84">
        <v>11202648</v>
      </c>
      <c r="AT157" s="84">
        <f t="shared" si="40"/>
        <v>28075453</v>
      </c>
      <c r="AU157" s="84">
        <f t="shared" si="41"/>
        <v>1200706</v>
      </c>
      <c r="AV157" s="84">
        <f t="shared" si="42"/>
        <v>15573994</v>
      </c>
      <c r="AW157" s="84">
        <f t="shared" si="43"/>
        <v>44850153</v>
      </c>
      <c r="AX157" s="84">
        <f t="shared" si="44"/>
        <v>430163</v>
      </c>
      <c r="AY157" s="83">
        <f t="shared" si="47"/>
        <v>45280316</v>
      </c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>
      <c r="A158" s="96">
        <f t="shared" si="45"/>
        <v>2031</v>
      </c>
      <c r="B158" s="96">
        <f t="shared" si="46"/>
        <v>9</v>
      </c>
      <c r="C158" s="95">
        <f t="shared" ref="C158:C221" si="50">DATE(A158,B158,1)</f>
        <v>48092</v>
      </c>
      <c r="E158" s="85">
        <v>19331553</v>
      </c>
      <c r="F158" s="84">
        <v>13034672</v>
      </c>
      <c r="G158" s="84">
        <v>1000681</v>
      </c>
      <c r="H158" s="84">
        <v>1071701</v>
      </c>
      <c r="I158" s="84">
        <v>80936</v>
      </c>
      <c r="J158" s="84">
        <v>79108</v>
      </c>
      <c r="K158" s="84">
        <v>14490</v>
      </c>
      <c r="L158" s="84">
        <v>4351456</v>
      </c>
      <c r="M158" s="84">
        <v>11016110</v>
      </c>
      <c r="N158" s="84">
        <f t="shared" ref="N158:N221" si="51">SUM(E158:G158,I158,K158)</f>
        <v>33462332</v>
      </c>
      <c r="O158" s="84">
        <f t="shared" ref="O158:O221" si="52">SUM(H158,J158)</f>
        <v>1150809</v>
      </c>
      <c r="P158" s="84">
        <f t="shared" ref="P158:P221" si="53">SUM(L158:M158)</f>
        <v>15367566</v>
      </c>
      <c r="Q158" s="84">
        <f t="shared" ref="Q158:Q221" si="54">SUM(N158:P158)</f>
        <v>49980707</v>
      </c>
      <c r="R158" s="84">
        <f t="shared" ref="R158:R221" si="55">S158-Q158</f>
        <v>479371</v>
      </c>
      <c r="S158" s="83">
        <f t="shared" si="48"/>
        <v>50460078</v>
      </c>
      <c r="T158" s="84"/>
      <c r="U158" s="85">
        <v>21361910</v>
      </c>
      <c r="V158" s="84">
        <v>14060319</v>
      </c>
      <c r="W158" s="84">
        <v>1158556</v>
      </c>
      <c r="X158" s="84">
        <v>1120462</v>
      </c>
      <c r="Y158" s="84">
        <v>80936</v>
      </c>
      <c r="Z158" s="84">
        <v>86389</v>
      </c>
      <c r="AA158" s="84">
        <v>14490</v>
      </c>
      <c r="AB158" s="84">
        <v>4351456</v>
      </c>
      <c r="AC158" s="84">
        <v>11016110</v>
      </c>
      <c r="AD158" s="84">
        <f t="shared" ref="AD158:AD221" si="56">SUM(U158:W158,Y158,AA158)</f>
        <v>36676211</v>
      </c>
      <c r="AE158" s="84">
        <f t="shared" ref="AE158:AE221" si="57">SUM(X158,Z158)</f>
        <v>1206851</v>
      </c>
      <c r="AF158" s="84">
        <f t="shared" ref="AF158:AF221" si="58">SUM(AB158:AC158)</f>
        <v>15367566</v>
      </c>
      <c r="AG158" s="84">
        <f t="shared" ref="AG158:AG221" si="59">SUM(AD158:AF158)</f>
        <v>53250628</v>
      </c>
      <c r="AH158" s="84">
        <f t="shared" ref="AH158:AH221" si="60">AI158-AG158</f>
        <v>510733</v>
      </c>
      <c r="AI158" s="83">
        <f t="shared" si="49"/>
        <v>53761361</v>
      </c>
      <c r="AK158" s="85">
        <v>21542768</v>
      </c>
      <c r="AL158" s="84">
        <v>14161681</v>
      </c>
      <c r="AM158" s="84">
        <v>1158556</v>
      </c>
      <c r="AN158" s="84">
        <v>1128739</v>
      </c>
      <c r="AO158" s="84">
        <v>80936</v>
      </c>
      <c r="AP158" s="84">
        <v>86389</v>
      </c>
      <c r="AQ158" s="84">
        <v>14490</v>
      </c>
      <c r="AR158" s="84">
        <v>4351456</v>
      </c>
      <c r="AS158" s="84">
        <v>11016110</v>
      </c>
      <c r="AT158" s="84">
        <f t="shared" ref="AT158:AT221" si="61">SUM(AK158:AM158,AO158,AQ158)</f>
        <v>36958431</v>
      </c>
      <c r="AU158" s="84">
        <f t="shared" ref="AU158:AU221" si="62">SUM(AN158,AP158)</f>
        <v>1215128</v>
      </c>
      <c r="AV158" s="84">
        <f t="shared" ref="AV158:AV221" si="63">SUM(AR158:AS158)</f>
        <v>15367566</v>
      </c>
      <c r="AW158" s="84">
        <f t="shared" ref="AW158:AW221" si="64">SUM(AT158:AV158)</f>
        <v>53541125</v>
      </c>
      <c r="AX158" s="84">
        <f t="shared" ref="AX158:AX221" si="65">AY158-AW158</f>
        <v>513519</v>
      </c>
      <c r="AY158" s="83">
        <f t="shared" si="47"/>
        <v>54054644</v>
      </c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96">
        <f t="shared" ref="A159:A222" si="66">IF(B159=1,A158+1,A158)</f>
        <v>2031</v>
      </c>
      <c r="B159" s="96">
        <f t="shared" ref="B159:B222" si="67">IF(B158=12,1,B158+1)</f>
        <v>10</v>
      </c>
      <c r="C159" s="95">
        <f t="shared" si="50"/>
        <v>48122</v>
      </c>
      <c r="E159" s="85">
        <v>46444624</v>
      </c>
      <c r="F159" s="84">
        <v>21845741</v>
      </c>
      <c r="G159" s="84">
        <v>1189574</v>
      </c>
      <c r="H159" s="84">
        <v>1697303</v>
      </c>
      <c r="I159" s="84">
        <v>113408</v>
      </c>
      <c r="J159" s="84">
        <v>91687</v>
      </c>
      <c r="K159" s="84">
        <v>14766</v>
      </c>
      <c r="L159" s="84">
        <v>4810640</v>
      </c>
      <c r="M159" s="84">
        <v>12050742</v>
      </c>
      <c r="N159" s="84">
        <f t="shared" si="51"/>
        <v>69608113</v>
      </c>
      <c r="O159" s="84">
        <f t="shared" si="52"/>
        <v>1788990</v>
      </c>
      <c r="P159" s="84">
        <f t="shared" si="53"/>
        <v>16861382</v>
      </c>
      <c r="Q159" s="84">
        <f t="shared" si="54"/>
        <v>88258485</v>
      </c>
      <c r="R159" s="84">
        <f t="shared" si="55"/>
        <v>846497</v>
      </c>
      <c r="S159" s="83">
        <f t="shared" si="48"/>
        <v>89104982</v>
      </c>
      <c r="T159" s="84"/>
      <c r="U159" s="85">
        <v>50095513</v>
      </c>
      <c r="V159" s="84">
        <v>23270241</v>
      </c>
      <c r="W159" s="84">
        <v>1319042</v>
      </c>
      <c r="X159" s="84">
        <v>1768531</v>
      </c>
      <c r="Y159" s="84">
        <v>113408</v>
      </c>
      <c r="Z159" s="84">
        <v>101290</v>
      </c>
      <c r="AA159" s="84">
        <v>14766</v>
      </c>
      <c r="AB159" s="84">
        <v>4810640</v>
      </c>
      <c r="AC159" s="84">
        <v>12050742</v>
      </c>
      <c r="AD159" s="84">
        <f t="shared" si="56"/>
        <v>74812970</v>
      </c>
      <c r="AE159" s="84">
        <f t="shared" si="57"/>
        <v>1869821</v>
      </c>
      <c r="AF159" s="84">
        <f t="shared" si="58"/>
        <v>16861382</v>
      </c>
      <c r="AG159" s="84">
        <f t="shared" si="59"/>
        <v>93544173</v>
      </c>
      <c r="AH159" s="84">
        <f t="shared" si="60"/>
        <v>897193</v>
      </c>
      <c r="AI159" s="83">
        <f t="shared" si="49"/>
        <v>94441366</v>
      </c>
      <c r="AK159" s="85">
        <v>50462821</v>
      </c>
      <c r="AL159" s="84">
        <v>23495960</v>
      </c>
      <c r="AM159" s="84">
        <v>1319042</v>
      </c>
      <c r="AN159" s="84">
        <v>1786274</v>
      </c>
      <c r="AO159" s="84">
        <v>113408</v>
      </c>
      <c r="AP159" s="84">
        <v>101290</v>
      </c>
      <c r="AQ159" s="84">
        <v>14766</v>
      </c>
      <c r="AR159" s="84">
        <v>4810640</v>
      </c>
      <c r="AS159" s="84">
        <v>12050742</v>
      </c>
      <c r="AT159" s="84">
        <f t="shared" si="61"/>
        <v>75405997</v>
      </c>
      <c r="AU159" s="84">
        <f t="shared" si="62"/>
        <v>1887564</v>
      </c>
      <c r="AV159" s="84">
        <f t="shared" si="63"/>
        <v>16861382</v>
      </c>
      <c r="AW159" s="84">
        <f t="shared" si="64"/>
        <v>94154943</v>
      </c>
      <c r="AX159" s="84">
        <f t="shared" si="65"/>
        <v>903051</v>
      </c>
      <c r="AY159" s="83">
        <f t="shared" ref="AY159:AY222" si="68">ROUND(AW159/(1-0.0095), 0)</f>
        <v>95057994</v>
      </c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>
      <c r="A160" s="96">
        <f t="shared" si="66"/>
        <v>2031</v>
      </c>
      <c r="B160" s="96">
        <f t="shared" si="67"/>
        <v>11</v>
      </c>
      <c r="C160" s="95">
        <f t="shared" si="50"/>
        <v>48153</v>
      </c>
      <c r="E160" s="85">
        <v>77298342</v>
      </c>
      <c r="F160" s="84">
        <v>31762128</v>
      </c>
      <c r="G160" s="84">
        <v>2186196</v>
      </c>
      <c r="H160" s="84">
        <v>1969490</v>
      </c>
      <c r="I160" s="84">
        <v>98215</v>
      </c>
      <c r="J160" s="84">
        <v>88892</v>
      </c>
      <c r="K160" s="84">
        <v>12218</v>
      </c>
      <c r="L160" s="84">
        <v>5779321</v>
      </c>
      <c r="M160" s="84">
        <v>12879879</v>
      </c>
      <c r="N160" s="84">
        <f t="shared" si="51"/>
        <v>111357099</v>
      </c>
      <c r="O160" s="84">
        <f t="shared" si="52"/>
        <v>2058382</v>
      </c>
      <c r="P160" s="84">
        <f t="shared" si="53"/>
        <v>18659200</v>
      </c>
      <c r="Q160" s="84">
        <f t="shared" si="54"/>
        <v>132074681</v>
      </c>
      <c r="R160" s="84">
        <f t="shared" si="55"/>
        <v>1266744</v>
      </c>
      <c r="S160" s="83">
        <f t="shared" ref="S160:S223" si="69">ROUND(Q160/(1-0.0095), 0)</f>
        <v>133341425</v>
      </c>
      <c r="T160" s="84"/>
      <c r="U160" s="85">
        <v>82554037</v>
      </c>
      <c r="V160" s="84">
        <v>33672719</v>
      </c>
      <c r="W160" s="84">
        <v>2359329</v>
      </c>
      <c r="X160" s="84">
        <v>2025966</v>
      </c>
      <c r="Y160" s="84">
        <v>98215</v>
      </c>
      <c r="Z160" s="84">
        <v>98469</v>
      </c>
      <c r="AA160" s="84">
        <v>12218</v>
      </c>
      <c r="AB160" s="84">
        <v>5779321</v>
      </c>
      <c r="AC160" s="84">
        <v>12879879</v>
      </c>
      <c r="AD160" s="84">
        <f t="shared" si="56"/>
        <v>118696518</v>
      </c>
      <c r="AE160" s="84">
        <f t="shared" si="57"/>
        <v>2124435</v>
      </c>
      <c r="AF160" s="84">
        <f t="shared" si="58"/>
        <v>18659200</v>
      </c>
      <c r="AG160" s="84">
        <f t="shared" si="59"/>
        <v>139480153</v>
      </c>
      <c r="AH160" s="84">
        <f t="shared" si="60"/>
        <v>1337770</v>
      </c>
      <c r="AI160" s="83">
        <f t="shared" ref="AI160:AI223" si="70">ROUND(AG160/(1-0.0095), 0)</f>
        <v>140817923</v>
      </c>
      <c r="AK160" s="85">
        <v>83121874</v>
      </c>
      <c r="AL160" s="84">
        <v>34107618</v>
      </c>
      <c r="AM160" s="84">
        <v>2359329</v>
      </c>
      <c r="AN160" s="84">
        <v>2041878</v>
      </c>
      <c r="AO160" s="84">
        <v>98215</v>
      </c>
      <c r="AP160" s="84">
        <v>98469</v>
      </c>
      <c r="AQ160" s="84">
        <v>12218</v>
      </c>
      <c r="AR160" s="84">
        <v>5779321</v>
      </c>
      <c r="AS160" s="84">
        <v>12879879</v>
      </c>
      <c r="AT160" s="84">
        <f t="shared" si="61"/>
        <v>119699254</v>
      </c>
      <c r="AU160" s="84">
        <f t="shared" si="62"/>
        <v>2140347</v>
      </c>
      <c r="AV160" s="84">
        <f t="shared" si="63"/>
        <v>18659200</v>
      </c>
      <c r="AW160" s="84">
        <f t="shared" si="64"/>
        <v>140498801</v>
      </c>
      <c r="AX160" s="84">
        <f t="shared" si="65"/>
        <v>1347540</v>
      </c>
      <c r="AY160" s="83">
        <f t="shared" si="68"/>
        <v>141846341</v>
      </c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:75">
      <c r="A161" s="96">
        <f t="shared" si="66"/>
        <v>2031</v>
      </c>
      <c r="B161" s="96">
        <f t="shared" si="67"/>
        <v>12</v>
      </c>
      <c r="C161" s="95">
        <f t="shared" si="50"/>
        <v>48183</v>
      </c>
      <c r="E161" s="85">
        <v>101599206</v>
      </c>
      <c r="F161" s="84">
        <v>40845900</v>
      </c>
      <c r="G161" s="84">
        <v>2850858</v>
      </c>
      <c r="H161" s="84">
        <v>2546940</v>
      </c>
      <c r="I161" s="84">
        <v>119866</v>
      </c>
      <c r="J161" s="84">
        <v>104760</v>
      </c>
      <c r="K161" s="84">
        <v>13522</v>
      </c>
      <c r="L161" s="84">
        <v>5977477</v>
      </c>
      <c r="M161" s="84">
        <v>13236747</v>
      </c>
      <c r="N161" s="84">
        <f t="shared" si="51"/>
        <v>145429352</v>
      </c>
      <c r="O161" s="84">
        <f t="shared" si="52"/>
        <v>2651700</v>
      </c>
      <c r="P161" s="84">
        <f t="shared" si="53"/>
        <v>19214224</v>
      </c>
      <c r="Q161" s="84">
        <f t="shared" si="54"/>
        <v>167295276</v>
      </c>
      <c r="R161" s="84">
        <f t="shared" si="55"/>
        <v>1604548</v>
      </c>
      <c r="S161" s="83">
        <f t="shared" si="69"/>
        <v>168899824</v>
      </c>
      <c r="T161" s="84"/>
      <c r="U161" s="85">
        <v>108635569</v>
      </c>
      <c r="V161" s="84">
        <v>43399248</v>
      </c>
      <c r="W161" s="84">
        <v>3045043</v>
      </c>
      <c r="X161" s="84">
        <v>2604476</v>
      </c>
      <c r="Y161" s="84">
        <v>119866</v>
      </c>
      <c r="Z161" s="84">
        <v>114716</v>
      </c>
      <c r="AA161" s="84">
        <v>13522</v>
      </c>
      <c r="AB161" s="84">
        <v>5977477</v>
      </c>
      <c r="AC161" s="84">
        <v>13236747</v>
      </c>
      <c r="AD161" s="84">
        <f t="shared" si="56"/>
        <v>155213248</v>
      </c>
      <c r="AE161" s="84">
        <f t="shared" si="57"/>
        <v>2719192</v>
      </c>
      <c r="AF161" s="84">
        <f t="shared" si="58"/>
        <v>19214224</v>
      </c>
      <c r="AG161" s="84">
        <f t="shared" si="59"/>
        <v>177146664</v>
      </c>
      <c r="AH161" s="84">
        <f t="shared" si="60"/>
        <v>1699034</v>
      </c>
      <c r="AI161" s="83">
        <f t="shared" si="70"/>
        <v>178845698</v>
      </c>
      <c r="AK161" s="85">
        <v>109427167</v>
      </c>
      <c r="AL161" s="84">
        <v>44094607</v>
      </c>
      <c r="AM161" s="84">
        <v>3045043</v>
      </c>
      <c r="AN161" s="84">
        <v>2622299</v>
      </c>
      <c r="AO161" s="84">
        <v>119866</v>
      </c>
      <c r="AP161" s="84">
        <v>114716</v>
      </c>
      <c r="AQ161" s="84">
        <v>13522</v>
      </c>
      <c r="AR161" s="84">
        <v>5977477</v>
      </c>
      <c r="AS161" s="84">
        <v>13236747</v>
      </c>
      <c r="AT161" s="84">
        <f t="shared" si="61"/>
        <v>156700205</v>
      </c>
      <c r="AU161" s="84">
        <f t="shared" si="62"/>
        <v>2737015</v>
      </c>
      <c r="AV161" s="84">
        <f t="shared" si="63"/>
        <v>19214224</v>
      </c>
      <c r="AW161" s="84">
        <f t="shared" si="64"/>
        <v>178651444</v>
      </c>
      <c r="AX161" s="84">
        <f t="shared" si="65"/>
        <v>1713467</v>
      </c>
      <c r="AY161" s="83">
        <f t="shared" si="68"/>
        <v>180364911</v>
      </c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:75">
      <c r="A162" s="96">
        <f t="shared" si="66"/>
        <v>2032</v>
      </c>
      <c r="B162" s="96">
        <f t="shared" si="67"/>
        <v>1</v>
      </c>
      <c r="C162" s="95">
        <f t="shared" si="50"/>
        <v>48214</v>
      </c>
      <c r="E162" s="85">
        <v>97734515</v>
      </c>
      <c r="F162" s="84">
        <v>38110017</v>
      </c>
      <c r="G162" s="84">
        <v>2488358</v>
      </c>
      <c r="H162" s="84">
        <v>1992195</v>
      </c>
      <c r="I162" s="84">
        <v>95531</v>
      </c>
      <c r="J162" s="84">
        <v>96170</v>
      </c>
      <c r="K162" s="84">
        <v>12633</v>
      </c>
      <c r="L162" s="84">
        <v>5904889</v>
      </c>
      <c r="M162" s="84">
        <v>11892590</v>
      </c>
      <c r="N162" s="84">
        <f t="shared" si="51"/>
        <v>138441054</v>
      </c>
      <c r="O162" s="84">
        <f t="shared" si="52"/>
        <v>2088365</v>
      </c>
      <c r="P162" s="84">
        <f t="shared" si="53"/>
        <v>17797479</v>
      </c>
      <c r="Q162" s="84">
        <f t="shared" si="54"/>
        <v>158326898</v>
      </c>
      <c r="R162" s="84">
        <f t="shared" si="55"/>
        <v>1518532</v>
      </c>
      <c r="S162" s="83">
        <f t="shared" si="69"/>
        <v>159845430</v>
      </c>
      <c r="T162" s="84"/>
      <c r="U162" s="85">
        <v>104624516</v>
      </c>
      <c r="V162" s="84">
        <v>40408771</v>
      </c>
      <c r="W162" s="84">
        <v>2655605</v>
      </c>
      <c r="X162" s="84">
        <v>2061963</v>
      </c>
      <c r="Y162" s="84">
        <v>95531</v>
      </c>
      <c r="Z162" s="84">
        <v>107335</v>
      </c>
      <c r="AA162" s="84">
        <v>12633</v>
      </c>
      <c r="AB162" s="84">
        <v>5904889</v>
      </c>
      <c r="AC162" s="84">
        <v>11892590</v>
      </c>
      <c r="AD162" s="84">
        <f t="shared" si="56"/>
        <v>147797056</v>
      </c>
      <c r="AE162" s="84">
        <f t="shared" si="57"/>
        <v>2169298</v>
      </c>
      <c r="AF162" s="84">
        <f t="shared" si="58"/>
        <v>17797479</v>
      </c>
      <c r="AG162" s="84">
        <f t="shared" si="59"/>
        <v>167763833</v>
      </c>
      <c r="AH162" s="84">
        <f t="shared" si="60"/>
        <v>1609042</v>
      </c>
      <c r="AI162" s="83">
        <f t="shared" si="70"/>
        <v>169372875</v>
      </c>
      <c r="AK162" s="85">
        <v>105401007</v>
      </c>
      <c r="AL162" s="84">
        <v>41024354</v>
      </c>
      <c r="AM162" s="84">
        <v>2655605</v>
      </c>
      <c r="AN162" s="84">
        <v>2086754</v>
      </c>
      <c r="AO162" s="84">
        <v>95531</v>
      </c>
      <c r="AP162" s="84">
        <v>107335</v>
      </c>
      <c r="AQ162" s="84">
        <v>12633</v>
      </c>
      <c r="AR162" s="84">
        <v>5904889</v>
      </c>
      <c r="AS162" s="84">
        <v>11892590</v>
      </c>
      <c r="AT162" s="84">
        <f t="shared" si="61"/>
        <v>149189130</v>
      </c>
      <c r="AU162" s="84">
        <f t="shared" si="62"/>
        <v>2194089</v>
      </c>
      <c r="AV162" s="84">
        <f t="shared" si="63"/>
        <v>17797479</v>
      </c>
      <c r="AW162" s="84">
        <f t="shared" si="64"/>
        <v>169180698</v>
      </c>
      <c r="AX162" s="84">
        <f t="shared" si="65"/>
        <v>1622632</v>
      </c>
      <c r="AY162" s="83">
        <f t="shared" si="68"/>
        <v>170803330</v>
      </c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:75">
      <c r="A163" s="96">
        <f t="shared" si="66"/>
        <v>2032</v>
      </c>
      <c r="B163" s="96">
        <f t="shared" si="67"/>
        <v>2</v>
      </c>
      <c r="C163" s="95">
        <f t="shared" si="50"/>
        <v>48245</v>
      </c>
      <c r="E163" s="85">
        <v>84403520</v>
      </c>
      <c r="F163" s="84">
        <v>36166796</v>
      </c>
      <c r="G163" s="84">
        <v>2257758</v>
      </c>
      <c r="H163" s="84">
        <v>1927138</v>
      </c>
      <c r="I163" s="84">
        <v>117207</v>
      </c>
      <c r="J163" s="84">
        <v>114367</v>
      </c>
      <c r="K163" s="84">
        <v>14005</v>
      </c>
      <c r="L163" s="84">
        <v>6074988</v>
      </c>
      <c r="M163" s="84">
        <v>15901091</v>
      </c>
      <c r="N163" s="84">
        <f t="shared" si="51"/>
        <v>122959286</v>
      </c>
      <c r="O163" s="84">
        <f t="shared" si="52"/>
        <v>2041505</v>
      </c>
      <c r="P163" s="84">
        <f t="shared" si="53"/>
        <v>21976079</v>
      </c>
      <c r="Q163" s="84">
        <f t="shared" si="54"/>
        <v>146976870</v>
      </c>
      <c r="R163" s="84">
        <f t="shared" si="55"/>
        <v>1409672</v>
      </c>
      <c r="S163" s="83">
        <f t="shared" si="69"/>
        <v>148386542</v>
      </c>
      <c r="T163" s="84"/>
      <c r="U163" s="85">
        <v>90009651</v>
      </c>
      <c r="V163" s="84">
        <v>38044312</v>
      </c>
      <c r="W163" s="84">
        <v>2412251</v>
      </c>
      <c r="X163" s="84">
        <v>1999685</v>
      </c>
      <c r="Y163" s="84">
        <v>117207</v>
      </c>
      <c r="Z163" s="84">
        <v>125300</v>
      </c>
      <c r="AA163" s="84">
        <v>14005</v>
      </c>
      <c r="AB163" s="84">
        <v>6074988</v>
      </c>
      <c r="AC163" s="84">
        <v>15901091</v>
      </c>
      <c r="AD163" s="84">
        <f t="shared" si="56"/>
        <v>130597426</v>
      </c>
      <c r="AE163" s="84">
        <f t="shared" si="57"/>
        <v>2124985</v>
      </c>
      <c r="AF163" s="84">
        <f t="shared" si="58"/>
        <v>21976079</v>
      </c>
      <c r="AG163" s="84">
        <f t="shared" si="59"/>
        <v>154698490</v>
      </c>
      <c r="AH163" s="84">
        <f t="shared" si="60"/>
        <v>1483731</v>
      </c>
      <c r="AI163" s="83">
        <f t="shared" si="70"/>
        <v>156182221</v>
      </c>
      <c r="AK163" s="85">
        <v>90627427</v>
      </c>
      <c r="AL163" s="84">
        <v>38486322</v>
      </c>
      <c r="AM163" s="84">
        <v>2412251</v>
      </c>
      <c r="AN163" s="84">
        <v>2024158</v>
      </c>
      <c r="AO163" s="84">
        <v>117207</v>
      </c>
      <c r="AP163" s="84">
        <v>125300</v>
      </c>
      <c r="AQ163" s="84">
        <v>14005</v>
      </c>
      <c r="AR163" s="84">
        <v>6074988</v>
      </c>
      <c r="AS163" s="84">
        <v>15901091</v>
      </c>
      <c r="AT163" s="84">
        <f t="shared" si="61"/>
        <v>131657212</v>
      </c>
      <c r="AU163" s="84">
        <f t="shared" si="62"/>
        <v>2149458</v>
      </c>
      <c r="AV163" s="84">
        <f t="shared" si="63"/>
        <v>21976079</v>
      </c>
      <c r="AW163" s="84">
        <f t="shared" si="64"/>
        <v>155782749</v>
      </c>
      <c r="AX163" s="84">
        <f t="shared" si="65"/>
        <v>1494130</v>
      </c>
      <c r="AY163" s="83">
        <f t="shared" si="68"/>
        <v>157276879</v>
      </c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:75">
      <c r="A164" s="96">
        <f t="shared" si="66"/>
        <v>2032</v>
      </c>
      <c r="B164" s="96">
        <f t="shared" si="67"/>
        <v>3</v>
      </c>
      <c r="C164" s="95">
        <f t="shared" si="50"/>
        <v>48274</v>
      </c>
      <c r="E164" s="85">
        <v>77265225</v>
      </c>
      <c r="F164" s="84">
        <v>33310206</v>
      </c>
      <c r="G164" s="84">
        <v>2053279</v>
      </c>
      <c r="H164" s="84">
        <v>1790788</v>
      </c>
      <c r="I164" s="84">
        <v>116162</v>
      </c>
      <c r="J164" s="84">
        <v>102709</v>
      </c>
      <c r="K164" s="84">
        <v>15069</v>
      </c>
      <c r="L164" s="84">
        <v>5607402</v>
      </c>
      <c r="M164" s="84">
        <v>10846768</v>
      </c>
      <c r="N164" s="84">
        <f t="shared" si="51"/>
        <v>112759941</v>
      </c>
      <c r="O164" s="84">
        <f t="shared" si="52"/>
        <v>1893497</v>
      </c>
      <c r="P164" s="84">
        <f t="shared" si="53"/>
        <v>16454170</v>
      </c>
      <c r="Q164" s="84">
        <f t="shared" si="54"/>
        <v>131107608</v>
      </c>
      <c r="R164" s="84">
        <f t="shared" si="55"/>
        <v>1257468</v>
      </c>
      <c r="S164" s="83">
        <f t="shared" si="69"/>
        <v>132365076</v>
      </c>
      <c r="T164" s="84"/>
      <c r="U164" s="85">
        <v>82788945</v>
      </c>
      <c r="V164" s="84">
        <v>35079884</v>
      </c>
      <c r="W164" s="84">
        <v>2210083</v>
      </c>
      <c r="X164" s="84">
        <v>1859625</v>
      </c>
      <c r="Y164" s="84">
        <v>116162</v>
      </c>
      <c r="Z164" s="84">
        <v>113579</v>
      </c>
      <c r="AA164" s="84">
        <v>15069</v>
      </c>
      <c r="AB164" s="84">
        <v>5607402</v>
      </c>
      <c r="AC164" s="84">
        <v>10846768</v>
      </c>
      <c r="AD164" s="84">
        <f t="shared" si="56"/>
        <v>120210143</v>
      </c>
      <c r="AE164" s="84">
        <f t="shared" si="57"/>
        <v>1973204</v>
      </c>
      <c r="AF164" s="84">
        <f t="shared" si="58"/>
        <v>16454170</v>
      </c>
      <c r="AG164" s="84">
        <f t="shared" si="59"/>
        <v>138637517</v>
      </c>
      <c r="AH164" s="84">
        <f t="shared" si="60"/>
        <v>1329688</v>
      </c>
      <c r="AI164" s="83">
        <f t="shared" si="70"/>
        <v>139967205</v>
      </c>
      <c r="AK164" s="85">
        <v>83387387</v>
      </c>
      <c r="AL164" s="84">
        <v>35450181</v>
      </c>
      <c r="AM164" s="84">
        <v>2210083</v>
      </c>
      <c r="AN164" s="84">
        <v>1880502</v>
      </c>
      <c r="AO164" s="84">
        <v>116162</v>
      </c>
      <c r="AP164" s="84">
        <v>113579</v>
      </c>
      <c r="AQ164" s="84">
        <v>15069</v>
      </c>
      <c r="AR164" s="84">
        <v>5607402</v>
      </c>
      <c r="AS164" s="84">
        <v>10846768</v>
      </c>
      <c r="AT164" s="84">
        <f t="shared" si="61"/>
        <v>121178882</v>
      </c>
      <c r="AU164" s="84">
        <f t="shared" si="62"/>
        <v>1994081</v>
      </c>
      <c r="AV164" s="84">
        <f t="shared" si="63"/>
        <v>16454170</v>
      </c>
      <c r="AW164" s="84">
        <f t="shared" si="64"/>
        <v>139627133</v>
      </c>
      <c r="AX164" s="84">
        <f t="shared" si="65"/>
        <v>1339180</v>
      </c>
      <c r="AY164" s="83">
        <f t="shared" si="68"/>
        <v>140966313</v>
      </c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:75">
      <c r="A165" s="96">
        <f t="shared" si="66"/>
        <v>2032</v>
      </c>
      <c r="B165" s="96">
        <f t="shared" si="67"/>
        <v>4</v>
      </c>
      <c r="C165" s="95">
        <f t="shared" si="50"/>
        <v>48305</v>
      </c>
      <c r="E165" s="85">
        <v>52676617</v>
      </c>
      <c r="F165" s="84">
        <v>23987438</v>
      </c>
      <c r="G165" s="84">
        <v>1663634</v>
      </c>
      <c r="H165" s="84">
        <v>1361446</v>
      </c>
      <c r="I165" s="84">
        <v>87082</v>
      </c>
      <c r="J165" s="84">
        <v>68139</v>
      </c>
      <c r="K165" s="84">
        <v>13445</v>
      </c>
      <c r="L165" s="84">
        <v>5633027</v>
      </c>
      <c r="M165" s="84">
        <v>11701797</v>
      </c>
      <c r="N165" s="84">
        <f t="shared" si="51"/>
        <v>78428216</v>
      </c>
      <c r="O165" s="84">
        <f t="shared" si="52"/>
        <v>1429585</v>
      </c>
      <c r="P165" s="84">
        <f t="shared" si="53"/>
        <v>17334824</v>
      </c>
      <c r="Q165" s="84">
        <f t="shared" si="54"/>
        <v>97192625</v>
      </c>
      <c r="R165" s="84">
        <f t="shared" si="55"/>
        <v>932186</v>
      </c>
      <c r="S165" s="83">
        <f t="shared" si="69"/>
        <v>98124811</v>
      </c>
      <c r="T165" s="84"/>
      <c r="U165" s="85">
        <v>57184160</v>
      </c>
      <c r="V165" s="84">
        <v>25516671</v>
      </c>
      <c r="W165" s="84">
        <v>1820335</v>
      </c>
      <c r="X165" s="84">
        <v>1419433</v>
      </c>
      <c r="Y165" s="84">
        <v>87082</v>
      </c>
      <c r="Z165" s="84">
        <v>77874</v>
      </c>
      <c r="AA165" s="84">
        <v>13445</v>
      </c>
      <c r="AB165" s="84">
        <v>5633027</v>
      </c>
      <c r="AC165" s="84">
        <v>11701797</v>
      </c>
      <c r="AD165" s="84">
        <f t="shared" si="56"/>
        <v>84621693</v>
      </c>
      <c r="AE165" s="84">
        <f t="shared" si="57"/>
        <v>1497307</v>
      </c>
      <c r="AF165" s="84">
        <f t="shared" si="58"/>
        <v>17334824</v>
      </c>
      <c r="AG165" s="84">
        <f t="shared" si="59"/>
        <v>103453824</v>
      </c>
      <c r="AH165" s="84">
        <f t="shared" si="60"/>
        <v>992238</v>
      </c>
      <c r="AI165" s="83">
        <f t="shared" si="70"/>
        <v>104446062</v>
      </c>
      <c r="AK165" s="85">
        <v>57656084</v>
      </c>
      <c r="AL165" s="84">
        <v>25795366</v>
      </c>
      <c r="AM165" s="84">
        <v>1820335</v>
      </c>
      <c r="AN165" s="84">
        <v>1435077</v>
      </c>
      <c r="AO165" s="84">
        <v>87082</v>
      </c>
      <c r="AP165" s="84">
        <v>77874</v>
      </c>
      <c r="AQ165" s="84">
        <v>13445</v>
      </c>
      <c r="AR165" s="84">
        <v>5633027</v>
      </c>
      <c r="AS165" s="84">
        <v>11701797</v>
      </c>
      <c r="AT165" s="84">
        <f t="shared" si="61"/>
        <v>85372312</v>
      </c>
      <c r="AU165" s="84">
        <f t="shared" si="62"/>
        <v>1512951</v>
      </c>
      <c r="AV165" s="84">
        <f t="shared" si="63"/>
        <v>17334824</v>
      </c>
      <c r="AW165" s="84">
        <f t="shared" si="64"/>
        <v>104220087</v>
      </c>
      <c r="AX165" s="84">
        <f t="shared" si="65"/>
        <v>999587</v>
      </c>
      <c r="AY165" s="83">
        <f t="shared" si="68"/>
        <v>105219674</v>
      </c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:75">
      <c r="A166" s="96">
        <f t="shared" si="66"/>
        <v>2032</v>
      </c>
      <c r="B166" s="96">
        <f t="shared" si="67"/>
        <v>5</v>
      </c>
      <c r="C166" s="95">
        <f t="shared" si="50"/>
        <v>48335</v>
      </c>
      <c r="E166" s="85">
        <v>29517176</v>
      </c>
      <c r="F166" s="84">
        <v>17543530</v>
      </c>
      <c r="G166" s="84">
        <v>1158192</v>
      </c>
      <c r="H166" s="84">
        <v>1303155</v>
      </c>
      <c r="I166" s="84">
        <v>91776</v>
      </c>
      <c r="J166" s="84">
        <v>54784</v>
      </c>
      <c r="K166" s="84">
        <v>12408</v>
      </c>
      <c r="L166" s="84">
        <v>4916869</v>
      </c>
      <c r="M166" s="84">
        <v>10753586</v>
      </c>
      <c r="N166" s="84">
        <f t="shared" si="51"/>
        <v>48323082</v>
      </c>
      <c r="O166" s="84">
        <f t="shared" si="52"/>
        <v>1357939</v>
      </c>
      <c r="P166" s="84">
        <f t="shared" si="53"/>
        <v>15670455</v>
      </c>
      <c r="Q166" s="84">
        <f t="shared" si="54"/>
        <v>65351476</v>
      </c>
      <c r="R166" s="84">
        <f t="shared" si="55"/>
        <v>626794</v>
      </c>
      <c r="S166" s="83">
        <f t="shared" si="69"/>
        <v>65978270</v>
      </c>
      <c r="T166" s="84"/>
      <c r="U166" s="85">
        <v>32246977</v>
      </c>
      <c r="V166" s="84">
        <v>18794520</v>
      </c>
      <c r="W166" s="84">
        <v>1297792</v>
      </c>
      <c r="X166" s="84">
        <v>1361728</v>
      </c>
      <c r="Y166" s="84">
        <v>91776</v>
      </c>
      <c r="Z166" s="84">
        <v>63465</v>
      </c>
      <c r="AA166" s="84">
        <v>12408</v>
      </c>
      <c r="AB166" s="84">
        <v>4916869</v>
      </c>
      <c r="AC166" s="84">
        <v>10753586</v>
      </c>
      <c r="AD166" s="84">
        <f t="shared" si="56"/>
        <v>52443473</v>
      </c>
      <c r="AE166" s="84">
        <f t="shared" si="57"/>
        <v>1425193</v>
      </c>
      <c r="AF166" s="84">
        <f t="shared" si="58"/>
        <v>15670455</v>
      </c>
      <c r="AG166" s="84">
        <f t="shared" si="59"/>
        <v>69539121</v>
      </c>
      <c r="AH166" s="84">
        <f t="shared" si="60"/>
        <v>666958</v>
      </c>
      <c r="AI166" s="83">
        <f t="shared" si="70"/>
        <v>70206079</v>
      </c>
      <c r="AK166" s="85">
        <v>32498943</v>
      </c>
      <c r="AL166" s="84">
        <v>18956196</v>
      </c>
      <c r="AM166" s="84">
        <v>1297792</v>
      </c>
      <c r="AN166" s="84">
        <v>1374031</v>
      </c>
      <c r="AO166" s="84">
        <v>91776</v>
      </c>
      <c r="AP166" s="84">
        <v>63465</v>
      </c>
      <c r="AQ166" s="84">
        <v>12408</v>
      </c>
      <c r="AR166" s="84">
        <v>4916869</v>
      </c>
      <c r="AS166" s="84">
        <v>10753586</v>
      </c>
      <c r="AT166" s="84">
        <f t="shared" si="61"/>
        <v>52857115</v>
      </c>
      <c r="AU166" s="84">
        <f t="shared" si="62"/>
        <v>1437496</v>
      </c>
      <c r="AV166" s="84">
        <f t="shared" si="63"/>
        <v>15670455</v>
      </c>
      <c r="AW166" s="84">
        <f t="shared" si="64"/>
        <v>69965066</v>
      </c>
      <c r="AX166" s="84">
        <f t="shared" si="65"/>
        <v>671043</v>
      </c>
      <c r="AY166" s="83">
        <f t="shared" si="68"/>
        <v>70636109</v>
      </c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:75">
      <c r="A167" s="96">
        <f t="shared" si="66"/>
        <v>2032</v>
      </c>
      <c r="B167" s="96">
        <f t="shared" si="67"/>
        <v>6</v>
      </c>
      <c r="C167" s="95">
        <f t="shared" si="50"/>
        <v>48366</v>
      </c>
      <c r="E167" s="85">
        <v>19011422</v>
      </c>
      <c r="F167" s="84">
        <v>13765869</v>
      </c>
      <c r="G167" s="84">
        <v>896590</v>
      </c>
      <c r="H167" s="84">
        <v>1013805</v>
      </c>
      <c r="I167" s="84">
        <v>73205</v>
      </c>
      <c r="J167" s="84">
        <v>54372</v>
      </c>
      <c r="K167" s="84">
        <v>12274</v>
      </c>
      <c r="L167" s="84">
        <v>4887298</v>
      </c>
      <c r="M167" s="84">
        <v>11688142</v>
      </c>
      <c r="N167" s="84">
        <f t="shared" si="51"/>
        <v>33759360</v>
      </c>
      <c r="O167" s="84">
        <f t="shared" si="52"/>
        <v>1068177</v>
      </c>
      <c r="P167" s="84">
        <f t="shared" si="53"/>
        <v>16575440</v>
      </c>
      <c r="Q167" s="84">
        <f t="shared" si="54"/>
        <v>51402977</v>
      </c>
      <c r="R167" s="84">
        <f t="shared" si="55"/>
        <v>493012</v>
      </c>
      <c r="S167" s="83">
        <f t="shared" si="69"/>
        <v>51895989</v>
      </c>
      <c r="T167" s="84"/>
      <c r="U167" s="85">
        <v>20953339</v>
      </c>
      <c r="V167" s="84">
        <v>14914148</v>
      </c>
      <c r="W167" s="84">
        <v>1045637</v>
      </c>
      <c r="X167" s="84">
        <v>1062972</v>
      </c>
      <c r="Y167" s="84">
        <v>73205</v>
      </c>
      <c r="Z167" s="84">
        <v>62956</v>
      </c>
      <c r="AA167" s="84">
        <v>12274</v>
      </c>
      <c r="AB167" s="84">
        <v>4887298</v>
      </c>
      <c r="AC167" s="84">
        <v>11688142</v>
      </c>
      <c r="AD167" s="84">
        <f t="shared" si="56"/>
        <v>36998603</v>
      </c>
      <c r="AE167" s="84">
        <f t="shared" si="57"/>
        <v>1125928</v>
      </c>
      <c r="AF167" s="84">
        <f t="shared" si="58"/>
        <v>16575440</v>
      </c>
      <c r="AG167" s="84">
        <f t="shared" si="59"/>
        <v>54699971</v>
      </c>
      <c r="AH167" s="84">
        <f t="shared" si="60"/>
        <v>524634</v>
      </c>
      <c r="AI167" s="83">
        <f t="shared" si="70"/>
        <v>55224605</v>
      </c>
      <c r="AK167" s="85">
        <v>21100790</v>
      </c>
      <c r="AL167" s="84">
        <v>15006609</v>
      </c>
      <c r="AM167" s="84">
        <v>1045637</v>
      </c>
      <c r="AN167" s="84">
        <v>1070401</v>
      </c>
      <c r="AO167" s="84">
        <v>73205</v>
      </c>
      <c r="AP167" s="84">
        <v>62956</v>
      </c>
      <c r="AQ167" s="84">
        <v>12274</v>
      </c>
      <c r="AR167" s="84">
        <v>4887298</v>
      </c>
      <c r="AS167" s="84">
        <v>11688142</v>
      </c>
      <c r="AT167" s="84">
        <f t="shared" si="61"/>
        <v>37238515</v>
      </c>
      <c r="AU167" s="84">
        <f t="shared" si="62"/>
        <v>1133357</v>
      </c>
      <c r="AV167" s="84">
        <f t="shared" si="63"/>
        <v>16575440</v>
      </c>
      <c r="AW167" s="84">
        <f t="shared" si="64"/>
        <v>54947312</v>
      </c>
      <c r="AX167" s="84">
        <f t="shared" si="65"/>
        <v>527006</v>
      </c>
      <c r="AY167" s="83">
        <f t="shared" si="68"/>
        <v>55474318</v>
      </c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:75">
      <c r="A168" s="96">
        <f t="shared" si="66"/>
        <v>2032</v>
      </c>
      <c r="B168" s="96">
        <f t="shared" si="67"/>
        <v>7</v>
      </c>
      <c r="C168" s="95">
        <f t="shared" si="50"/>
        <v>48396</v>
      </c>
      <c r="E168" s="85">
        <v>13171634</v>
      </c>
      <c r="F168" s="84">
        <v>11369083</v>
      </c>
      <c r="G168" s="84">
        <v>700668</v>
      </c>
      <c r="H168" s="84">
        <v>960260</v>
      </c>
      <c r="I168" s="84">
        <v>66365</v>
      </c>
      <c r="J168" s="84">
        <v>50749</v>
      </c>
      <c r="K168" s="84">
        <v>11605</v>
      </c>
      <c r="L168" s="84">
        <v>4292895</v>
      </c>
      <c r="M168" s="84">
        <v>11620996</v>
      </c>
      <c r="N168" s="84">
        <f t="shared" si="51"/>
        <v>25319355</v>
      </c>
      <c r="O168" s="84">
        <f t="shared" si="52"/>
        <v>1011009</v>
      </c>
      <c r="P168" s="84">
        <f t="shared" si="53"/>
        <v>15913891</v>
      </c>
      <c r="Q168" s="84">
        <f t="shared" si="54"/>
        <v>42244255</v>
      </c>
      <c r="R168" s="84">
        <f t="shared" si="55"/>
        <v>405170</v>
      </c>
      <c r="S168" s="83">
        <f t="shared" si="69"/>
        <v>42649425</v>
      </c>
      <c r="T168" s="84"/>
      <c r="U168" s="85">
        <v>14846180</v>
      </c>
      <c r="V168" s="84">
        <v>12451080</v>
      </c>
      <c r="W168" s="84">
        <v>840896</v>
      </c>
      <c r="X168" s="84">
        <v>1009951</v>
      </c>
      <c r="Y168" s="84">
        <v>66365</v>
      </c>
      <c r="Z168" s="84">
        <v>59188</v>
      </c>
      <c r="AA168" s="84">
        <v>11605</v>
      </c>
      <c r="AB168" s="84">
        <v>4292895</v>
      </c>
      <c r="AC168" s="84">
        <v>11620996</v>
      </c>
      <c r="AD168" s="84">
        <f t="shared" si="56"/>
        <v>28216126</v>
      </c>
      <c r="AE168" s="84">
        <f t="shared" si="57"/>
        <v>1069139</v>
      </c>
      <c r="AF168" s="84">
        <f t="shared" si="58"/>
        <v>15913891</v>
      </c>
      <c r="AG168" s="84">
        <f t="shared" si="59"/>
        <v>45199156</v>
      </c>
      <c r="AH168" s="84">
        <f t="shared" si="60"/>
        <v>433510</v>
      </c>
      <c r="AI168" s="83">
        <f t="shared" si="70"/>
        <v>45632666</v>
      </c>
      <c r="AK168" s="85">
        <v>14961242</v>
      </c>
      <c r="AL168" s="84">
        <v>12516019</v>
      </c>
      <c r="AM168" s="84">
        <v>840896</v>
      </c>
      <c r="AN168" s="84">
        <v>1016343</v>
      </c>
      <c r="AO168" s="84">
        <v>66365</v>
      </c>
      <c r="AP168" s="84">
        <v>59188</v>
      </c>
      <c r="AQ168" s="84">
        <v>11605</v>
      </c>
      <c r="AR168" s="84">
        <v>4292895</v>
      </c>
      <c r="AS168" s="84">
        <v>11620996</v>
      </c>
      <c r="AT168" s="84">
        <f t="shared" si="61"/>
        <v>28396127</v>
      </c>
      <c r="AU168" s="84">
        <f t="shared" si="62"/>
        <v>1075531</v>
      </c>
      <c r="AV168" s="84">
        <f t="shared" si="63"/>
        <v>15913891</v>
      </c>
      <c r="AW168" s="84">
        <f t="shared" si="64"/>
        <v>45385549</v>
      </c>
      <c r="AX168" s="84">
        <f t="shared" si="65"/>
        <v>435298</v>
      </c>
      <c r="AY168" s="83">
        <f t="shared" si="68"/>
        <v>45820847</v>
      </c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  <row r="169" spans="1:75">
      <c r="A169" s="96">
        <f t="shared" si="66"/>
        <v>2032</v>
      </c>
      <c r="B169" s="96">
        <f t="shared" si="67"/>
        <v>8</v>
      </c>
      <c r="C169" s="95">
        <f t="shared" si="50"/>
        <v>48427</v>
      </c>
      <c r="E169" s="85">
        <v>12277053</v>
      </c>
      <c r="F169" s="84">
        <v>11753288</v>
      </c>
      <c r="G169" s="84">
        <v>736544</v>
      </c>
      <c r="H169" s="84">
        <v>1010704</v>
      </c>
      <c r="I169" s="84">
        <v>69946</v>
      </c>
      <c r="J169" s="84">
        <v>51895</v>
      </c>
      <c r="K169" s="84">
        <v>11801</v>
      </c>
      <c r="L169" s="84">
        <v>4471665</v>
      </c>
      <c r="M169" s="84">
        <v>11186205</v>
      </c>
      <c r="N169" s="84">
        <f t="shared" si="51"/>
        <v>24848632</v>
      </c>
      <c r="O169" s="84">
        <f t="shared" si="52"/>
        <v>1062599</v>
      </c>
      <c r="P169" s="84">
        <f t="shared" si="53"/>
        <v>15657870</v>
      </c>
      <c r="Q169" s="84">
        <f t="shared" si="54"/>
        <v>41569101</v>
      </c>
      <c r="R169" s="84">
        <f t="shared" si="55"/>
        <v>398694</v>
      </c>
      <c r="S169" s="83">
        <f t="shared" si="69"/>
        <v>41967795</v>
      </c>
      <c r="T169" s="84"/>
      <c r="U169" s="85">
        <v>14048610</v>
      </c>
      <c r="V169" s="84">
        <v>12871247</v>
      </c>
      <c r="W169" s="84">
        <v>889640</v>
      </c>
      <c r="X169" s="84">
        <v>1063370</v>
      </c>
      <c r="Y169" s="84">
        <v>69946</v>
      </c>
      <c r="Z169" s="84">
        <v>60123</v>
      </c>
      <c r="AA169" s="84">
        <v>11801</v>
      </c>
      <c r="AB169" s="84">
        <v>4471665</v>
      </c>
      <c r="AC169" s="84">
        <v>11186205</v>
      </c>
      <c r="AD169" s="84">
        <f t="shared" si="56"/>
        <v>27891244</v>
      </c>
      <c r="AE169" s="84">
        <f t="shared" si="57"/>
        <v>1123493</v>
      </c>
      <c r="AF169" s="84">
        <f t="shared" si="58"/>
        <v>15657870</v>
      </c>
      <c r="AG169" s="84">
        <f t="shared" si="59"/>
        <v>44672607</v>
      </c>
      <c r="AH169" s="84">
        <f t="shared" si="60"/>
        <v>428460</v>
      </c>
      <c r="AI169" s="83">
        <f t="shared" si="70"/>
        <v>45101067</v>
      </c>
      <c r="AK169" s="85">
        <v>14180127</v>
      </c>
      <c r="AL169" s="84">
        <v>12939889</v>
      </c>
      <c r="AM169" s="84">
        <v>889640</v>
      </c>
      <c r="AN169" s="84">
        <v>1070202</v>
      </c>
      <c r="AO169" s="84">
        <v>69946</v>
      </c>
      <c r="AP169" s="84">
        <v>60123</v>
      </c>
      <c r="AQ169" s="84">
        <v>11801</v>
      </c>
      <c r="AR169" s="84">
        <v>4471665</v>
      </c>
      <c r="AS169" s="84">
        <v>11186205</v>
      </c>
      <c r="AT169" s="84">
        <f t="shared" si="61"/>
        <v>28091403</v>
      </c>
      <c r="AU169" s="84">
        <f t="shared" si="62"/>
        <v>1130325</v>
      </c>
      <c r="AV169" s="84">
        <f t="shared" si="63"/>
        <v>15657870</v>
      </c>
      <c r="AW169" s="84">
        <f t="shared" si="64"/>
        <v>44879598</v>
      </c>
      <c r="AX169" s="84">
        <f t="shared" si="65"/>
        <v>430445</v>
      </c>
      <c r="AY169" s="83">
        <f t="shared" si="68"/>
        <v>45310043</v>
      </c>
      <c r="BA169" s="233"/>
      <c r="BB169" s="233"/>
      <c r="BC169" s="233"/>
      <c r="BD169" s="233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</row>
    <row r="170" spans="1:75">
      <c r="A170" s="96">
        <f t="shared" si="66"/>
        <v>2032</v>
      </c>
      <c r="B170" s="96">
        <f t="shared" si="67"/>
        <v>9</v>
      </c>
      <c r="C170" s="95">
        <f t="shared" si="50"/>
        <v>48458</v>
      </c>
      <c r="E170" s="85">
        <v>19129620</v>
      </c>
      <c r="F170" s="84">
        <v>13066701</v>
      </c>
      <c r="G170" s="84">
        <v>984742</v>
      </c>
      <c r="H170" s="84">
        <v>999667</v>
      </c>
      <c r="I170" s="84">
        <v>75395</v>
      </c>
      <c r="J170" s="84">
        <v>78685</v>
      </c>
      <c r="K170" s="84">
        <v>14490</v>
      </c>
      <c r="L170" s="84">
        <v>4450639</v>
      </c>
      <c r="M170" s="84">
        <v>10999367</v>
      </c>
      <c r="N170" s="84">
        <f t="shared" si="51"/>
        <v>33270948</v>
      </c>
      <c r="O170" s="84">
        <f t="shared" si="52"/>
        <v>1078352</v>
      </c>
      <c r="P170" s="84">
        <f t="shared" si="53"/>
        <v>15450006</v>
      </c>
      <c r="Q170" s="84">
        <f t="shared" si="54"/>
        <v>49799306</v>
      </c>
      <c r="R170" s="84">
        <f t="shared" si="55"/>
        <v>477631</v>
      </c>
      <c r="S170" s="83">
        <f t="shared" si="69"/>
        <v>50276937</v>
      </c>
      <c r="T170" s="84"/>
      <c r="U170" s="85">
        <v>21343552</v>
      </c>
      <c r="V170" s="84">
        <v>14158600</v>
      </c>
      <c r="W170" s="84">
        <v>1147803</v>
      </c>
      <c r="X170" s="84">
        <v>1048812</v>
      </c>
      <c r="Y170" s="84">
        <v>75395</v>
      </c>
      <c r="Z170" s="84">
        <v>86214</v>
      </c>
      <c r="AA170" s="84">
        <v>14490</v>
      </c>
      <c r="AB170" s="84">
        <v>4450639</v>
      </c>
      <c r="AC170" s="84">
        <v>10999367</v>
      </c>
      <c r="AD170" s="84">
        <f t="shared" si="56"/>
        <v>36739840</v>
      </c>
      <c r="AE170" s="84">
        <f t="shared" si="57"/>
        <v>1135026</v>
      </c>
      <c r="AF170" s="84">
        <f t="shared" si="58"/>
        <v>15450006</v>
      </c>
      <c r="AG170" s="84">
        <f t="shared" si="59"/>
        <v>53324872</v>
      </c>
      <c r="AH170" s="84">
        <f t="shared" si="60"/>
        <v>511445</v>
      </c>
      <c r="AI170" s="83">
        <f t="shared" si="70"/>
        <v>53836317</v>
      </c>
      <c r="AK170" s="85">
        <v>21540209</v>
      </c>
      <c r="AL170" s="84">
        <v>14266179</v>
      </c>
      <c r="AM170" s="84">
        <v>1147803</v>
      </c>
      <c r="AN170" s="84">
        <v>1057180</v>
      </c>
      <c r="AO170" s="84">
        <v>75395</v>
      </c>
      <c r="AP170" s="84">
        <v>86214</v>
      </c>
      <c r="AQ170" s="84">
        <v>14490</v>
      </c>
      <c r="AR170" s="84">
        <v>4450639</v>
      </c>
      <c r="AS170" s="84">
        <v>10999367</v>
      </c>
      <c r="AT170" s="84">
        <f t="shared" si="61"/>
        <v>37044076</v>
      </c>
      <c r="AU170" s="84">
        <f t="shared" si="62"/>
        <v>1143394</v>
      </c>
      <c r="AV170" s="84">
        <f t="shared" si="63"/>
        <v>15450006</v>
      </c>
      <c r="AW170" s="84">
        <f t="shared" si="64"/>
        <v>53637476</v>
      </c>
      <c r="AX170" s="84">
        <f t="shared" si="65"/>
        <v>514443</v>
      </c>
      <c r="AY170" s="83">
        <f t="shared" si="68"/>
        <v>54151919</v>
      </c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</row>
    <row r="171" spans="1:75">
      <c r="A171" s="96">
        <f t="shared" si="66"/>
        <v>2032</v>
      </c>
      <c r="B171" s="96">
        <f t="shared" si="67"/>
        <v>10</v>
      </c>
      <c r="C171" s="95">
        <f t="shared" si="50"/>
        <v>48488</v>
      </c>
      <c r="E171" s="85">
        <v>46314791</v>
      </c>
      <c r="F171" s="84">
        <v>21892196</v>
      </c>
      <c r="G171" s="84">
        <v>1175006</v>
      </c>
      <c r="H171" s="84">
        <v>1578186</v>
      </c>
      <c r="I171" s="84">
        <v>105503</v>
      </c>
      <c r="J171" s="84">
        <v>91287</v>
      </c>
      <c r="K171" s="84">
        <v>14766</v>
      </c>
      <c r="L171" s="84">
        <v>4908825</v>
      </c>
      <c r="M171" s="84">
        <v>12035338</v>
      </c>
      <c r="N171" s="84">
        <f t="shared" si="51"/>
        <v>69502262</v>
      </c>
      <c r="O171" s="84">
        <f t="shared" si="52"/>
        <v>1669473</v>
      </c>
      <c r="P171" s="84">
        <f t="shared" si="53"/>
        <v>16944163</v>
      </c>
      <c r="Q171" s="84">
        <f t="shared" si="54"/>
        <v>88115898</v>
      </c>
      <c r="R171" s="84">
        <f t="shared" si="55"/>
        <v>845130</v>
      </c>
      <c r="S171" s="83">
        <f t="shared" si="69"/>
        <v>88961028</v>
      </c>
      <c r="T171" s="84"/>
      <c r="U171" s="85">
        <v>50265624</v>
      </c>
      <c r="V171" s="84">
        <v>23395535</v>
      </c>
      <c r="W171" s="84">
        <v>1307264</v>
      </c>
      <c r="X171" s="84">
        <v>1649597</v>
      </c>
      <c r="Y171" s="84">
        <v>105503</v>
      </c>
      <c r="Z171" s="84">
        <v>101102</v>
      </c>
      <c r="AA171" s="84">
        <v>14766</v>
      </c>
      <c r="AB171" s="84">
        <v>4908825</v>
      </c>
      <c r="AC171" s="84">
        <v>12035338</v>
      </c>
      <c r="AD171" s="84">
        <f t="shared" si="56"/>
        <v>75088692</v>
      </c>
      <c r="AE171" s="84">
        <f t="shared" si="57"/>
        <v>1750699</v>
      </c>
      <c r="AF171" s="84">
        <f t="shared" si="58"/>
        <v>16944163</v>
      </c>
      <c r="AG171" s="84">
        <f t="shared" si="59"/>
        <v>93783554</v>
      </c>
      <c r="AH171" s="84">
        <f t="shared" si="60"/>
        <v>899489</v>
      </c>
      <c r="AI171" s="83">
        <f t="shared" si="70"/>
        <v>94683043</v>
      </c>
      <c r="AK171" s="85">
        <v>50666634</v>
      </c>
      <c r="AL171" s="84">
        <v>23637722</v>
      </c>
      <c r="AM171" s="84">
        <v>1307264</v>
      </c>
      <c r="AN171" s="84">
        <v>1667604</v>
      </c>
      <c r="AO171" s="84">
        <v>105503</v>
      </c>
      <c r="AP171" s="84">
        <v>101102</v>
      </c>
      <c r="AQ171" s="84">
        <v>14766</v>
      </c>
      <c r="AR171" s="84">
        <v>4908825</v>
      </c>
      <c r="AS171" s="84">
        <v>12035338</v>
      </c>
      <c r="AT171" s="84">
        <f t="shared" si="61"/>
        <v>75731889</v>
      </c>
      <c r="AU171" s="84">
        <f t="shared" si="62"/>
        <v>1768706</v>
      </c>
      <c r="AV171" s="84">
        <f t="shared" si="63"/>
        <v>16944163</v>
      </c>
      <c r="AW171" s="84">
        <f t="shared" si="64"/>
        <v>94444758</v>
      </c>
      <c r="AX171" s="84">
        <f t="shared" si="65"/>
        <v>905831</v>
      </c>
      <c r="AY171" s="83">
        <f t="shared" si="68"/>
        <v>95350589</v>
      </c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</row>
    <row r="172" spans="1:75">
      <c r="A172" s="96">
        <f t="shared" si="66"/>
        <v>2032</v>
      </c>
      <c r="B172" s="96">
        <f t="shared" si="67"/>
        <v>11</v>
      </c>
      <c r="C172" s="95">
        <f t="shared" si="50"/>
        <v>48519</v>
      </c>
      <c r="E172" s="85">
        <v>77307295</v>
      </c>
      <c r="F172" s="84">
        <v>31818079</v>
      </c>
      <c r="G172" s="84">
        <v>2163843</v>
      </c>
      <c r="H172" s="84">
        <v>1828546</v>
      </c>
      <c r="I172" s="84">
        <v>91333</v>
      </c>
      <c r="J172" s="84">
        <v>88595</v>
      </c>
      <c r="K172" s="84">
        <v>12218</v>
      </c>
      <c r="L172" s="84">
        <v>5879783</v>
      </c>
      <c r="M172" s="84">
        <v>12864819</v>
      </c>
      <c r="N172" s="84">
        <f t="shared" si="51"/>
        <v>111392768</v>
      </c>
      <c r="O172" s="84">
        <f t="shared" si="52"/>
        <v>1917141</v>
      </c>
      <c r="P172" s="84">
        <f t="shared" si="53"/>
        <v>18744602</v>
      </c>
      <c r="Q172" s="84">
        <f t="shared" si="54"/>
        <v>132054511</v>
      </c>
      <c r="R172" s="84">
        <f t="shared" si="55"/>
        <v>1266550</v>
      </c>
      <c r="S172" s="83">
        <f t="shared" si="69"/>
        <v>133321061</v>
      </c>
      <c r="T172" s="84"/>
      <c r="U172" s="85">
        <v>82953841</v>
      </c>
      <c r="V172" s="84">
        <v>33816755</v>
      </c>
      <c r="W172" s="84">
        <v>2338808</v>
      </c>
      <c r="X172" s="84">
        <v>1885017</v>
      </c>
      <c r="Y172" s="84">
        <v>91333</v>
      </c>
      <c r="Z172" s="84">
        <v>98285</v>
      </c>
      <c r="AA172" s="84">
        <v>12218</v>
      </c>
      <c r="AB172" s="84">
        <v>5879783</v>
      </c>
      <c r="AC172" s="84">
        <v>12864819</v>
      </c>
      <c r="AD172" s="84">
        <f t="shared" si="56"/>
        <v>119212955</v>
      </c>
      <c r="AE172" s="84">
        <f t="shared" si="57"/>
        <v>1983302</v>
      </c>
      <c r="AF172" s="84">
        <f t="shared" si="58"/>
        <v>18744602</v>
      </c>
      <c r="AG172" s="84">
        <f t="shared" si="59"/>
        <v>139940859</v>
      </c>
      <c r="AH172" s="84">
        <f t="shared" si="60"/>
        <v>1342189</v>
      </c>
      <c r="AI172" s="83">
        <f t="shared" si="70"/>
        <v>141283048</v>
      </c>
      <c r="AK172" s="85">
        <v>83574558</v>
      </c>
      <c r="AL172" s="84">
        <v>34285251</v>
      </c>
      <c r="AM172" s="84">
        <v>2338808</v>
      </c>
      <c r="AN172" s="84">
        <v>1901183</v>
      </c>
      <c r="AO172" s="84">
        <v>91333</v>
      </c>
      <c r="AP172" s="84">
        <v>98285</v>
      </c>
      <c r="AQ172" s="84">
        <v>12218</v>
      </c>
      <c r="AR172" s="84">
        <v>5879783</v>
      </c>
      <c r="AS172" s="84">
        <v>12864819</v>
      </c>
      <c r="AT172" s="84">
        <f t="shared" si="61"/>
        <v>120302168</v>
      </c>
      <c r="AU172" s="84">
        <f t="shared" si="62"/>
        <v>1999468</v>
      </c>
      <c r="AV172" s="84">
        <f t="shared" si="63"/>
        <v>18744602</v>
      </c>
      <c r="AW172" s="84">
        <f t="shared" si="64"/>
        <v>141046238</v>
      </c>
      <c r="AX172" s="84">
        <f t="shared" si="65"/>
        <v>1352791</v>
      </c>
      <c r="AY172" s="83">
        <f t="shared" si="68"/>
        <v>142399029</v>
      </c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</row>
    <row r="173" spans="1:75">
      <c r="A173" s="96">
        <f t="shared" si="66"/>
        <v>2032</v>
      </c>
      <c r="B173" s="96">
        <f t="shared" si="67"/>
        <v>12</v>
      </c>
      <c r="C173" s="95">
        <f t="shared" si="50"/>
        <v>48549</v>
      </c>
      <c r="E173" s="85">
        <v>101698621</v>
      </c>
      <c r="F173" s="84">
        <v>40902427</v>
      </c>
      <c r="G173" s="84">
        <v>2824287</v>
      </c>
      <c r="H173" s="84">
        <v>2363637</v>
      </c>
      <c r="I173" s="84">
        <v>111373</v>
      </c>
      <c r="J173" s="84">
        <v>104527</v>
      </c>
      <c r="K173" s="84">
        <v>13522</v>
      </c>
      <c r="L173" s="84">
        <v>6077706</v>
      </c>
      <c r="M173" s="84">
        <v>13222041</v>
      </c>
      <c r="N173" s="84">
        <f t="shared" si="51"/>
        <v>145550230</v>
      </c>
      <c r="O173" s="84">
        <f t="shared" si="52"/>
        <v>2468164</v>
      </c>
      <c r="P173" s="84">
        <f t="shared" si="53"/>
        <v>19299747</v>
      </c>
      <c r="Q173" s="84">
        <f t="shared" si="54"/>
        <v>167318141</v>
      </c>
      <c r="R173" s="84">
        <f t="shared" si="55"/>
        <v>1604768</v>
      </c>
      <c r="S173" s="83">
        <f t="shared" si="69"/>
        <v>168922909</v>
      </c>
      <c r="T173" s="84"/>
      <c r="U173" s="85">
        <v>109229555</v>
      </c>
      <c r="V173" s="84">
        <v>43562246</v>
      </c>
      <c r="W173" s="84">
        <v>3018893</v>
      </c>
      <c r="X173" s="84">
        <v>2420853</v>
      </c>
      <c r="Y173" s="84">
        <v>111373</v>
      </c>
      <c r="Z173" s="84">
        <v>114528</v>
      </c>
      <c r="AA173" s="84">
        <v>13522</v>
      </c>
      <c r="AB173" s="84">
        <v>6077706</v>
      </c>
      <c r="AC173" s="84">
        <v>13222041</v>
      </c>
      <c r="AD173" s="84">
        <f t="shared" si="56"/>
        <v>155935589</v>
      </c>
      <c r="AE173" s="84">
        <f t="shared" si="57"/>
        <v>2535381</v>
      </c>
      <c r="AF173" s="84">
        <f t="shared" si="58"/>
        <v>19299747</v>
      </c>
      <c r="AG173" s="84">
        <f t="shared" si="59"/>
        <v>177770717</v>
      </c>
      <c r="AH173" s="84">
        <f t="shared" si="60"/>
        <v>1705019</v>
      </c>
      <c r="AI173" s="83">
        <f t="shared" si="70"/>
        <v>179475736</v>
      </c>
      <c r="AK173" s="85">
        <v>110095191</v>
      </c>
      <c r="AL173" s="84">
        <v>44312182</v>
      </c>
      <c r="AM173" s="84">
        <v>3018893</v>
      </c>
      <c r="AN173" s="84">
        <v>2438927</v>
      </c>
      <c r="AO173" s="84">
        <v>111373</v>
      </c>
      <c r="AP173" s="84">
        <v>114528</v>
      </c>
      <c r="AQ173" s="84">
        <v>13522</v>
      </c>
      <c r="AR173" s="84">
        <v>6077706</v>
      </c>
      <c r="AS173" s="84">
        <v>13222041</v>
      </c>
      <c r="AT173" s="84">
        <f t="shared" si="61"/>
        <v>157551161</v>
      </c>
      <c r="AU173" s="84">
        <f t="shared" si="62"/>
        <v>2553455</v>
      </c>
      <c r="AV173" s="84">
        <f t="shared" si="63"/>
        <v>19299747</v>
      </c>
      <c r="AW173" s="84">
        <f t="shared" si="64"/>
        <v>179404363</v>
      </c>
      <c r="AX173" s="84">
        <f t="shared" si="65"/>
        <v>1720688</v>
      </c>
      <c r="AY173" s="83">
        <f t="shared" si="68"/>
        <v>181125051</v>
      </c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</row>
    <row r="174" spans="1:75">
      <c r="A174" s="96">
        <f t="shared" si="66"/>
        <v>2033</v>
      </c>
      <c r="B174" s="96">
        <f t="shared" si="67"/>
        <v>1</v>
      </c>
      <c r="C174" s="95">
        <f t="shared" si="50"/>
        <v>48580</v>
      </c>
      <c r="E174" s="85">
        <v>97816454</v>
      </c>
      <c r="F174" s="84">
        <v>38168042</v>
      </c>
      <c r="G174" s="84">
        <v>2465661</v>
      </c>
      <c r="H174" s="84">
        <v>1831068</v>
      </c>
      <c r="I174" s="84">
        <v>87990</v>
      </c>
      <c r="J174" s="84">
        <v>95571</v>
      </c>
      <c r="K174" s="84">
        <v>12585</v>
      </c>
      <c r="L174" s="84">
        <v>5843430</v>
      </c>
      <c r="M174" s="84">
        <v>11464563</v>
      </c>
      <c r="N174" s="84">
        <f t="shared" si="51"/>
        <v>138550732</v>
      </c>
      <c r="O174" s="84">
        <f t="shared" si="52"/>
        <v>1926639</v>
      </c>
      <c r="P174" s="84">
        <f t="shared" si="53"/>
        <v>17307993</v>
      </c>
      <c r="Q174" s="84">
        <f t="shared" si="54"/>
        <v>157785364</v>
      </c>
      <c r="R174" s="84">
        <f t="shared" si="55"/>
        <v>1513338</v>
      </c>
      <c r="S174" s="83">
        <f t="shared" si="69"/>
        <v>159298702</v>
      </c>
      <c r="T174" s="84"/>
      <c r="U174" s="85">
        <v>105184484</v>
      </c>
      <c r="V174" s="84">
        <v>40559947</v>
      </c>
      <c r="W174" s="84">
        <v>2632864</v>
      </c>
      <c r="X174" s="84">
        <v>1900163</v>
      </c>
      <c r="Y174" s="84">
        <v>87990</v>
      </c>
      <c r="Z174" s="84">
        <v>106773</v>
      </c>
      <c r="AA174" s="84">
        <v>12585</v>
      </c>
      <c r="AB174" s="84">
        <v>5843430</v>
      </c>
      <c r="AC174" s="84">
        <v>11464563</v>
      </c>
      <c r="AD174" s="84">
        <f t="shared" si="56"/>
        <v>148477870</v>
      </c>
      <c r="AE174" s="84">
        <f t="shared" si="57"/>
        <v>2006936</v>
      </c>
      <c r="AF174" s="84">
        <f t="shared" si="58"/>
        <v>17307993</v>
      </c>
      <c r="AG174" s="84">
        <f t="shared" si="59"/>
        <v>167792799</v>
      </c>
      <c r="AH174" s="84">
        <f t="shared" si="60"/>
        <v>1609320</v>
      </c>
      <c r="AI174" s="83">
        <f t="shared" si="70"/>
        <v>169402119</v>
      </c>
      <c r="AK174" s="85">
        <v>106033216</v>
      </c>
      <c r="AL174" s="84">
        <v>41224041</v>
      </c>
      <c r="AM174" s="84">
        <v>2632864</v>
      </c>
      <c r="AN174" s="84">
        <v>1925272</v>
      </c>
      <c r="AO174" s="84">
        <v>87990</v>
      </c>
      <c r="AP174" s="84">
        <v>106773</v>
      </c>
      <c r="AQ174" s="84">
        <v>12585</v>
      </c>
      <c r="AR174" s="84">
        <v>5843430</v>
      </c>
      <c r="AS174" s="84">
        <v>11464563</v>
      </c>
      <c r="AT174" s="84">
        <f t="shared" si="61"/>
        <v>149990696</v>
      </c>
      <c r="AU174" s="84">
        <f t="shared" si="62"/>
        <v>2032045</v>
      </c>
      <c r="AV174" s="84">
        <f t="shared" si="63"/>
        <v>17307993</v>
      </c>
      <c r="AW174" s="84">
        <f t="shared" si="64"/>
        <v>169330734</v>
      </c>
      <c r="AX174" s="84">
        <f t="shared" si="65"/>
        <v>1624071</v>
      </c>
      <c r="AY174" s="83">
        <f t="shared" si="68"/>
        <v>170954805</v>
      </c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</row>
    <row r="175" spans="1:75">
      <c r="A175" s="96">
        <f t="shared" si="66"/>
        <v>2033</v>
      </c>
      <c r="B175" s="96">
        <f t="shared" si="67"/>
        <v>2</v>
      </c>
      <c r="C175" s="95">
        <f t="shared" si="50"/>
        <v>48611</v>
      </c>
      <c r="E175" s="85">
        <v>82996404</v>
      </c>
      <c r="F175" s="84">
        <v>35645286</v>
      </c>
      <c r="G175" s="84">
        <v>2206221</v>
      </c>
      <c r="H175" s="84">
        <v>1753121</v>
      </c>
      <c r="I175" s="84">
        <v>106713</v>
      </c>
      <c r="J175" s="84">
        <v>111752</v>
      </c>
      <c r="K175" s="84">
        <v>13740</v>
      </c>
      <c r="L175" s="84">
        <v>6169806</v>
      </c>
      <c r="M175" s="84">
        <v>15881954</v>
      </c>
      <c r="N175" s="84">
        <f t="shared" si="51"/>
        <v>120968364</v>
      </c>
      <c r="O175" s="84">
        <f t="shared" si="52"/>
        <v>1864873</v>
      </c>
      <c r="P175" s="84">
        <f t="shared" si="53"/>
        <v>22051760</v>
      </c>
      <c r="Q175" s="84">
        <f t="shared" si="54"/>
        <v>144884997</v>
      </c>
      <c r="R175" s="84">
        <f t="shared" si="55"/>
        <v>1389609</v>
      </c>
      <c r="S175" s="83">
        <f t="shared" si="69"/>
        <v>146274606</v>
      </c>
      <c r="T175" s="84"/>
      <c r="U175" s="85">
        <v>88993162</v>
      </c>
      <c r="V175" s="84">
        <v>37598556</v>
      </c>
      <c r="W175" s="84">
        <v>2360671</v>
      </c>
      <c r="X175" s="84">
        <v>1824842</v>
      </c>
      <c r="Y175" s="84">
        <v>106713</v>
      </c>
      <c r="Z175" s="84">
        <v>122729</v>
      </c>
      <c r="AA175" s="84">
        <v>13740</v>
      </c>
      <c r="AB175" s="84">
        <v>6169806</v>
      </c>
      <c r="AC175" s="84">
        <v>15881954</v>
      </c>
      <c r="AD175" s="84">
        <f t="shared" si="56"/>
        <v>129072842</v>
      </c>
      <c r="AE175" s="84">
        <f t="shared" si="57"/>
        <v>1947571</v>
      </c>
      <c r="AF175" s="84">
        <f t="shared" si="58"/>
        <v>22051760</v>
      </c>
      <c r="AG175" s="84">
        <f t="shared" si="59"/>
        <v>153072173</v>
      </c>
      <c r="AH175" s="84">
        <f t="shared" si="60"/>
        <v>1468133</v>
      </c>
      <c r="AI175" s="83">
        <f t="shared" si="70"/>
        <v>154540306</v>
      </c>
      <c r="AK175" s="85">
        <v>89667690</v>
      </c>
      <c r="AL175" s="84">
        <v>38075081</v>
      </c>
      <c r="AM175" s="84">
        <v>2360671</v>
      </c>
      <c r="AN175" s="84">
        <v>1849619</v>
      </c>
      <c r="AO175" s="84">
        <v>106713</v>
      </c>
      <c r="AP175" s="84">
        <v>122729</v>
      </c>
      <c r="AQ175" s="84">
        <v>13740</v>
      </c>
      <c r="AR175" s="84">
        <v>6169806</v>
      </c>
      <c r="AS175" s="84">
        <v>15881954</v>
      </c>
      <c r="AT175" s="84">
        <f t="shared" si="61"/>
        <v>130223895</v>
      </c>
      <c r="AU175" s="84">
        <f t="shared" si="62"/>
        <v>1972348</v>
      </c>
      <c r="AV175" s="84">
        <f t="shared" si="63"/>
        <v>22051760</v>
      </c>
      <c r="AW175" s="84">
        <f t="shared" si="64"/>
        <v>154248003</v>
      </c>
      <c r="AX175" s="84">
        <f t="shared" si="65"/>
        <v>1479410</v>
      </c>
      <c r="AY175" s="83">
        <f t="shared" si="68"/>
        <v>155727413</v>
      </c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</row>
    <row r="176" spans="1:75">
      <c r="A176" s="96">
        <f t="shared" si="66"/>
        <v>2033</v>
      </c>
      <c r="B176" s="96">
        <f t="shared" si="67"/>
        <v>3</v>
      </c>
      <c r="C176" s="95">
        <f t="shared" si="50"/>
        <v>48639</v>
      </c>
      <c r="E176" s="85">
        <v>75792226</v>
      </c>
      <c r="F176" s="84">
        <v>32735317</v>
      </c>
      <c r="G176" s="84">
        <v>1989478</v>
      </c>
      <c r="H176" s="84">
        <v>1642621</v>
      </c>
      <c r="I176" s="84">
        <v>106543</v>
      </c>
      <c r="J176" s="84">
        <v>100865</v>
      </c>
      <c r="K176" s="84">
        <v>14893</v>
      </c>
      <c r="L176" s="84">
        <v>5706394</v>
      </c>
      <c r="M176" s="84">
        <v>10834870</v>
      </c>
      <c r="N176" s="84">
        <f t="shared" si="51"/>
        <v>110638457</v>
      </c>
      <c r="O176" s="84">
        <f t="shared" si="52"/>
        <v>1743486</v>
      </c>
      <c r="P176" s="84">
        <f t="shared" si="53"/>
        <v>16541264</v>
      </c>
      <c r="Q176" s="84">
        <f t="shared" si="54"/>
        <v>128923207</v>
      </c>
      <c r="R176" s="84">
        <f t="shared" si="55"/>
        <v>1236517</v>
      </c>
      <c r="S176" s="83">
        <f t="shared" si="69"/>
        <v>130159724</v>
      </c>
      <c r="T176" s="84"/>
      <c r="U176" s="85">
        <v>81704586</v>
      </c>
      <c r="V176" s="84">
        <v>34577687</v>
      </c>
      <c r="W176" s="84">
        <v>2146237</v>
      </c>
      <c r="X176" s="84">
        <v>1710538</v>
      </c>
      <c r="Y176" s="84">
        <v>106543</v>
      </c>
      <c r="Z176" s="84">
        <v>111784</v>
      </c>
      <c r="AA176" s="84">
        <v>14893</v>
      </c>
      <c r="AB176" s="84">
        <v>5706394</v>
      </c>
      <c r="AC176" s="84">
        <v>10834870</v>
      </c>
      <c r="AD176" s="84">
        <f t="shared" si="56"/>
        <v>118549946</v>
      </c>
      <c r="AE176" s="84">
        <f t="shared" si="57"/>
        <v>1822322</v>
      </c>
      <c r="AF176" s="84">
        <f t="shared" si="58"/>
        <v>16541264</v>
      </c>
      <c r="AG176" s="84">
        <f t="shared" si="59"/>
        <v>136913532</v>
      </c>
      <c r="AH176" s="84">
        <f t="shared" si="60"/>
        <v>1313154</v>
      </c>
      <c r="AI176" s="83">
        <f t="shared" si="70"/>
        <v>138226686</v>
      </c>
      <c r="AK176" s="85">
        <v>82357406</v>
      </c>
      <c r="AL176" s="84">
        <v>34976255</v>
      </c>
      <c r="AM176" s="84">
        <v>2146237</v>
      </c>
      <c r="AN176" s="84">
        <v>1731662</v>
      </c>
      <c r="AO176" s="84">
        <v>106543</v>
      </c>
      <c r="AP176" s="84">
        <v>111784</v>
      </c>
      <c r="AQ176" s="84">
        <v>14893</v>
      </c>
      <c r="AR176" s="84">
        <v>5706394</v>
      </c>
      <c r="AS176" s="84">
        <v>10834870</v>
      </c>
      <c r="AT176" s="84">
        <f t="shared" si="61"/>
        <v>119601334</v>
      </c>
      <c r="AU176" s="84">
        <f t="shared" si="62"/>
        <v>1843446</v>
      </c>
      <c r="AV176" s="84">
        <f t="shared" si="63"/>
        <v>16541264</v>
      </c>
      <c r="AW176" s="84">
        <f t="shared" si="64"/>
        <v>137986044</v>
      </c>
      <c r="AX176" s="84">
        <f t="shared" si="65"/>
        <v>1323440</v>
      </c>
      <c r="AY176" s="83">
        <f t="shared" si="68"/>
        <v>139309484</v>
      </c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</row>
    <row r="177" spans="1:75">
      <c r="A177" s="96">
        <f t="shared" si="66"/>
        <v>2033</v>
      </c>
      <c r="B177" s="96">
        <f t="shared" si="67"/>
        <v>4</v>
      </c>
      <c r="C177" s="95">
        <f t="shared" si="50"/>
        <v>48670</v>
      </c>
      <c r="E177" s="85">
        <v>52604964</v>
      </c>
      <c r="F177" s="84">
        <v>24059306</v>
      </c>
      <c r="G177" s="84">
        <v>1647810</v>
      </c>
      <c r="H177" s="84">
        <v>1263063</v>
      </c>
      <c r="I177" s="84">
        <v>80767</v>
      </c>
      <c r="J177" s="84">
        <v>67930</v>
      </c>
      <c r="K177" s="84">
        <v>13445</v>
      </c>
      <c r="L177" s="84">
        <v>5738560</v>
      </c>
      <c r="M177" s="84">
        <v>11688943</v>
      </c>
      <c r="N177" s="84">
        <f t="shared" si="51"/>
        <v>78406292</v>
      </c>
      <c r="O177" s="84">
        <f t="shared" si="52"/>
        <v>1330993</v>
      </c>
      <c r="P177" s="84">
        <f t="shared" si="53"/>
        <v>17427503</v>
      </c>
      <c r="Q177" s="84">
        <f t="shared" si="54"/>
        <v>97164788</v>
      </c>
      <c r="R177" s="84">
        <f t="shared" si="55"/>
        <v>931919</v>
      </c>
      <c r="S177" s="83">
        <f t="shared" si="69"/>
        <v>98096707</v>
      </c>
      <c r="T177" s="84"/>
      <c r="U177" s="85">
        <v>57434022</v>
      </c>
      <c r="V177" s="84">
        <v>25652465</v>
      </c>
      <c r="W177" s="84">
        <v>1804463</v>
      </c>
      <c r="X177" s="84">
        <v>1320167</v>
      </c>
      <c r="Y177" s="84">
        <v>80767</v>
      </c>
      <c r="Z177" s="84">
        <v>77714</v>
      </c>
      <c r="AA177" s="84">
        <v>13445</v>
      </c>
      <c r="AB177" s="84">
        <v>5738560</v>
      </c>
      <c r="AC177" s="84">
        <v>11688943</v>
      </c>
      <c r="AD177" s="84">
        <f t="shared" si="56"/>
        <v>84985162</v>
      </c>
      <c r="AE177" s="84">
        <f t="shared" si="57"/>
        <v>1397881</v>
      </c>
      <c r="AF177" s="84">
        <f t="shared" si="58"/>
        <v>17427503</v>
      </c>
      <c r="AG177" s="84">
        <f t="shared" si="59"/>
        <v>103810546</v>
      </c>
      <c r="AH177" s="84">
        <f t="shared" si="60"/>
        <v>995659</v>
      </c>
      <c r="AI177" s="83">
        <f t="shared" si="70"/>
        <v>104806205</v>
      </c>
      <c r="AK177" s="85">
        <v>57948037</v>
      </c>
      <c r="AL177" s="84">
        <v>25951786</v>
      </c>
      <c r="AM177" s="84">
        <v>1804463</v>
      </c>
      <c r="AN177" s="84">
        <v>1335984</v>
      </c>
      <c r="AO177" s="84">
        <v>80767</v>
      </c>
      <c r="AP177" s="84">
        <v>77714</v>
      </c>
      <c r="AQ177" s="84">
        <v>13445</v>
      </c>
      <c r="AR177" s="84">
        <v>5738560</v>
      </c>
      <c r="AS177" s="84">
        <v>11688943</v>
      </c>
      <c r="AT177" s="84">
        <f t="shared" si="61"/>
        <v>85798498</v>
      </c>
      <c r="AU177" s="84">
        <f t="shared" si="62"/>
        <v>1413698</v>
      </c>
      <c r="AV177" s="84">
        <f t="shared" si="63"/>
        <v>17427503</v>
      </c>
      <c r="AW177" s="84">
        <f t="shared" si="64"/>
        <v>104639699</v>
      </c>
      <c r="AX177" s="84">
        <f t="shared" si="65"/>
        <v>1003611</v>
      </c>
      <c r="AY177" s="83">
        <f t="shared" si="68"/>
        <v>105643310</v>
      </c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</row>
    <row r="178" spans="1:75">
      <c r="A178" s="96">
        <f t="shared" si="66"/>
        <v>2033</v>
      </c>
      <c r="B178" s="96">
        <f t="shared" si="67"/>
        <v>5</v>
      </c>
      <c r="C178" s="95">
        <f t="shared" si="50"/>
        <v>48700</v>
      </c>
      <c r="E178" s="85">
        <v>29386670</v>
      </c>
      <c r="F178" s="84">
        <v>17613337</v>
      </c>
      <c r="G178" s="84">
        <v>1146754</v>
      </c>
      <c r="H178" s="84">
        <v>1211128</v>
      </c>
      <c r="I178" s="84">
        <v>85130</v>
      </c>
      <c r="J178" s="84">
        <v>54589</v>
      </c>
      <c r="K178" s="84">
        <v>12408</v>
      </c>
      <c r="L178" s="84">
        <v>5015969</v>
      </c>
      <c r="M178" s="84">
        <v>10741821</v>
      </c>
      <c r="N178" s="84">
        <f t="shared" si="51"/>
        <v>48244299</v>
      </c>
      <c r="O178" s="84">
        <f t="shared" si="52"/>
        <v>1265717</v>
      </c>
      <c r="P178" s="84">
        <f t="shared" si="53"/>
        <v>15757790</v>
      </c>
      <c r="Q178" s="84">
        <f t="shared" si="54"/>
        <v>65267806</v>
      </c>
      <c r="R178" s="84">
        <f t="shared" si="55"/>
        <v>625991</v>
      </c>
      <c r="S178" s="83">
        <f t="shared" si="69"/>
        <v>65893797</v>
      </c>
      <c r="T178" s="84"/>
      <c r="U178" s="85">
        <v>32313959</v>
      </c>
      <c r="V178" s="84">
        <v>18915534</v>
      </c>
      <c r="W178" s="84">
        <v>1286310</v>
      </c>
      <c r="X178" s="84">
        <v>1268640</v>
      </c>
      <c r="Y178" s="84">
        <v>85130</v>
      </c>
      <c r="Z178" s="84">
        <v>63317</v>
      </c>
      <c r="AA178" s="84">
        <v>12408</v>
      </c>
      <c r="AB178" s="84">
        <v>5015969</v>
      </c>
      <c r="AC178" s="84">
        <v>10741821</v>
      </c>
      <c r="AD178" s="84">
        <f t="shared" si="56"/>
        <v>52613341</v>
      </c>
      <c r="AE178" s="84">
        <f t="shared" si="57"/>
        <v>1331957</v>
      </c>
      <c r="AF178" s="84">
        <f t="shared" si="58"/>
        <v>15757790</v>
      </c>
      <c r="AG178" s="84">
        <f t="shared" si="59"/>
        <v>69703088</v>
      </c>
      <c r="AH178" s="84">
        <f t="shared" si="60"/>
        <v>668530</v>
      </c>
      <c r="AI178" s="83">
        <f t="shared" si="70"/>
        <v>70371618</v>
      </c>
      <c r="AK178" s="85">
        <v>32587238</v>
      </c>
      <c r="AL178" s="84">
        <v>19088183</v>
      </c>
      <c r="AM178" s="84">
        <v>1286310</v>
      </c>
      <c r="AN178" s="84">
        <v>1281058</v>
      </c>
      <c r="AO178" s="84">
        <v>85130</v>
      </c>
      <c r="AP178" s="84">
        <v>63317</v>
      </c>
      <c r="AQ178" s="84">
        <v>12408</v>
      </c>
      <c r="AR178" s="84">
        <v>5015969</v>
      </c>
      <c r="AS178" s="84">
        <v>10741821</v>
      </c>
      <c r="AT178" s="84">
        <f t="shared" si="61"/>
        <v>53059269</v>
      </c>
      <c r="AU178" s="84">
        <f t="shared" si="62"/>
        <v>1344375</v>
      </c>
      <c r="AV178" s="84">
        <f t="shared" si="63"/>
        <v>15757790</v>
      </c>
      <c r="AW178" s="84">
        <f t="shared" si="64"/>
        <v>70161434</v>
      </c>
      <c r="AX178" s="84">
        <f t="shared" si="65"/>
        <v>672926</v>
      </c>
      <c r="AY178" s="83">
        <f t="shared" si="68"/>
        <v>70834360</v>
      </c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</row>
    <row r="179" spans="1:75">
      <c r="A179" s="96">
        <f t="shared" si="66"/>
        <v>2033</v>
      </c>
      <c r="B179" s="96">
        <f t="shared" si="67"/>
        <v>6</v>
      </c>
      <c r="C179" s="95">
        <f t="shared" si="50"/>
        <v>48731</v>
      </c>
      <c r="E179" s="85">
        <v>18841007</v>
      </c>
      <c r="F179" s="84">
        <v>13837232</v>
      </c>
      <c r="G179" s="84">
        <v>887194</v>
      </c>
      <c r="H179" s="84">
        <v>943985</v>
      </c>
      <c r="I179" s="84">
        <v>67937</v>
      </c>
      <c r="J179" s="84">
        <v>54181</v>
      </c>
      <c r="K179" s="84">
        <v>12274</v>
      </c>
      <c r="L179" s="84">
        <v>4992589</v>
      </c>
      <c r="M179" s="84">
        <v>11676567</v>
      </c>
      <c r="N179" s="84">
        <f t="shared" si="51"/>
        <v>33645644</v>
      </c>
      <c r="O179" s="84">
        <f t="shared" si="52"/>
        <v>998166</v>
      </c>
      <c r="P179" s="84">
        <f t="shared" si="53"/>
        <v>16669156</v>
      </c>
      <c r="Q179" s="84">
        <f t="shared" si="54"/>
        <v>51312966</v>
      </c>
      <c r="R179" s="84">
        <f t="shared" si="55"/>
        <v>492149</v>
      </c>
      <c r="S179" s="83">
        <f t="shared" si="69"/>
        <v>51805115</v>
      </c>
      <c r="T179" s="84"/>
      <c r="U179" s="85">
        <v>20925845</v>
      </c>
      <c r="V179" s="84">
        <v>15029838</v>
      </c>
      <c r="W179" s="84">
        <v>1036192</v>
      </c>
      <c r="X179" s="84">
        <v>992080</v>
      </c>
      <c r="Y179" s="84">
        <v>67937</v>
      </c>
      <c r="Z179" s="84">
        <v>62814</v>
      </c>
      <c r="AA179" s="84">
        <v>12274</v>
      </c>
      <c r="AB179" s="84">
        <v>4992589</v>
      </c>
      <c r="AC179" s="84">
        <v>11676567</v>
      </c>
      <c r="AD179" s="84">
        <f t="shared" si="56"/>
        <v>37072086</v>
      </c>
      <c r="AE179" s="84">
        <f t="shared" si="57"/>
        <v>1054894</v>
      </c>
      <c r="AF179" s="84">
        <f t="shared" si="58"/>
        <v>16669156</v>
      </c>
      <c r="AG179" s="84">
        <f t="shared" si="59"/>
        <v>54796136</v>
      </c>
      <c r="AH179" s="84">
        <f t="shared" si="60"/>
        <v>525556</v>
      </c>
      <c r="AI179" s="83">
        <f t="shared" si="70"/>
        <v>55321692</v>
      </c>
      <c r="AK179" s="85">
        <v>21084511</v>
      </c>
      <c r="AL179" s="84">
        <v>15127375</v>
      </c>
      <c r="AM179" s="84">
        <v>1036192</v>
      </c>
      <c r="AN179" s="84">
        <v>999557</v>
      </c>
      <c r="AO179" s="84">
        <v>67937</v>
      </c>
      <c r="AP179" s="84">
        <v>62814</v>
      </c>
      <c r="AQ179" s="84">
        <v>12274</v>
      </c>
      <c r="AR179" s="84">
        <v>4992589</v>
      </c>
      <c r="AS179" s="84">
        <v>11676567</v>
      </c>
      <c r="AT179" s="84">
        <f t="shared" si="61"/>
        <v>37328289</v>
      </c>
      <c r="AU179" s="84">
        <f t="shared" si="62"/>
        <v>1062371</v>
      </c>
      <c r="AV179" s="84">
        <f t="shared" si="63"/>
        <v>16669156</v>
      </c>
      <c r="AW179" s="84">
        <f t="shared" si="64"/>
        <v>55059816</v>
      </c>
      <c r="AX179" s="84">
        <f t="shared" si="65"/>
        <v>528085</v>
      </c>
      <c r="AY179" s="83">
        <f t="shared" si="68"/>
        <v>55587901</v>
      </c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</row>
    <row r="180" spans="1:75">
      <c r="A180" s="96">
        <f t="shared" si="66"/>
        <v>2033</v>
      </c>
      <c r="B180" s="96">
        <f t="shared" si="67"/>
        <v>7</v>
      </c>
      <c r="C180" s="95">
        <f t="shared" si="50"/>
        <v>48761</v>
      </c>
      <c r="E180" s="85">
        <v>12971332</v>
      </c>
      <c r="F180" s="84">
        <v>11436709</v>
      </c>
      <c r="G180" s="84">
        <v>693043</v>
      </c>
      <c r="H180" s="84">
        <v>894784</v>
      </c>
      <c r="I180" s="84">
        <v>61620</v>
      </c>
      <c r="J180" s="84">
        <v>50571</v>
      </c>
      <c r="K180" s="84">
        <v>11605</v>
      </c>
      <c r="L180" s="84">
        <v>4390527</v>
      </c>
      <c r="M180" s="84">
        <v>11609842</v>
      </c>
      <c r="N180" s="84">
        <f t="shared" si="51"/>
        <v>25174309</v>
      </c>
      <c r="O180" s="84">
        <f t="shared" si="52"/>
        <v>945355</v>
      </c>
      <c r="P180" s="84">
        <f t="shared" si="53"/>
        <v>16000369</v>
      </c>
      <c r="Q180" s="84">
        <f t="shared" si="54"/>
        <v>42120033</v>
      </c>
      <c r="R180" s="84">
        <f t="shared" si="55"/>
        <v>403978</v>
      </c>
      <c r="S180" s="83">
        <f t="shared" si="69"/>
        <v>42524011</v>
      </c>
      <c r="T180" s="84"/>
      <c r="U180" s="85">
        <v>14770934</v>
      </c>
      <c r="V180" s="84">
        <v>12559050</v>
      </c>
      <c r="W180" s="84">
        <v>833226</v>
      </c>
      <c r="X180" s="84">
        <v>943291</v>
      </c>
      <c r="Y180" s="84">
        <v>61620</v>
      </c>
      <c r="Z180" s="84">
        <v>59057</v>
      </c>
      <c r="AA180" s="84">
        <v>11605</v>
      </c>
      <c r="AB180" s="84">
        <v>4390527</v>
      </c>
      <c r="AC180" s="84">
        <v>11609842</v>
      </c>
      <c r="AD180" s="84">
        <f t="shared" si="56"/>
        <v>28236435</v>
      </c>
      <c r="AE180" s="84">
        <f t="shared" si="57"/>
        <v>1002348</v>
      </c>
      <c r="AF180" s="84">
        <f t="shared" si="58"/>
        <v>16000369</v>
      </c>
      <c r="AG180" s="84">
        <f t="shared" si="59"/>
        <v>45239152</v>
      </c>
      <c r="AH180" s="84">
        <f t="shared" si="60"/>
        <v>433894</v>
      </c>
      <c r="AI180" s="83">
        <f t="shared" si="70"/>
        <v>45673046</v>
      </c>
      <c r="AK180" s="85">
        <v>14894082</v>
      </c>
      <c r="AL180" s="84">
        <v>12626681</v>
      </c>
      <c r="AM180" s="84">
        <v>833226</v>
      </c>
      <c r="AN180" s="84">
        <v>949709</v>
      </c>
      <c r="AO180" s="84">
        <v>61620</v>
      </c>
      <c r="AP180" s="84">
        <v>59057</v>
      </c>
      <c r="AQ180" s="84">
        <v>11605</v>
      </c>
      <c r="AR180" s="84">
        <v>4390527</v>
      </c>
      <c r="AS180" s="84">
        <v>11609842</v>
      </c>
      <c r="AT180" s="84">
        <f t="shared" si="61"/>
        <v>28427214</v>
      </c>
      <c r="AU180" s="84">
        <f t="shared" si="62"/>
        <v>1008766</v>
      </c>
      <c r="AV180" s="84">
        <f t="shared" si="63"/>
        <v>16000369</v>
      </c>
      <c r="AW180" s="84">
        <f t="shared" si="64"/>
        <v>45436349</v>
      </c>
      <c r="AX180" s="84">
        <f t="shared" si="65"/>
        <v>435785</v>
      </c>
      <c r="AY180" s="83">
        <f t="shared" si="68"/>
        <v>45872134</v>
      </c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</row>
    <row r="181" spans="1:75">
      <c r="A181" s="96">
        <f t="shared" si="66"/>
        <v>2033</v>
      </c>
      <c r="B181" s="96">
        <f t="shared" si="67"/>
        <v>8</v>
      </c>
      <c r="C181" s="95">
        <f t="shared" si="50"/>
        <v>48792</v>
      </c>
      <c r="E181" s="85">
        <v>12053698</v>
      </c>
      <c r="F181" s="84">
        <v>11825425</v>
      </c>
      <c r="G181" s="84">
        <v>728478</v>
      </c>
      <c r="H181" s="84">
        <v>941261</v>
      </c>
      <c r="I181" s="84">
        <v>64908</v>
      </c>
      <c r="J181" s="84">
        <v>51721</v>
      </c>
      <c r="K181" s="84">
        <v>11801</v>
      </c>
      <c r="L181" s="84">
        <v>4575772</v>
      </c>
      <c r="M181" s="84">
        <v>11175966</v>
      </c>
      <c r="N181" s="84">
        <f t="shared" si="51"/>
        <v>24684310</v>
      </c>
      <c r="O181" s="84">
        <f t="shared" si="52"/>
        <v>992982</v>
      </c>
      <c r="P181" s="84">
        <f t="shared" si="53"/>
        <v>15751738</v>
      </c>
      <c r="Q181" s="84">
        <f t="shared" si="54"/>
        <v>41429030</v>
      </c>
      <c r="R181" s="84">
        <f t="shared" si="55"/>
        <v>397351</v>
      </c>
      <c r="S181" s="83">
        <f t="shared" si="69"/>
        <v>41826381</v>
      </c>
      <c r="T181" s="84"/>
      <c r="U181" s="85">
        <v>13956831</v>
      </c>
      <c r="V181" s="84">
        <v>12985416</v>
      </c>
      <c r="W181" s="84">
        <v>881524</v>
      </c>
      <c r="X181" s="84">
        <v>992679</v>
      </c>
      <c r="Y181" s="84">
        <v>64908</v>
      </c>
      <c r="Z181" s="84">
        <v>59995</v>
      </c>
      <c r="AA181" s="84">
        <v>11801</v>
      </c>
      <c r="AB181" s="84">
        <v>4575772</v>
      </c>
      <c r="AC181" s="84">
        <v>11175966</v>
      </c>
      <c r="AD181" s="84">
        <f t="shared" si="56"/>
        <v>27900480</v>
      </c>
      <c r="AE181" s="84">
        <f t="shared" si="57"/>
        <v>1052674</v>
      </c>
      <c r="AF181" s="84">
        <f t="shared" si="58"/>
        <v>15751738</v>
      </c>
      <c r="AG181" s="84">
        <f t="shared" si="59"/>
        <v>44704892</v>
      </c>
      <c r="AH181" s="84">
        <f t="shared" si="60"/>
        <v>428770</v>
      </c>
      <c r="AI181" s="83">
        <f t="shared" si="70"/>
        <v>45133662</v>
      </c>
      <c r="AK181" s="85">
        <v>14098010</v>
      </c>
      <c r="AL181" s="84">
        <v>13056884</v>
      </c>
      <c r="AM181" s="84">
        <v>881524</v>
      </c>
      <c r="AN181" s="84">
        <v>999537</v>
      </c>
      <c r="AO181" s="84">
        <v>64908</v>
      </c>
      <c r="AP181" s="84">
        <v>59995</v>
      </c>
      <c r="AQ181" s="84">
        <v>11801</v>
      </c>
      <c r="AR181" s="84">
        <v>4575772</v>
      </c>
      <c r="AS181" s="84">
        <v>11175966</v>
      </c>
      <c r="AT181" s="84">
        <f t="shared" si="61"/>
        <v>28113127</v>
      </c>
      <c r="AU181" s="84">
        <f t="shared" si="62"/>
        <v>1059532</v>
      </c>
      <c r="AV181" s="84">
        <f t="shared" si="63"/>
        <v>15751738</v>
      </c>
      <c r="AW181" s="84">
        <f t="shared" si="64"/>
        <v>44924397</v>
      </c>
      <c r="AX181" s="84">
        <f t="shared" si="65"/>
        <v>430875</v>
      </c>
      <c r="AY181" s="83">
        <f t="shared" si="68"/>
        <v>45355272</v>
      </c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</row>
    <row r="182" spans="1:75">
      <c r="A182" s="96">
        <f t="shared" si="66"/>
        <v>2033</v>
      </c>
      <c r="B182" s="96">
        <f t="shared" si="67"/>
        <v>9</v>
      </c>
      <c r="C182" s="95">
        <f t="shared" si="50"/>
        <v>48823</v>
      </c>
      <c r="E182" s="85">
        <v>18943048</v>
      </c>
      <c r="F182" s="84">
        <v>13134404</v>
      </c>
      <c r="G182" s="84">
        <v>974493</v>
      </c>
      <c r="H182" s="84">
        <v>928662</v>
      </c>
      <c r="I182" s="84">
        <v>69806</v>
      </c>
      <c r="J182" s="84">
        <v>78534</v>
      </c>
      <c r="K182" s="84">
        <v>14490</v>
      </c>
      <c r="L182" s="84">
        <v>4553567</v>
      </c>
      <c r="M182" s="84">
        <v>10988780</v>
      </c>
      <c r="N182" s="84">
        <f t="shared" si="51"/>
        <v>33136241</v>
      </c>
      <c r="O182" s="84">
        <f t="shared" si="52"/>
        <v>1007196</v>
      </c>
      <c r="P182" s="84">
        <f t="shared" si="53"/>
        <v>15542347</v>
      </c>
      <c r="Q182" s="84">
        <f t="shared" si="54"/>
        <v>49685784</v>
      </c>
      <c r="R182" s="84">
        <f t="shared" si="55"/>
        <v>476542</v>
      </c>
      <c r="S182" s="83">
        <f t="shared" si="69"/>
        <v>50162326</v>
      </c>
      <c r="T182" s="84"/>
      <c r="U182" s="85">
        <v>21317640</v>
      </c>
      <c r="V182" s="84">
        <v>14268715</v>
      </c>
      <c r="W182" s="84">
        <v>1137501</v>
      </c>
      <c r="X182" s="84">
        <v>976743</v>
      </c>
      <c r="Y182" s="84">
        <v>69806</v>
      </c>
      <c r="Z182" s="84">
        <v>86103</v>
      </c>
      <c r="AA182" s="84">
        <v>14490</v>
      </c>
      <c r="AB182" s="84">
        <v>4553567</v>
      </c>
      <c r="AC182" s="84">
        <v>10988780</v>
      </c>
      <c r="AD182" s="84">
        <f t="shared" si="56"/>
        <v>36808152</v>
      </c>
      <c r="AE182" s="84">
        <f t="shared" si="57"/>
        <v>1062846</v>
      </c>
      <c r="AF182" s="84">
        <f t="shared" si="58"/>
        <v>15542347</v>
      </c>
      <c r="AG182" s="84">
        <f t="shared" si="59"/>
        <v>53413345</v>
      </c>
      <c r="AH182" s="84">
        <f t="shared" si="60"/>
        <v>512294</v>
      </c>
      <c r="AI182" s="83">
        <f t="shared" si="70"/>
        <v>53925639</v>
      </c>
      <c r="AK182" s="85">
        <v>21530046</v>
      </c>
      <c r="AL182" s="84">
        <v>14382577</v>
      </c>
      <c r="AM182" s="84">
        <v>1137501</v>
      </c>
      <c r="AN182" s="84">
        <v>985167</v>
      </c>
      <c r="AO182" s="84">
        <v>69806</v>
      </c>
      <c r="AP182" s="84">
        <v>86103</v>
      </c>
      <c r="AQ182" s="84">
        <v>14490</v>
      </c>
      <c r="AR182" s="84">
        <v>4553567</v>
      </c>
      <c r="AS182" s="84">
        <v>10988780</v>
      </c>
      <c r="AT182" s="84">
        <f t="shared" si="61"/>
        <v>37134420</v>
      </c>
      <c r="AU182" s="84">
        <f t="shared" si="62"/>
        <v>1071270</v>
      </c>
      <c r="AV182" s="84">
        <f t="shared" si="63"/>
        <v>15542347</v>
      </c>
      <c r="AW182" s="84">
        <f t="shared" si="64"/>
        <v>53748037</v>
      </c>
      <c r="AX182" s="84">
        <f t="shared" si="65"/>
        <v>515504</v>
      </c>
      <c r="AY182" s="83">
        <f t="shared" si="68"/>
        <v>54263541</v>
      </c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</row>
    <row r="183" spans="1:75">
      <c r="A183" s="96">
        <f t="shared" si="66"/>
        <v>2033</v>
      </c>
      <c r="B183" s="96">
        <f t="shared" si="67"/>
        <v>10</v>
      </c>
      <c r="C183" s="95">
        <f t="shared" si="50"/>
        <v>48853</v>
      </c>
      <c r="E183" s="85">
        <v>46196386</v>
      </c>
      <c r="F183" s="84">
        <v>21971017</v>
      </c>
      <c r="G183" s="84">
        <v>1163588</v>
      </c>
      <c r="H183" s="84">
        <v>1459920</v>
      </c>
      <c r="I183" s="84">
        <v>97533</v>
      </c>
      <c r="J183" s="84">
        <v>91119</v>
      </c>
      <c r="K183" s="84">
        <v>14766</v>
      </c>
      <c r="L183" s="84">
        <v>5010717</v>
      </c>
      <c r="M183" s="84">
        <v>12025253</v>
      </c>
      <c r="N183" s="84">
        <f t="shared" si="51"/>
        <v>69443290</v>
      </c>
      <c r="O183" s="84">
        <f t="shared" si="52"/>
        <v>1551039</v>
      </c>
      <c r="P183" s="84">
        <f t="shared" si="53"/>
        <v>17035970</v>
      </c>
      <c r="Q183" s="84">
        <f t="shared" si="54"/>
        <v>88030299</v>
      </c>
      <c r="R183" s="84">
        <f t="shared" si="55"/>
        <v>844309</v>
      </c>
      <c r="S183" s="83">
        <f t="shared" si="69"/>
        <v>88874608</v>
      </c>
      <c r="T183" s="84"/>
      <c r="U183" s="85">
        <v>50425947</v>
      </c>
      <c r="V183" s="84">
        <v>23533486</v>
      </c>
      <c r="W183" s="84">
        <v>1295805</v>
      </c>
      <c r="X183" s="84">
        <v>1530104</v>
      </c>
      <c r="Y183" s="84">
        <v>97533</v>
      </c>
      <c r="Z183" s="84">
        <v>100980</v>
      </c>
      <c r="AA183" s="84">
        <v>14766</v>
      </c>
      <c r="AB183" s="84">
        <v>5010717</v>
      </c>
      <c r="AC183" s="84">
        <v>12025253</v>
      </c>
      <c r="AD183" s="84">
        <f t="shared" si="56"/>
        <v>75367537</v>
      </c>
      <c r="AE183" s="84">
        <f t="shared" si="57"/>
        <v>1631084</v>
      </c>
      <c r="AF183" s="84">
        <f t="shared" si="58"/>
        <v>17035970</v>
      </c>
      <c r="AG183" s="84">
        <f t="shared" si="59"/>
        <v>94034591</v>
      </c>
      <c r="AH183" s="84">
        <f t="shared" si="60"/>
        <v>901897</v>
      </c>
      <c r="AI183" s="83">
        <f t="shared" si="70"/>
        <v>94936488</v>
      </c>
      <c r="AK183" s="85">
        <v>50860530</v>
      </c>
      <c r="AL183" s="84">
        <v>23792575</v>
      </c>
      <c r="AM183" s="84">
        <v>1295805</v>
      </c>
      <c r="AN183" s="84">
        <v>1548282</v>
      </c>
      <c r="AO183" s="84">
        <v>97533</v>
      </c>
      <c r="AP183" s="84">
        <v>100980</v>
      </c>
      <c r="AQ183" s="84">
        <v>14766</v>
      </c>
      <c r="AR183" s="84">
        <v>5010717</v>
      </c>
      <c r="AS183" s="84">
        <v>12025253</v>
      </c>
      <c r="AT183" s="84">
        <f t="shared" si="61"/>
        <v>76061209</v>
      </c>
      <c r="AU183" s="84">
        <f t="shared" si="62"/>
        <v>1649262</v>
      </c>
      <c r="AV183" s="84">
        <f t="shared" si="63"/>
        <v>17035970</v>
      </c>
      <c r="AW183" s="84">
        <f t="shared" si="64"/>
        <v>94746441</v>
      </c>
      <c r="AX183" s="84">
        <f t="shared" si="65"/>
        <v>908724</v>
      </c>
      <c r="AY183" s="83">
        <f t="shared" si="68"/>
        <v>95655165</v>
      </c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</row>
    <row r="184" spans="1:75">
      <c r="A184" s="96">
        <f t="shared" si="66"/>
        <v>2033</v>
      </c>
      <c r="B184" s="96">
        <f t="shared" si="67"/>
        <v>11</v>
      </c>
      <c r="C184" s="95">
        <f t="shared" si="50"/>
        <v>48884</v>
      </c>
      <c r="E184" s="85">
        <v>77305835</v>
      </c>
      <c r="F184" s="84">
        <v>31893765</v>
      </c>
      <c r="G184" s="84">
        <v>2143725</v>
      </c>
      <c r="H184" s="84">
        <v>1687717</v>
      </c>
      <c r="I184" s="84">
        <v>84384</v>
      </c>
      <c r="J184" s="84">
        <v>88440</v>
      </c>
      <c r="K184" s="84">
        <v>12218</v>
      </c>
      <c r="L184" s="84">
        <v>5984037</v>
      </c>
      <c r="M184" s="84">
        <v>12854643</v>
      </c>
      <c r="N184" s="84">
        <f t="shared" si="51"/>
        <v>111439927</v>
      </c>
      <c r="O184" s="84">
        <f t="shared" si="52"/>
        <v>1776157</v>
      </c>
      <c r="P184" s="84">
        <f t="shared" si="53"/>
        <v>18838680</v>
      </c>
      <c r="Q184" s="84">
        <f t="shared" si="54"/>
        <v>132054764</v>
      </c>
      <c r="R184" s="84">
        <f t="shared" si="55"/>
        <v>1266553</v>
      </c>
      <c r="S184" s="83">
        <f t="shared" si="69"/>
        <v>133321317</v>
      </c>
      <c r="T184" s="84"/>
      <c r="U184" s="85">
        <v>83343735</v>
      </c>
      <c r="V184" s="84">
        <v>33971026</v>
      </c>
      <c r="W184" s="84">
        <v>2318641</v>
      </c>
      <c r="X184" s="84">
        <v>1743452</v>
      </c>
      <c r="Y184" s="84">
        <v>84384</v>
      </c>
      <c r="Z184" s="84">
        <v>98163</v>
      </c>
      <c r="AA184" s="84">
        <v>12218</v>
      </c>
      <c r="AB184" s="84">
        <v>5984037</v>
      </c>
      <c r="AC184" s="84">
        <v>12854643</v>
      </c>
      <c r="AD184" s="84">
        <f t="shared" si="56"/>
        <v>119730004</v>
      </c>
      <c r="AE184" s="84">
        <f t="shared" si="57"/>
        <v>1841615</v>
      </c>
      <c r="AF184" s="84">
        <f t="shared" si="58"/>
        <v>18838680</v>
      </c>
      <c r="AG184" s="84">
        <f t="shared" si="59"/>
        <v>140410299</v>
      </c>
      <c r="AH184" s="84">
        <f t="shared" si="60"/>
        <v>1346691</v>
      </c>
      <c r="AI184" s="83">
        <f t="shared" si="70"/>
        <v>141756990</v>
      </c>
      <c r="AK184" s="85">
        <v>84017101</v>
      </c>
      <c r="AL184" s="84">
        <v>34474682</v>
      </c>
      <c r="AM184" s="84">
        <v>2318641</v>
      </c>
      <c r="AN184" s="84">
        <v>1759787</v>
      </c>
      <c r="AO184" s="84">
        <v>84384</v>
      </c>
      <c r="AP184" s="84">
        <v>98163</v>
      </c>
      <c r="AQ184" s="84">
        <v>12218</v>
      </c>
      <c r="AR184" s="84">
        <v>5984037</v>
      </c>
      <c r="AS184" s="84">
        <v>12854643</v>
      </c>
      <c r="AT184" s="84">
        <f t="shared" si="61"/>
        <v>120907026</v>
      </c>
      <c r="AU184" s="84">
        <f t="shared" si="62"/>
        <v>1857950</v>
      </c>
      <c r="AV184" s="84">
        <f t="shared" si="63"/>
        <v>18838680</v>
      </c>
      <c r="AW184" s="84">
        <f t="shared" si="64"/>
        <v>141603656</v>
      </c>
      <c r="AX184" s="84">
        <f t="shared" si="65"/>
        <v>1358137</v>
      </c>
      <c r="AY184" s="83">
        <f t="shared" si="68"/>
        <v>142961793</v>
      </c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</row>
    <row r="185" spans="1:75">
      <c r="A185" s="96">
        <f t="shared" si="66"/>
        <v>2033</v>
      </c>
      <c r="B185" s="96">
        <f t="shared" si="67"/>
        <v>12</v>
      </c>
      <c r="C185" s="95">
        <f t="shared" si="50"/>
        <v>48914</v>
      </c>
      <c r="E185" s="85">
        <v>101761134</v>
      </c>
      <c r="F185" s="84">
        <v>40965830</v>
      </c>
      <c r="G185" s="84">
        <v>2798529</v>
      </c>
      <c r="H185" s="84">
        <v>2179816</v>
      </c>
      <c r="I185" s="84">
        <v>102793</v>
      </c>
      <c r="J185" s="84">
        <v>104374</v>
      </c>
      <c r="K185" s="84">
        <v>13522</v>
      </c>
      <c r="L185" s="84">
        <v>6181977</v>
      </c>
      <c r="M185" s="84">
        <v>13211985</v>
      </c>
      <c r="N185" s="84">
        <f t="shared" si="51"/>
        <v>145641808</v>
      </c>
      <c r="O185" s="84">
        <f t="shared" si="52"/>
        <v>2284190</v>
      </c>
      <c r="P185" s="84">
        <f t="shared" si="53"/>
        <v>19393962</v>
      </c>
      <c r="Q185" s="84">
        <f t="shared" si="54"/>
        <v>167319960</v>
      </c>
      <c r="R185" s="84">
        <f t="shared" si="55"/>
        <v>1604785</v>
      </c>
      <c r="S185" s="83">
        <f t="shared" si="69"/>
        <v>168924745</v>
      </c>
      <c r="T185" s="84"/>
      <c r="U185" s="85">
        <v>109813045</v>
      </c>
      <c r="V185" s="84">
        <v>43732163</v>
      </c>
      <c r="W185" s="84">
        <v>2993083</v>
      </c>
      <c r="X185" s="84">
        <v>2236398</v>
      </c>
      <c r="Y185" s="84">
        <v>102793</v>
      </c>
      <c r="Z185" s="84">
        <v>114400</v>
      </c>
      <c r="AA185" s="84">
        <v>13522</v>
      </c>
      <c r="AB185" s="84">
        <v>6181977</v>
      </c>
      <c r="AC185" s="84">
        <v>13211985</v>
      </c>
      <c r="AD185" s="84">
        <f t="shared" si="56"/>
        <v>156654606</v>
      </c>
      <c r="AE185" s="84">
        <f t="shared" si="57"/>
        <v>2350798</v>
      </c>
      <c r="AF185" s="84">
        <f t="shared" si="58"/>
        <v>19393962</v>
      </c>
      <c r="AG185" s="84">
        <f t="shared" si="59"/>
        <v>178399366</v>
      </c>
      <c r="AH185" s="84">
        <f t="shared" si="60"/>
        <v>1711049</v>
      </c>
      <c r="AI185" s="83">
        <f t="shared" si="70"/>
        <v>180110415</v>
      </c>
      <c r="AK185" s="85">
        <v>110752375</v>
      </c>
      <c r="AL185" s="84">
        <v>44539810</v>
      </c>
      <c r="AM185" s="84">
        <v>2993083</v>
      </c>
      <c r="AN185" s="84">
        <v>2254643</v>
      </c>
      <c r="AO185" s="84">
        <v>102793</v>
      </c>
      <c r="AP185" s="84">
        <v>114400</v>
      </c>
      <c r="AQ185" s="84">
        <v>13522</v>
      </c>
      <c r="AR185" s="84">
        <v>6181977</v>
      </c>
      <c r="AS185" s="84">
        <v>13211985</v>
      </c>
      <c r="AT185" s="84">
        <f t="shared" si="61"/>
        <v>158401583</v>
      </c>
      <c r="AU185" s="84">
        <f t="shared" si="62"/>
        <v>2369043</v>
      </c>
      <c r="AV185" s="84">
        <f t="shared" si="63"/>
        <v>19393962</v>
      </c>
      <c r="AW185" s="84">
        <f t="shared" si="64"/>
        <v>180164588</v>
      </c>
      <c r="AX185" s="84">
        <f t="shared" si="65"/>
        <v>1727979</v>
      </c>
      <c r="AY185" s="83">
        <f t="shared" si="68"/>
        <v>181892567</v>
      </c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</row>
    <row r="186" spans="1:75">
      <c r="A186" s="96">
        <f t="shared" si="66"/>
        <v>2034</v>
      </c>
      <c r="B186" s="96">
        <f t="shared" si="67"/>
        <v>1</v>
      </c>
      <c r="C186" s="95">
        <f t="shared" si="50"/>
        <v>48945</v>
      </c>
      <c r="E186" s="85">
        <v>97855169</v>
      </c>
      <c r="F186" s="84">
        <v>38226744</v>
      </c>
      <c r="G186" s="84">
        <v>2443243</v>
      </c>
      <c r="H186" s="84">
        <v>1685802</v>
      </c>
      <c r="I186" s="84">
        <v>81158</v>
      </c>
      <c r="J186" s="84">
        <v>95417</v>
      </c>
      <c r="K186" s="84">
        <v>12585</v>
      </c>
      <c r="L186" s="84">
        <v>5951129</v>
      </c>
      <c r="M186" s="84">
        <v>11456007</v>
      </c>
      <c r="N186" s="84">
        <f t="shared" si="51"/>
        <v>138618899</v>
      </c>
      <c r="O186" s="84">
        <f t="shared" si="52"/>
        <v>1781219</v>
      </c>
      <c r="P186" s="84">
        <f t="shared" si="53"/>
        <v>17407136</v>
      </c>
      <c r="Q186" s="84">
        <f t="shared" si="54"/>
        <v>157807254</v>
      </c>
      <c r="R186" s="84">
        <f t="shared" si="55"/>
        <v>1513548</v>
      </c>
      <c r="S186" s="83">
        <f t="shared" si="69"/>
        <v>159320802</v>
      </c>
      <c r="T186" s="84"/>
      <c r="U186" s="85">
        <v>105734646</v>
      </c>
      <c r="V186" s="84">
        <v>40714767</v>
      </c>
      <c r="W186" s="84">
        <v>2610400</v>
      </c>
      <c r="X186" s="84">
        <v>1753998</v>
      </c>
      <c r="Y186" s="84">
        <v>81158</v>
      </c>
      <c r="Z186" s="84">
        <v>106657</v>
      </c>
      <c r="AA186" s="84">
        <v>12585</v>
      </c>
      <c r="AB186" s="84">
        <v>5951129</v>
      </c>
      <c r="AC186" s="84">
        <v>11456007</v>
      </c>
      <c r="AD186" s="84">
        <f t="shared" si="56"/>
        <v>149153556</v>
      </c>
      <c r="AE186" s="84">
        <f t="shared" si="57"/>
        <v>1860655</v>
      </c>
      <c r="AF186" s="84">
        <f t="shared" si="58"/>
        <v>17407136</v>
      </c>
      <c r="AG186" s="84">
        <f t="shared" si="59"/>
        <v>168421347</v>
      </c>
      <c r="AH186" s="84">
        <f t="shared" si="60"/>
        <v>1615349</v>
      </c>
      <c r="AI186" s="83">
        <f t="shared" si="70"/>
        <v>170036696</v>
      </c>
      <c r="AK186" s="85">
        <v>106655293</v>
      </c>
      <c r="AL186" s="84">
        <v>41430164</v>
      </c>
      <c r="AM186" s="84">
        <v>2610400</v>
      </c>
      <c r="AN186" s="84">
        <v>1779326</v>
      </c>
      <c r="AO186" s="84">
        <v>81158</v>
      </c>
      <c r="AP186" s="84">
        <v>106657</v>
      </c>
      <c r="AQ186" s="84">
        <v>12585</v>
      </c>
      <c r="AR186" s="84">
        <v>5951129</v>
      </c>
      <c r="AS186" s="84">
        <v>11456007</v>
      </c>
      <c r="AT186" s="84">
        <f t="shared" si="61"/>
        <v>150789600</v>
      </c>
      <c r="AU186" s="84">
        <f t="shared" si="62"/>
        <v>1885983</v>
      </c>
      <c r="AV186" s="84">
        <f t="shared" si="63"/>
        <v>17407136</v>
      </c>
      <c r="AW186" s="84">
        <f t="shared" si="64"/>
        <v>170082719</v>
      </c>
      <c r="AX186" s="84">
        <f t="shared" si="65"/>
        <v>1631283</v>
      </c>
      <c r="AY186" s="83">
        <f t="shared" si="68"/>
        <v>171714002</v>
      </c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</row>
    <row r="187" spans="1:75">
      <c r="A187" s="96">
        <f t="shared" si="66"/>
        <v>2034</v>
      </c>
      <c r="B187" s="96">
        <f t="shared" si="67"/>
        <v>2</v>
      </c>
      <c r="C187" s="95">
        <f t="shared" si="50"/>
        <v>48976</v>
      </c>
      <c r="E187" s="85">
        <v>83021624</v>
      </c>
      <c r="F187" s="84">
        <v>35718134</v>
      </c>
      <c r="G187" s="84">
        <v>2186093</v>
      </c>
      <c r="H187" s="84">
        <v>1613334</v>
      </c>
      <c r="I187" s="84">
        <v>98266</v>
      </c>
      <c r="J187" s="84">
        <v>111594</v>
      </c>
      <c r="K187" s="84">
        <v>13740</v>
      </c>
      <c r="L187" s="84">
        <v>6276666</v>
      </c>
      <c r="M187" s="84">
        <v>15871645</v>
      </c>
      <c r="N187" s="84">
        <f t="shared" si="51"/>
        <v>121037857</v>
      </c>
      <c r="O187" s="84">
        <f t="shared" si="52"/>
        <v>1724928</v>
      </c>
      <c r="P187" s="84">
        <f t="shared" si="53"/>
        <v>22148311</v>
      </c>
      <c r="Q187" s="84">
        <f t="shared" si="54"/>
        <v>144911096</v>
      </c>
      <c r="R187" s="84">
        <f t="shared" si="55"/>
        <v>1389859</v>
      </c>
      <c r="S187" s="83">
        <f t="shared" si="69"/>
        <v>146300955</v>
      </c>
      <c r="T187" s="84"/>
      <c r="U187" s="85">
        <v>89437150</v>
      </c>
      <c r="V187" s="84">
        <v>37749566</v>
      </c>
      <c r="W187" s="84">
        <v>2340498</v>
      </c>
      <c r="X187" s="84">
        <v>1683992</v>
      </c>
      <c r="Y187" s="84">
        <v>98266</v>
      </c>
      <c r="Z187" s="84">
        <v>122618</v>
      </c>
      <c r="AA187" s="84">
        <v>13740</v>
      </c>
      <c r="AB187" s="84">
        <v>6276666</v>
      </c>
      <c r="AC187" s="84">
        <v>15871645</v>
      </c>
      <c r="AD187" s="84">
        <f t="shared" si="56"/>
        <v>129639220</v>
      </c>
      <c r="AE187" s="84">
        <f t="shared" si="57"/>
        <v>1806610</v>
      </c>
      <c r="AF187" s="84">
        <f t="shared" si="58"/>
        <v>22148311</v>
      </c>
      <c r="AG187" s="84">
        <f t="shared" si="59"/>
        <v>153594141</v>
      </c>
      <c r="AH187" s="84">
        <f t="shared" si="60"/>
        <v>1473139</v>
      </c>
      <c r="AI187" s="83">
        <f t="shared" si="70"/>
        <v>155067280</v>
      </c>
      <c r="AK187" s="85">
        <v>90168190</v>
      </c>
      <c r="AL187" s="84">
        <v>38262416</v>
      </c>
      <c r="AM187" s="84">
        <v>2340498</v>
      </c>
      <c r="AN187" s="84">
        <v>1708974</v>
      </c>
      <c r="AO187" s="84">
        <v>98266</v>
      </c>
      <c r="AP187" s="84">
        <v>122618</v>
      </c>
      <c r="AQ187" s="84">
        <v>13740</v>
      </c>
      <c r="AR187" s="84">
        <v>6276666</v>
      </c>
      <c r="AS187" s="84">
        <v>15871645</v>
      </c>
      <c r="AT187" s="84">
        <f t="shared" si="61"/>
        <v>130883110</v>
      </c>
      <c r="AU187" s="84">
        <f t="shared" si="62"/>
        <v>1831592</v>
      </c>
      <c r="AV187" s="84">
        <f t="shared" si="63"/>
        <v>22148311</v>
      </c>
      <c r="AW187" s="84">
        <f t="shared" si="64"/>
        <v>154863013</v>
      </c>
      <c r="AX187" s="84">
        <f t="shared" si="65"/>
        <v>1485309</v>
      </c>
      <c r="AY187" s="83">
        <f t="shared" si="68"/>
        <v>156348322</v>
      </c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</row>
    <row r="188" spans="1:75">
      <c r="A188" s="96">
        <f t="shared" si="66"/>
        <v>2034</v>
      </c>
      <c r="B188" s="96">
        <f t="shared" si="67"/>
        <v>3</v>
      </c>
      <c r="C188" s="95">
        <f t="shared" si="50"/>
        <v>49004</v>
      </c>
      <c r="E188" s="85">
        <v>75794731</v>
      </c>
      <c r="F188" s="84">
        <v>32812551</v>
      </c>
      <c r="G188" s="84">
        <v>1971088</v>
      </c>
      <c r="H188" s="84">
        <v>1512359</v>
      </c>
      <c r="I188" s="84">
        <v>98071</v>
      </c>
      <c r="J188" s="84">
        <v>100692</v>
      </c>
      <c r="K188" s="84">
        <v>14893</v>
      </c>
      <c r="L188" s="84">
        <v>5809389</v>
      </c>
      <c r="M188" s="84">
        <v>10826235</v>
      </c>
      <c r="N188" s="84">
        <f t="shared" si="51"/>
        <v>110691334</v>
      </c>
      <c r="O188" s="84">
        <f t="shared" si="52"/>
        <v>1613051</v>
      </c>
      <c r="P188" s="84">
        <f t="shared" si="53"/>
        <v>16635624</v>
      </c>
      <c r="Q188" s="84">
        <f t="shared" si="54"/>
        <v>128940009</v>
      </c>
      <c r="R188" s="84">
        <f t="shared" si="55"/>
        <v>1236679</v>
      </c>
      <c r="S188" s="83">
        <f t="shared" si="69"/>
        <v>130176688</v>
      </c>
      <c r="T188" s="84"/>
      <c r="U188" s="85">
        <v>82123954</v>
      </c>
      <c r="V188" s="84">
        <v>34729866</v>
      </c>
      <c r="W188" s="84">
        <v>2127798</v>
      </c>
      <c r="X188" s="84">
        <v>1579135</v>
      </c>
      <c r="Y188" s="84">
        <v>98071</v>
      </c>
      <c r="Z188" s="84">
        <v>111664</v>
      </c>
      <c r="AA188" s="84">
        <v>14893</v>
      </c>
      <c r="AB188" s="84">
        <v>5809389</v>
      </c>
      <c r="AC188" s="84">
        <v>10826235</v>
      </c>
      <c r="AD188" s="84">
        <f t="shared" si="56"/>
        <v>119094582</v>
      </c>
      <c r="AE188" s="84">
        <f t="shared" si="57"/>
        <v>1690799</v>
      </c>
      <c r="AF188" s="84">
        <f t="shared" si="58"/>
        <v>16635624</v>
      </c>
      <c r="AG188" s="84">
        <f t="shared" si="59"/>
        <v>137421005</v>
      </c>
      <c r="AH188" s="84">
        <f t="shared" si="60"/>
        <v>1318021</v>
      </c>
      <c r="AI188" s="83">
        <f t="shared" si="70"/>
        <v>138739026</v>
      </c>
      <c r="AK188" s="85">
        <v>82830940</v>
      </c>
      <c r="AL188" s="84">
        <v>35158007</v>
      </c>
      <c r="AM188" s="84">
        <v>2127798</v>
      </c>
      <c r="AN188" s="84">
        <v>1600416</v>
      </c>
      <c r="AO188" s="84">
        <v>98071</v>
      </c>
      <c r="AP188" s="84">
        <v>111664</v>
      </c>
      <c r="AQ188" s="84">
        <v>14893</v>
      </c>
      <c r="AR188" s="84">
        <v>5809389</v>
      </c>
      <c r="AS188" s="84">
        <v>10826235</v>
      </c>
      <c r="AT188" s="84">
        <f t="shared" si="61"/>
        <v>120229709</v>
      </c>
      <c r="AU188" s="84">
        <f t="shared" si="62"/>
        <v>1712080</v>
      </c>
      <c r="AV188" s="84">
        <f t="shared" si="63"/>
        <v>16635624</v>
      </c>
      <c r="AW188" s="84">
        <f t="shared" si="64"/>
        <v>138577413</v>
      </c>
      <c r="AX188" s="84">
        <f t="shared" si="65"/>
        <v>1329112</v>
      </c>
      <c r="AY188" s="83">
        <f t="shared" si="68"/>
        <v>139906525</v>
      </c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</row>
    <row r="189" spans="1:75">
      <c r="A189" s="96">
        <f t="shared" si="66"/>
        <v>2034</v>
      </c>
      <c r="B189" s="96">
        <f t="shared" si="67"/>
        <v>4</v>
      </c>
      <c r="C189" s="95">
        <f t="shared" si="50"/>
        <v>49035</v>
      </c>
      <c r="E189" s="85">
        <v>52499200</v>
      </c>
      <c r="F189" s="84">
        <v>24125899</v>
      </c>
      <c r="G189" s="84">
        <v>1632208</v>
      </c>
      <c r="H189" s="84">
        <v>1163976</v>
      </c>
      <c r="I189" s="84">
        <v>74365</v>
      </c>
      <c r="J189" s="84">
        <v>67758</v>
      </c>
      <c r="K189" s="84">
        <v>13445</v>
      </c>
      <c r="L189" s="84">
        <v>5848361</v>
      </c>
      <c r="M189" s="84">
        <v>11679089</v>
      </c>
      <c r="N189" s="84">
        <f t="shared" si="51"/>
        <v>78345117</v>
      </c>
      <c r="O189" s="84">
        <f t="shared" si="52"/>
        <v>1231734</v>
      </c>
      <c r="P189" s="84">
        <f t="shared" si="53"/>
        <v>17527450</v>
      </c>
      <c r="Q189" s="84">
        <f t="shared" si="54"/>
        <v>97104301</v>
      </c>
      <c r="R189" s="84">
        <f t="shared" si="55"/>
        <v>931339</v>
      </c>
      <c r="S189" s="83">
        <f t="shared" si="69"/>
        <v>98035640</v>
      </c>
      <c r="T189" s="84"/>
      <c r="U189" s="85">
        <v>57674114</v>
      </c>
      <c r="V189" s="84">
        <v>25784817</v>
      </c>
      <c r="W189" s="84">
        <v>1788811</v>
      </c>
      <c r="X189" s="84">
        <v>1220012</v>
      </c>
      <c r="Y189" s="84">
        <v>74365</v>
      </c>
      <c r="Z189" s="84">
        <v>77594</v>
      </c>
      <c r="AA189" s="84">
        <v>13445</v>
      </c>
      <c r="AB189" s="84">
        <v>5848361</v>
      </c>
      <c r="AC189" s="84">
        <v>11679089</v>
      </c>
      <c r="AD189" s="84">
        <f t="shared" si="56"/>
        <v>85335552</v>
      </c>
      <c r="AE189" s="84">
        <f t="shared" si="57"/>
        <v>1297606</v>
      </c>
      <c r="AF189" s="84">
        <f t="shared" si="58"/>
        <v>17527450</v>
      </c>
      <c r="AG189" s="84">
        <f t="shared" si="59"/>
        <v>104160608</v>
      </c>
      <c r="AH189" s="84">
        <f t="shared" si="60"/>
        <v>999016</v>
      </c>
      <c r="AI189" s="83">
        <f t="shared" si="70"/>
        <v>105159624</v>
      </c>
      <c r="AK189" s="85">
        <v>58230071</v>
      </c>
      <c r="AL189" s="84">
        <v>26105594</v>
      </c>
      <c r="AM189" s="84">
        <v>1788811</v>
      </c>
      <c r="AN189" s="84">
        <v>1235934</v>
      </c>
      <c r="AO189" s="84">
        <v>74365</v>
      </c>
      <c r="AP189" s="84">
        <v>77594</v>
      </c>
      <c r="AQ189" s="84">
        <v>13445</v>
      </c>
      <c r="AR189" s="84">
        <v>5848361</v>
      </c>
      <c r="AS189" s="84">
        <v>11679089</v>
      </c>
      <c r="AT189" s="84">
        <f t="shared" si="61"/>
        <v>86212286</v>
      </c>
      <c r="AU189" s="84">
        <f t="shared" si="62"/>
        <v>1313528</v>
      </c>
      <c r="AV189" s="84">
        <f t="shared" si="63"/>
        <v>17527450</v>
      </c>
      <c r="AW189" s="84">
        <f t="shared" si="64"/>
        <v>105053264</v>
      </c>
      <c r="AX189" s="84">
        <f t="shared" si="65"/>
        <v>1007578</v>
      </c>
      <c r="AY189" s="83">
        <f t="shared" si="68"/>
        <v>106060842</v>
      </c>
      <c r="BA189" s="233"/>
      <c r="BB189" s="233"/>
      <c r="BC189" s="233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</row>
    <row r="190" spans="1:75">
      <c r="A190" s="96">
        <f t="shared" si="66"/>
        <v>2034</v>
      </c>
      <c r="B190" s="96">
        <f t="shared" si="67"/>
        <v>5</v>
      </c>
      <c r="C190" s="95">
        <f t="shared" si="50"/>
        <v>49065</v>
      </c>
      <c r="E190" s="85">
        <v>29230324</v>
      </c>
      <c r="F190" s="84">
        <v>17676677</v>
      </c>
      <c r="G190" s="84">
        <v>1135483</v>
      </c>
      <c r="H190" s="84">
        <v>1118127</v>
      </c>
      <c r="I190" s="84">
        <v>78375</v>
      </c>
      <c r="J190" s="84">
        <v>54421</v>
      </c>
      <c r="K190" s="84">
        <v>12408</v>
      </c>
      <c r="L190" s="84">
        <v>5119077</v>
      </c>
      <c r="M190" s="84">
        <v>10732197</v>
      </c>
      <c r="N190" s="84">
        <f t="shared" si="51"/>
        <v>48133267</v>
      </c>
      <c r="O190" s="84">
        <f t="shared" si="52"/>
        <v>1172548</v>
      </c>
      <c r="P190" s="84">
        <f t="shared" si="53"/>
        <v>15851274</v>
      </c>
      <c r="Q190" s="84">
        <f t="shared" si="54"/>
        <v>65157089</v>
      </c>
      <c r="R190" s="84">
        <f t="shared" si="55"/>
        <v>624929</v>
      </c>
      <c r="S190" s="83">
        <f t="shared" si="69"/>
        <v>65782018</v>
      </c>
      <c r="T190" s="84"/>
      <c r="U190" s="85">
        <v>32372175</v>
      </c>
      <c r="V190" s="84">
        <v>19031399</v>
      </c>
      <c r="W190" s="84">
        <v>1274992</v>
      </c>
      <c r="X190" s="84">
        <v>1174396</v>
      </c>
      <c r="Y190" s="84">
        <v>78375</v>
      </c>
      <c r="Z190" s="84">
        <v>63198</v>
      </c>
      <c r="AA190" s="84">
        <v>12408</v>
      </c>
      <c r="AB190" s="84">
        <v>5119077</v>
      </c>
      <c r="AC190" s="84">
        <v>10732197</v>
      </c>
      <c r="AD190" s="84">
        <f t="shared" si="56"/>
        <v>52769349</v>
      </c>
      <c r="AE190" s="84">
        <f t="shared" si="57"/>
        <v>1237594</v>
      </c>
      <c r="AF190" s="84">
        <f t="shared" si="58"/>
        <v>15851274</v>
      </c>
      <c r="AG190" s="84">
        <f t="shared" si="59"/>
        <v>69858217</v>
      </c>
      <c r="AH190" s="84">
        <f t="shared" si="60"/>
        <v>670018</v>
      </c>
      <c r="AI190" s="83">
        <f t="shared" si="70"/>
        <v>70528235</v>
      </c>
      <c r="AK190" s="85">
        <v>32666703</v>
      </c>
      <c r="AL190" s="84">
        <v>19215401</v>
      </c>
      <c r="AM190" s="84">
        <v>1274992</v>
      </c>
      <c r="AN190" s="84">
        <v>1186882</v>
      </c>
      <c r="AO190" s="84">
        <v>78375</v>
      </c>
      <c r="AP190" s="84">
        <v>63198</v>
      </c>
      <c r="AQ190" s="84">
        <v>12408</v>
      </c>
      <c r="AR190" s="84">
        <v>5119077</v>
      </c>
      <c r="AS190" s="84">
        <v>10732197</v>
      </c>
      <c r="AT190" s="84">
        <f t="shared" si="61"/>
        <v>53247879</v>
      </c>
      <c r="AU190" s="84">
        <f t="shared" si="62"/>
        <v>1250080</v>
      </c>
      <c r="AV190" s="84">
        <f t="shared" si="63"/>
        <v>15851274</v>
      </c>
      <c r="AW190" s="84">
        <f t="shared" si="64"/>
        <v>70349233</v>
      </c>
      <c r="AX190" s="84">
        <f t="shared" si="65"/>
        <v>674728</v>
      </c>
      <c r="AY190" s="83">
        <f t="shared" si="68"/>
        <v>71023961</v>
      </c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</row>
    <row r="191" spans="1:75">
      <c r="A191" s="96">
        <f t="shared" si="66"/>
        <v>2034</v>
      </c>
      <c r="B191" s="96">
        <f t="shared" si="67"/>
        <v>6</v>
      </c>
      <c r="C191" s="95">
        <f t="shared" si="50"/>
        <v>49096</v>
      </c>
      <c r="E191" s="85">
        <v>18647152</v>
      </c>
      <c r="F191" s="84">
        <v>13901267</v>
      </c>
      <c r="G191" s="84">
        <v>877932</v>
      </c>
      <c r="H191" s="84">
        <v>873153</v>
      </c>
      <c r="I191" s="84">
        <v>62564</v>
      </c>
      <c r="J191" s="84">
        <v>54009</v>
      </c>
      <c r="K191" s="84">
        <v>12274</v>
      </c>
      <c r="L191" s="84">
        <v>5102138</v>
      </c>
      <c r="M191" s="84">
        <v>11666498</v>
      </c>
      <c r="N191" s="84">
        <f t="shared" si="51"/>
        <v>33501189</v>
      </c>
      <c r="O191" s="84">
        <f t="shared" si="52"/>
        <v>927162</v>
      </c>
      <c r="P191" s="84">
        <f t="shared" si="53"/>
        <v>16768636</v>
      </c>
      <c r="Q191" s="84">
        <f t="shared" si="54"/>
        <v>51196987</v>
      </c>
      <c r="R191" s="84">
        <f t="shared" si="55"/>
        <v>491036</v>
      </c>
      <c r="S191" s="83">
        <f t="shared" si="69"/>
        <v>51688023</v>
      </c>
      <c r="T191" s="84"/>
      <c r="U191" s="85">
        <v>20889421</v>
      </c>
      <c r="V191" s="84">
        <v>15139172</v>
      </c>
      <c r="W191" s="84">
        <v>1026880</v>
      </c>
      <c r="X191" s="84">
        <v>920034</v>
      </c>
      <c r="Y191" s="84">
        <v>62564</v>
      </c>
      <c r="Z191" s="84">
        <v>62692</v>
      </c>
      <c r="AA191" s="84">
        <v>12274</v>
      </c>
      <c r="AB191" s="84">
        <v>5102138</v>
      </c>
      <c r="AC191" s="84">
        <v>11666498</v>
      </c>
      <c r="AD191" s="84">
        <f t="shared" si="56"/>
        <v>37130311</v>
      </c>
      <c r="AE191" s="84">
        <f t="shared" si="57"/>
        <v>982726</v>
      </c>
      <c r="AF191" s="84">
        <f t="shared" si="58"/>
        <v>16768636</v>
      </c>
      <c r="AG191" s="84">
        <f t="shared" si="59"/>
        <v>54881673</v>
      </c>
      <c r="AH191" s="84">
        <f t="shared" si="60"/>
        <v>526376</v>
      </c>
      <c r="AI191" s="83">
        <f t="shared" si="70"/>
        <v>55408049</v>
      </c>
      <c r="AK191" s="85">
        <v>21059281</v>
      </c>
      <c r="AL191" s="84">
        <v>15241919</v>
      </c>
      <c r="AM191" s="84">
        <v>1026880</v>
      </c>
      <c r="AN191" s="84">
        <v>927537</v>
      </c>
      <c r="AO191" s="84">
        <v>62564</v>
      </c>
      <c r="AP191" s="84">
        <v>62692</v>
      </c>
      <c r="AQ191" s="84">
        <v>12274</v>
      </c>
      <c r="AR191" s="84">
        <v>5102138</v>
      </c>
      <c r="AS191" s="84">
        <v>11666498</v>
      </c>
      <c r="AT191" s="84">
        <f t="shared" si="61"/>
        <v>37402918</v>
      </c>
      <c r="AU191" s="84">
        <f t="shared" si="62"/>
        <v>990229</v>
      </c>
      <c r="AV191" s="84">
        <f t="shared" si="63"/>
        <v>16768636</v>
      </c>
      <c r="AW191" s="84">
        <f t="shared" si="64"/>
        <v>55161783</v>
      </c>
      <c r="AX191" s="84">
        <f t="shared" si="65"/>
        <v>529063</v>
      </c>
      <c r="AY191" s="83">
        <f t="shared" si="68"/>
        <v>55690846</v>
      </c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</row>
    <row r="192" spans="1:75">
      <c r="A192" s="96">
        <f t="shared" si="66"/>
        <v>2034</v>
      </c>
      <c r="B192" s="96">
        <f t="shared" si="67"/>
        <v>7</v>
      </c>
      <c r="C192" s="95">
        <f t="shared" si="50"/>
        <v>49126</v>
      </c>
      <c r="E192" s="85">
        <v>12749072</v>
      </c>
      <c r="F192" s="84">
        <v>11496922</v>
      </c>
      <c r="G192" s="84">
        <v>685506</v>
      </c>
      <c r="H192" s="84">
        <v>828207</v>
      </c>
      <c r="I192" s="84">
        <v>56763</v>
      </c>
      <c r="J192" s="84">
        <v>50403</v>
      </c>
      <c r="K192" s="84">
        <v>11605</v>
      </c>
      <c r="L192" s="84">
        <v>4492106</v>
      </c>
      <c r="M192" s="84">
        <v>11599560</v>
      </c>
      <c r="N192" s="84">
        <f t="shared" si="51"/>
        <v>24999868</v>
      </c>
      <c r="O192" s="84">
        <f t="shared" si="52"/>
        <v>878610</v>
      </c>
      <c r="P192" s="84">
        <f t="shared" si="53"/>
        <v>16091666</v>
      </c>
      <c r="Q192" s="84">
        <f t="shared" si="54"/>
        <v>41970144</v>
      </c>
      <c r="R192" s="84">
        <f t="shared" si="55"/>
        <v>402541</v>
      </c>
      <c r="S192" s="83">
        <f t="shared" si="69"/>
        <v>42372685</v>
      </c>
      <c r="T192" s="84"/>
      <c r="U192" s="85">
        <v>14687222</v>
      </c>
      <c r="V192" s="84">
        <v>12660208</v>
      </c>
      <c r="W192" s="84">
        <v>825642</v>
      </c>
      <c r="X192" s="84">
        <v>875387</v>
      </c>
      <c r="Y192" s="84">
        <v>56763</v>
      </c>
      <c r="Z192" s="84">
        <v>58939</v>
      </c>
      <c r="AA192" s="84">
        <v>11605</v>
      </c>
      <c r="AB192" s="84">
        <v>4492106</v>
      </c>
      <c r="AC192" s="84">
        <v>11599560</v>
      </c>
      <c r="AD192" s="84">
        <f t="shared" si="56"/>
        <v>28241440</v>
      </c>
      <c r="AE192" s="84">
        <f t="shared" si="57"/>
        <v>934326</v>
      </c>
      <c r="AF192" s="84">
        <f t="shared" si="58"/>
        <v>16091666</v>
      </c>
      <c r="AG192" s="84">
        <f t="shared" si="59"/>
        <v>45267432</v>
      </c>
      <c r="AH192" s="84">
        <f t="shared" si="60"/>
        <v>434165</v>
      </c>
      <c r="AI192" s="83">
        <f t="shared" si="70"/>
        <v>45701597</v>
      </c>
      <c r="AK192" s="85">
        <v>14818448</v>
      </c>
      <c r="AL192" s="84">
        <v>12730578</v>
      </c>
      <c r="AM192" s="84">
        <v>825642</v>
      </c>
      <c r="AN192" s="84">
        <v>881818</v>
      </c>
      <c r="AO192" s="84">
        <v>56763</v>
      </c>
      <c r="AP192" s="84">
        <v>58939</v>
      </c>
      <c r="AQ192" s="84">
        <v>11605</v>
      </c>
      <c r="AR192" s="84">
        <v>4492106</v>
      </c>
      <c r="AS192" s="84">
        <v>11599560</v>
      </c>
      <c r="AT192" s="84">
        <f t="shared" si="61"/>
        <v>28443036</v>
      </c>
      <c r="AU192" s="84">
        <f t="shared" si="62"/>
        <v>940757</v>
      </c>
      <c r="AV192" s="84">
        <f t="shared" si="63"/>
        <v>16091666</v>
      </c>
      <c r="AW192" s="84">
        <f t="shared" si="64"/>
        <v>45475459</v>
      </c>
      <c r="AX192" s="84">
        <f t="shared" si="65"/>
        <v>436160</v>
      </c>
      <c r="AY192" s="83">
        <f t="shared" si="68"/>
        <v>45911619</v>
      </c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</row>
    <row r="193" spans="1:75">
      <c r="A193" s="96">
        <f t="shared" si="66"/>
        <v>2034</v>
      </c>
      <c r="B193" s="96">
        <f t="shared" si="67"/>
        <v>8</v>
      </c>
      <c r="C193" s="95">
        <f t="shared" si="50"/>
        <v>49157</v>
      </c>
      <c r="E193" s="85">
        <v>11809072</v>
      </c>
      <c r="F193" s="84">
        <v>11889680</v>
      </c>
      <c r="G193" s="84">
        <v>720468</v>
      </c>
      <c r="H193" s="84">
        <v>870640</v>
      </c>
      <c r="I193" s="84">
        <v>59749</v>
      </c>
      <c r="J193" s="84">
        <v>51550</v>
      </c>
      <c r="K193" s="84">
        <v>11801</v>
      </c>
      <c r="L193" s="84">
        <v>4684088</v>
      </c>
      <c r="M193" s="84">
        <v>11165996</v>
      </c>
      <c r="N193" s="84">
        <f t="shared" si="51"/>
        <v>24490770</v>
      </c>
      <c r="O193" s="84">
        <f t="shared" si="52"/>
        <v>922190</v>
      </c>
      <c r="P193" s="84">
        <f t="shared" si="53"/>
        <v>15850084</v>
      </c>
      <c r="Q193" s="84">
        <f t="shared" si="54"/>
        <v>41263044</v>
      </c>
      <c r="R193" s="84">
        <f t="shared" si="55"/>
        <v>395759</v>
      </c>
      <c r="S193" s="83">
        <f t="shared" si="69"/>
        <v>41658803</v>
      </c>
      <c r="T193" s="84"/>
      <c r="U193" s="85">
        <v>13856991</v>
      </c>
      <c r="V193" s="84">
        <v>13091983</v>
      </c>
      <c r="W193" s="84">
        <v>873462</v>
      </c>
      <c r="X193" s="84">
        <v>920640</v>
      </c>
      <c r="Y193" s="84">
        <v>59749</v>
      </c>
      <c r="Z193" s="84">
        <v>59873</v>
      </c>
      <c r="AA193" s="84">
        <v>11801</v>
      </c>
      <c r="AB193" s="84">
        <v>4684088</v>
      </c>
      <c r="AC193" s="84">
        <v>11165996</v>
      </c>
      <c r="AD193" s="84">
        <f t="shared" si="56"/>
        <v>27893986</v>
      </c>
      <c r="AE193" s="84">
        <f t="shared" si="57"/>
        <v>980513</v>
      </c>
      <c r="AF193" s="84">
        <f t="shared" si="58"/>
        <v>15850084</v>
      </c>
      <c r="AG193" s="84">
        <f t="shared" si="59"/>
        <v>44724583</v>
      </c>
      <c r="AH193" s="84">
        <f t="shared" si="60"/>
        <v>428959</v>
      </c>
      <c r="AI193" s="83">
        <f t="shared" si="70"/>
        <v>45153542</v>
      </c>
      <c r="AK193" s="85">
        <v>14007821</v>
      </c>
      <c r="AL193" s="84">
        <v>13166289</v>
      </c>
      <c r="AM193" s="84">
        <v>873462</v>
      </c>
      <c r="AN193" s="84">
        <v>927510</v>
      </c>
      <c r="AO193" s="84">
        <v>59749</v>
      </c>
      <c r="AP193" s="84">
        <v>59873</v>
      </c>
      <c r="AQ193" s="84">
        <v>11801</v>
      </c>
      <c r="AR193" s="84">
        <v>4684088</v>
      </c>
      <c r="AS193" s="84">
        <v>11165996</v>
      </c>
      <c r="AT193" s="84">
        <f t="shared" si="61"/>
        <v>28119122</v>
      </c>
      <c r="AU193" s="84">
        <f t="shared" si="62"/>
        <v>987383</v>
      </c>
      <c r="AV193" s="84">
        <f t="shared" si="63"/>
        <v>15850084</v>
      </c>
      <c r="AW193" s="84">
        <f t="shared" si="64"/>
        <v>44956589</v>
      </c>
      <c r="AX193" s="84">
        <f t="shared" si="65"/>
        <v>431184</v>
      </c>
      <c r="AY193" s="83">
        <f t="shared" si="68"/>
        <v>45387773</v>
      </c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</row>
    <row r="194" spans="1:75">
      <c r="A194" s="96">
        <f t="shared" si="66"/>
        <v>2034</v>
      </c>
      <c r="B194" s="96">
        <f t="shared" si="67"/>
        <v>9</v>
      </c>
      <c r="C194" s="95">
        <f t="shared" si="50"/>
        <v>49188</v>
      </c>
      <c r="E194" s="85">
        <v>18734894</v>
      </c>
      <c r="F194" s="84">
        <v>13194555</v>
      </c>
      <c r="G194" s="84">
        <v>964263</v>
      </c>
      <c r="H194" s="84">
        <v>856668</v>
      </c>
      <c r="I194" s="84">
        <v>64110</v>
      </c>
      <c r="J194" s="84">
        <v>78380</v>
      </c>
      <c r="K194" s="84">
        <v>14490</v>
      </c>
      <c r="L194" s="84">
        <v>4660656</v>
      </c>
      <c r="M194" s="84">
        <v>10977951</v>
      </c>
      <c r="N194" s="84">
        <f t="shared" si="51"/>
        <v>32972312</v>
      </c>
      <c r="O194" s="84">
        <f t="shared" si="52"/>
        <v>935048</v>
      </c>
      <c r="P194" s="84">
        <f t="shared" si="53"/>
        <v>15638607</v>
      </c>
      <c r="Q194" s="84">
        <f t="shared" si="54"/>
        <v>49545967</v>
      </c>
      <c r="R194" s="84">
        <f t="shared" si="55"/>
        <v>475201</v>
      </c>
      <c r="S194" s="83">
        <f t="shared" si="69"/>
        <v>50021168</v>
      </c>
      <c r="T194" s="84"/>
      <c r="U194" s="85">
        <v>21283859</v>
      </c>
      <c r="V194" s="84">
        <v>14371311</v>
      </c>
      <c r="W194" s="84">
        <v>1127216</v>
      </c>
      <c r="X194" s="84">
        <v>903503</v>
      </c>
      <c r="Y194" s="84">
        <v>64110</v>
      </c>
      <c r="Z194" s="84">
        <v>85993</v>
      </c>
      <c r="AA194" s="84">
        <v>14490</v>
      </c>
      <c r="AB194" s="84">
        <v>4660656</v>
      </c>
      <c r="AC194" s="84">
        <v>10977951</v>
      </c>
      <c r="AD194" s="84">
        <f t="shared" si="56"/>
        <v>36860986</v>
      </c>
      <c r="AE194" s="84">
        <f t="shared" si="57"/>
        <v>989496</v>
      </c>
      <c r="AF194" s="84">
        <f t="shared" si="58"/>
        <v>15638607</v>
      </c>
      <c r="AG194" s="84">
        <f t="shared" si="59"/>
        <v>53489089</v>
      </c>
      <c r="AH194" s="84">
        <f t="shared" si="60"/>
        <v>513020</v>
      </c>
      <c r="AI194" s="83">
        <f t="shared" si="70"/>
        <v>54002109</v>
      </c>
      <c r="AK194" s="85">
        <v>21511997</v>
      </c>
      <c r="AL194" s="84">
        <v>14491405</v>
      </c>
      <c r="AM194" s="84">
        <v>1127216</v>
      </c>
      <c r="AN194" s="84">
        <v>911947</v>
      </c>
      <c r="AO194" s="84">
        <v>64110</v>
      </c>
      <c r="AP194" s="84">
        <v>85993</v>
      </c>
      <c r="AQ194" s="84">
        <v>14490</v>
      </c>
      <c r="AR194" s="84">
        <v>4660656</v>
      </c>
      <c r="AS194" s="84">
        <v>10977951</v>
      </c>
      <c r="AT194" s="84">
        <f t="shared" si="61"/>
        <v>37209218</v>
      </c>
      <c r="AU194" s="84">
        <f t="shared" si="62"/>
        <v>997940</v>
      </c>
      <c r="AV194" s="84">
        <f t="shared" si="63"/>
        <v>15638607</v>
      </c>
      <c r="AW194" s="84">
        <f t="shared" si="64"/>
        <v>53845765</v>
      </c>
      <c r="AX194" s="84">
        <f t="shared" si="65"/>
        <v>516441</v>
      </c>
      <c r="AY194" s="83">
        <f t="shared" si="68"/>
        <v>54362206</v>
      </c>
      <c r="BA194" s="233"/>
      <c r="BB194" s="233"/>
      <c r="BC194" s="233"/>
      <c r="BD194" s="233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</row>
    <row r="195" spans="1:75">
      <c r="A195" s="96">
        <f t="shared" si="66"/>
        <v>2034</v>
      </c>
      <c r="B195" s="96">
        <f t="shared" si="67"/>
        <v>10</v>
      </c>
      <c r="C195" s="95">
        <f t="shared" si="50"/>
        <v>49218</v>
      </c>
      <c r="E195" s="85">
        <v>46047146</v>
      </c>
      <c r="F195" s="84">
        <v>22040284</v>
      </c>
      <c r="G195" s="84">
        <v>1152156</v>
      </c>
      <c r="H195" s="84">
        <v>1340608</v>
      </c>
      <c r="I195" s="84">
        <v>89432</v>
      </c>
      <c r="J195" s="84">
        <v>90943</v>
      </c>
      <c r="K195" s="84">
        <v>14766</v>
      </c>
      <c r="L195" s="84">
        <v>5116729</v>
      </c>
      <c r="M195" s="84">
        <v>12014380</v>
      </c>
      <c r="N195" s="84">
        <f t="shared" si="51"/>
        <v>69343784</v>
      </c>
      <c r="O195" s="84">
        <f t="shared" si="52"/>
        <v>1431551</v>
      </c>
      <c r="P195" s="84">
        <f t="shared" si="53"/>
        <v>17131109</v>
      </c>
      <c r="Q195" s="84">
        <f t="shared" si="54"/>
        <v>87906444</v>
      </c>
      <c r="R195" s="84">
        <f t="shared" si="55"/>
        <v>843121</v>
      </c>
      <c r="S195" s="83">
        <f t="shared" si="69"/>
        <v>88749565</v>
      </c>
      <c r="T195" s="84"/>
      <c r="U195" s="85">
        <v>50575936</v>
      </c>
      <c r="V195" s="84">
        <v>23661717</v>
      </c>
      <c r="W195" s="84">
        <v>1284331</v>
      </c>
      <c r="X195" s="84">
        <v>1409263</v>
      </c>
      <c r="Y195" s="84">
        <v>89432</v>
      </c>
      <c r="Z195" s="84">
        <v>100853</v>
      </c>
      <c r="AA195" s="84">
        <v>14766</v>
      </c>
      <c r="AB195" s="84">
        <v>5116729</v>
      </c>
      <c r="AC195" s="84">
        <v>12014380</v>
      </c>
      <c r="AD195" s="84">
        <f t="shared" si="56"/>
        <v>75626182</v>
      </c>
      <c r="AE195" s="84">
        <f t="shared" si="57"/>
        <v>1510116</v>
      </c>
      <c r="AF195" s="84">
        <f t="shared" si="58"/>
        <v>17131109</v>
      </c>
      <c r="AG195" s="84">
        <f t="shared" si="59"/>
        <v>94267407</v>
      </c>
      <c r="AH195" s="84">
        <f t="shared" si="60"/>
        <v>904130</v>
      </c>
      <c r="AI195" s="83">
        <f t="shared" si="70"/>
        <v>95171537</v>
      </c>
      <c r="AK195" s="85">
        <v>51044055</v>
      </c>
      <c r="AL195" s="84">
        <v>23937423</v>
      </c>
      <c r="AM195" s="84">
        <v>1284331</v>
      </c>
      <c r="AN195" s="84">
        <v>1427490</v>
      </c>
      <c r="AO195" s="84">
        <v>89432</v>
      </c>
      <c r="AP195" s="84">
        <v>100853</v>
      </c>
      <c r="AQ195" s="84">
        <v>14766</v>
      </c>
      <c r="AR195" s="84">
        <v>5116729</v>
      </c>
      <c r="AS195" s="84">
        <v>12014380</v>
      </c>
      <c r="AT195" s="84">
        <f t="shared" si="61"/>
        <v>76370007</v>
      </c>
      <c r="AU195" s="84">
        <f t="shared" si="62"/>
        <v>1528343</v>
      </c>
      <c r="AV195" s="84">
        <f t="shared" si="63"/>
        <v>17131109</v>
      </c>
      <c r="AW195" s="84">
        <f t="shared" si="64"/>
        <v>95029459</v>
      </c>
      <c r="AX195" s="84">
        <f t="shared" si="65"/>
        <v>911439</v>
      </c>
      <c r="AY195" s="83">
        <f t="shared" si="68"/>
        <v>95940898</v>
      </c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</row>
    <row r="196" spans="1:75">
      <c r="A196" s="96">
        <f t="shared" si="66"/>
        <v>2034</v>
      </c>
      <c r="B196" s="96">
        <f t="shared" si="67"/>
        <v>11</v>
      </c>
      <c r="C196" s="95">
        <f t="shared" si="50"/>
        <v>49249</v>
      </c>
      <c r="E196" s="85">
        <v>77266722</v>
      </c>
      <c r="F196" s="84">
        <v>31958285</v>
      </c>
      <c r="G196" s="84">
        <v>2123550</v>
      </c>
      <c r="H196" s="84">
        <v>1545935</v>
      </c>
      <c r="I196" s="84">
        <v>77319</v>
      </c>
      <c r="J196" s="84">
        <v>88269</v>
      </c>
      <c r="K196" s="84">
        <v>12218</v>
      </c>
      <c r="L196" s="84">
        <v>6092507</v>
      </c>
      <c r="M196" s="84">
        <v>12842932</v>
      </c>
      <c r="N196" s="84">
        <f t="shared" si="51"/>
        <v>111438094</v>
      </c>
      <c r="O196" s="84">
        <f t="shared" si="52"/>
        <v>1634204</v>
      </c>
      <c r="P196" s="84">
        <f t="shared" si="53"/>
        <v>18935439</v>
      </c>
      <c r="Q196" s="84">
        <f t="shared" si="54"/>
        <v>132007737</v>
      </c>
      <c r="R196" s="84">
        <f t="shared" si="55"/>
        <v>1266101</v>
      </c>
      <c r="S196" s="83">
        <f t="shared" si="69"/>
        <v>133273838</v>
      </c>
      <c r="T196" s="84"/>
      <c r="U196" s="85">
        <v>83722113</v>
      </c>
      <c r="V196" s="84">
        <v>34113841</v>
      </c>
      <c r="W196" s="84">
        <v>2298415</v>
      </c>
      <c r="X196" s="84">
        <v>1600695</v>
      </c>
      <c r="Y196" s="84">
        <v>77319</v>
      </c>
      <c r="Z196" s="84">
        <v>98027</v>
      </c>
      <c r="AA196" s="84">
        <v>12218</v>
      </c>
      <c r="AB196" s="84">
        <v>6092507</v>
      </c>
      <c r="AC196" s="84">
        <v>12842932</v>
      </c>
      <c r="AD196" s="84">
        <f t="shared" si="56"/>
        <v>120223906</v>
      </c>
      <c r="AE196" s="84">
        <f t="shared" si="57"/>
        <v>1698722</v>
      </c>
      <c r="AF196" s="84">
        <f t="shared" si="58"/>
        <v>18935439</v>
      </c>
      <c r="AG196" s="84">
        <f t="shared" si="59"/>
        <v>140858067</v>
      </c>
      <c r="AH196" s="84">
        <f t="shared" si="60"/>
        <v>1350986</v>
      </c>
      <c r="AI196" s="83">
        <f t="shared" si="70"/>
        <v>142209053</v>
      </c>
      <c r="AK196" s="85">
        <v>84448092</v>
      </c>
      <c r="AL196" s="84">
        <v>34651682</v>
      </c>
      <c r="AM196" s="84">
        <v>2298415</v>
      </c>
      <c r="AN196" s="84">
        <v>1617074</v>
      </c>
      <c r="AO196" s="84">
        <v>77319</v>
      </c>
      <c r="AP196" s="84">
        <v>98027</v>
      </c>
      <c r="AQ196" s="84">
        <v>12218</v>
      </c>
      <c r="AR196" s="84">
        <v>6092507</v>
      </c>
      <c r="AS196" s="84">
        <v>12842932</v>
      </c>
      <c r="AT196" s="84">
        <f t="shared" si="61"/>
        <v>121487726</v>
      </c>
      <c r="AU196" s="84">
        <f t="shared" si="62"/>
        <v>1715101</v>
      </c>
      <c r="AV196" s="84">
        <f t="shared" si="63"/>
        <v>18935439</v>
      </c>
      <c r="AW196" s="84">
        <f t="shared" si="64"/>
        <v>142138266</v>
      </c>
      <c r="AX196" s="84">
        <f t="shared" si="65"/>
        <v>1363265</v>
      </c>
      <c r="AY196" s="83">
        <f t="shared" si="68"/>
        <v>143501531</v>
      </c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</row>
    <row r="197" spans="1:75">
      <c r="A197" s="96">
        <f t="shared" si="66"/>
        <v>2034</v>
      </c>
      <c r="B197" s="96">
        <f t="shared" si="67"/>
        <v>12</v>
      </c>
      <c r="C197" s="95">
        <f t="shared" si="50"/>
        <v>49279</v>
      </c>
      <c r="E197" s="85">
        <v>101776061</v>
      </c>
      <c r="F197" s="84">
        <v>41015402</v>
      </c>
      <c r="G197" s="84">
        <v>2772650</v>
      </c>
      <c r="H197" s="84">
        <v>1994555</v>
      </c>
      <c r="I197" s="84">
        <v>94077</v>
      </c>
      <c r="J197" s="84">
        <v>104198</v>
      </c>
      <c r="K197" s="84">
        <v>13522</v>
      </c>
      <c r="L197" s="84">
        <v>6285347</v>
      </c>
      <c r="M197" s="84">
        <v>13199428</v>
      </c>
      <c r="N197" s="84">
        <f t="shared" si="51"/>
        <v>145671712</v>
      </c>
      <c r="O197" s="84">
        <f t="shared" si="52"/>
        <v>2098753</v>
      </c>
      <c r="P197" s="84">
        <f t="shared" si="53"/>
        <v>19484775</v>
      </c>
      <c r="Q197" s="84">
        <f t="shared" si="54"/>
        <v>167255240</v>
      </c>
      <c r="R197" s="84">
        <f t="shared" si="55"/>
        <v>1604164</v>
      </c>
      <c r="S197" s="83">
        <f t="shared" si="69"/>
        <v>168859404</v>
      </c>
      <c r="T197" s="84"/>
      <c r="U197" s="85">
        <v>110381568</v>
      </c>
      <c r="V197" s="84">
        <v>43887781</v>
      </c>
      <c r="W197" s="84">
        <v>2967154</v>
      </c>
      <c r="X197" s="84">
        <v>2050359</v>
      </c>
      <c r="Y197" s="84">
        <v>94077</v>
      </c>
      <c r="Z197" s="84">
        <v>114246</v>
      </c>
      <c r="AA197" s="84">
        <v>13522</v>
      </c>
      <c r="AB197" s="84">
        <v>6285347</v>
      </c>
      <c r="AC197" s="84">
        <v>13199428</v>
      </c>
      <c r="AD197" s="84">
        <f t="shared" si="56"/>
        <v>157344102</v>
      </c>
      <c r="AE197" s="84">
        <f t="shared" si="57"/>
        <v>2164605</v>
      </c>
      <c r="AF197" s="84">
        <f t="shared" si="58"/>
        <v>19484775</v>
      </c>
      <c r="AG197" s="84">
        <f t="shared" si="59"/>
        <v>178993482</v>
      </c>
      <c r="AH197" s="84">
        <f t="shared" si="60"/>
        <v>1716747</v>
      </c>
      <c r="AI197" s="83">
        <f t="shared" si="70"/>
        <v>180710229</v>
      </c>
      <c r="AK197" s="85">
        <v>111394557</v>
      </c>
      <c r="AL197" s="84">
        <v>44751177</v>
      </c>
      <c r="AM197" s="84">
        <v>2967154</v>
      </c>
      <c r="AN197" s="84">
        <v>2068652</v>
      </c>
      <c r="AO197" s="84">
        <v>94077</v>
      </c>
      <c r="AP197" s="84">
        <v>114246</v>
      </c>
      <c r="AQ197" s="84">
        <v>13522</v>
      </c>
      <c r="AR197" s="84">
        <v>6285347</v>
      </c>
      <c r="AS197" s="84">
        <v>13199428</v>
      </c>
      <c r="AT197" s="84">
        <f t="shared" si="61"/>
        <v>159220487</v>
      </c>
      <c r="AU197" s="84">
        <f t="shared" si="62"/>
        <v>2182898</v>
      </c>
      <c r="AV197" s="84">
        <f t="shared" si="63"/>
        <v>19484775</v>
      </c>
      <c r="AW197" s="84">
        <f t="shared" si="64"/>
        <v>180888160</v>
      </c>
      <c r="AX197" s="84">
        <f t="shared" si="65"/>
        <v>1734919</v>
      </c>
      <c r="AY197" s="83">
        <f t="shared" si="68"/>
        <v>182623079</v>
      </c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</row>
    <row r="198" spans="1:75">
      <c r="A198" s="96">
        <f t="shared" si="66"/>
        <v>2035</v>
      </c>
      <c r="B198" s="96">
        <f t="shared" si="67"/>
        <v>1</v>
      </c>
      <c r="C198" s="95">
        <f t="shared" si="50"/>
        <v>49310</v>
      </c>
      <c r="E198" s="85">
        <v>97846457</v>
      </c>
      <c r="F198" s="84">
        <v>38271160</v>
      </c>
      <c r="G198" s="84">
        <v>2420661</v>
      </c>
      <c r="H198" s="84">
        <v>1539325</v>
      </c>
      <c r="I198" s="84">
        <v>74215</v>
      </c>
      <c r="J198" s="84">
        <v>95236</v>
      </c>
      <c r="K198" s="84">
        <v>12585</v>
      </c>
      <c r="L198" s="84">
        <v>6057677</v>
      </c>
      <c r="M198" s="84">
        <v>11444417</v>
      </c>
      <c r="N198" s="84">
        <f t="shared" si="51"/>
        <v>138625078</v>
      </c>
      <c r="O198" s="84">
        <f t="shared" si="52"/>
        <v>1634561</v>
      </c>
      <c r="P198" s="84">
        <f t="shared" si="53"/>
        <v>17502094</v>
      </c>
      <c r="Q198" s="84">
        <f t="shared" si="54"/>
        <v>157761733</v>
      </c>
      <c r="R198" s="84">
        <f t="shared" si="55"/>
        <v>1513111</v>
      </c>
      <c r="S198" s="83">
        <f t="shared" si="69"/>
        <v>159274844</v>
      </c>
      <c r="T198" s="84"/>
      <c r="U198" s="85">
        <v>106269033</v>
      </c>
      <c r="V198" s="84">
        <v>40854349</v>
      </c>
      <c r="W198" s="84">
        <v>2587778</v>
      </c>
      <c r="X198" s="84">
        <v>1606489</v>
      </c>
      <c r="Y198" s="84">
        <v>74215</v>
      </c>
      <c r="Z198" s="84">
        <v>106506</v>
      </c>
      <c r="AA198" s="84">
        <v>12585</v>
      </c>
      <c r="AB198" s="84">
        <v>6057677</v>
      </c>
      <c r="AC198" s="84">
        <v>11444417</v>
      </c>
      <c r="AD198" s="84">
        <f t="shared" si="56"/>
        <v>149797960</v>
      </c>
      <c r="AE198" s="84">
        <f t="shared" si="57"/>
        <v>1712995</v>
      </c>
      <c r="AF198" s="84">
        <f t="shared" si="58"/>
        <v>17502094</v>
      </c>
      <c r="AG198" s="84">
        <f t="shared" si="59"/>
        <v>169013049</v>
      </c>
      <c r="AH198" s="84">
        <f t="shared" si="60"/>
        <v>1621024</v>
      </c>
      <c r="AI198" s="83">
        <f t="shared" si="70"/>
        <v>170634073</v>
      </c>
      <c r="AK198" s="85">
        <v>107261553</v>
      </c>
      <c r="AL198" s="84">
        <v>41619258</v>
      </c>
      <c r="AM198" s="84">
        <v>2587778</v>
      </c>
      <c r="AN198" s="84">
        <v>1631882</v>
      </c>
      <c r="AO198" s="84">
        <v>74215</v>
      </c>
      <c r="AP198" s="84">
        <v>106506</v>
      </c>
      <c r="AQ198" s="84">
        <v>12585</v>
      </c>
      <c r="AR198" s="84">
        <v>6057677</v>
      </c>
      <c r="AS198" s="84">
        <v>11444417</v>
      </c>
      <c r="AT198" s="84">
        <f t="shared" si="61"/>
        <v>151555389</v>
      </c>
      <c r="AU198" s="84">
        <f t="shared" si="62"/>
        <v>1738388</v>
      </c>
      <c r="AV198" s="84">
        <f t="shared" si="63"/>
        <v>17502094</v>
      </c>
      <c r="AW198" s="84">
        <f t="shared" si="64"/>
        <v>170795871</v>
      </c>
      <c r="AX198" s="84">
        <f t="shared" si="65"/>
        <v>1638123</v>
      </c>
      <c r="AY198" s="83">
        <f t="shared" si="68"/>
        <v>172433994</v>
      </c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</row>
    <row r="199" spans="1:75">
      <c r="A199" s="96">
        <f t="shared" si="66"/>
        <v>2035</v>
      </c>
      <c r="B199" s="96">
        <f t="shared" si="67"/>
        <v>2</v>
      </c>
      <c r="C199" s="95">
        <f t="shared" si="50"/>
        <v>49341</v>
      </c>
      <c r="E199" s="85">
        <v>83006673</v>
      </c>
      <c r="F199" s="84">
        <v>35775939</v>
      </c>
      <c r="G199" s="84">
        <v>2165755</v>
      </c>
      <c r="H199" s="84">
        <v>1472294</v>
      </c>
      <c r="I199" s="84">
        <v>89702</v>
      </c>
      <c r="J199" s="84">
        <v>111403</v>
      </c>
      <c r="K199" s="84">
        <v>13740</v>
      </c>
      <c r="L199" s="84">
        <v>6382383</v>
      </c>
      <c r="M199" s="84">
        <v>15856900</v>
      </c>
      <c r="N199" s="84">
        <f t="shared" si="51"/>
        <v>121051809</v>
      </c>
      <c r="O199" s="84">
        <f t="shared" si="52"/>
        <v>1583697</v>
      </c>
      <c r="P199" s="84">
        <f t="shared" si="53"/>
        <v>22239283</v>
      </c>
      <c r="Q199" s="84">
        <f t="shared" si="54"/>
        <v>144874789</v>
      </c>
      <c r="R199" s="84">
        <f t="shared" si="55"/>
        <v>1389511</v>
      </c>
      <c r="S199" s="83">
        <f t="shared" si="69"/>
        <v>146264300</v>
      </c>
      <c r="T199" s="84"/>
      <c r="U199" s="85">
        <v>89867199</v>
      </c>
      <c r="V199" s="84">
        <v>37883985</v>
      </c>
      <c r="W199" s="84">
        <v>2320124</v>
      </c>
      <c r="X199" s="84">
        <v>1541736</v>
      </c>
      <c r="Y199" s="84">
        <v>89702</v>
      </c>
      <c r="Z199" s="84">
        <v>122463</v>
      </c>
      <c r="AA199" s="84">
        <v>13740</v>
      </c>
      <c r="AB199" s="84">
        <v>6382383</v>
      </c>
      <c r="AC199" s="84">
        <v>15856900</v>
      </c>
      <c r="AD199" s="84">
        <f t="shared" si="56"/>
        <v>130174750</v>
      </c>
      <c r="AE199" s="84">
        <f t="shared" si="57"/>
        <v>1664199</v>
      </c>
      <c r="AF199" s="84">
        <f t="shared" si="58"/>
        <v>22239283</v>
      </c>
      <c r="AG199" s="84">
        <f t="shared" si="59"/>
        <v>154078232</v>
      </c>
      <c r="AH199" s="84">
        <f t="shared" si="60"/>
        <v>1477782</v>
      </c>
      <c r="AI199" s="83">
        <f t="shared" si="70"/>
        <v>155556014</v>
      </c>
      <c r="AK199" s="85">
        <v>90654703</v>
      </c>
      <c r="AL199" s="84">
        <v>38431977</v>
      </c>
      <c r="AM199" s="84">
        <v>2320124</v>
      </c>
      <c r="AN199" s="84">
        <v>1566778</v>
      </c>
      <c r="AO199" s="84">
        <v>89702</v>
      </c>
      <c r="AP199" s="84">
        <v>122463</v>
      </c>
      <c r="AQ199" s="84">
        <v>13740</v>
      </c>
      <c r="AR199" s="84">
        <v>6382383</v>
      </c>
      <c r="AS199" s="84">
        <v>15856900</v>
      </c>
      <c r="AT199" s="84">
        <f t="shared" si="61"/>
        <v>131510246</v>
      </c>
      <c r="AU199" s="84">
        <f t="shared" si="62"/>
        <v>1689241</v>
      </c>
      <c r="AV199" s="84">
        <f t="shared" si="63"/>
        <v>22239283</v>
      </c>
      <c r="AW199" s="84">
        <f t="shared" si="64"/>
        <v>155438770</v>
      </c>
      <c r="AX199" s="84">
        <f t="shared" si="65"/>
        <v>1490831</v>
      </c>
      <c r="AY199" s="83">
        <f t="shared" si="68"/>
        <v>156929601</v>
      </c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</row>
    <row r="200" spans="1:75">
      <c r="A200" s="96">
        <f t="shared" si="66"/>
        <v>2035</v>
      </c>
      <c r="B200" s="96">
        <f t="shared" si="67"/>
        <v>3</v>
      </c>
      <c r="C200" s="95">
        <f t="shared" si="50"/>
        <v>49369</v>
      </c>
      <c r="E200" s="85">
        <v>75756948</v>
      </c>
      <c r="F200" s="84">
        <v>32874819</v>
      </c>
      <c r="G200" s="84">
        <v>1952448</v>
      </c>
      <c r="H200" s="84">
        <v>1380759</v>
      </c>
      <c r="I200" s="84">
        <v>89480</v>
      </c>
      <c r="J200" s="84">
        <v>100477</v>
      </c>
      <c r="K200" s="84">
        <v>14893</v>
      </c>
      <c r="L200" s="84">
        <v>5911283</v>
      </c>
      <c r="M200" s="84">
        <v>10813675</v>
      </c>
      <c r="N200" s="84">
        <f t="shared" si="51"/>
        <v>110688588</v>
      </c>
      <c r="O200" s="84">
        <f t="shared" si="52"/>
        <v>1481236</v>
      </c>
      <c r="P200" s="84">
        <f t="shared" si="53"/>
        <v>16724958</v>
      </c>
      <c r="Q200" s="84">
        <f t="shared" si="54"/>
        <v>128894782</v>
      </c>
      <c r="R200" s="84">
        <f t="shared" si="55"/>
        <v>1236245</v>
      </c>
      <c r="S200" s="83">
        <f t="shared" si="69"/>
        <v>130131027</v>
      </c>
      <c r="T200" s="84"/>
      <c r="U200" s="85">
        <v>82528873</v>
      </c>
      <c r="V200" s="84">
        <v>34864889</v>
      </c>
      <c r="W200" s="84">
        <v>2109119</v>
      </c>
      <c r="X200" s="84">
        <v>1446235</v>
      </c>
      <c r="Y200" s="84">
        <v>89480</v>
      </c>
      <c r="Z200" s="84">
        <v>111490</v>
      </c>
      <c r="AA200" s="84">
        <v>14893</v>
      </c>
      <c r="AB200" s="84">
        <v>5911283</v>
      </c>
      <c r="AC200" s="84">
        <v>10813675</v>
      </c>
      <c r="AD200" s="84">
        <f t="shared" si="56"/>
        <v>119607254</v>
      </c>
      <c r="AE200" s="84">
        <f t="shared" si="57"/>
        <v>1557725</v>
      </c>
      <c r="AF200" s="84">
        <f t="shared" si="58"/>
        <v>16724958</v>
      </c>
      <c r="AG200" s="84">
        <f t="shared" si="59"/>
        <v>137889937</v>
      </c>
      <c r="AH200" s="84">
        <f t="shared" si="60"/>
        <v>1322518</v>
      </c>
      <c r="AI200" s="83">
        <f t="shared" si="70"/>
        <v>139212455</v>
      </c>
      <c r="AK200" s="85">
        <v>83289964</v>
      </c>
      <c r="AL200" s="84">
        <v>35321768</v>
      </c>
      <c r="AM200" s="84">
        <v>2109119</v>
      </c>
      <c r="AN200" s="84">
        <v>1467562</v>
      </c>
      <c r="AO200" s="84">
        <v>89480</v>
      </c>
      <c r="AP200" s="84">
        <v>111490</v>
      </c>
      <c r="AQ200" s="84">
        <v>14893</v>
      </c>
      <c r="AR200" s="84">
        <v>5911283</v>
      </c>
      <c r="AS200" s="84">
        <v>10813675</v>
      </c>
      <c r="AT200" s="84">
        <f t="shared" si="61"/>
        <v>120825224</v>
      </c>
      <c r="AU200" s="84">
        <f t="shared" si="62"/>
        <v>1579052</v>
      </c>
      <c r="AV200" s="84">
        <f t="shared" si="63"/>
        <v>16724958</v>
      </c>
      <c r="AW200" s="84">
        <f t="shared" si="64"/>
        <v>139129234</v>
      </c>
      <c r="AX200" s="84">
        <f t="shared" si="65"/>
        <v>1334405</v>
      </c>
      <c r="AY200" s="83">
        <f t="shared" si="68"/>
        <v>140463639</v>
      </c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</row>
    <row r="201" spans="1:75">
      <c r="A201" s="96">
        <f t="shared" si="66"/>
        <v>2035</v>
      </c>
      <c r="B201" s="96">
        <f t="shared" si="67"/>
        <v>4</v>
      </c>
      <c r="C201" s="95">
        <f t="shared" si="50"/>
        <v>49400</v>
      </c>
      <c r="E201" s="85">
        <v>52358965</v>
      </c>
      <c r="F201" s="84">
        <v>24180989</v>
      </c>
      <c r="G201" s="84">
        <v>1616344</v>
      </c>
      <c r="H201" s="84">
        <v>1063676</v>
      </c>
      <c r="I201" s="84">
        <v>67855</v>
      </c>
      <c r="J201" s="84">
        <v>67543</v>
      </c>
      <c r="K201" s="84">
        <v>13445</v>
      </c>
      <c r="L201" s="84">
        <v>5956987</v>
      </c>
      <c r="M201" s="84">
        <v>11664890</v>
      </c>
      <c r="N201" s="84">
        <f t="shared" si="51"/>
        <v>78237598</v>
      </c>
      <c r="O201" s="84">
        <f t="shared" si="52"/>
        <v>1131219</v>
      </c>
      <c r="P201" s="84">
        <f t="shared" si="53"/>
        <v>17621877</v>
      </c>
      <c r="Q201" s="84">
        <f t="shared" si="54"/>
        <v>96990694</v>
      </c>
      <c r="R201" s="84">
        <f t="shared" si="55"/>
        <v>930249</v>
      </c>
      <c r="S201" s="83">
        <f t="shared" si="69"/>
        <v>97920943</v>
      </c>
      <c r="T201" s="84"/>
      <c r="U201" s="85">
        <v>57901631</v>
      </c>
      <c r="V201" s="84">
        <v>25902966</v>
      </c>
      <c r="W201" s="84">
        <v>1772907</v>
      </c>
      <c r="X201" s="84">
        <v>1118493</v>
      </c>
      <c r="Y201" s="84">
        <v>67855</v>
      </c>
      <c r="Z201" s="84">
        <v>77421</v>
      </c>
      <c r="AA201" s="84">
        <v>13445</v>
      </c>
      <c r="AB201" s="84">
        <v>5956987</v>
      </c>
      <c r="AC201" s="84">
        <v>11664890</v>
      </c>
      <c r="AD201" s="84">
        <f t="shared" si="56"/>
        <v>85658804</v>
      </c>
      <c r="AE201" s="84">
        <f t="shared" si="57"/>
        <v>1195914</v>
      </c>
      <c r="AF201" s="84">
        <f t="shared" si="58"/>
        <v>17621877</v>
      </c>
      <c r="AG201" s="84">
        <f t="shared" si="59"/>
        <v>104476595</v>
      </c>
      <c r="AH201" s="84">
        <f t="shared" si="60"/>
        <v>1002047</v>
      </c>
      <c r="AI201" s="83">
        <f t="shared" si="70"/>
        <v>105478642</v>
      </c>
      <c r="AK201" s="85">
        <v>58499472</v>
      </c>
      <c r="AL201" s="84">
        <v>26244679</v>
      </c>
      <c r="AM201" s="84">
        <v>1772907</v>
      </c>
      <c r="AN201" s="84">
        <v>1134447</v>
      </c>
      <c r="AO201" s="84">
        <v>67855</v>
      </c>
      <c r="AP201" s="84">
        <v>77421</v>
      </c>
      <c r="AQ201" s="84">
        <v>13445</v>
      </c>
      <c r="AR201" s="84">
        <v>5956987</v>
      </c>
      <c r="AS201" s="84">
        <v>11664890</v>
      </c>
      <c r="AT201" s="84">
        <f t="shared" si="61"/>
        <v>86598358</v>
      </c>
      <c r="AU201" s="84">
        <f t="shared" si="62"/>
        <v>1211868</v>
      </c>
      <c r="AV201" s="84">
        <f t="shared" si="63"/>
        <v>17621877</v>
      </c>
      <c r="AW201" s="84">
        <f t="shared" si="64"/>
        <v>105432103</v>
      </c>
      <c r="AX201" s="84">
        <f t="shared" si="65"/>
        <v>1011211</v>
      </c>
      <c r="AY201" s="83">
        <f t="shared" si="68"/>
        <v>106443314</v>
      </c>
      <c r="BA201" s="233"/>
      <c r="BB201" s="233"/>
      <c r="BC201" s="233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</row>
    <row r="202" spans="1:75">
      <c r="A202" s="96">
        <f t="shared" si="66"/>
        <v>2035</v>
      </c>
      <c r="B202" s="96">
        <f t="shared" si="67"/>
        <v>5</v>
      </c>
      <c r="C202" s="95">
        <f t="shared" si="50"/>
        <v>49430</v>
      </c>
      <c r="E202" s="85">
        <v>29048897</v>
      </c>
      <c r="F202" s="84">
        <v>17730880</v>
      </c>
      <c r="G202" s="84">
        <v>1123970</v>
      </c>
      <c r="H202" s="84">
        <v>1023682</v>
      </c>
      <c r="I202" s="84">
        <v>71496</v>
      </c>
      <c r="J202" s="84">
        <v>54211</v>
      </c>
      <c r="K202" s="84">
        <v>12408</v>
      </c>
      <c r="L202" s="84">
        <v>5221082</v>
      </c>
      <c r="M202" s="84">
        <v>10718428</v>
      </c>
      <c r="N202" s="84">
        <f t="shared" si="51"/>
        <v>47987651</v>
      </c>
      <c r="O202" s="84">
        <f t="shared" si="52"/>
        <v>1077893</v>
      </c>
      <c r="P202" s="84">
        <f t="shared" si="53"/>
        <v>15939510</v>
      </c>
      <c r="Q202" s="84">
        <f t="shared" si="54"/>
        <v>65005054</v>
      </c>
      <c r="R202" s="84">
        <f t="shared" si="55"/>
        <v>623471</v>
      </c>
      <c r="S202" s="83">
        <f t="shared" si="69"/>
        <v>65628525</v>
      </c>
      <c r="T202" s="84"/>
      <c r="U202" s="85">
        <v>32420387</v>
      </c>
      <c r="V202" s="84">
        <v>19135084</v>
      </c>
      <c r="W202" s="84">
        <v>1263442</v>
      </c>
      <c r="X202" s="84">
        <v>1078542</v>
      </c>
      <c r="Y202" s="84">
        <v>71496</v>
      </c>
      <c r="Z202" s="84">
        <v>63028</v>
      </c>
      <c r="AA202" s="84">
        <v>12408</v>
      </c>
      <c r="AB202" s="84">
        <v>5221082</v>
      </c>
      <c r="AC202" s="84">
        <v>10718428</v>
      </c>
      <c r="AD202" s="84">
        <f t="shared" si="56"/>
        <v>52902817</v>
      </c>
      <c r="AE202" s="84">
        <f t="shared" si="57"/>
        <v>1141570</v>
      </c>
      <c r="AF202" s="84">
        <f t="shared" si="58"/>
        <v>15939510</v>
      </c>
      <c r="AG202" s="84">
        <f t="shared" si="59"/>
        <v>69983897</v>
      </c>
      <c r="AH202" s="84">
        <f t="shared" si="60"/>
        <v>671224</v>
      </c>
      <c r="AI202" s="83">
        <f t="shared" si="70"/>
        <v>70655121</v>
      </c>
      <c r="AK202" s="85">
        <v>32736134</v>
      </c>
      <c r="AL202" s="84">
        <v>19330207</v>
      </c>
      <c r="AM202" s="84">
        <v>1263442</v>
      </c>
      <c r="AN202" s="84">
        <v>1091048</v>
      </c>
      <c r="AO202" s="84">
        <v>71496</v>
      </c>
      <c r="AP202" s="84">
        <v>63028</v>
      </c>
      <c r="AQ202" s="84">
        <v>12408</v>
      </c>
      <c r="AR202" s="84">
        <v>5221082</v>
      </c>
      <c r="AS202" s="84">
        <v>10718428</v>
      </c>
      <c r="AT202" s="84">
        <f t="shared" si="61"/>
        <v>53413687</v>
      </c>
      <c r="AU202" s="84">
        <f t="shared" si="62"/>
        <v>1154076</v>
      </c>
      <c r="AV202" s="84">
        <f t="shared" si="63"/>
        <v>15939510</v>
      </c>
      <c r="AW202" s="84">
        <f t="shared" si="64"/>
        <v>70507273</v>
      </c>
      <c r="AX202" s="84">
        <f t="shared" si="65"/>
        <v>676243</v>
      </c>
      <c r="AY202" s="83">
        <f t="shared" si="68"/>
        <v>71183516</v>
      </c>
      <c r="BA202" s="233"/>
      <c r="BB202" s="233"/>
      <c r="BC202" s="233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</row>
    <row r="203" spans="1:75">
      <c r="A203" s="96">
        <f t="shared" si="66"/>
        <v>2035</v>
      </c>
      <c r="B203" s="96">
        <f t="shared" si="67"/>
        <v>6</v>
      </c>
      <c r="C203" s="95">
        <f t="shared" si="50"/>
        <v>49461</v>
      </c>
      <c r="E203" s="85">
        <v>18431134</v>
      </c>
      <c r="F203" s="84">
        <v>13956211</v>
      </c>
      <c r="G203" s="84">
        <v>868404</v>
      </c>
      <c r="H203" s="84">
        <v>800930</v>
      </c>
      <c r="I203" s="84">
        <v>57076</v>
      </c>
      <c r="J203" s="84">
        <v>53794</v>
      </c>
      <c r="K203" s="84">
        <v>12274</v>
      </c>
      <c r="L203" s="84">
        <v>5210516</v>
      </c>
      <c r="M203" s="84">
        <v>11651945</v>
      </c>
      <c r="N203" s="84">
        <f t="shared" si="51"/>
        <v>33325099</v>
      </c>
      <c r="O203" s="84">
        <f t="shared" si="52"/>
        <v>854724</v>
      </c>
      <c r="P203" s="84">
        <f t="shared" si="53"/>
        <v>16862461</v>
      </c>
      <c r="Q203" s="84">
        <f t="shared" si="54"/>
        <v>51042284</v>
      </c>
      <c r="R203" s="84">
        <f t="shared" si="55"/>
        <v>489552</v>
      </c>
      <c r="S203" s="83">
        <f t="shared" si="69"/>
        <v>51531836</v>
      </c>
      <c r="T203" s="84"/>
      <c r="U203" s="85">
        <v>20843450</v>
      </c>
      <c r="V203" s="84">
        <v>15236226</v>
      </c>
      <c r="W203" s="84">
        <v>1017312</v>
      </c>
      <c r="X203" s="84">
        <v>846463</v>
      </c>
      <c r="Y203" s="84">
        <v>57076</v>
      </c>
      <c r="Z203" s="84">
        <v>62516</v>
      </c>
      <c r="AA203" s="84">
        <v>12274</v>
      </c>
      <c r="AB203" s="84">
        <v>5210516</v>
      </c>
      <c r="AC203" s="84">
        <v>11651945</v>
      </c>
      <c r="AD203" s="84">
        <f t="shared" si="56"/>
        <v>37166338</v>
      </c>
      <c r="AE203" s="84">
        <f t="shared" si="57"/>
        <v>908979</v>
      </c>
      <c r="AF203" s="84">
        <f t="shared" si="58"/>
        <v>16862461</v>
      </c>
      <c r="AG203" s="84">
        <f t="shared" si="59"/>
        <v>54937778</v>
      </c>
      <c r="AH203" s="84">
        <f t="shared" si="60"/>
        <v>526915</v>
      </c>
      <c r="AI203" s="83">
        <f t="shared" si="70"/>
        <v>55464693</v>
      </c>
      <c r="AK203" s="85">
        <v>21024492</v>
      </c>
      <c r="AL203" s="84">
        <v>15344107</v>
      </c>
      <c r="AM203" s="84">
        <v>1017312</v>
      </c>
      <c r="AN203" s="84">
        <v>853974</v>
      </c>
      <c r="AO203" s="84">
        <v>57076</v>
      </c>
      <c r="AP203" s="84">
        <v>62516</v>
      </c>
      <c r="AQ203" s="84">
        <v>12274</v>
      </c>
      <c r="AR203" s="84">
        <v>5210516</v>
      </c>
      <c r="AS203" s="84">
        <v>11651945</v>
      </c>
      <c r="AT203" s="84">
        <f t="shared" si="61"/>
        <v>37455261</v>
      </c>
      <c r="AU203" s="84">
        <f t="shared" si="62"/>
        <v>916490</v>
      </c>
      <c r="AV203" s="84">
        <f t="shared" si="63"/>
        <v>16862461</v>
      </c>
      <c r="AW203" s="84">
        <f t="shared" si="64"/>
        <v>55234212</v>
      </c>
      <c r="AX203" s="84">
        <f t="shared" si="65"/>
        <v>529758</v>
      </c>
      <c r="AY203" s="83">
        <f t="shared" si="68"/>
        <v>55763970</v>
      </c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</row>
    <row r="204" spans="1:75">
      <c r="A204" s="96">
        <f t="shared" si="66"/>
        <v>2035</v>
      </c>
      <c r="B204" s="96">
        <f t="shared" si="67"/>
        <v>7</v>
      </c>
      <c r="C204" s="95">
        <f t="shared" si="50"/>
        <v>49491</v>
      </c>
      <c r="E204" s="85">
        <v>12506314</v>
      </c>
      <c r="F204" s="84">
        <v>11547543</v>
      </c>
      <c r="G204" s="84">
        <v>677706</v>
      </c>
      <c r="H204" s="84">
        <v>760135</v>
      </c>
      <c r="I204" s="84">
        <v>51783</v>
      </c>
      <c r="J204" s="84">
        <v>50190</v>
      </c>
      <c r="K204" s="84">
        <v>11605</v>
      </c>
      <c r="L204" s="84">
        <v>4592599</v>
      </c>
      <c r="M204" s="84">
        <v>11584478</v>
      </c>
      <c r="N204" s="84">
        <f t="shared" si="51"/>
        <v>24794951</v>
      </c>
      <c r="O204" s="84">
        <f t="shared" si="52"/>
        <v>810325</v>
      </c>
      <c r="P204" s="84">
        <f t="shared" si="53"/>
        <v>16177077</v>
      </c>
      <c r="Q204" s="84">
        <f t="shared" si="54"/>
        <v>41782353</v>
      </c>
      <c r="R204" s="84">
        <f t="shared" si="55"/>
        <v>400739</v>
      </c>
      <c r="S204" s="83">
        <f t="shared" si="69"/>
        <v>42183092</v>
      </c>
      <c r="T204" s="84"/>
      <c r="U204" s="85">
        <v>14594599</v>
      </c>
      <c r="V204" s="84">
        <v>12748345</v>
      </c>
      <c r="W204" s="84">
        <v>817804</v>
      </c>
      <c r="X204" s="84">
        <v>805849</v>
      </c>
      <c r="Y204" s="84">
        <v>51783</v>
      </c>
      <c r="Z204" s="84">
        <v>58766</v>
      </c>
      <c r="AA204" s="84">
        <v>11605</v>
      </c>
      <c r="AB204" s="84">
        <v>4592599</v>
      </c>
      <c r="AC204" s="84">
        <v>11584478</v>
      </c>
      <c r="AD204" s="84">
        <f t="shared" si="56"/>
        <v>28224136</v>
      </c>
      <c r="AE204" s="84">
        <f t="shared" si="57"/>
        <v>864615</v>
      </c>
      <c r="AF204" s="84">
        <f t="shared" si="58"/>
        <v>16177077</v>
      </c>
      <c r="AG204" s="84">
        <f t="shared" si="59"/>
        <v>45265828</v>
      </c>
      <c r="AH204" s="84">
        <f t="shared" si="60"/>
        <v>434150</v>
      </c>
      <c r="AI204" s="83">
        <f t="shared" si="70"/>
        <v>45699978</v>
      </c>
      <c r="AK204" s="85">
        <v>14733894</v>
      </c>
      <c r="AL204" s="84">
        <v>12821432</v>
      </c>
      <c r="AM204" s="84">
        <v>817804</v>
      </c>
      <c r="AN204" s="84">
        <v>812284</v>
      </c>
      <c r="AO204" s="84">
        <v>51783</v>
      </c>
      <c r="AP204" s="84">
        <v>58766</v>
      </c>
      <c r="AQ204" s="84">
        <v>11605</v>
      </c>
      <c r="AR204" s="84">
        <v>4592599</v>
      </c>
      <c r="AS204" s="84">
        <v>11584478</v>
      </c>
      <c r="AT204" s="84">
        <f t="shared" si="61"/>
        <v>28436518</v>
      </c>
      <c r="AU204" s="84">
        <f t="shared" si="62"/>
        <v>871050</v>
      </c>
      <c r="AV204" s="84">
        <f t="shared" si="63"/>
        <v>16177077</v>
      </c>
      <c r="AW204" s="84">
        <f t="shared" si="64"/>
        <v>45484645</v>
      </c>
      <c r="AX204" s="84">
        <f t="shared" si="65"/>
        <v>436248</v>
      </c>
      <c r="AY204" s="83">
        <f t="shared" si="68"/>
        <v>45920893</v>
      </c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</row>
    <row r="205" spans="1:75">
      <c r="A205" s="96">
        <f t="shared" si="66"/>
        <v>2035</v>
      </c>
      <c r="B205" s="96">
        <f t="shared" si="67"/>
        <v>8</v>
      </c>
      <c r="C205" s="95">
        <f t="shared" si="50"/>
        <v>49522</v>
      </c>
      <c r="E205" s="85">
        <v>11544923</v>
      </c>
      <c r="F205" s="84">
        <v>11942501</v>
      </c>
      <c r="G205" s="84">
        <v>712156</v>
      </c>
      <c r="H205" s="84">
        <v>798392</v>
      </c>
      <c r="I205" s="84">
        <v>54455</v>
      </c>
      <c r="J205" s="84">
        <v>51332</v>
      </c>
      <c r="K205" s="84">
        <v>11801</v>
      </c>
      <c r="L205" s="84">
        <v>4791246</v>
      </c>
      <c r="M205" s="84">
        <v>11151360</v>
      </c>
      <c r="N205" s="84">
        <f t="shared" si="51"/>
        <v>24265836</v>
      </c>
      <c r="O205" s="84">
        <f t="shared" si="52"/>
        <v>849724</v>
      </c>
      <c r="P205" s="84">
        <f t="shared" si="53"/>
        <v>15942606</v>
      </c>
      <c r="Q205" s="84">
        <f t="shared" si="54"/>
        <v>41058166</v>
      </c>
      <c r="R205" s="84">
        <f t="shared" si="55"/>
        <v>393794</v>
      </c>
      <c r="S205" s="83">
        <f t="shared" si="69"/>
        <v>41451960</v>
      </c>
      <c r="T205" s="84"/>
      <c r="U205" s="85">
        <v>13748781</v>
      </c>
      <c r="V205" s="84">
        <v>13182996</v>
      </c>
      <c r="W205" s="84">
        <v>865109</v>
      </c>
      <c r="X205" s="84">
        <v>846802</v>
      </c>
      <c r="Y205" s="84">
        <v>54455</v>
      </c>
      <c r="Z205" s="84">
        <v>59693</v>
      </c>
      <c r="AA205" s="84">
        <v>11801</v>
      </c>
      <c r="AB205" s="84">
        <v>4791246</v>
      </c>
      <c r="AC205" s="84">
        <v>11151360</v>
      </c>
      <c r="AD205" s="84">
        <f t="shared" si="56"/>
        <v>27863142</v>
      </c>
      <c r="AE205" s="84">
        <f t="shared" si="57"/>
        <v>906495</v>
      </c>
      <c r="AF205" s="84">
        <f t="shared" si="58"/>
        <v>15942606</v>
      </c>
      <c r="AG205" s="84">
        <f t="shared" si="59"/>
        <v>44712243</v>
      </c>
      <c r="AH205" s="84">
        <f t="shared" si="60"/>
        <v>428840</v>
      </c>
      <c r="AI205" s="83">
        <f t="shared" si="70"/>
        <v>45141083</v>
      </c>
      <c r="AK205" s="85">
        <v>13909244</v>
      </c>
      <c r="AL205" s="84">
        <v>13260143</v>
      </c>
      <c r="AM205" s="84">
        <v>865109</v>
      </c>
      <c r="AN205" s="84">
        <v>853674</v>
      </c>
      <c r="AO205" s="84">
        <v>54455</v>
      </c>
      <c r="AP205" s="84">
        <v>59693</v>
      </c>
      <c r="AQ205" s="84">
        <v>11801</v>
      </c>
      <c r="AR205" s="84">
        <v>4791246</v>
      </c>
      <c r="AS205" s="84">
        <v>11151360</v>
      </c>
      <c r="AT205" s="84">
        <f t="shared" si="61"/>
        <v>28100752</v>
      </c>
      <c r="AU205" s="84">
        <f t="shared" si="62"/>
        <v>913367</v>
      </c>
      <c r="AV205" s="84">
        <f t="shared" si="63"/>
        <v>15942606</v>
      </c>
      <c r="AW205" s="84">
        <f t="shared" si="64"/>
        <v>44956725</v>
      </c>
      <c r="AX205" s="84">
        <f t="shared" si="65"/>
        <v>431185</v>
      </c>
      <c r="AY205" s="83">
        <f t="shared" si="68"/>
        <v>45387910</v>
      </c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</row>
    <row r="206" spans="1:75">
      <c r="A206" s="96">
        <f t="shared" si="66"/>
        <v>2035</v>
      </c>
      <c r="B206" s="96">
        <f t="shared" si="67"/>
        <v>9</v>
      </c>
      <c r="C206" s="95">
        <f t="shared" si="50"/>
        <v>49553</v>
      </c>
      <c r="E206" s="85">
        <v>18507057</v>
      </c>
      <c r="F206" s="84">
        <v>13242190</v>
      </c>
      <c r="G206" s="84">
        <v>953712</v>
      </c>
      <c r="H206" s="84">
        <v>783231</v>
      </c>
      <c r="I206" s="84">
        <v>58291</v>
      </c>
      <c r="J206" s="84">
        <v>78186</v>
      </c>
      <c r="K206" s="84">
        <v>14490</v>
      </c>
      <c r="L206" s="84">
        <v>4766601</v>
      </c>
      <c r="M206" s="84">
        <v>10962455</v>
      </c>
      <c r="N206" s="84">
        <f t="shared" si="51"/>
        <v>32775740</v>
      </c>
      <c r="O206" s="84">
        <f t="shared" si="52"/>
        <v>861417</v>
      </c>
      <c r="P206" s="84">
        <f t="shared" si="53"/>
        <v>15729056</v>
      </c>
      <c r="Q206" s="84">
        <f t="shared" si="54"/>
        <v>49366213</v>
      </c>
      <c r="R206" s="84">
        <f t="shared" si="55"/>
        <v>473477</v>
      </c>
      <c r="S206" s="83">
        <f t="shared" si="69"/>
        <v>49839690</v>
      </c>
      <c r="T206" s="84"/>
      <c r="U206" s="85">
        <v>21241710</v>
      </c>
      <c r="V206" s="84">
        <v>14457312</v>
      </c>
      <c r="W206" s="84">
        <v>1116621</v>
      </c>
      <c r="X206" s="84">
        <v>828644</v>
      </c>
      <c r="Y206" s="84">
        <v>58291</v>
      </c>
      <c r="Z206" s="84">
        <v>85833</v>
      </c>
      <c r="AA206" s="84">
        <v>14490</v>
      </c>
      <c r="AB206" s="84">
        <v>4766601</v>
      </c>
      <c r="AC206" s="84">
        <v>10962455</v>
      </c>
      <c r="AD206" s="84">
        <f t="shared" si="56"/>
        <v>36888424</v>
      </c>
      <c r="AE206" s="84">
        <f t="shared" si="57"/>
        <v>914477</v>
      </c>
      <c r="AF206" s="84">
        <f t="shared" si="58"/>
        <v>15729056</v>
      </c>
      <c r="AG206" s="84">
        <f t="shared" si="59"/>
        <v>53531957</v>
      </c>
      <c r="AH206" s="84">
        <f t="shared" si="60"/>
        <v>513431</v>
      </c>
      <c r="AI206" s="83">
        <f t="shared" si="70"/>
        <v>54045388</v>
      </c>
      <c r="AK206" s="85">
        <v>21485529</v>
      </c>
      <c r="AL206" s="84">
        <v>14583704</v>
      </c>
      <c r="AM206" s="84">
        <v>1116621</v>
      </c>
      <c r="AN206" s="84">
        <v>837093</v>
      </c>
      <c r="AO206" s="84">
        <v>58291</v>
      </c>
      <c r="AP206" s="84">
        <v>85833</v>
      </c>
      <c r="AQ206" s="84">
        <v>14490</v>
      </c>
      <c r="AR206" s="84">
        <v>4766601</v>
      </c>
      <c r="AS206" s="84">
        <v>10962455</v>
      </c>
      <c r="AT206" s="84">
        <f t="shared" si="61"/>
        <v>37258635</v>
      </c>
      <c r="AU206" s="84">
        <f t="shared" si="62"/>
        <v>922926</v>
      </c>
      <c r="AV206" s="84">
        <f t="shared" si="63"/>
        <v>15729056</v>
      </c>
      <c r="AW206" s="84">
        <f t="shared" si="64"/>
        <v>53910617</v>
      </c>
      <c r="AX206" s="84">
        <f t="shared" si="65"/>
        <v>517063</v>
      </c>
      <c r="AY206" s="83">
        <f t="shared" si="68"/>
        <v>54427680</v>
      </c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</row>
    <row r="207" spans="1:75">
      <c r="A207" s="96">
        <f t="shared" si="66"/>
        <v>2035</v>
      </c>
      <c r="B207" s="96">
        <f t="shared" si="67"/>
        <v>10</v>
      </c>
      <c r="C207" s="95">
        <f t="shared" si="50"/>
        <v>49583</v>
      </c>
      <c r="E207" s="85">
        <v>45869711</v>
      </c>
      <c r="F207" s="84">
        <v>22091892</v>
      </c>
      <c r="G207" s="84">
        <v>1140499</v>
      </c>
      <c r="H207" s="84">
        <v>1219598</v>
      </c>
      <c r="I207" s="84">
        <v>81181</v>
      </c>
      <c r="J207" s="84">
        <v>90726</v>
      </c>
      <c r="K207" s="84">
        <v>14766</v>
      </c>
      <c r="L207" s="84">
        <v>5221607</v>
      </c>
      <c r="M207" s="84">
        <v>11999533</v>
      </c>
      <c r="N207" s="84">
        <f t="shared" si="51"/>
        <v>69198049</v>
      </c>
      <c r="O207" s="84">
        <f t="shared" si="52"/>
        <v>1310324</v>
      </c>
      <c r="P207" s="84">
        <f t="shared" si="53"/>
        <v>17221140</v>
      </c>
      <c r="Q207" s="84">
        <f t="shared" si="54"/>
        <v>87729513</v>
      </c>
      <c r="R207" s="84">
        <f t="shared" si="55"/>
        <v>841424</v>
      </c>
      <c r="S207" s="83">
        <f t="shared" si="69"/>
        <v>88570937</v>
      </c>
      <c r="T207" s="84"/>
      <c r="U207" s="85">
        <v>50714188</v>
      </c>
      <c r="V207" s="84">
        <v>23767171</v>
      </c>
      <c r="W207" s="84">
        <v>1272641</v>
      </c>
      <c r="X207" s="84">
        <v>1286450</v>
      </c>
      <c r="Y207" s="84">
        <v>81181</v>
      </c>
      <c r="Z207" s="84">
        <v>100675</v>
      </c>
      <c r="AA207" s="84">
        <v>14766</v>
      </c>
      <c r="AB207" s="84">
        <v>5221607</v>
      </c>
      <c r="AC207" s="84">
        <v>11999533</v>
      </c>
      <c r="AD207" s="84">
        <f t="shared" si="56"/>
        <v>75849947</v>
      </c>
      <c r="AE207" s="84">
        <f t="shared" si="57"/>
        <v>1387125</v>
      </c>
      <c r="AF207" s="84">
        <f t="shared" si="58"/>
        <v>17221140</v>
      </c>
      <c r="AG207" s="84">
        <f t="shared" si="59"/>
        <v>94458212</v>
      </c>
      <c r="AH207" s="84">
        <f t="shared" si="60"/>
        <v>905960</v>
      </c>
      <c r="AI207" s="83">
        <f t="shared" si="70"/>
        <v>95364172</v>
      </c>
      <c r="AK207" s="85">
        <v>51215713</v>
      </c>
      <c r="AL207" s="84">
        <v>24059778</v>
      </c>
      <c r="AM207" s="84">
        <v>1272641</v>
      </c>
      <c r="AN207" s="84">
        <v>1304693</v>
      </c>
      <c r="AO207" s="84">
        <v>81181</v>
      </c>
      <c r="AP207" s="84">
        <v>100675</v>
      </c>
      <c r="AQ207" s="84">
        <v>14766</v>
      </c>
      <c r="AR207" s="84">
        <v>5221607</v>
      </c>
      <c r="AS207" s="84">
        <v>11999533</v>
      </c>
      <c r="AT207" s="84">
        <f t="shared" si="61"/>
        <v>76644079</v>
      </c>
      <c r="AU207" s="84">
        <f t="shared" si="62"/>
        <v>1405368</v>
      </c>
      <c r="AV207" s="84">
        <f t="shared" si="63"/>
        <v>17221140</v>
      </c>
      <c r="AW207" s="84">
        <f t="shared" si="64"/>
        <v>95270587</v>
      </c>
      <c r="AX207" s="84">
        <f t="shared" si="65"/>
        <v>913751</v>
      </c>
      <c r="AY207" s="83">
        <f t="shared" si="68"/>
        <v>96184338</v>
      </c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</row>
    <row r="208" spans="1:75">
      <c r="A208" s="96">
        <f t="shared" si="66"/>
        <v>2035</v>
      </c>
      <c r="B208" s="96">
        <f t="shared" si="67"/>
        <v>11</v>
      </c>
      <c r="C208" s="95">
        <f t="shared" si="50"/>
        <v>49614</v>
      </c>
      <c r="E208" s="85">
        <v>77193726</v>
      </c>
      <c r="F208" s="84">
        <v>32000773</v>
      </c>
      <c r="G208" s="84">
        <v>2103136</v>
      </c>
      <c r="H208" s="84">
        <v>1402624</v>
      </c>
      <c r="I208" s="84">
        <v>70121</v>
      </c>
      <c r="J208" s="84">
        <v>88062</v>
      </c>
      <c r="K208" s="84">
        <v>12218</v>
      </c>
      <c r="L208" s="84">
        <v>6199818</v>
      </c>
      <c r="M208" s="84">
        <v>12827838</v>
      </c>
      <c r="N208" s="84">
        <f t="shared" si="51"/>
        <v>111379974</v>
      </c>
      <c r="O208" s="84">
        <f t="shared" si="52"/>
        <v>1490686</v>
      </c>
      <c r="P208" s="84">
        <f t="shared" si="53"/>
        <v>19027656</v>
      </c>
      <c r="Q208" s="84">
        <f t="shared" si="54"/>
        <v>131898316</v>
      </c>
      <c r="R208" s="84">
        <f t="shared" si="55"/>
        <v>1265052</v>
      </c>
      <c r="S208" s="83">
        <f t="shared" si="69"/>
        <v>133163368</v>
      </c>
      <c r="T208" s="84"/>
      <c r="U208" s="85">
        <v>84086935</v>
      </c>
      <c r="V208" s="84">
        <v>34228881</v>
      </c>
      <c r="W208" s="84">
        <v>2277961</v>
      </c>
      <c r="X208" s="84">
        <v>1456195</v>
      </c>
      <c r="Y208" s="84">
        <v>70121</v>
      </c>
      <c r="Z208" s="84">
        <v>97846</v>
      </c>
      <c r="AA208" s="84">
        <v>12218</v>
      </c>
      <c r="AB208" s="84">
        <v>6199818</v>
      </c>
      <c r="AC208" s="84">
        <v>12827838</v>
      </c>
      <c r="AD208" s="84">
        <f t="shared" si="56"/>
        <v>120676116</v>
      </c>
      <c r="AE208" s="84">
        <f t="shared" si="57"/>
        <v>1554041</v>
      </c>
      <c r="AF208" s="84">
        <f t="shared" si="58"/>
        <v>19027656</v>
      </c>
      <c r="AG208" s="84">
        <f t="shared" si="59"/>
        <v>141257813</v>
      </c>
      <c r="AH208" s="84">
        <f t="shared" si="60"/>
        <v>1354820</v>
      </c>
      <c r="AI208" s="83">
        <f t="shared" si="70"/>
        <v>142612633</v>
      </c>
      <c r="AK208" s="85">
        <v>84865279</v>
      </c>
      <c r="AL208" s="84">
        <v>34801781</v>
      </c>
      <c r="AM208" s="84">
        <v>2277961</v>
      </c>
      <c r="AN208" s="84">
        <v>1472587</v>
      </c>
      <c r="AO208" s="84">
        <v>70121</v>
      </c>
      <c r="AP208" s="84">
        <v>97846</v>
      </c>
      <c r="AQ208" s="84">
        <v>12218</v>
      </c>
      <c r="AR208" s="84">
        <v>6199818</v>
      </c>
      <c r="AS208" s="84">
        <v>12827838</v>
      </c>
      <c r="AT208" s="84">
        <f t="shared" si="61"/>
        <v>122027360</v>
      </c>
      <c r="AU208" s="84">
        <f t="shared" si="62"/>
        <v>1570433</v>
      </c>
      <c r="AV208" s="84">
        <f t="shared" si="63"/>
        <v>19027656</v>
      </c>
      <c r="AW208" s="84">
        <f t="shared" si="64"/>
        <v>142625449</v>
      </c>
      <c r="AX208" s="84">
        <f t="shared" si="65"/>
        <v>1367937</v>
      </c>
      <c r="AY208" s="83">
        <f t="shared" si="68"/>
        <v>143993386</v>
      </c>
      <c r="BA208" s="233"/>
      <c r="BB208" s="233"/>
      <c r="BC208" s="233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</row>
    <row r="209" spans="1:75">
      <c r="A209" s="96">
        <f t="shared" si="66"/>
        <v>2035</v>
      </c>
      <c r="B209" s="96">
        <f t="shared" si="67"/>
        <v>12</v>
      </c>
      <c r="C209" s="95">
        <f t="shared" si="50"/>
        <v>49644</v>
      </c>
      <c r="E209" s="85">
        <v>101754646</v>
      </c>
      <c r="F209" s="84">
        <v>41039050</v>
      </c>
      <c r="G209" s="84">
        <v>2746573</v>
      </c>
      <c r="H209" s="84">
        <v>1807812</v>
      </c>
      <c r="I209" s="84">
        <v>85210</v>
      </c>
      <c r="J209" s="84">
        <v>103984</v>
      </c>
      <c r="K209" s="84">
        <v>13522</v>
      </c>
      <c r="L209" s="84">
        <v>6387321</v>
      </c>
      <c r="M209" s="84">
        <v>13184157</v>
      </c>
      <c r="N209" s="84">
        <f t="shared" si="51"/>
        <v>145639001</v>
      </c>
      <c r="O209" s="84">
        <f t="shared" si="52"/>
        <v>1911796</v>
      </c>
      <c r="P209" s="84">
        <f t="shared" si="53"/>
        <v>19571478</v>
      </c>
      <c r="Q209" s="84">
        <f t="shared" si="54"/>
        <v>167122275</v>
      </c>
      <c r="R209" s="84">
        <f t="shared" si="55"/>
        <v>1602889</v>
      </c>
      <c r="S209" s="83">
        <f t="shared" si="69"/>
        <v>168725164</v>
      </c>
      <c r="T209" s="84"/>
      <c r="U209" s="85">
        <v>110938532</v>
      </c>
      <c r="V209" s="84">
        <v>44010877</v>
      </c>
      <c r="W209" s="84">
        <v>2941032</v>
      </c>
      <c r="X209" s="84">
        <v>1862417</v>
      </c>
      <c r="Y209" s="84">
        <v>85210</v>
      </c>
      <c r="Z209" s="84">
        <v>114054</v>
      </c>
      <c r="AA209" s="84">
        <v>13522</v>
      </c>
      <c r="AB209" s="84">
        <v>6387321</v>
      </c>
      <c r="AC209" s="84">
        <v>13184157</v>
      </c>
      <c r="AD209" s="84">
        <f t="shared" si="56"/>
        <v>157989173</v>
      </c>
      <c r="AE209" s="84">
        <f t="shared" si="57"/>
        <v>1976471</v>
      </c>
      <c r="AF209" s="84">
        <f t="shared" si="58"/>
        <v>19571478</v>
      </c>
      <c r="AG209" s="84">
        <f t="shared" si="59"/>
        <v>179537122</v>
      </c>
      <c r="AH209" s="84">
        <f t="shared" si="60"/>
        <v>1721961</v>
      </c>
      <c r="AI209" s="83">
        <f t="shared" si="70"/>
        <v>181259083</v>
      </c>
      <c r="AK209" s="85">
        <v>112024798</v>
      </c>
      <c r="AL209" s="84">
        <v>44931750</v>
      </c>
      <c r="AM209" s="84">
        <v>2941032</v>
      </c>
      <c r="AN209" s="84">
        <v>1880638</v>
      </c>
      <c r="AO209" s="84">
        <v>85210</v>
      </c>
      <c r="AP209" s="84">
        <v>114054</v>
      </c>
      <c r="AQ209" s="84">
        <v>13522</v>
      </c>
      <c r="AR209" s="84">
        <v>6387321</v>
      </c>
      <c r="AS209" s="84">
        <v>13184157</v>
      </c>
      <c r="AT209" s="84">
        <f t="shared" si="61"/>
        <v>159996312</v>
      </c>
      <c r="AU209" s="84">
        <f t="shared" si="62"/>
        <v>1994692</v>
      </c>
      <c r="AV209" s="84">
        <f t="shared" si="63"/>
        <v>19571478</v>
      </c>
      <c r="AW209" s="84">
        <f t="shared" si="64"/>
        <v>181562482</v>
      </c>
      <c r="AX209" s="84">
        <f t="shared" si="65"/>
        <v>1741387</v>
      </c>
      <c r="AY209" s="83">
        <f t="shared" si="68"/>
        <v>183303869</v>
      </c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</row>
    <row r="210" spans="1:75">
      <c r="A210" s="96">
        <f t="shared" si="66"/>
        <v>2036</v>
      </c>
      <c r="B210" s="96">
        <f t="shared" si="67"/>
        <v>1</v>
      </c>
      <c r="C210" s="95">
        <f t="shared" si="50"/>
        <v>49675</v>
      </c>
      <c r="E210" s="85">
        <v>97809271</v>
      </c>
      <c r="F210" s="84">
        <v>38293648</v>
      </c>
      <c r="G210" s="84">
        <v>2397956</v>
      </c>
      <c r="H210" s="84">
        <v>1403703</v>
      </c>
      <c r="I210" s="84">
        <v>67709</v>
      </c>
      <c r="J210" s="84">
        <v>95413</v>
      </c>
      <c r="K210" s="84">
        <v>12633</v>
      </c>
      <c r="L210" s="84">
        <v>6327745</v>
      </c>
      <c r="M210" s="84">
        <v>11844926</v>
      </c>
      <c r="N210" s="84">
        <f t="shared" si="51"/>
        <v>138581217</v>
      </c>
      <c r="O210" s="84">
        <f t="shared" si="52"/>
        <v>1499116</v>
      </c>
      <c r="P210" s="84">
        <f t="shared" si="53"/>
        <v>18172671</v>
      </c>
      <c r="Q210" s="84">
        <f t="shared" si="54"/>
        <v>158253004</v>
      </c>
      <c r="R210" s="84">
        <f t="shared" si="55"/>
        <v>1517823</v>
      </c>
      <c r="S210" s="83">
        <f t="shared" si="69"/>
        <v>159770827</v>
      </c>
      <c r="T210" s="84"/>
      <c r="U210" s="85">
        <v>106799041</v>
      </c>
      <c r="V210" s="84">
        <v>40965766</v>
      </c>
      <c r="W210" s="84">
        <v>2565032</v>
      </c>
      <c r="X210" s="84">
        <v>1469078</v>
      </c>
      <c r="Y210" s="84">
        <v>67709</v>
      </c>
      <c r="Z210" s="84">
        <v>106719</v>
      </c>
      <c r="AA210" s="84">
        <v>12633</v>
      </c>
      <c r="AB210" s="84">
        <v>6327745</v>
      </c>
      <c r="AC210" s="84">
        <v>11844926</v>
      </c>
      <c r="AD210" s="84">
        <f t="shared" si="56"/>
        <v>150410181</v>
      </c>
      <c r="AE210" s="84">
        <f t="shared" si="57"/>
        <v>1575797</v>
      </c>
      <c r="AF210" s="84">
        <f t="shared" si="58"/>
        <v>18172671</v>
      </c>
      <c r="AG210" s="84">
        <f t="shared" si="59"/>
        <v>170158649</v>
      </c>
      <c r="AH210" s="84">
        <f t="shared" si="60"/>
        <v>1632011</v>
      </c>
      <c r="AI210" s="83">
        <f t="shared" si="70"/>
        <v>171790660</v>
      </c>
      <c r="AK210" s="85">
        <v>107863050</v>
      </c>
      <c r="AL210" s="84">
        <v>41781787</v>
      </c>
      <c r="AM210" s="84">
        <v>2565032</v>
      </c>
      <c r="AN210" s="84">
        <v>1494309</v>
      </c>
      <c r="AO210" s="84">
        <v>67709</v>
      </c>
      <c r="AP210" s="84">
        <v>106719</v>
      </c>
      <c r="AQ210" s="84">
        <v>12633</v>
      </c>
      <c r="AR210" s="84">
        <v>6327745</v>
      </c>
      <c r="AS210" s="84">
        <v>11844926</v>
      </c>
      <c r="AT210" s="84">
        <f t="shared" si="61"/>
        <v>152290211</v>
      </c>
      <c r="AU210" s="84">
        <f t="shared" si="62"/>
        <v>1601028</v>
      </c>
      <c r="AV210" s="84">
        <f t="shared" si="63"/>
        <v>18172671</v>
      </c>
      <c r="AW210" s="84">
        <f t="shared" si="64"/>
        <v>172063910</v>
      </c>
      <c r="AX210" s="84">
        <f t="shared" si="65"/>
        <v>1650285</v>
      </c>
      <c r="AY210" s="83">
        <f t="shared" si="68"/>
        <v>173714195</v>
      </c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</row>
    <row r="211" spans="1:75">
      <c r="A211" s="96">
        <f t="shared" si="66"/>
        <v>2036</v>
      </c>
      <c r="B211" s="96">
        <f t="shared" si="67"/>
        <v>2</v>
      </c>
      <c r="C211" s="95">
        <f t="shared" si="50"/>
        <v>49706</v>
      </c>
      <c r="E211" s="85">
        <v>84490617</v>
      </c>
      <c r="F211" s="84">
        <v>36425051</v>
      </c>
      <c r="G211" s="84">
        <v>2175414</v>
      </c>
      <c r="H211" s="84">
        <v>1355081</v>
      </c>
      <c r="I211" s="84">
        <v>82517</v>
      </c>
      <c r="J211" s="84">
        <v>113583</v>
      </c>
      <c r="K211" s="84">
        <v>14005</v>
      </c>
      <c r="L211" s="84">
        <v>6494550</v>
      </c>
      <c r="M211" s="84">
        <v>15844800</v>
      </c>
      <c r="N211" s="84">
        <f t="shared" si="51"/>
        <v>123187604</v>
      </c>
      <c r="O211" s="84">
        <f t="shared" si="52"/>
        <v>1468664</v>
      </c>
      <c r="P211" s="84">
        <f t="shared" si="53"/>
        <v>22339350</v>
      </c>
      <c r="Q211" s="84">
        <f t="shared" si="54"/>
        <v>146995618</v>
      </c>
      <c r="R211" s="84">
        <f t="shared" si="55"/>
        <v>1409852</v>
      </c>
      <c r="S211" s="83">
        <f t="shared" si="69"/>
        <v>148405470</v>
      </c>
      <c r="T211" s="84"/>
      <c r="U211" s="85">
        <v>91816418</v>
      </c>
      <c r="V211" s="84">
        <v>38603501</v>
      </c>
      <c r="W211" s="84">
        <v>2329740</v>
      </c>
      <c r="X211" s="84">
        <v>1422469</v>
      </c>
      <c r="Y211" s="84">
        <v>82517</v>
      </c>
      <c r="Z211" s="84">
        <v>124687</v>
      </c>
      <c r="AA211" s="84">
        <v>14005</v>
      </c>
      <c r="AB211" s="84">
        <v>6494550</v>
      </c>
      <c r="AC211" s="84">
        <v>15844800</v>
      </c>
      <c r="AD211" s="84">
        <f t="shared" si="56"/>
        <v>132846181</v>
      </c>
      <c r="AE211" s="84">
        <f t="shared" si="57"/>
        <v>1547156</v>
      </c>
      <c r="AF211" s="84">
        <f t="shared" si="58"/>
        <v>22339350</v>
      </c>
      <c r="AG211" s="84">
        <f t="shared" si="59"/>
        <v>156732687</v>
      </c>
      <c r="AH211" s="84">
        <f t="shared" si="60"/>
        <v>1503241</v>
      </c>
      <c r="AI211" s="83">
        <f t="shared" si="70"/>
        <v>158235928</v>
      </c>
      <c r="AK211" s="85">
        <v>92660083</v>
      </c>
      <c r="AL211" s="84">
        <v>39187694</v>
      </c>
      <c r="AM211" s="84">
        <v>2329740</v>
      </c>
      <c r="AN211" s="84">
        <v>1447351</v>
      </c>
      <c r="AO211" s="84">
        <v>82517</v>
      </c>
      <c r="AP211" s="84">
        <v>124687</v>
      </c>
      <c r="AQ211" s="84">
        <v>14005</v>
      </c>
      <c r="AR211" s="84">
        <v>6494550</v>
      </c>
      <c r="AS211" s="84">
        <v>15844800</v>
      </c>
      <c r="AT211" s="84">
        <f t="shared" si="61"/>
        <v>134274039</v>
      </c>
      <c r="AU211" s="84">
        <f t="shared" si="62"/>
        <v>1572038</v>
      </c>
      <c r="AV211" s="84">
        <f t="shared" si="63"/>
        <v>22339350</v>
      </c>
      <c r="AW211" s="84">
        <f t="shared" si="64"/>
        <v>158185427</v>
      </c>
      <c r="AX211" s="84">
        <f t="shared" si="65"/>
        <v>1517175</v>
      </c>
      <c r="AY211" s="83">
        <f t="shared" si="68"/>
        <v>159702602</v>
      </c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</row>
    <row r="212" spans="1:75">
      <c r="A212" s="96">
        <f t="shared" si="66"/>
        <v>2036</v>
      </c>
      <c r="B212" s="96">
        <f t="shared" si="67"/>
        <v>3</v>
      </c>
      <c r="C212" s="95">
        <f t="shared" si="50"/>
        <v>49735</v>
      </c>
      <c r="E212" s="85">
        <v>77269860</v>
      </c>
      <c r="F212" s="84">
        <v>33593102</v>
      </c>
      <c r="G212" s="84">
        <v>1977353</v>
      </c>
      <c r="H212" s="84">
        <v>1261521</v>
      </c>
      <c r="I212" s="84">
        <v>81636</v>
      </c>
      <c r="J212" s="84">
        <v>101855</v>
      </c>
      <c r="K212" s="84">
        <v>15069</v>
      </c>
      <c r="L212" s="84">
        <v>6011788</v>
      </c>
      <c r="M212" s="84">
        <v>10800053</v>
      </c>
      <c r="N212" s="84">
        <f t="shared" si="51"/>
        <v>112937020</v>
      </c>
      <c r="O212" s="84">
        <f t="shared" si="52"/>
        <v>1363376</v>
      </c>
      <c r="P212" s="84">
        <f t="shared" si="53"/>
        <v>16811841</v>
      </c>
      <c r="Q212" s="84">
        <f t="shared" si="54"/>
        <v>131112237</v>
      </c>
      <c r="R212" s="84">
        <f t="shared" si="55"/>
        <v>1257513</v>
      </c>
      <c r="S212" s="83">
        <f t="shared" si="69"/>
        <v>132369750</v>
      </c>
      <c r="T212" s="84"/>
      <c r="U212" s="85">
        <v>84504707</v>
      </c>
      <c r="V212" s="84">
        <v>35649069</v>
      </c>
      <c r="W212" s="84">
        <v>2133979</v>
      </c>
      <c r="X212" s="84">
        <v>1324881</v>
      </c>
      <c r="Y212" s="84">
        <v>81636</v>
      </c>
      <c r="Z212" s="84">
        <v>112917</v>
      </c>
      <c r="AA212" s="84">
        <v>15069</v>
      </c>
      <c r="AB212" s="84">
        <v>6011788</v>
      </c>
      <c r="AC212" s="84">
        <v>10800053</v>
      </c>
      <c r="AD212" s="84">
        <f t="shared" si="56"/>
        <v>122384460</v>
      </c>
      <c r="AE212" s="84">
        <f t="shared" si="57"/>
        <v>1437798</v>
      </c>
      <c r="AF212" s="84">
        <f t="shared" si="58"/>
        <v>16811841</v>
      </c>
      <c r="AG212" s="84">
        <f t="shared" si="59"/>
        <v>140634099</v>
      </c>
      <c r="AH212" s="84">
        <f t="shared" si="60"/>
        <v>1348838</v>
      </c>
      <c r="AI212" s="83">
        <f t="shared" si="70"/>
        <v>141982937</v>
      </c>
      <c r="AK212" s="85">
        <v>85319606</v>
      </c>
      <c r="AL212" s="84">
        <v>36135399</v>
      </c>
      <c r="AM212" s="84">
        <v>2133979</v>
      </c>
      <c r="AN212" s="84">
        <v>1346070</v>
      </c>
      <c r="AO212" s="84">
        <v>81636</v>
      </c>
      <c r="AP212" s="84">
        <v>112917</v>
      </c>
      <c r="AQ212" s="84">
        <v>15069</v>
      </c>
      <c r="AR212" s="84">
        <v>6011788</v>
      </c>
      <c r="AS212" s="84">
        <v>10800053</v>
      </c>
      <c r="AT212" s="84">
        <f t="shared" si="61"/>
        <v>123685689</v>
      </c>
      <c r="AU212" s="84">
        <f t="shared" si="62"/>
        <v>1458987</v>
      </c>
      <c r="AV212" s="84">
        <f t="shared" si="63"/>
        <v>16811841</v>
      </c>
      <c r="AW212" s="84">
        <f t="shared" si="64"/>
        <v>141956517</v>
      </c>
      <c r="AX212" s="84">
        <f t="shared" si="65"/>
        <v>1361521</v>
      </c>
      <c r="AY212" s="83">
        <f t="shared" si="68"/>
        <v>143318038</v>
      </c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</row>
    <row r="213" spans="1:75">
      <c r="A213" s="96">
        <f t="shared" si="66"/>
        <v>2036</v>
      </c>
      <c r="B213" s="96">
        <f t="shared" si="67"/>
        <v>4</v>
      </c>
      <c r="C213" s="95">
        <f t="shared" si="50"/>
        <v>49766</v>
      </c>
      <c r="E213" s="85">
        <v>52216126</v>
      </c>
      <c r="F213" s="84">
        <v>24226062</v>
      </c>
      <c r="G213" s="84">
        <v>1600434</v>
      </c>
      <c r="H213" s="84">
        <v>962722</v>
      </c>
      <c r="I213" s="84">
        <v>61236</v>
      </c>
      <c r="J213" s="84">
        <v>67307</v>
      </c>
      <c r="K213" s="84">
        <v>13445</v>
      </c>
      <c r="L213" s="84">
        <v>6064134</v>
      </c>
      <c r="M213" s="84">
        <v>11649663</v>
      </c>
      <c r="N213" s="84">
        <f t="shared" si="51"/>
        <v>78117303</v>
      </c>
      <c r="O213" s="84">
        <f t="shared" si="52"/>
        <v>1030029</v>
      </c>
      <c r="P213" s="84">
        <f t="shared" si="53"/>
        <v>17713797</v>
      </c>
      <c r="Q213" s="84">
        <f t="shared" si="54"/>
        <v>96861129</v>
      </c>
      <c r="R213" s="84">
        <f t="shared" si="55"/>
        <v>929006</v>
      </c>
      <c r="S213" s="83">
        <f t="shared" si="69"/>
        <v>97790135</v>
      </c>
      <c r="T213" s="84"/>
      <c r="U213" s="85">
        <v>58143971</v>
      </c>
      <c r="V213" s="84">
        <v>26004593</v>
      </c>
      <c r="W213" s="84">
        <v>1756949</v>
      </c>
      <c r="X213" s="84">
        <v>1015627</v>
      </c>
      <c r="Y213" s="84">
        <v>61236</v>
      </c>
      <c r="Z213" s="84">
        <v>77234</v>
      </c>
      <c r="AA213" s="84">
        <v>13445</v>
      </c>
      <c r="AB213" s="84">
        <v>6064134</v>
      </c>
      <c r="AC213" s="84">
        <v>11649663</v>
      </c>
      <c r="AD213" s="84">
        <f t="shared" si="56"/>
        <v>85980194</v>
      </c>
      <c r="AE213" s="84">
        <f t="shared" si="57"/>
        <v>1092861</v>
      </c>
      <c r="AF213" s="84">
        <f t="shared" si="58"/>
        <v>17713797</v>
      </c>
      <c r="AG213" s="84">
        <f t="shared" si="59"/>
        <v>104786852</v>
      </c>
      <c r="AH213" s="84">
        <f t="shared" si="60"/>
        <v>1005023</v>
      </c>
      <c r="AI213" s="83">
        <f t="shared" si="70"/>
        <v>105791875</v>
      </c>
      <c r="AK213" s="85">
        <v>58783469</v>
      </c>
      <c r="AL213" s="84">
        <v>26367659</v>
      </c>
      <c r="AM213" s="84">
        <v>1756949</v>
      </c>
      <c r="AN213" s="84">
        <v>1031479</v>
      </c>
      <c r="AO213" s="84">
        <v>61236</v>
      </c>
      <c r="AP213" s="84">
        <v>77234</v>
      </c>
      <c r="AQ213" s="84">
        <v>13445</v>
      </c>
      <c r="AR213" s="84">
        <v>6064134</v>
      </c>
      <c r="AS213" s="84">
        <v>11649663</v>
      </c>
      <c r="AT213" s="84">
        <f t="shared" si="61"/>
        <v>86982758</v>
      </c>
      <c r="AU213" s="84">
        <f t="shared" si="62"/>
        <v>1108713</v>
      </c>
      <c r="AV213" s="84">
        <f t="shared" si="63"/>
        <v>17713797</v>
      </c>
      <c r="AW213" s="84">
        <f t="shared" si="64"/>
        <v>105805268</v>
      </c>
      <c r="AX213" s="84">
        <f t="shared" si="65"/>
        <v>1014791</v>
      </c>
      <c r="AY213" s="83">
        <f t="shared" si="68"/>
        <v>106820059</v>
      </c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</row>
    <row r="214" spans="1:75">
      <c r="A214" s="96">
        <f t="shared" si="66"/>
        <v>2036</v>
      </c>
      <c r="B214" s="96">
        <f t="shared" si="67"/>
        <v>5</v>
      </c>
      <c r="C214" s="95">
        <f t="shared" si="50"/>
        <v>49796</v>
      </c>
      <c r="E214" s="85">
        <v>28876656</v>
      </c>
      <c r="F214" s="84">
        <v>17778503</v>
      </c>
      <c r="G214" s="84">
        <v>1112424</v>
      </c>
      <c r="H214" s="84">
        <v>928300</v>
      </c>
      <c r="I214" s="84">
        <v>64491</v>
      </c>
      <c r="J214" s="84">
        <v>53983</v>
      </c>
      <c r="K214" s="84">
        <v>12408</v>
      </c>
      <c r="L214" s="84">
        <v>5321697</v>
      </c>
      <c r="M214" s="84">
        <v>10703820</v>
      </c>
      <c r="N214" s="84">
        <f t="shared" si="51"/>
        <v>47844482</v>
      </c>
      <c r="O214" s="84">
        <f t="shared" si="52"/>
        <v>982283</v>
      </c>
      <c r="P214" s="84">
        <f t="shared" si="53"/>
        <v>16025517</v>
      </c>
      <c r="Q214" s="84">
        <f t="shared" si="54"/>
        <v>64852282</v>
      </c>
      <c r="R214" s="84">
        <f t="shared" si="55"/>
        <v>622006</v>
      </c>
      <c r="S214" s="83">
        <f t="shared" si="69"/>
        <v>65474288</v>
      </c>
      <c r="T214" s="84"/>
      <c r="U214" s="85">
        <v>32490081</v>
      </c>
      <c r="V214" s="84">
        <v>19226776</v>
      </c>
      <c r="W214" s="84">
        <v>1251853</v>
      </c>
      <c r="X214" s="84">
        <v>981070</v>
      </c>
      <c r="Y214" s="84">
        <v>64491</v>
      </c>
      <c r="Z214" s="84">
        <v>62847</v>
      </c>
      <c r="AA214" s="84">
        <v>12408</v>
      </c>
      <c r="AB214" s="84">
        <v>5321697</v>
      </c>
      <c r="AC214" s="84">
        <v>10703820</v>
      </c>
      <c r="AD214" s="84">
        <f t="shared" si="56"/>
        <v>53045609</v>
      </c>
      <c r="AE214" s="84">
        <f t="shared" si="57"/>
        <v>1043917</v>
      </c>
      <c r="AF214" s="84">
        <f t="shared" si="58"/>
        <v>16025517</v>
      </c>
      <c r="AG214" s="84">
        <f t="shared" si="59"/>
        <v>70115043</v>
      </c>
      <c r="AH214" s="84">
        <f t="shared" si="60"/>
        <v>672481</v>
      </c>
      <c r="AI214" s="83">
        <f t="shared" si="70"/>
        <v>70787524</v>
      </c>
      <c r="AK214" s="85">
        <v>32826944</v>
      </c>
      <c r="AL214" s="84">
        <v>19433189</v>
      </c>
      <c r="AM214" s="84">
        <v>1251853</v>
      </c>
      <c r="AN214" s="84">
        <v>993504</v>
      </c>
      <c r="AO214" s="84">
        <v>64491</v>
      </c>
      <c r="AP214" s="84">
        <v>62847</v>
      </c>
      <c r="AQ214" s="84">
        <v>12408</v>
      </c>
      <c r="AR214" s="84">
        <v>5321697</v>
      </c>
      <c r="AS214" s="84">
        <v>10703820</v>
      </c>
      <c r="AT214" s="84">
        <f t="shared" si="61"/>
        <v>53588885</v>
      </c>
      <c r="AU214" s="84">
        <f t="shared" si="62"/>
        <v>1056351</v>
      </c>
      <c r="AV214" s="84">
        <f t="shared" si="63"/>
        <v>16025517</v>
      </c>
      <c r="AW214" s="84">
        <f t="shared" si="64"/>
        <v>70670753</v>
      </c>
      <c r="AX214" s="84">
        <f t="shared" si="65"/>
        <v>677811</v>
      </c>
      <c r="AY214" s="83">
        <f t="shared" si="68"/>
        <v>71348564</v>
      </c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</row>
    <row r="215" spans="1:75">
      <c r="A215" s="96">
        <f t="shared" si="66"/>
        <v>2036</v>
      </c>
      <c r="B215" s="96">
        <f t="shared" si="67"/>
        <v>6</v>
      </c>
      <c r="C215" s="95">
        <f t="shared" si="50"/>
        <v>49827</v>
      </c>
      <c r="E215" s="85">
        <v>18235991</v>
      </c>
      <c r="F215" s="84">
        <v>14006727</v>
      </c>
      <c r="G215" s="84">
        <v>858851</v>
      </c>
      <c r="H215" s="84">
        <v>727711</v>
      </c>
      <c r="I215" s="84">
        <v>51473</v>
      </c>
      <c r="J215" s="84">
        <v>53562</v>
      </c>
      <c r="K215" s="84">
        <v>12274</v>
      </c>
      <c r="L215" s="84">
        <v>5317417</v>
      </c>
      <c r="M215" s="84">
        <v>11636699</v>
      </c>
      <c r="N215" s="84">
        <f t="shared" si="51"/>
        <v>33165316</v>
      </c>
      <c r="O215" s="84">
        <f t="shared" si="52"/>
        <v>781273</v>
      </c>
      <c r="P215" s="84">
        <f t="shared" si="53"/>
        <v>16954116</v>
      </c>
      <c r="Q215" s="84">
        <f t="shared" si="54"/>
        <v>50900705</v>
      </c>
      <c r="R215" s="84">
        <f t="shared" si="55"/>
        <v>488195</v>
      </c>
      <c r="S215" s="83">
        <f t="shared" si="69"/>
        <v>51388900</v>
      </c>
      <c r="T215" s="84"/>
      <c r="U215" s="85">
        <v>20828923</v>
      </c>
      <c r="V215" s="84">
        <v>15324646</v>
      </c>
      <c r="W215" s="84">
        <v>1007711</v>
      </c>
      <c r="X215" s="84">
        <v>771378</v>
      </c>
      <c r="Y215" s="84">
        <v>51473</v>
      </c>
      <c r="Z215" s="84">
        <v>62332</v>
      </c>
      <c r="AA215" s="84">
        <v>12274</v>
      </c>
      <c r="AB215" s="84">
        <v>5317417</v>
      </c>
      <c r="AC215" s="84">
        <v>11636699</v>
      </c>
      <c r="AD215" s="84">
        <f t="shared" si="56"/>
        <v>37225027</v>
      </c>
      <c r="AE215" s="84">
        <f t="shared" si="57"/>
        <v>833710</v>
      </c>
      <c r="AF215" s="84">
        <f t="shared" si="58"/>
        <v>16954116</v>
      </c>
      <c r="AG215" s="84">
        <f t="shared" si="59"/>
        <v>55012853</v>
      </c>
      <c r="AH215" s="84">
        <f t="shared" si="60"/>
        <v>527635</v>
      </c>
      <c r="AI215" s="83">
        <f t="shared" si="70"/>
        <v>55540488</v>
      </c>
      <c r="AK215" s="85">
        <v>21021106</v>
      </c>
      <c r="AL215" s="84">
        <v>15437704</v>
      </c>
      <c r="AM215" s="84">
        <v>1007711</v>
      </c>
      <c r="AN215" s="84">
        <v>778856</v>
      </c>
      <c r="AO215" s="84">
        <v>51473</v>
      </c>
      <c r="AP215" s="84">
        <v>62332</v>
      </c>
      <c r="AQ215" s="84">
        <v>12274</v>
      </c>
      <c r="AR215" s="84">
        <v>5317417</v>
      </c>
      <c r="AS215" s="84">
        <v>11636699</v>
      </c>
      <c r="AT215" s="84">
        <f t="shared" si="61"/>
        <v>37530268</v>
      </c>
      <c r="AU215" s="84">
        <f t="shared" si="62"/>
        <v>841188</v>
      </c>
      <c r="AV215" s="84">
        <f t="shared" si="63"/>
        <v>16954116</v>
      </c>
      <c r="AW215" s="84">
        <f t="shared" si="64"/>
        <v>55325572</v>
      </c>
      <c r="AX215" s="84">
        <f t="shared" si="65"/>
        <v>530634</v>
      </c>
      <c r="AY215" s="83">
        <f t="shared" si="68"/>
        <v>55856206</v>
      </c>
      <c r="BA215" s="233"/>
      <c r="BB215" s="233"/>
      <c r="BC215" s="233"/>
      <c r="BD215" s="233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</row>
    <row r="216" spans="1:75">
      <c r="A216" s="96">
        <f t="shared" si="66"/>
        <v>2036</v>
      </c>
      <c r="B216" s="96">
        <f t="shared" si="67"/>
        <v>7</v>
      </c>
      <c r="C216" s="95">
        <f t="shared" si="50"/>
        <v>49857</v>
      </c>
      <c r="E216" s="85">
        <v>12293473</v>
      </c>
      <c r="F216" s="84">
        <v>11595850</v>
      </c>
      <c r="G216" s="84">
        <v>669890</v>
      </c>
      <c r="H216" s="84">
        <v>690987</v>
      </c>
      <c r="I216" s="84">
        <v>46686</v>
      </c>
      <c r="J216" s="84">
        <v>49963</v>
      </c>
      <c r="K216" s="84">
        <v>11605</v>
      </c>
      <c r="L216" s="84">
        <v>4691723</v>
      </c>
      <c r="M216" s="84">
        <v>11568822</v>
      </c>
      <c r="N216" s="84">
        <f t="shared" si="51"/>
        <v>24617504</v>
      </c>
      <c r="O216" s="84">
        <f t="shared" si="52"/>
        <v>740950</v>
      </c>
      <c r="P216" s="84">
        <f t="shared" si="53"/>
        <v>16260545</v>
      </c>
      <c r="Q216" s="84">
        <f t="shared" si="54"/>
        <v>41618999</v>
      </c>
      <c r="R216" s="84">
        <f t="shared" si="55"/>
        <v>399173</v>
      </c>
      <c r="S216" s="83">
        <f t="shared" si="69"/>
        <v>42018172</v>
      </c>
      <c r="T216" s="84"/>
      <c r="U216" s="85">
        <v>14541799</v>
      </c>
      <c r="V216" s="84">
        <v>12830919</v>
      </c>
      <c r="W216" s="84">
        <v>809943</v>
      </c>
      <c r="X216" s="84">
        <v>734762</v>
      </c>
      <c r="Y216" s="84">
        <v>46686</v>
      </c>
      <c r="Z216" s="84">
        <v>58585</v>
      </c>
      <c r="AA216" s="84">
        <v>11605</v>
      </c>
      <c r="AB216" s="84">
        <v>4691723</v>
      </c>
      <c r="AC216" s="84">
        <v>11568822</v>
      </c>
      <c r="AD216" s="84">
        <f t="shared" si="56"/>
        <v>28240952</v>
      </c>
      <c r="AE216" s="84">
        <f t="shared" si="57"/>
        <v>793347</v>
      </c>
      <c r="AF216" s="84">
        <f t="shared" si="58"/>
        <v>16260545</v>
      </c>
      <c r="AG216" s="84">
        <f t="shared" si="59"/>
        <v>45294844</v>
      </c>
      <c r="AH216" s="84">
        <f t="shared" si="60"/>
        <v>434428</v>
      </c>
      <c r="AI216" s="83">
        <f t="shared" si="70"/>
        <v>45729272</v>
      </c>
      <c r="AK216" s="85">
        <v>14689144</v>
      </c>
      <c r="AL216" s="84">
        <v>12906724</v>
      </c>
      <c r="AM216" s="84">
        <v>809943</v>
      </c>
      <c r="AN216" s="84">
        <v>741178</v>
      </c>
      <c r="AO216" s="84">
        <v>46686</v>
      </c>
      <c r="AP216" s="84">
        <v>58585</v>
      </c>
      <c r="AQ216" s="84">
        <v>11605</v>
      </c>
      <c r="AR216" s="84">
        <v>4691723</v>
      </c>
      <c r="AS216" s="84">
        <v>11568822</v>
      </c>
      <c r="AT216" s="84">
        <f t="shared" si="61"/>
        <v>28464102</v>
      </c>
      <c r="AU216" s="84">
        <f t="shared" si="62"/>
        <v>799763</v>
      </c>
      <c r="AV216" s="84">
        <f t="shared" si="63"/>
        <v>16260545</v>
      </c>
      <c r="AW216" s="84">
        <f t="shared" si="64"/>
        <v>45524410</v>
      </c>
      <c r="AX216" s="84">
        <f t="shared" si="65"/>
        <v>436630</v>
      </c>
      <c r="AY216" s="83">
        <f t="shared" si="68"/>
        <v>45961040</v>
      </c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</row>
    <row r="217" spans="1:75">
      <c r="A217" s="96">
        <f t="shared" si="66"/>
        <v>2036</v>
      </c>
      <c r="B217" s="96">
        <f t="shared" si="67"/>
        <v>8</v>
      </c>
      <c r="C217" s="95">
        <f t="shared" si="50"/>
        <v>49888</v>
      </c>
      <c r="E217" s="85">
        <v>11317694</v>
      </c>
      <c r="F217" s="84">
        <v>11994617</v>
      </c>
      <c r="G217" s="84">
        <v>703831</v>
      </c>
      <c r="H217" s="84">
        <v>725015</v>
      </c>
      <c r="I217" s="84">
        <v>49040</v>
      </c>
      <c r="J217" s="84">
        <v>51099</v>
      </c>
      <c r="K217" s="84">
        <v>11801</v>
      </c>
      <c r="L217" s="84">
        <v>4896943</v>
      </c>
      <c r="M217" s="84">
        <v>11136144</v>
      </c>
      <c r="N217" s="84">
        <f t="shared" si="51"/>
        <v>24076983</v>
      </c>
      <c r="O217" s="84">
        <f t="shared" si="52"/>
        <v>776114</v>
      </c>
      <c r="P217" s="84">
        <f t="shared" si="53"/>
        <v>16033087</v>
      </c>
      <c r="Q217" s="84">
        <f t="shared" si="54"/>
        <v>40886184</v>
      </c>
      <c r="R217" s="84">
        <f t="shared" si="55"/>
        <v>392144</v>
      </c>
      <c r="S217" s="83">
        <f t="shared" si="69"/>
        <v>41278328</v>
      </c>
      <c r="T217" s="84"/>
      <c r="U217" s="85">
        <v>13687169</v>
      </c>
      <c r="V217" s="84">
        <v>13270226</v>
      </c>
      <c r="W217" s="84">
        <v>856735</v>
      </c>
      <c r="X217" s="84">
        <v>771350</v>
      </c>
      <c r="Y217" s="84">
        <v>49040</v>
      </c>
      <c r="Z217" s="84">
        <v>59506</v>
      </c>
      <c r="AA217" s="84">
        <v>11801</v>
      </c>
      <c r="AB217" s="84">
        <v>4896943</v>
      </c>
      <c r="AC217" s="84">
        <v>11136144</v>
      </c>
      <c r="AD217" s="84">
        <f t="shared" si="56"/>
        <v>27874971</v>
      </c>
      <c r="AE217" s="84">
        <f t="shared" si="57"/>
        <v>830856</v>
      </c>
      <c r="AF217" s="84">
        <f t="shared" si="58"/>
        <v>16033087</v>
      </c>
      <c r="AG217" s="84">
        <f t="shared" si="59"/>
        <v>44738914</v>
      </c>
      <c r="AH217" s="84">
        <f t="shared" si="60"/>
        <v>429096</v>
      </c>
      <c r="AI217" s="83">
        <f t="shared" si="70"/>
        <v>45168010</v>
      </c>
      <c r="AK217" s="85">
        <v>13857232</v>
      </c>
      <c r="AL217" s="84">
        <v>13350185</v>
      </c>
      <c r="AM217" s="84">
        <v>856735</v>
      </c>
      <c r="AN217" s="84">
        <v>778202</v>
      </c>
      <c r="AO217" s="84">
        <v>49040</v>
      </c>
      <c r="AP217" s="84">
        <v>59506</v>
      </c>
      <c r="AQ217" s="84">
        <v>11801</v>
      </c>
      <c r="AR217" s="84">
        <v>4896943</v>
      </c>
      <c r="AS217" s="84">
        <v>11136144</v>
      </c>
      <c r="AT217" s="84">
        <f t="shared" si="61"/>
        <v>28124993</v>
      </c>
      <c r="AU217" s="84">
        <f t="shared" si="62"/>
        <v>837708</v>
      </c>
      <c r="AV217" s="84">
        <f t="shared" si="63"/>
        <v>16033087</v>
      </c>
      <c r="AW217" s="84">
        <f t="shared" si="64"/>
        <v>44995788</v>
      </c>
      <c r="AX217" s="84">
        <f t="shared" si="65"/>
        <v>431560</v>
      </c>
      <c r="AY217" s="83">
        <f t="shared" si="68"/>
        <v>45427348</v>
      </c>
      <c r="BA217" s="233"/>
      <c r="BB217" s="233"/>
      <c r="BC217" s="233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</row>
    <row r="218" spans="1:75">
      <c r="A218" s="96">
        <f t="shared" si="66"/>
        <v>2036</v>
      </c>
      <c r="B218" s="96">
        <f t="shared" si="67"/>
        <v>9</v>
      </c>
      <c r="C218" s="95">
        <f t="shared" si="50"/>
        <v>49919</v>
      </c>
      <c r="E218" s="85">
        <v>18325214</v>
      </c>
      <c r="F218" s="84">
        <v>13291667</v>
      </c>
      <c r="G218" s="84">
        <v>943139</v>
      </c>
      <c r="H218" s="84">
        <v>708892</v>
      </c>
      <c r="I218" s="84">
        <v>52367</v>
      </c>
      <c r="J218" s="84">
        <v>77977</v>
      </c>
      <c r="K218" s="84">
        <v>14490</v>
      </c>
      <c r="L218" s="84">
        <v>4871102</v>
      </c>
      <c r="M218" s="84">
        <v>10946094</v>
      </c>
      <c r="N218" s="84">
        <f t="shared" si="51"/>
        <v>32626877</v>
      </c>
      <c r="O218" s="84">
        <f t="shared" si="52"/>
        <v>786869</v>
      </c>
      <c r="P218" s="84">
        <f t="shared" si="53"/>
        <v>15817196</v>
      </c>
      <c r="Q218" s="84">
        <f t="shared" si="54"/>
        <v>49230942</v>
      </c>
      <c r="R218" s="84">
        <f t="shared" si="55"/>
        <v>472180</v>
      </c>
      <c r="S218" s="83">
        <f t="shared" si="69"/>
        <v>49703122</v>
      </c>
      <c r="T218" s="84"/>
      <c r="U218" s="85">
        <v>21255526</v>
      </c>
      <c r="V218" s="84">
        <v>14541965</v>
      </c>
      <c r="W218" s="84">
        <v>1105997</v>
      </c>
      <c r="X218" s="84">
        <v>752415</v>
      </c>
      <c r="Y218" s="84">
        <v>52367</v>
      </c>
      <c r="Z218" s="84">
        <v>85665</v>
      </c>
      <c r="AA218" s="84">
        <v>14490</v>
      </c>
      <c r="AB218" s="84">
        <v>4871102</v>
      </c>
      <c r="AC218" s="84">
        <v>10946094</v>
      </c>
      <c r="AD218" s="84">
        <f t="shared" si="56"/>
        <v>36970345</v>
      </c>
      <c r="AE218" s="84">
        <f t="shared" si="57"/>
        <v>838080</v>
      </c>
      <c r="AF218" s="84">
        <f t="shared" si="58"/>
        <v>15817196</v>
      </c>
      <c r="AG218" s="84">
        <f t="shared" si="59"/>
        <v>53625621</v>
      </c>
      <c r="AH218" s="84">
        <f t="shared" si="60"/>
        <v>514330</v>
      </c>
      <c r="AI218" s="83">
        <f t="shared" si="70"/>
        <v>54139951</v>
      </c>
      <c r="AK218" s="85">
        <v>21514944</v>
      </c>
      <c r="AL218" s="84">
        <v>14674523</v>
      </c>
      <c r="AM218" s="84">
        <v>1105997</v>
      </c>
      <c r="AN218" s="84">
        <v>760816</v>
      </c>
      <c r="AO218" s="84">
        <v>52367</v>
      </c>
      <c r="AP218" s="84">
        <v>85665</v>
      </c>
      <c r="AQ218" s="84">
        <v>14490</v>
      </c>
      <c r="AR218" s="84">
        <v>4871102</v>
      </c>
      <c r="AS218" s="84">
        <v>10946094</v>
      </c>
      <c r="AT218" s="84">
        <f t="shared" si="61"/>
        <v>37362321</v>
      </c>
      <c r="AU218" s="84">
        <f t="shared" si="62"/>
        <v>846481</v>
      </c>
      <c r="AV218" s="84">
        <f t="shared" si="63"/>
        <v>15817196</v>
      </c>
      <c r="AW218" s="84">
        <f t="shared" si="64"/>
        <v>54025998</v>
      </c>
      <c r="AX218" s="84">
        <f t="shared" si="65"/>
        <v>518170</v>
      </c>
      <c r="AY218" s="83">
        <f t="shared" si="68"/>
        <v>54544168</v>
      </c>
      <c r="BA218" s="233"/>
      <c r="BB218" s="233"/>
      <c r="BC218" s="233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</row>
    <row r="219" spans="1:75">
      <c r="A219" s="96">
        <f t="shared" si="66"/>
        <v>2036</v>
      </c>
      <c r="B219" s="96">
        <f t="shared" si="67"/>
        <v>10</v>
      </c>
      <c r="C219" s="95">
        <f t="shared" si="50"/>
        <v>49949</v>
      </c>
      <c r="E219" s="85">
        <v>45762803</v>
      </c>
      <c r="F219" s="84">
        <v>22149461</v>
      </c>
      <c r="G219" s="84">
        <v>1128812</v>
      </c>
      <c r="H219" s="84">
        <v>1097804</v>
      </c>
      <c r="I219" s="84">
        <v>72802</v>
      </c>
      <c r="J219" s="84">
        <v>90489</v>
      </c>
      <c r="K219" s="84">
        <v>14766</v>
      </c>
      <c r="L219" s="84">
        <v>5325056</v>
      </c>
      <c r="M219" s="84">
        <v>11983551</v>
      </c>
      <c r="N219" s="84">
        <f t="shared" si="51"/>
        <v>69128644</v>
      </c>
      <c r="O219" s="84">
        <f t="shared" si="52"/>
        <v>1188293</v>
      </c>
      <c r="P219" s="84">
        <f t="shared" si="53"/>
        <v>17308607</v>
      </c>
      <c r="Q219" s="84">
        <f t="shared" si="54"/>
        <v>87625544</v>
      </c>
      <c r="R219" s="84">
        <f t="shared" si="55"/>
        <v>840427</v>
      </c>
      <c r="S219" s="83">
        <f t="shared" si="69"/>
        <v>88465971</v>
      </c>
      <c r="T219" s="84"/>
      <c r="U219" s="85">
        <v>50937828</v>
      </c>
      <c r="V219" s="84">
        <v>23872989</v>
      </c>
      <c r="W219" s="84">
        <v>1260913</v>
      </c>
      <c r="X219" s="84">
        <v>1162089</v>
      </c>
      <c r="Y219" s="84">
        <v>72802</v>
      </c>
      <c r="Z219" s="84">
        <v>100484</v>
      </c>
      <c r="AA219" s="84">
        <v>14766</v>
      </c>
      <c r="AB219" s="84">
        <v>5325056</v>
      </c>
      <c r="AC219" s="84">
        <v>11983551</v>
      </c>
      <c r="AD219" s="84">
        <f t="shared" si="56"/>
        <v>76159298</v>
      </c>
      <c r="AE219" s="84">
        <f t="shared" si="57"/>
        <v>1262573</v>
      </c>
      <c r="AF219" s="84">
        <f t="shared" si="58"/>
        <v>17308607</v>
      </c>
      <c r="AG219" s="84">
        <f t="shared" si="59"/>
        <v>94730478</v>
      </c>
      <c r="AH219" s="84">
        <f t="shared" si="60"/>
        <v>908571</v>
      </c>
      <c r="AI219" s="83">
        <f t="shared" si="70"/>
        <v>95639049</v>
      </c>
      <c r="AK219" s="85">
        <v>51472546</v>
      </c>
      <c r="AL219" s="84">
        <v>24182017</v>
      </c>
      <c r="AM219" s="84">
        <v>1260913</v>
      </c>
      <c r="AN219" s="84">
        <v>1180172</v>
      </c>
      <c r="AO219" s="84">
        <v>72802</v>
      </c>
      <c r="AP219" s="84">
        <v>100484</v>
      </c>
      <c r="AQ219" s="84">
        <v>14766</v>
      </c>
      <c r="AR219" s="84">
        <v>5325056</v>
      </c>
      <c r="AS219" s="84">
        <v>11983551</v>
      </c>
      <c r="AT219" s="84">
        <f t="shared" si="61"/>
        <v>77003044</v>
      </c>
      <c r="AU219" s="84">
        <f t="shared" si="62"/>
        <v>1280656</v>
      </c>
      <c r="AV219" s="84">
        <f t="shared" si="63"/>
        <v>17308607</v>
      </c>
      <c r="AW219" s="84">
        <f t="shared" si="64"/>
        <v>95592307</v>
      </c>
      <c r="AX219" s="84">
        <f t="shared" si="65"/>
        <v>916837</v>
      </c>
      <c r="AY219" s="83">
        <f t="shared" si="68"/>
        <v>96509144</v>
      </c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</row>
    <row r="220" spans="1:75">
      <c r="A220" s="96">
        <f t="shared" si="66"/>
        <v>2036</v>
      </c>
      <c r="B220" s="96">
        <f t="shared" si="67"/>
        <v>11</v>
      </c>
      <c r="C220" s="95">
        <f t="shared" si="50"/>
        <v>49980</v>
      </c>
      <c r="E220" s="85">
        <v>77197693</v>
      </c>
      <c r="F220" s="84">
        <v>32055059</v>
      </c>
      <c r="G220" s="84">
        <v>2082670</v>
      </c>
      <c r="H220" s="84">
        <v>1258587</v>
      </c>
      <c r="I220" s="84">
        <v>62810</v>
      </c>
      <c r="J220" s="84">
        <v>87834</v>
      </c>
      <c r="K220" s="84">
        <v>12218</v>
      </c>
      <c r="L220" s="84">
        <v>6305666</v>
      </c>
      <c r="M220" s="84">
        <v>12811425</v>
      </c>
      <c r="N220" s="84">
        <f t="shared" si="51"/>
        <v>111410450</v>
      </c>
      <c r="O220" s="84">
        <f t="shared" si="52"/>
        <v>1346421</v>
      </c>
      <c r="P220" s="84">
        <f t="shared" si="53"/>
        <v>19117091</v>
      </c>
      <c r="Q220" s="84">
        <f t="shared" si="54"/>
        <v>131873962</v>
      </c>
      <c r="R220" s="84">
        <f t="shared" si="55"/>
        <v>1264818</v>
      </c>
      <c r="S220" s="83">
        <f t="shared" si="69"/>
        <v>133138780</v>
      </c>
      <c r="T220" s="84"/>
      <c r="U220" s="85">
        <v>84547696</v>
      </c>
      <c r="V220" s="84">
        <v>34344915</v>
      </c>
      <c r="W220" s="84">
        <v>2257446</v>
      </c>
      <c r="X220" s="84">
        <v>1310356</v>
      </c>
      <c r="Y220" s="84">
        <v>62810</v>
      </c>
      <c r="Z220" s="84">
        <v>97651</v>
      </c>
      <c r="AA220" s="84">
        <v>12218</v>
      </c>
      <c r="AB220" s="84">
        <v>6305666</v>
      </c>
      <c r="AC220" s="84">
        <v>12811425</v>
      </c>
      <c r="AD220" s="84">
        <f t="shared" si="56"/>
        <v>121225085</v>
      </c>
      <c r="AE220" s="84">
        <f t="shared" si="57"/>
        <v>1408007</v>
      </c>
      <c r="AF220" s="84">
        <f t="shared" si="58"/>
        <v>19117091</v>
      </c>
      <c r="AG220" s="84">
        <f t="shared" si="59"/>
        <v>141750183</v>
      </c>
      <c r="AH220" s="84">
        <f t="shared" si="60"/>
        <v>1359542</v>
      </c>
      <c r="AI220" s="83">
        <f t="shared" si="70"/>
        <v>143109725</v>
      </c>
      <c r="AK220" s="85">
        <v>85378043</v>
      </c>
      <c r="AL220" s="84">
        <v>34951546</v>
      </c>
      <c r="AM220" s="84">
        <v>2257446</v>
      </c>
      <c r="AN220" s="84">
        <v>1326585</v>
      </c>
      <c r="AO220" s="84">
        <v>62810</v>
      </c>
      <c r="AP220" s="84">
        <v>97651</v>
      </c>
      <c r="AQ220" s="84">
        <v>12218</v>
      </c>
      <c r="AR220" s="84">
        <v>6305666</v>
      </c>
      <c r="AS220" s="84">
        <v>12811425</v>
      </c>
      <c r="AT220" s="84">
        <f t="shared" si="61"/>
        <v>122662063</v>
      </c>
      <c r="AU220" s="84">
        <f t="shared" si="62"/>
        <v>1424236</v>
      </c>
      <c r="AV220" s="84">
        <f t="shared" si="63"/>
        <v>19117091</v>
      </c>
      <c r="AW220" s="84">
        <f t="shared" si="64"/>
        <v>143203390</v>
      </c>
      <c r="AX220" s="84">
        <f t="shared" si="65"/>
        <v>1373480</v>
      </c>
      <c r="AY220" s="83">
        <f t="shared" si="68"/>
        <v>144576870</v>
      </c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</row>
    <row r="221" spans="1:75">
      <c r="A221" s="96">
        <f t="shared" si="66"/>
        <v>2036</v>
      </c>
      <c r="B221" s="96">
        <f t="shared" si="67"/>
        <v>12</v>
      </c>
      <c r="C221" s="95">
        <f t="shared" si="50"/>
        <v>50010</v>
      </c>
      <c r="E221" s="85">
        <v>101808503</v>
      </c>
      <c r="F221" s="84">
        <v>41082729</v>
      </c>
      <c r="G221" s="84">
        <v>2720434</v>
      </c>
      <c r="H221" s="84">
        <v>1620204</v>
      </c>
      <c r="I221" s="84">
        <v>76217</v>
      </c>
      <c r="J221" s="84">
        <v>103753</v>
      </c>
      <c r="K221" s="84">
        <v>13522</v>
      </c>
      <c r="L221" s="84">
        <v>6490191</v>
      </c>
      <c r="M221" s="84">
        <v>13167679</v>
      </c>
      <c r="N221" s="84">
        <f t="shared" si="51"/>
        <v>145701405</v>
      </c>
      <c r="O221" s="84">
        <f t="shared" si="52"/>
        <v>1723957</v>
      </c>
      <c r="P221" s="84">
        <f t="shared" si="53"/>
        <v>19657870</v>
      </c>
      <c r="Q221" s="84">
        <f t="shared" si="54"/>
        <v>167083232</v>
      </c>
      <c r="R221" s="84">
        <f t="shared" si="55"/>
        <v>1602515</v>
      </c>
      <c r="S221" s="83">
        <f t="shared" si="69"/>
        <v>168685747</v>
      </c>
      <c r="T221" s="84"/>
      <c r="U221" s="85">
        <v>111594373</v>
      </c>
      <c r="V221" s="84">
        <v>44136103</v>
      </c>
      <c r="W221" s="84">
        <v>2914844</v>
      </c>
      <c r="X221" s="84">
        <v>1673037</v>
      </c>
      <c r="Y221" s="84">
        <v>76217</v>
      </c>
      <c r="Z221" s="84">
        <v>113845</v>
      </c>
      <c r="AA221" s="84">
        <v>13522</v>
      </c>
      <c r="AB221" s="84">
        <v>6490191</v>
      </c>
      <c r="AC221" s="84">
        <v>13167679</v>
      </c>
      <c r="AD221" s="84">
        <f t="shared" si="56"/>
        <v>158735059</v>
      </c>
      <c r="AE221" s="84">
        <f t="shared" si="57"/>
        <v>1786882</v>
      </c>
      <c r="AF221" s="84">
        <f t="shared" si="58"/>
        <v>19657870</v>
      </c>
      <c r="AG221" s="84">
        <f t="shared" si="59"/>
        <v>180179811</v>
      </c>
      <c r="AH221" s="84">
        <f t="shared" si="60"/>
        <v>1728125</v>
      </c>
      <c r="AI221" s="83">
        <f t="shared" si="70"/>
        <v>181907936</v>
      </c>
      <c r="AK221" s="85">
        <v>112753380</v>
      </c>
      <c r="AL221" s="84">
        <v>45111987</v>
      </c>
      <c r="AM221" s="84">
        <v>2914844</v>
      </c>
      <c r="AN221" s="84">
        <v>1690992</v>
      </c>
      <c r="AO221" s="84">
        <v>76217</v>
      </c>
      <c r="AP221" s="84">
        <v>113845</v>
      </c>
      <c r="AQ221" s="84">
        <v>13522</v>
      </c>
      <c r="AR221" s="84">
        <v>6490191</v>
      </c>
      <c r="AS221" s="84">
        <v>13167679</v>
      </c>
      <c r="AT221" s="84">
        <f t="shared" si="61"/>
        <v>160869950</v>
      </c>
      <c r="AU221" s="84">
        <f t="shared" si="62"/>
        <v>1804837</v>
      </c>
      <c r="AV221" s="84">
        <f t="shared" si="63"/>
        <v>19657870</v>
      </c>
      <c r="AW221" s="84">
        <f t="shared" si="64"/>
        <v>182332657</v>
      </c>
      <c r="AX221" s="84">
        <f t="shared" si="65"/>
        <v>1748774</v>
      </c>
      <c r="AY221" s="83">
        <f t="shared" si="68"/>
        <v>184081431</v>
      </c>
      <c r="BA221" s="233"/>
      <c r="BB221" s="233"/>
      <c r="BC221" s="233"/>
      <c r="BD221" s="233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</row>
    <row r="222" spans="1:75">
      <c r="A222" s="96">
        <f t="shared" si="66"/>
        <v>2037</v>
      </c>
      <c r="B222" s="96">
        <f t="shared" si="67"/>
        <v>1</v>
      </c>
      <c r="C222" s="95">
        <f t="shared" ref="C222:C285" si="71">DATE(A222,B222,1)</f>
        <v>50041</v>
      </c>
      <c r="E222" s="85">
        <v>97836061</v>
      </c>
      <c r="F222" s="84">
        <v>38334799</v>
      </c>
      <c r="G222" s="84">
        <v>2375204</v>
      </c>
      <c r="H222" s="84">
        <v>1244928</v>
      </c>
      <c r="I222" s="84">
        <v>59995</v>
      </c>
      <c r="J222" s="84">
        <v>94799</v>
      </c>
      <c r="K222" s="84">
        <v>12585</v>
      </c>
      <c r="L222" s="84">
        <v>6268896</v>
      </c>
      <c r="M222" s="84">
        <v>11416826</v>
      </c>
      <c r="N222" s="84">
        <f t="shared" ref="N222:N285" si="72">SUM(E222:G222,I222,K222)</f>
        <v>138618644</v>
      </c>
      <c r="O222" s="84">
        <f t="shared" ref="O222:O285" si="73">SUM(H222,J222)</f>
        <v>1339727</v>
      </c>
      <c r="P222" s="84">
        <f t="shared" ref="P222:P285" si="74">SUM(L222:M222)</f>
        <v>17685722</v>
      </c>
      <c r="Q222" s="84">
        <f t="shared" ref="Q222:Q257" si="75">SUM(N222:P222)</f>
        <v>157644093</v>
      </c>
      <c r="R222" s="84">
        <f t="shared" ref="R222:R285" si="76">S222-Q222</f>
        <v>1511983</v>
      </c>
      <c r="S222" s="83">
        <f t="shared" si="69"/>
        <v>159156076</v>
      </c>
      <c r="T222" s="84"/>
      <c r="U222" s="85">
        <v>107415853</v>
      </c>
      <c r="V222" s="84">
        <v>41080029</v>
      </c>
      <c r="W222" s="84">
        <v>2542239</v>
      </c>
      <c r="X222" s="84">
        <v>1307787</v>
      </c>
      <c r="Y222" s="84">
        <v>59995</v>
      </c>
      <c r="Z222" s="84">
        <v>106136</v>
      </c>
      <c r="AA222" s="84">
        <v>12585</v>
      </c>
      <c r="AB222" s="84">
        <v>6268896</v>
      </c>
      <c r="AC222" s="84">
        <v>11416826</v>
      </c>
      <c r="AD222" s="84">
        <f t="shared" ref="AD222:AD285" si="77">SUM(U222:W222,Y222,AA222)</f>
        <v>151110701</v>
      </c>
      <c r="AE222" s="84">
        <f t="shared" ref="AE222:AE285" si="78">SUM(X222,Z222)</f>
        <v>1413923</v>
      </c>
      <c r="AF222" s="84">
        <f t="shared" ref="AF222:AF285" si="79">SUM(AB222:AC222)</f>
        <v>17685722</v>
      </c>
      <c r="AG222" s="84">
        <f t="shared" ref="AG222:AG285" si="80">SUM(AD222:AF222)</f>
        <v>170210346</v>
      </c>
      <c r="AH222" s="84">
        <f t="shared" ref="AH222:AH285" si="81">AI222-AG222</f>
        <v>1632507</v>
      </c>
      <c r="AI222" s="83">
        <f t="shared" si="70"/>
        <v>171842853</v>
      </c>
      <c r="AK222" s="85">
        <v>108550822</v>
      </c>
      <c r="AL222" s="84">
        <v>41944989</v>
      </c>
      <c r="AM222" s="84">
        <v>2542239</v>
      </c>
      <c r="AN222" s="84">
        <v>1332600</v>
      </c>
      <c r="AO222" s="84">
        <v>59995</v>
      </c>
      <c r="AP222" s="84">
        <v>106136</v>
      </c>
      <c r="AQ222" s="84">
        <v>12585</v>
      </c>
      <c r="AR222" s="84">
        <v>6268896</v>
      </c>
      <c r="AS222" s="84">
        <v>11416826</v>
      </c>
      <c r="AT222" s="84">
        <f t="shared" ref="AT222:AT285" si="82">SUM(AK222:AM222,AO222,AQ222)</f>
        <v>153110630</v>
      </c>
      <c r="AU222" s="84">
        <f t="shared" ref="AU222:AU285" si="83">SUM(AN222,AP222)</f>
        <v>1438736</v>
      </c>
      <c r="AV222" s="84">
        <f t="shared" ref="AV222:AV285" si="84">SUM(AR222:AS222)</f>
        <v>17685722</v>
      </c>
      <c r="AW222" s="84">
        <f t="shared" ref="AW222:AW257" si="85">SUM(AT222:AV222)</f>
        <v>172235088</v>
      </c>
      <c r="AX222" s="84">
        <f t="shared" ref="AX222:AX285" si="86">AY222-AW222</f>
        <v>1651927</v>
      </c>
      <c r="AY222" s="83">
        <f t="shared" si="68"/>
        <v>173887015</v>
      </c>
      <c r="BA222" s="233"/>
      <c r="BB222" s="233"/>
      <c r="BC222" s="233"/>
      <c r="BD222" s="233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</row>
    <row r="223" spans="1:75">
      <c r="A223" s="96">
        <f t="shared" ref="A223:A280" si="87">IF(B223=1,A222+1,A222)</f>
        <v>2037</v>
      </c>
      <c r="B223" s="96">
        <f t="shared" ref="B223:B286" si="88">IF(B222=12,1,B222+1)</f>
        <v>2</v>
      </c>
      <c r="C223" s="95">
        <f t="shared" si="71"/>
        <v>50072</v>
      </c>
      <c r="E223" s="85">
        <v>82998718</v>
      </c>
      <c r="F223" s="84">
        <v>35869882</v>
      </c>
      <c r="G223" s="84">
        <v>2124877</v>
      </c>
      <c r="H223" s="84">
        <v>1188893</v>
      </c>
      <c r="I223" s="84">
        <v>72243</v>
      </c>
      <c r="J223" s="84">
        <v>110960</v>
      </c>
      <c r="K223" s="84">
        <v>13740</v>
      </c>
      <c r="L223" s="84">
        <v>6591957</v>
      </c>
      <c r="M223" s="84">
        <v>15823265</v>
      </c>
      <c r="N223" s="84">
        <f t="shared" si="72"/>
        <v>121079460</v>
      </c>
      <c r="O223" s="84">
        <f t="shared" si="73"/>
        <v>1299853</v>
      </c>
      <c r="P223" s="84">
        <f t="shared" si="74"/>
        <v>22415222</v>
      </c>
      <c r="Q223" s="84">
        <f t="shared" si="75"/>
        <v>144794535</v>
      </c>
      <c r="R223" s="84">
        <f t="shared" si="76"/>
        <v>1388741</v>
      </c>
      <c r="S223" s="83">
        <f t="shared" si="69"/>
        <v>146183276</v>
      </c>
      <c r="T223" s="84"/>
      <c r="U223" s="85">
        <v>90808618</v>
      </c>
      <c r="V223" s="84">
        <v>38107918</v>
      </c>
      <c r="W223" s="84">
        <v>2279165</v>
      </c>
      <c r="X223" s="84">
        <v>1253516</v>
      </c>
      <c r="Y223" s="84">
        <v>72243</v>
      </c>
      <c r="Z223" s="84">
        <v>122103</v>
      </c>
      <c r="AA223" s="84">
        <v>13740</v>
      </c>
      <c r="AB223" s="84">
        <v>6591957</v>
      </c>
      <c r="AC223" s="84">
        <v>15823265</v>
      </c>
      <c r="AD223" s="84">
        <f t="shared" si="77"/>
        <v>131281684</v>
      </c>
      <c r="AE223" s="84">
        <f t="shared" si="78"/>
        <v>1375619</v>
      </c>
      <c r="AF223" s="84">
        <f t="shared" si="79"/>
        <v>22415222</v>
      </c>
      <c r="AG223" s="84">
        <f t="shared" si="80"/>
        <v>155072525</v>
      </c>
      <c r="AH223" s="84">
        <f t="shared" si="81"/>
        <v>1487319</v>
      </c>
      <c r="AI223" s="83">
        <f t="shared" si="70"/>
        <v>156559844</v>
      </c>
      <c r="AK223" s="85">
        <v>91708026</v>
      </c>
      <c r="AL223" s="84">
        <v>38726919</v>
      </c>
      <c r="AM223" s="84">
        <v>2279165</v>
      </c>
      <c r="AN223" s="84">
        <v>1277995</v>
      </c>
      <c r="AO223" s="84">
        <v>72243</v>
      </c>
      <c r="AP223" s="84">
        <v>122103</v>
      </c>
      <c r="AQ223" s="84">
        <v>13740</v>
      </c>
      <c r="AR223" s="84">
        <v>6591957</v>
      </c>
      <c r="AS223" s="84">
        <v>15823265</v>
      </c>
      <c r="AT223" s="84">
        <f t="shared" si="82"/>
        <v>132800093</v>
      </c>
      <c r="AU223" s="84">
        <f t="shared" si="83"/>
        <v>1400098</v>
      </c>
      <c r="AV223" s="84">
        <f t="shared" si="84"/>
        <v>22415222</v>
      </c>
      <c r="AW223" s="84">
        <f t="shared" si="85"/>
        <v>156615413</v>
      </c>
      <c r="AX223" s="84">
        <f t="shared" si="86"/>
        <v>1502117</v>
      </c>
      <c r="AY223" s="83">
        <f t="shared" ref="AY223:AY286" si="89">ROUND(AW223/(1-0.0095), 0)</f>
        <v>158117530</v>
      </c>
      <c r="BA223" s="233"/>
      <c r="BB223" s="233"/>
      <c r="BC223" s="233"/>
      <c r="BD223" s="233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</row>
    <row r="224" spans="1:75">
      <c r="A224" s="96">
        <f t="shared" si="87"/>
        <v>2037</v>
      </c>
      <c r="B224" s="96">
        <f t="shared" si="88"/>
        <v>3</v>
      </c>
      <c r="C224" s="95">
        <f t="shared" si="71"/>
        <v>50100</v>
      </c>
      <c r="E224" s="85">
        <v>75722172</v>
      </c>
      <c r="F224" s="84">
        <v>32983299</v>
      </c>
      <c r="G224" s="84">
        <v>1915008</v>
      </c>
      <c r="H224" s="84">
        <v>1115849</v>
      </c>
      <c r="I224" s="84">
        <v>71956</v>
      </c>
      <c r="J224" s="84">
        <v>99991</v>
      </c>
      <c r="K224" s="84">
        <v>14893</v>
      </c>
      <c r="L224" s="84">
        <v>6113276</v>
      </c>
      <c r="M224" s="84">
        <v>10785643</v>
      </c>
      <c r="N224" s="84">
        <f t="shared" si="72"/>
        <v>110707328</v>
      </c>
      <c r="O224" s="84">
        <f t="shared" si="73"/>
        <v>1215840</v>
      </c>
      <c r="P224" s="84">
        <f t="shared" si="74"/>
        <v>16898919</v>
      </c>
      <c r="Q224" s="84">
        <f t="shared" si="75"/>
        <v>128822087</v>
      </c>
      <c r="R224" s="84">
        <f t="shared" si="76"/>
        <v>1235548</v>
      </c>
      <c r="S224" s="83">
        <f t="shared" ref="S224:S287" si="90">ROUND(Q224/(1-0.0095), 0)</f>
        <v>130057635</v>
      </c>
      <c r="T224" s="84"/>
      <c r="U224" s="85">
        <v>83438269</v>
      </c>
      <c r="V224" s="84">
        <v>35096860</v>
      </c>
      <c r="W224" s="84">
        <v>2071593</v>
      </c>
      <c r="X224" s="84">
        <v>1176498</v>
      </c>
      <c r="Y224" s="84">
        <v>71956</v>
      </c>
      <c r="Z224" s="84">
        <v>111098</v>
      </c>
      <c r="AA224" s="84">
        <v>14893</v>
      </c>
      <c r="AB224" s="84">
        <v>6113276</v>
      </c>
      <c r="AC224" s="84">
        <v>10785643</v>
      </c>
      <c r="AD224" s="84">
        <f t="shared" si="77"/>
        <v>120693571</v>
      </c>
      <c r="AE224" s="84">
        <f t="shared" si="78"/>
        <v>1287596</v>
      </c>
      <c r="AF224" s="84">
        <f t="shared" si="79"/>
        <v>16898919</v>
      </c>
      <c r="AG224" s="84">
        <f t="shared" si="80"/>
        <v>138880086</v>
      </c>
      <c r="AH224" s="84">
        <f t="shared" si="81"/>
        <v>1332015</v>
      </c>
      <c r="AI224" s="83">
        <f t="shared" ref="AI224:AI287" si="91">ROUND(AG224/(1-0.0095), 0)</f>
        <v>140212101</v>
      </c>
      <c r="AK224" s="85">
        <v>84306573</v>
      </c>
      <c r="AL224" s="84">
        <v>35611693</v>
      </c>
      <c r="AM224" s="84">
        <v>2071593</v>
      </c>
      <c r="AN224" s="84">
        <v>1197360</v>
      </c>
      <c r="AO224" s="84">
        <v>71956</v>
      </c>
      <c r="AP224" s="84">
        <v>111098</v>
      </c>
      <c r="AQ224" s="84">
        <v>14893</v>
      </c>
      <c r="AR224" s="84">
        <v>6113276</v>
      </c>
      <c r="AS224" s="84">
        <v>10785643</v>
      </c>
      <c r="AT224" s="84">
        <f t="shared" si="82"/>
        <v>122076708</v>
      </c>
      <c r="AU224" s="84">
        <f t="shared" si="83"/>
        <v>1308458</v>
      </c>
      <c r="AV224" s="84">
        <f t="shared" si="84"/>
        <v>16898919</v>
      </c>
      <c r="AW224" s="84">
        <f t="shared" si="85"/>
        <v>140284085</v>
      </c>
      <c r="AX224" s="84">
        <f t="shared" si="86"/>
        <v>1345481</v>
      </c>
      <c r="AY224" s="83">
        <f t="shared" si="89"/>
        <v>141629566</v>
      </c>
      <c r="BA224" s="233"/>
      <c r="BB224" s="233"/>
      <c r="BC224" s="233"/>
      <c r="BD224" s="233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</row>
    <row r="225" spans="1:75">
      <c r="A225" s="96">
        <f t="shared" si="87"/>
        <v>2037</v>
      </c>
      <c r="B225" s="96">
        <f t="shared" si="88"/>
        <v>4</v>
      </c>
      <c r="C225" s="95">
        <f t="shared" si="71"/>
        <v>50131</v>
      </c>
      <c r="E225" s="85">
        <v>52141613</v>
      </c>
      <c r="F225" s="84">
        <v>24283640</v>
      </c>
      <c r="G225" s="84">
        <v>1584478</v>
      </c>
      <c r="H225" s="84">
        <v>861257</v>
      </c>
      <c r="I225" s="84">
        <v>54530</v>
      </c>
      <c r="J225" s="84">
        <v>67065</v>
      </c>
      <c r="K225" s="84">
        <v>13445</v>
      </c>
      <c r="L225" s="84">
        <v>6172328</v>
      </c>
      <c r="M225" s="84">
        <v>11633337</v>
      </c>
      <c r="N225" s="84">
        <f t="shared" si="72"/>
        <v>78077706</v>
      </c>
      <c r="O225" s="84">
        <f t="shared" si="73"/>
        <v>928322</v>
      </c>
      <c r="P225" s="84">
        <f t="shared" si="74"/>
        <v>17805665</v>
      </c>
      <c r="Q225" s="84">
        <f t="shared" si="75"/>
        <v>96811693</v>
      </c>
      <c r="R225" s="84">
        <f t="shared" si="76"/>
        <v>928532</v>
      </c>
      <c r="S225" s="83">
        <f t="shared" si="90"/>
        <v>97740225</v>
      </c>
      <c r="T225" s="84"/>
      <c r="U225" s="85">
        <v>58470027</v>
      </c>
      <c r="V225" s="84">
        <v>26113085</v>
      </c>
      <c r="W225" s="84">
        <v>1740950</v>
      </c>
      <c r="X225" s="84">
        <v>911811</v>
      </c>
      <c r="Y225" s="84">
        <v>54530</v>
      </c>
      <c r="Z225" s="84">
        <v>77035</v>
      </c>
      <c r="AA225" s="84">
        <v>13445</v>
      </c>
      <c r="AB225" s="84">
        <v>6172328</v>
      </c>
      <c r="AC225" s="84">
        <v>11633337</v>
      </c>
      <c r="AD225" s="84">
        <f t="shared" si="77"/>
        <v>86392037</v>
      </c>
      <c r="AE225" s="84">
        <f t="shared" si="78"/>
        <v>988846</v>
      </c>
      <c r="AF225" s="84">
        <f t="shared" si="79"/>
        <v>17805665</v>
      </c>
      <c r="AG225" s="84">
        <f t="shared" si="80"/>
        <v>105186548</v>
      </c>
      <c r="AH225" s="84">
        <f t="shared" si="81"/>
        <v>1008856</v>
      </c>
      <c r="AI225" s="83">
        <f t="shared" si="91"/>
        <v>106195404</v>
      </c>
      <c r="AK225" s="85">
        <v>59150872</v>
      </c>
      <c r="AL225" s="84">
        <v>26496941</v>
      </c>
      <c r="AM225" s="84">
        <v>1740950</v>
      </c>
      <c r="AN225" s="84">
        <v>927432</v>
      </c>
      <c r="AO225" s="84">
        <v>54530</v>
      </c>
      <c r="AP225" s="84">
        <v>77035</v>
      </c>
      <c r="AQ225" s="84">
        <v>13445</v>
      </c>
      <c r="AR225" s="84">
        <v>6172328</v>
      </c>
      <c r="AS225" s="84">
        <v>11633337</v>
      </c>
      <c r="AT225" s="84">
        <f t="shared" si="82"/>
        <v>87456738</v>
      </c>
      <c r="AU225" s="84">
        <f t="shared" si="83"/>
        <v>1004467</v>
      </c>
      <c r="AV225" s="84">
        <f t="shared" si="84"/>
        <v>17805665</v>
      </c>
      <c r="AW225" s="84">
        <f t="shared" si="85"/>
        <v>106266870</v>
      </c>
      <c r="AX225" s="84">
        <f t="shared" si="86"/>
        <v>1019218</v>
      </c>
      <c r="AY225" s="83">
        <f t="shared" si="89"/>
        <v>107286088</v>
      </c>
      <c r="BA225" s="233"/>
      <c r="BB225" s="233"/>
      <c r="BC225" s="233"/>
      <c r="BD225" s="233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</row>
    <row r="226" spans="1:75">
      <c r="A226" s="96">
        <f t="shared" si="87"/>
        <v>2037</v>
      </c>
      <c r="B226" s="96">
        <f t="shared" si="88"/>
        <v>5</v>
      </c>
      <c r="C226" s="95">
        <f t="shared" si="71"/>
        <v>50161</v>
      </c>
      <c r="E226" s="85">
        <v>28767135</v>
      </c>
      <c r="F226" s="84">
        <v>17835981</v>
      </c>
      <c r="G226" s="84">
        <v>1100824</v>
      </c>
      <c r="H226" s="84">
        <v>832112</v>
      </c>
      <c r="I226" s="84">
        <v>57386</v>
      </c>
      <c r="J226" s="84">
        <v>53747</v>
      </c>
      <c r="K226" s="84">
        <v>12408</v>
      </c>
      <c r="L226" s="84">
        <v>5423296</v>
      </c>
      <c r="M226" s="84">
        <v>10688008</v>
      </c>
      <c r="N226" s="84">
        <f t="shared" si="72"/>
        <v>47773734</v>
      </c>
      <c r="O226" s="84">
        <f t="shared" si="73"/>
        <v>885859</v>
      </c>
      <c r="P226" s="84">
        <f t="shared" si="74"/>
        <v>16111304</v>
      </c>
      <c r="Q226" s="84">
        <f t="shared" si="75"/>
        <v>64770897</v>
      </c>
      <c r="R226" s="84">
        <f t="shared" si="76"/>
        <v>621225</v>
      </c>
      <c r="S226" s="83">
        <f t="shared" si="90"/>
        <v>65392122</v>
      </c>
      <c r="T226" s="84"/>
      <c r="U226" s="85">
        <v>32632992</v>
      </c>
      <c r="V226" s="84">
        <v>19325639</v>
      </c>
      <c r="W226" s="84">
        <v>1240214</v>
      </c>
      <c r="X226" s="84">
        <v>882444</v>
      </c>
      <c r="Y226" s="84">
        <v>57386</v>
      </c>
      <c r="Z226" s="84">
        <v>62652</v>
      </c>
      <c r="AA226" s="84">
        <v>12408</v>
      </c>
      <c r="AB226" s="84">
        <v>5423296</v>
      </c>
      <c r="AC226" s="84">
        <v>10688008</v>
      </c>
      <c r="AD226" s="84">
        <f t="shared" si="77"/>
        <v>53268639</v>
      </c>
      <c r="AE226" s="84">
        <f t="shared" si="78"/>
        <v>945096</v>
      </c>
      <c r="AF226" s="84">
        <f t="shared" si="79"/>
        <v>16111304</v>
      </c>
      <c r="AG226" s="84">
        <f t="shared" si="80"/>
        <v>70325039</v>
      </c>
      <c r="AH226" s="84">
        <f t="shared" si="81"/>
        <v>674496</v>
      </c>
      <c r="AI226" s="83">
        <f t="shared" si="91"/>
        <v>70999535</v>
      </c>
      <c r="AK226" s="85">
        <v>32990830</v>
      </c>
      <c r="AL226" s="84">
        <v>19543109</v>
      </c>
      <c r="AM226" s="84">
        <v>1240214</v>
      </c>
      <c r="AN226" s="84">
        <v>894722</v>
      </c>
      <c r="AO226" s="84">
        <v>57386</v>
      </c>
      <c r="AP226" s="84">
        <v>62652</v>
      </c>
      <c r="AQ226" s="84">
        <v>12408</v>
      </c>
      <c r="AR226" s="84">
        <v>5423296</v>
      </c>
      <c r="AS226" s="84">
        <v>10688008</v>
      </c>
      <c r="AT226" s="84">
        <f t="shared" si="82"/>
        <v>53843947</v>
      </c>
      <c r="AU226" s="84">
        <f t="shared" si="83"/>
        <v>957374</v>
      </c>
      <c r="AV226" s="84">
        <f t="shared" si="84"/>
        <v>16111304</v>
      </c>
      <c r="AW226" s="84">
        <f t="shared" si="85"/>
        <v>70912625</v>
      </c>
      <c r="AX226" s="84">
        <f t="shared" si="86"/>
        <v>680131</v>
      </c>
      <c r="AY226" s="83">
        <f t="shared" si="89"/>
        <v>71592756</v>
      </c>
      <c r="BA226" s="233"/>
      <c r="BB226" s="233"/>
      <c r="BC226" s="233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</row>
    <row r="227" spans="1:75">
      <c r="A227" s="96">
        <f t="shared" si="87"/>
        <v>2037</v>
      </c>
      <c r="B227" s="96">
        <f t="shared" si="88"/>
        <v>6</v>
      </c>
      <c r="C227" s="95">
        <f t="shared" si="71"/>
        <v>50192</v>
      </c>
      <c r="E227" s="85">
        <v>18101904</v>
      </c>
      <c r="F227" s="84">
        <v>14066114</v>
      </c>
      <c r="G227" s="84">
        <v>849234</v>
      </c>
      <c r="H227" s="84">
        <v>653629</v>
      </c>
      <c r="I227" s="84">
        <v>45781</v>
      </c>
      <c r="J227" s="84">
        <v>53320</v>
      </c>
      <c r="K227" s="84">
        <v>12274</v>
      </c>
      <c r="L227" s="84">
        <v>5425363</v>
      </c>
      <c r="M227" s="84">
        <v>11620274</v>
      </c>
      <c r="N227" s="84">
        <f t="shared" si="72"/>
        <v>33075307</v>
      </c>
      <c r="O227" s="84">
        <f t="shared" si="73"/>
        <v>706949</v>
      </c>
      <c r="P227" s="84">
        <f t="shared" si="74"/>
        <v>17045637</v>
      </c>
      <c r="Q227" s="84">
        <f t="shared" si="75"/>
        <v>50827893</v>
      </c>
      <c r="R227" s="84">
        <f t="shared" si="76"/>
        <v>487496</v>
      </c>
      <c r="S227" s="83">
        <f t="shared" si="90"/>
        <v>51315389</v>
      </c>
      <c r="T227" s="84"/>
      <c r="U227" s="85">
        <v>20884122</v>
      </c>
      <c r="V227" s="84">
        <v>15421007</v>
      </c>
      <c r="W227" s="84">
        <v>998053</v>
      </c>
      <c r="X227" s="84">
        <v>695216</v>
      </c>
      <c r="Y227" s="84">
        <v>45781</v>
      </c>
      <c r="Z227" s="84">
        <v>62132</v>
      </c>
      <c r="AA227" s="84">
        <v>12274</v>
      </c>
      <c r="AB227" s="84">
        <v>5425363</v>
      </c>
      <c r="AC227" s="84">
        <v>11620274</v>
      </c>
      <c r="AD227" s="84">
        <f t="shared" si="77"/>
        <v>37361237</v>
      </c>
      <c r="AE227" s="84">
        <f t="shared" si="78"/>
        <v>757348</v>
      </c>
      <c r="AF227" s="84">
        <f t="shared" si="79"/>
        <v>17045637</v>
      </c>
      <c r="AG227" s="84">
        <f t="shared" si="80"/>
        <v>55164222</v>
      </c>
      <c r="AH227" s="84">
        <f t="shared" si="81"/>
        <v>529086</v>
      </c>
      <c r="AI227" s="83">
        <f t="shared" si="91"/>
        <v>55693308</v>
      </c>
      <c r="AK227" s="85">
        <v>21087393</v>
      </c>
      <c r="AL227" s="84">
        <v>15539177</v>
      </c>
      <c r="AM227" s="84">
        <v>998053</v>
      </c>
      <c r="AN227" s="84">
        <v>702630</v>
      </c>
      <c r="AO227" s="84">
        <v>45781</v>
      </c>
      <c r="AP227" s="84">
        <v>62132</v>
      </c>
      <c r="AQ227" s="84">
        <v>12274</v>
      </c>
      <c r="AR227" s="84">
        <v>5425363</v>
      </c>
      <c r="AS227" s="84">
        <v>11620274</v>
      </c>
      <c r="AT227" s="84">
        <f t="shared" si="82"/>
        <v>37682678</v>
      </c>
      <c r="AU227" s="84">
        <f t="shared" si="83"/>
        <v>764762</v>
      </c>
      <c r="AV227" s="84">
        <f t="shared" si="84"/>
        <v>17045637</v>
      </c>
      <c r="AW227" s="84">
        <f t="shared" si="85"/>
        <v>55493077</v>
      </c>
      <c r="AX227" s="84">
        <f t="shared" si="86"/>
        <v>532241</v>
      </c>
      <c r="AY227" s="83">
        <f t="shared" si="89"/>
        <v>56025318</v>
      </c>
      <c r="BA227" s="233"/>
      <c r="BB227" s="233"/>
      <c r="BC227" s="233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</row>
    <row r="228" spans="1:75">
      <c r="A228" s="96">
        <f t="shared" si="87"/>
        <v>2037</v>
      </c>
      <c r="B228" s="96">
        <f t="shared" si="88"/>
        <v>7</v>
      </c>
      <c r="C228" s="95">
        <f t="shared" si="71"/>
        <v>50222</v>
      </c>
      <c r="E228" s="85">
        <v>12132946</v>
      </c>
      <c r="F228" s="84">
        <v>11652733</v>
      </c>
      <c r="G228" s="84">
        <v>662024</v>
      </c>
      <c r="H228" s="84">
        <v>620942</v>
      </c>
      <c r="I228" s="84">
        <v>41501</v>
      </c>
      <c r="J228" s="84">
        <v>49730</v>
      </c>
      <c r="K228" s="84">
        <v>11605</v>
      </c>
      <c r="L228" s="84">
        <v>4791815</v>
      </c>
      <c r="M228" s="84">
        <v>11552286</v>
      </c>
      <c r="N228" s="84">
        <f t="shared" si="72"/>
        <v>24500809</v>
      </c>
      <c r="O228" s="84">
        <f t="shared" si="73"/>
        <v>670672</v>
      </c>
      <c r="P228" s="84">
        <f t="shared" si="74"/>
        <v>16344101</v>
      </c>
      <c r="Q228" s="84">
        <f t="shared" si="75"/>
        <v>41515582</v>
      </c>
      <c r="R228" s="84">
        <f t="shared" si="76"/>
        <v>398181</v>
      </c>
      <c r="S228" s="83">
        <f t="shared" si="90"/>
        <v>41913763</v>
      </c>
      <c r="T228" s="84"/>
      <c r="U228" s="85">
        <v>14549143</v>
      </c>
      <c r="V228" s="84">
        <v>12921847</v>
      </c>
      <c r="W228" s="84">
        <v>802038</v>
      </c>
      <c r="X228" s="84">
        <v>662598</v>
      </c>
      <c r="Y228" s="84">
        <v>41501</v>
      </c>
      <c r="Z228" s="84">
        <v>58394</v>
      </c>
      <c r="AA228" s="84">
        <v>11605</v>
      </c>
      <c r="AB228" s="84">
        <v>4791815</v>
      </c>
      <c r="AC228" s="84">
        <v>11552286</v>
      </c>
      <c r="AD228" s="84">
        <f t="shared" si="77"/>
        <v>28326134</v>
      </c>
      <c r="AE228" s="84">
        <f t="shared" si="78"/>
        <v>720992</v>
      </c>
      <c r="AF228" s="84">
        <f t="shared" si="79"/>
        <v>16344101</v>
      </c>
      <c r="AG228" s="84">
        <f t="shared" si="80"/>
        <v>45391227</v>
      </c>
      <c r="AH228" s="84">
        <f t="shared" si="81"/>
        <v>435353</v>
      </c>
      <c r="AI228" s="83">
        <f t="shared" si="91"/>
        <v>45826580</v>
      </c>
      <c r="AK228" s="85">
        <v>14704511</v>
      </c>
      <c r="AL228" s="84">
        <v>13000363</v>
      </c>
      <c r="AM228" s="84">
        <v>802038</v>
      </c>
      <c r="AN228" s="84">
        <v>668978</v>
      </c>
      <c r="AO228" s="84">
        <v>41501</v>
      </c>
      <c r="AP228" s="84">
        <v>58394</v>
      </c>
      <c r="AQ228" s="84">
        <v>11605</v>
      </c>
      <c r="AR228" s="84">
        <v>4791815</v>
      </c>
      <c r="AS228" s="84">
        <v>11552286</v>
      </c>
      <c r="AT228" s="84">
        <f t="shared" si="82"/>
        <v>28560018</v>
      </c>
      <c r="AU228" s="84">
        <f t="shared" si="83"/>
        <v>727372</v>
      </c>
      <c r="AV228" s="84">
        <f t="shared" si="84"/>
        <v>16344101</v>
      </c>
      <c r="AW228" s="84">
        <f t="shared" si="85"/>
        <v>45631491</v>
      </c>
      <c r="AX228" s="84">
        <f t="shared" si="86"/>
        <v>437657</v>
      </c>
      <c r="AY228" s="83">
        <f t="shared" si="89"/>
        <v>46069148</v>
      </c>
      <c r="BA228" s="233"/>
      <c r="BB228" s="233"/>
      <c r="BC228" s="233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</row>
    <row r="229" spans="1:75">
      <c r="A229" s="96">
        <f t="shared" si="87"/>
        <v>2037</v>
      </c>
      <c r="B229" s="96">
        <f t="shared" si="88"/>
        <v>8</v>
      </c>
      <c r="C229" s="95">
        <f t="shared" si="71"/>
        <v>50253</v>
      </c>
      <c r="E229" s="85">
        <v>11135281</v>
      </c>
      <c r="F229" s="84">
        <v>12056403</v>
      </c>
      <c r="G229" s="84">
        <v>695476</v>
      </c>
      <c r="H229" s="84">
        <v>650741</v>
      </c>
      <c r="I229" s="84">
        <v>43537</v>
      </c>
      <c r="J229" s="84">
        <v>50866</v>
      </c>
      <c r="K229" s="84">
        <v>11801</v>
      </c>
      <c r="L229" s="84">
        <v>5003675</v>
      </c>
      <c r="M229" s="84">
        <v>11120616</v>
      </c>
      <c r="N229" s="84">
        <f t="shared" si="72"/>
        <v>23942498</v>
      </c>
      <c r="O229" s="84">
        <f t="shared" si="73"/>
        <v>701607</v>
      </c>
      <c r="P229" s="84">
        <f t="shared" si="74"/>
        <v>16124291</v>
      </c>
      <c r="Q229" s="84">
        <f t="shared" si="75"/>
        <v>40768396</v>
      </c>
      <c r="R229" s="84">
        <f t="shared" si="76"/>
        <v>391014</v>
      </c>
      <c r="S229" s="83">
        <f t="shared" si="90"/>
        <v>41159410</v>
      </c>
      <c r="T229" s="84"/>
      <c r="U229" s="85">
        <v>13677771</v>
      </c>
      <c r="V229" s="84">
        <v>13367055</v>
      </c>
      <c r="W229" s="84">
        <v>848337</v>
      </c>
      <c r="X229" s="84">
        <v>694822</v>
      </c>
      <c r="Y229" s="84">
        <v>43537</v>
      </c>
      <c r="Z229" s="84">
        <v>59313</v>
      </c>
      <c r="AA229" s="84">
        <v>11801</v>
      </c>
      <c r="AB229" s="84">
        <v>5003675</v>
      </c>
      <c r="AC229" s="84">
        <v>11120616</v>
      </c>
      <c r="AD229" s="84">
        <f t="shared" si="77"/>
        <v>27948501</v>
      </c>
      <c r="AE229" s="84">
        <f t="shared" si="78"/>
        <v>754135</v>
      </c>
      <c r="AF229" s="84">
        <f t="shared" si="79"/>
        <v>16124291</v>
      </c>
      <c r="AG229" s="84">
        <f t="shared" si="80"/>
        <v>44826927</v>
      </c>
      <c r="AH229" s="84">
        <f t="shared" si="81"/>
        <v>429940</v>
      </c>
      <c r="AI229" s="83">
        <f t="shared" si="91"/>
        <v>45256867</v>
      </c>
      <c r="AK229" s="85">
        <v>13857388</v>
      </c>
      <c r="AL229" s="84">
        <v>13449859</v>
      </c>
      <c r="AM229" s="84">
        <v>848337</v>
      </c>
      <c r="AN229" s="84">
        <v>701638</v>
      </c>
      <c r="AO229" s="84">
        <v>43537</v>
      </c>
      <c r="AP229" s="84">
        <v>59313</v>
      </c>
      <c r="AQ229" s="84">
        <v>11801</v>
      </c>
      <c r="AR229" s="84">
        <v>5003675</v>
      </c>
      <c r="AS229" s="84">
        <v>11120616</v>
      </c>
      <c r="AT229" s="84">
        <f t="shared" si="82"/>
        <v>28210922</v>
      </c>
      <c r="AU229" s="84">
        <f t="shared" si="83"/>
        <v>760951</v>
      </c>
      <c r="AV229" s="84">
        <f t="shared" si="84"/>
        <v>16124291</v>
      </c>
      <c r="AW229" s="84">
        <f t="shared" si="85"/>
        <v>45096164</v>
      </c>
      <c r="AX229" s="84">
        <f t="shared" si="86"/>
        <v>432523</v>
      </c>
      <c r="AY229" s="83">
        <f t="shared" si="89"/>
        <v>45528687</v>
      </c>
      <c r="BA229" s="233"/>
      <c r="BB229" s="233"/>
      <c r="BC229" s="233"/>
      <c r="BD229" s="233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</row>
    <row r="230" spans="1:75">
      <c r="A230" s="96">
        <f t="shared" si="87"/>
        <v>2037</v>
      </c>
      <c r="B230" s="96">
        <f t="shared" si="88"/>
        <v>9</v>
      </c>
      <c r="C230" s="95">
        <f t="shared" si="71"/>
        <v>50284</v>
      </c>
      <c r="E230" s="85">
        <v>18174084</v>
      </c>
      <c r="F230" s="84">
        <v>13349862</v>
      </c>
      <c r="G230" s="84">
        <v>932579</v>
      </c>
      <c r="H230" s="84">
        <v>633874</v>
      </c>
      <c r="I230" s="84">
        <v>46370</v>
      </c>
      <c r="J230" s="84">
        <v>77775</v>
      </c>
      <c r="K230" s="84">
        <v>14490</v>
      </c>
      <c r="L230" s="84">
        <v>4976625</v>
      </c>
      <c r="M230" s="84">
        <v>10930130</v>
      </c>
      <c r="N230" s="84">
        <f t="shared" si="72"/>
        <v>32517385</v>
      </c>
      <c r="O230" s="84">
        <f t="shared" si="73"/>
        <v>711649</v>
      </c>
      <c r="P230" s="84">
        <f t="shared" si="74"/>
        <v>15906755</v>
      </c>
      <c r="Q230" s="84">
        <f t="shared" si="75"/>
        <v>49135789</v>
      </c>
      <c r="R230" s="84">
        <f t="shared" si="76"/>
        <v>471267</v>
      </c>
      <c r="S230" s="83">
        <f t="shared" si="90"/>
        <v>49607056</v>
      </c>
      <c r="T230" s="84"/>
      <c r="U230" s="85">
        <v>21307452</v>
      </c>
      <c r="V230" s="84">
        <v>14634854</v>
      </c>
      <c r="W230" s="84">
        <v>1095391</v>
      </c>
      <c r="X230" s="84">
        <v>675317</v>
      </c>
      <c r="Y230" s="84">
        <v>46370</v>
      </c>
      <c r="Z230" s="84">
        <v>85498</v>
      </c>
      <c r="AA230" s="84">
        <v>14490</v>
      </c>
      <c r="AB230" s="84">
        <v>4976625</v>
      </c>
      <c r="AC230" s="84">
        <v>10930130</v>
      </c>
      <c r="AD230" s="84">
        <f t="shared" si="77"/>
        <v>37098557</v>
      </c>
      <c r="AE230" s="84">
        <f t="shared" si="78"/>
        <v>760815</v>
      </c>
      <c r="AF230" s="84">
        <f t="shared" si="79"/>
        <v>15906755</v>
      </c>
      <c r="AG230" s="84">
        <f t="shared" si="80"/>
        <v>53766127</v>
      </c>
      <c r="AH230" s="84">
        <f t="shared" si="81"/>
        <v>515677</v>
      </c>
      <c r="AI230" s="83">
        <f t="shared" si="91"/>
        <v>54281804</v>
      </c>
      <c r="AK230" s="85">
        <v>21582358</v>
      </c>
      <c r="AL230" s="84">
        <v>14773734</v>
      </c>
      <c r="AM230" s="84">
        <v>1095391</v>
      </c>
      <c r="AN230" s="84">
        <v>683639</v>
      </c>
      <c r="AO230" s="84">
        <v>46370</v>
      </c>
      <c r="AP230" s="84">
        <v>85498</v>
      </c>
      <c r="AQ230" s="84">
        <v>14490</v>
      </c>
      <c r="AR230" s="84">
        <v>4976625</v>
      </c>
      <c r="AS230" s="84">
        <v>10930130</v>
      </c>
      <c r="AT230" s="84">
        <f t="shared" si="82"/>
        <v>37512343</v>
      </c>
      <c r="AU230" s="84">
        <f t="shared" si="83"/>
        <v>769137</v>
      </c>
      <c r="AV230" s="84">
        <f t="shared" si="84"/>
        <v>15906755</v>
      </c>
      <c r="AW230" s="84">
        <f t="shared" si="85"/>
        <v>54188235</v>
      </c>
      <c r="AX230" s="84">
        <f t="shared" si="86"/>
        <v>519726</v>
      </c>
      <c r="AY230" s="83">
        <f t="shared" si="89"/>
        <v>54707961</v>
      </c>
      <c r="BA230" s="233"/>
      <c r="BB230" s="233"/>
      <c r="BC230" s="233"/>
      <c r="BD230" s="233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</row>
    <row r="231" spans="1:75">
      <c r="A231" s="96">
        <f t="shared" si="87"/>
        <v>2037</v>
      </c>
      <c r="B231" s="96">
        <f t="shared" si="88"/>
        <v>10</v>
      </c>
      <c r="C231" s="95">
        <f t="shared" si="71"/>
        <v>50314</v>
      </c>
      <c r="E231" s="85">
        <v>45669841</v>
      </c>
      <c r="F231" s="84">
        <v>22216054</v>
      </c>
      <c r="G231" s="84">
        <v>1117168</v>
      </c>
      <c r="H231" s="84">
        <v>975404</v>
      </c>
      <c r="I231" s="84">
        <v>64341</v>
      </c>
      <c r="J231" s="84">
        <v>90267</v>
      </c>
      <c r="K231" s="84">
        <v>14766</v>
      </c>
      <c r="L231" s="84">
        <v>5429517</v>
      </c>
      <c r="M231" s="84">
        <v>11968611</v>
      </c>
      <c r="N231" s="84">
        <f t="shared" si="72"/>
        <v>69082170</v>
      </c>
      <c r="O231" s="84">
        <f t="shared" si="73"/>
        <v>1065671</v>
      </c>
      <c r="P231" s="84">
        <f t="shared" si="74"/>
        <v>17398128</v>
      </c>
      <c r="Q231" s="84">
        <f t="shared" si="75"/>
        <v>87545969</v>
      </c>
      <c r="R231" s="84">
        <f t="shared" si="76"/>
        <v>839664</v>
      </c>
      <c r="S231" s="83">
        <f t="shared" si="90"/>
        <v>88385633</v>
      </c>
      <c r="T231" s="84"/>
      <c r="U231" s="85">
        <v>51186088</v>
      </c>
      <c r="V231" s="84">
        <v>23986245</v>
      </c>
      <c r="W231" s="84">
        <v>1249235</v>
      </c>
      <c r="X231" s="84">
        <v>1036790</v>
      </c>
      <c r="Y231" s="84">
        <v>64341</v>
      </c>
      <c r="Z231" s="84">
        <v>100303</v>
      </c>
      <c r="AA231" s="84">
        <v>14766</v>
      </c>
      <c r="AB231" s="84">
        <v>5429517</v>
      </c>
      <c r="AC231" s="84">
        <v>11968611</v>
      </c>
      <c r="AD231" s="84">
        <f t="shared" si="77"/>
        <v>76500675</v>
      </c>
      <c r="AE231" s="84">
        <f t="shared" si="78"/>
        <v>1137093</v>
      </c>
      <c r="AF231" s="84">
        <f t="shared" si="79"/>
        <v>17398128</v>
      </c>
      <c r="AG231" s="84">
        <f t="shared" si="80"/>
        <v>95035896</v>
      </c>
      <c r="AH231" s="84">
        <f t="shared" si="81"/>
        <v>911500</v>
      </c>
      <c r="AI231" s="83">
        <f t="shared" si="91"/>
        <v>95947396</v>
      </c>
      <c r="AK231" s="85">
        <v>51753717</v>
      </c>
      <c r="AL231" s="84">
        <v>24312268</v>
      </c>
      <c r="AM231" s="84">
        <v>1249235</v>
      </c>
      <c r="AN231" s="84">
        <v>1054631</v>
      </c>
      <c r="AO231" s="84">
        <v>64341</v>
      </c>
      <c r="AP231" s="84">
        <v>100303</v>
      </c>
      <c r="AQ231" s="84">
        <v>14766</v>
      </c>
      <c r="AR231" s="84">
        <v>5429517</v>
      </c>
      <c r="AS231" s="84">
        <v>11968611</v>
      </c>
      <c r="AT231" s="84">
        <f t="shared" si="82"/>
        <v>77394327</v>
      </c>
      <c r="AU231" s="84">
        <f t="shared" si="83"/>
        <v>1154934</v>
      </c>
      <c r="AV231" s="84">
        <f t="shared" si="84"/>
        <v>17398128</v>
      </c>
      <c r="AW231" s="84">
        <f t="shared" si="85"/>
        <v>95947389</v>
      </c>
      <c r="AX231" s="84">
        <f t="shared" si="86"/>
        <v>920242</v>
      </c>
      <c r="AY231" s="83">
        <f t="shared" si="89"/>
        <v>96867631</v>
      </c>
      <c r="BA231" s="233"/>
      <c r="BB231" s="233"/>
      <c r="BC231" s="233"/>
      <c r="BD231" s="233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</row>
    <row r="232" spans="1:75">
      <c r="A232" s="96">
        <f t="shared" si="87"/>
        <v>2037</v>
      </c>
      <c r="B232" s="96">
        <f t="shared" si="88"/>
        <v>11</v>
      </c>
      <c r="C232" s="95">
        <f t="shared" si="71"/>
        <v>50345</v>
      </c>
      <c r="E232" s="85">
        <v>77195618</v>
      </c>
      <c r="F232" s="84">
        <v>32118109</v>
      </c>
      <c r="G232" s="84">
        <v>2062290</v>
      </c>
      <c r="H232" s="84">
        <v>1114031</v>
      </c>
      <c r="I232" s="84">
        <v>55429</v>
      </c>
      <c r="J232" s="84">
        <v>87625</v>
      </c>
      <c r="K232" s="84">
        <v>12218</v>
      </c>
      <c r="L232" s="84">
        <v>6412549</v>
      </c>
      <c r="M232" s="84">
        <v>12796427</v>
      </c>
      <c r="N232" s="84">
        <f t="shared" si="72"/>
        <v>111443664</v>
      </c>
      <c r="O232" s="84">
        <f t="shared" si="73"/>
        <v>1201656</v>
      </c>
      <c r="P232" s="84">
        <f t="shared" si="74"/>
        <v>19208976</v>
      </c>
      <c r="Q232" s="84">
        <f t="shared" si="75"/>
        <v>131854296</v>
      </c>
      <c r="R232" s="84">
        <f t="shared" si="76"/>
        <v>1264630</v>
      </c>
      <c r="S232" s="83">
        <f t="shared" si="90"/>
        <v>133118926</v>
      </c>
      <c r="T232" s="84"/>
      <c r="U232" s="85">
        <v>85015526</v>
      </c>
      <c r="V232" s="84">
        <v>34466806</v>
      </c>
      <c r="W232" s="84">
        <v>2237023</v>
      </c>
      <c r="X232" s="84">
        <v>1163733</v>
      </c>
      <c r="Y232" s="84">
        <v>55429</v>
      </c>
      <c r="Z232" s="84">
        <v>97471</v>
      </c>
      <c r="AA232" s="84">
        <v>12218</v>
      </c>
      <c r="AB232" s="84">
        <v>6412549</v>
      </c>
      <c r="AC232" s="84">
        <v>12796427</v>
      </c>
      <c r="AD232" s="84">
        <f t="shared" si="77"/>
        <v>121787002</v>
      </c>
      <c r="AE232" s="84">
        <f t="shared" si="78"/>
        <v>1261204</v>
      </c>
      <c r="AF232" s="84">
        <f t="shared" si="79"/>
        <v>19208976</v>
      </c>
      <c r="AG232" s="84">
        <f t="shared" si="80"/>
        <v>142257182</v>
      </c>
      <c r="AH232" s="84">
        <f t="shared" si="81"/>
        <v>1364405</v>
      </c>
      <c r="AI232" s="83">
        <f t="shared" si="91"/>
        <v>143621587</v>
      </c>
      <c r="AK232" s="85">
        <v>85897391</v>
      </c>
      <c r="AL232" s="84">
        <v>35108778</v>
      </c>
      <c r="AM232" s="84">
        <v>2237023</v>
      </c>
      <c r="AN232" s="84">
        <v>1179721</v>
      </c>
      <c r="AO232" s="84">
        <v>55429</v>
      </c>
      <c r="AP232" s="84">
        <v>97471</v>
      </c>
      <c r="AQ232" s="84">
        <v>12218</v>
      </c>
      <c r="AR232" s="84">
        <v>6412549</v>
      </c>
      <c r="AS232" s="84">
        <v>12796427</v>
      </c>
      <c r="AT232" s="84">
        <f t="shared" si="82"/>
        <v>123310839</v>
      </c>
      <c r="AU232" s="84">
        <f t="shared" si="83"/>
        <v>1277192</v>
      </c>
      <c r="AV232" s="84">
        <f t="shared" si="84"/>
        <v>19208976</v>
      </c>
      <c r="AW232" s="84">
        <f t="shared" si="85"/>
        <v>143797007</v>
      </c>
      <c r="AX232" s="84">
        <f t="shared" si="86"/>
        <v>1379174</v>
      </c>
      <c r="AY232" s="83">
        <f t="shared" si="89"/>
        <v>145176181</v>
      </c>
      <c r="BA232" s="233"/>
      <c r="BB232" s="233"/>
      <c r="BC232" s="233"/>
      <c r="BD232" s="233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</row>
    <row r="233" spans="1:75">
      <c r="A233" s="96">
        <f t="shared" si="87"/>
        <v>2037</v>
      </c>
      <c r="B233" s="96">
        <f t="shared" si="88"/>
        <v>12</v>
      </c>
      <c r="C233" s="95">
        <f t="shared" si="71"/>
        <v>50375</v>
      </c>
      <c r="E233" s="85">
        <v>101838250</v>
      </c>
      <c r="F233" s="84">
        <v>41133325</v>
      </c>
      <c r="G233" s="84">
        <v>2694400</v>
      </c>
      <c r="H233" s="84">
        <v>1431868</v>
      </c>
      <c r="I233" s="84">
        <v>67144</v>
      </c>
      <c r="J233" s="84">
        <v>103539</v>
      </c>
      <c r="K233" s="84">
        <v>13522</v>
      </c>
      <c r="L233" s="84">
        <v>6592117</v>
      </c>
      <c r="M233" s="84">
        <v>13152505</v>
      </c>
      <c r="N233" s="84">
        <f t="shared" si="72"/>
        <v>145746641</v>
      </c>
      <c r="O233" s="84">
        <f t="shared" si="73"/>
        <v>1535407</v>
      </c>
      <c r="P233" s="84">
        <f t="shared" si="74"/>
        <v>19744622</v>
      </c>
      <c r="Q233" s="84">
        <f t="shared" si="75"/>
        <v>167026670</v>
      </c>
      <c r="R233" s="84">
        <f t="shared" si="76"/>
        <v>1601972</v>
      </c>
      <c r="S233" s="83">
        <f t="shared" si="90"/>
        <v>168628642</v>
      </c>
      <c r="T233" s="84"/>
      <c r="U233" s="85">
        <v>112242009</v>
      </c>
      <c r="V233" s="84">
        <v>44264079</v>
      </c>
      <c r="W233" s="84">
        <v>2888764</v>
      </c>
      <c r="X233" s="84">
        <v>1482701</v>
      </c>
      <c r="Y233" s="84">
        <v>67144</v>
      </c>
      <c r="Z233" s="84">
        <v>113654</v>
      </c>
      <c r="AA233" s="84">
        <v>13522</v>
      </c>
      <c r="AB233" s="84">
        <v>6592117</v>
      </c>
      <c r="AC233" s="84">
        <v>13152505</v>
      </c>
      <c r="AD233" s="84">
        <f t="shared" si="77"/>
        <v>159475518</v>
      </c>
      <c r="AE233" s="84">
        <f t="shared" si="78"/>
        <v>1596355</v>
      </c>
      <c r="AF233" s="84">
        <f t="shared" si="79"/>
        <v>19744622</v>
      </c>
      <c r="AG233" s="84">
        <f t="shared" si="80"/>
        <v>180816495</v>
      </c>
      <c r="AH233" s="84">
        <f t="shared" si="81"/>
        <v>1734232</v>
      </c>
      <c r="AI233" s="83">
        <f t="shared" si="91"/>
        <v>182550727</v>
      </c>
      <c r="AK233" s="85">
        <v>113473054</v>
      </c>
      <c r="AL233" s="84">
        <v>45297950</v>
      </c>
      <c r="AM233" s="84">
        <v>2888764</v>
      </c>
      <c r="AN233" s="84">
        <v>1500308</v>
      </c>
      <c r="AO233" s="84">
        <v>67144</v>
      </c>
      <c r="AP233" s="84">
        <v>113654</v>
      </c>
      <c r="AQ233" s="84">
        <v>13522</v>
      </c>
      <c r="AR233" s="84">
        <v>6592117</v>
      </c>
      <c r="AS233" s="84">
        <v>13152505</v>
      </c>
      <c r="AT233" s="84">
        <f t="shared" si="82"/>
        <v>161740434</v>
      </c>
      <c r="AU233" s="84">
        <f t="shared" si="83"/>
        <v>1613962</v>
      </c>
      <c r="AV233" s="84">
        <f t="shared" si="84"/>
        <v>19744622</v>
      </c>
      <c r="AW233" s="84">
        <f t="shared" si="85"/>
        <v>183099018</v>
      </c>
      <c r="AX233" s="84">
        <f t="shared" si="86"/>
        <v>1756124</v>
      </c>
      <c r="AY233" s="83">
        <f t="shared" si="89"/>
        <v>184855142</v>
      </c>
      <c r="BA233" s="233"/>
      <c r="BB233" s="233"/>
      <c r="BC233" s="233"/>
      <c r="BD233" s="233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</row>
    <row r="234" spans="1:75">
      <c r="A234" s="96">
        <f t="shared" si="87"/>
        <v>2038</v>
      </c>
      <c r="B234" s="96">
        <f t="shared" si="88"/>
        <v>1</v>
      </c>
      <c r="C234" s="95">
        <f t="shared" si="71"/>
        <v>50406</v>
      </c>
      <c r="E234" s="85">
        <v>97823911</v>
      </c>
      <c r="F234" s="84">
        <v>38377730</v>
      </c>
      <c r="G234" s="84">
        <v>2352534</v>
      </c>
      <c r="H234" s="84">
        <v>1097138</v>
      </c>
      <c r="I234" s="84">
        <v>52772</v>
      </c>
      <c r="J234" s="84">
        <v>94585</v>
      </c>
      <c r="K234" s="84">
        <v>12585</v>
      </c>
      <c r="L234" s="84">
        <v>6373959</v>
      </c>
      <c r="M234" s="84">
        <v>11403461</v>
      </c>
      <c r="N234" s="84">
        <f t="shared" si="72"/>
        <v>138619532</v>
      </c>
      <c r="O234" s="84">
        <f t="shared" si="73"/>
        <v>1191723</v>
      </c>
      <c r="P234" s="84">
        <f t="shared" si="74"/>
        <v>17777420</v>
      </c>
      <c r="Q234" s="84">
        <f t="shared" si="75"/>
        <v>157588675</v>
      </c>
      <c r="R234" s="84">
        <f t="shared" si="76"/>
        <v>1511451</v>
      </c>
      <c r="S234" s="83">
        <f t="shared" si="90"/>
        <v>159100126</v>
      </c>
      <c r="T234" s="84"/>
      <c r="U234" s="85">
        <v>108009048</v>
      </c>
      <c r="V234" s="84">
        <v>41192570</v>
      </c>
      <c r="W234" s="84">
        <v>2519527</v>
      </c>
      <c r="X234" s="84">
        <v>1157194</v>
      </c>
      <c r="Y234" s="84">
        <v>52772</v>
      </c>
      <c r="Z234" s="84">
        <v>105958</v>
      </c>
      <c r="AA234" s="84">
        <v>12585</v>
      </c>
      <c r="AB234" s="84">
        <v>6373959</v>
      </c>
      <c r="AC234" s="84">
        <v>11403461</v>
      </c>
      <c r="AD234" s="84">
        <f t="shared" si="77"/>
        <v>151786502</v>
      </c>
      <c r="AE234" s="84">
        <f t="shared" si="78"/>
        <v>1263152</v>
      </c>
      <c r="AF234" s="84">
        <f t="shared" si="79"/>
        <v>17777420</v>
      </c>
      <c r="AG234" s="84">
        <f t="shared" si="80"/>
        <v>170827074</v>
      </c>
      <c r="AH234" s="84">
        <f t="shared" si="81"/>
        <v>1638422</v>
      </c>
      <c r="AI234" s="83">
        <f t="shared" si="91"/>
        <v>172465496</v>
      </c>
      <c r="AK234" s="85">
        <v>109214293</v>
      </c>
      <c r="AL234" s="84">
        <v>42109066</v>
      </c>
      <c r="AM234" s="84">
        <v>2519527</v>
      </c>
      <c r="AN234" s="84">
        <v>1181477</v>
      </c>
      <c r="AO234" s="84">
        <v>52772</v>
      </c>
      <c r="AP234" s="84">
        <v>105958</v>
      </c>
      <c r="AQ234" s="84">
        <v>12585</v>
      </c>
      <c r="AR234" s="84">
        <v>6373959</v>
      </c>
      <c r="AS234" s="84">
        <v>11403461</v>
      </c>
      <c r="AT234" s="84">
        <f t="shared" si="82"/>
        <v>153908243</v>
      </c>
      <c r="AU234" s="84">
        <f t="shared" si="83"/>
        <v>1287435</v>
      </c>
      <c r="AV234" s="84">
        <f t="shared" si="84"/>
        <v>17777420</v>
      </c>
      <c r="AW234" s="84">
        <f t="shared" si="85"/>
        <v>172973098</v>
      </c>
      <c r="AX234" s="84">
        <f t="shared" si="86"/>
        <v>1659005</v>
      </c>
      <c r="AY234" s="83">
        <f t="shared" si="89"/>
        <v>174632103</v>
      </c>
      <c r="BA234" s="233"/>
      <c r="BB234" s="233"/>
      <c r="BC234" s="233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</row>
    <row r="235" spans="1:75">
      <c r="A235" s="96">
        <f t="shared" si="87"/>
        <v>2038</v>
      </c>
      <c r="B235" s="96">
        <f t="shared" si="88"/>
        <v>2</v>
      </c>
      <c r="C235" s="95">
        <f t="shared" si="71"/>
        <v>50437</v>
      </c>
      <c r="E235" s="85">
        <v>82973626</v>
      </c>
      <c r="F235" s="84">
        <v>35921131</v>
      </c>
      <c r="G235" s="84">
        <v>2104488</v>
      </c>
      <c r="H235" s="84">
        <v>1046569</v>
      </c>
      <c r="I235" s="84">
        <v>63398</v>
      </c>
      <c r="J235" s="84">
        <v>110740</v>
      </c>
      <c r="K235" s="84">
        <v>13740</v>
      </c>
      <c r="L235" s="84">
        <v>6696201</v>
      </c>
      <c r="M235" s="84">
        <v>15806885</v>
      </c>
      <c r="N235" s="84">
        <f t="shared" si="72"/>
        <v>121076383</v>
      </c>
      <c r="O235" s="84">
        <f t="shared" si="73"/>
        <v>1157309</v>
      </c>
      <c r="P235" s="84">
        <f t="shared" si="74"/>
        <v>22503086</v>
      </c>
      <c r="Q235" s="84">
        <f t="shared" si="75"/>
        <v>144736778</v>
      </c>
      <c r="R235" s="84">
        <f t="shared" si="76"/>
        <v>1388187</v>
      </c>
      <c r="S235" s="83">
        <f t="shared" si="90"/>
        <v>146124965</v>
      </c>
      <c r="T235" s="84"/>
      <c r="U235" s="85">
        <v>91280338</v>
      </c>
      <c r="V235" s="84">
        <v>38216377</v>
      </c>
      <c r="W235" s="84">
        <v>2258733</v>
      </c>
      <c r="X235" s="84">
        <v>1108136</v>
      </c>
      <c r="Y235" s="84">
        <v>63398</v>
      </c>
      <c r="Z235" s="84">
        <v>121928</v>
      </c>
      <c r="AA235" s="84">
        <v>13740</v>
      </c>
      <c r="AB235" s="84">
        <v>6696201</v>
      </c>
      <c r="AC235" s="84">
        <v>15806885</v>
      </c>
      <c r="AD235" s="84">
        <f t="shared" si="77"/>
        <v>131832586</v>
      </c>
      <c r="AE235" s="84">
        <f t="shared" si="78"/>
        <v>1230064</v>
      </c>
      <c r="AF235" s="84">
        <f t="shared" si="79"/>
        <v>22503086</v>
      </c>
      <c r="AG235" s="84">
        <f t="shared" si="80"/>
        <v>155565736</v>
      </c>
      <c r="AH235" s="84">
        <f t="shared" si="81"/>
        <v>1492049</v>
      </c>
      <c r="AI235" s="83">
        <f t="shared" si="91"/>
        <v>157057785</v>
      </c>
      <c r="AK235" s="85">
        <v>92234970</v>
      </c>
      <c r="AL235" s="84">
        <v>38871859</v>
      </c>
      <c r="AM235" s="84">
        <v>2258733</v>
      </c>
      <c r="AN235" s="84">
        <v>1132103</v>
      </c>
      <c r="AO235" s="84">
        <v>63398</v>
      </c>
      <c r="AP235" s="84">
        <v>121928</v>
      </c>
      <c r="AQ235" s="84">
        <v>13740</v>
      </c>
      <c r="AR235" s="84">
        <v>6696201</v>
      </c>
      <c r="AS235" s="84">
        <v>15806885</v>
      </c>
      <c r="AT235" s="84">
        <f t="shared" si="82"/>
        <v>133442700</v>
      </c>
      <c r="AU235" s="84">
        <f t="shared" si="83"/>
        <v>1254031</v>
      </c>
      <c r="AV235" s="84">
        <f t="shared" si="84"/>
        <v>22503086</v>
      </c>
      <c r="AW235" s="84">
        <f t="shared" si="85"/>
        <v>157199817</v>
      </c>
      <c r="AX235" s="84">
        <f t="shared" si="86"/>
        <v>1507722</v>
      </c>
      <c r="AY235" s="83">
        <f t="shared" si="89"/>
        <v>158707539</v>
      </c>
      <c r="BA235" s="233"/>
      <c r="BB235" s="233"/>
      <c r="BC235" s="233"/>
      <c r="BD235" s="233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</row>
    <row r="236" spans="1:75">
      <c r="A236" s="96">
        <f t="shared" si="87"/>
        <v>2038</v>
      </c>
      <c r="B236" s="96">
        <f t="shared" si="88"/>
        <v>3</v>
      </c>
      <c r="C236" s="95">
        <f t="shared" si="71"/>
        <v>50465</v>
      </c>
      <c r="E236" s="85">
        <v>75663688</v>
      </c>
      <c r="F236" s="84">
        <v>33036477</v>
      </c>
      <c r="G236" s="84">
        <v>1896343</v>
      </c>
      <c r="H236" s="84">
        <v>982597</v>
      </c>
      <c r="I236" s="84">
        <v>63077</v>
      </c>
      <c r="J236" s="84">
        <v>99752</v>
      </c>
      <c r="K236" s="84">
        <v>14893</v>
      </c>
      <c r="L236" s="84">
        <v>6213749</v>
      </c>
      <c r="M236" s="84">
        <v>10772201</v>
      </c>
      <c r="N236" s="84">
        <f t="shared" si="72"/>
        <v>110674478</v>
      </c>
      <c r="O236" s="84">
        <f t="shared" si="73"/>
        <v>1082349</v>
      </c>
      <c r="P236" s="84">
        <f t="shared" si="74"/>
        <v>16985950</v>
      </c>
      <c r="Q236" s="84">
        <f t="shared" si="75"/>
        <v>128742777</v>
      </c>
      <c r="R236" s="84">
        <f t="shared" si="76"/>
        <v>1234787</v>
      </c>
      <c r="S236" s="83">
        <f t="shared" si="90"/>
        <v>129977564</v>
      </c>
      <c r="T236" s="84"/>
      <c r="U236" s="85">
        <v>83873541</v>
      </c>
      <c r="V236" s="84">
        <v>35205794</v>
      </c>
      <c r="W236" s="84">
        <v>2052882</v>
      </c>
      <c r="X236" s="84">
        <v>1040278</v>
      </c>
      <c r="Y236" s="84">
        <v>63077</v>
      </c>
      <c r="Z236" s="84">
        <v>110909</v>
      </c>
      <c r="AA236" s="84">
        <v>14893</v>
      </c>
      <c r="AB236" s="84">
        <v>6213749</v>
      </c>
      <c r="AC236" s="84">
        <v>10772201</v>
      </c>
      <c r="AD236" s="84">
        <f t="shared" si="77"/>
        <v>121210187</v>
      </c>
      <c r="AE236" s="84">
        <f t="shared" si="78"/>
        <v>1151187</v>
      </c>
      <c r="AF236" s="84">
        <f t="shared" si="79"/>
        <v>16985950</v>
      </c>
      <c r="AG236" s="84">
        <f t="shared" si="80"/>
        <v>139347324</v>
      </c>
      <c r="AH236" s="84">
        <f t="shared" si="81"/>
        <v>1336496</v>
      </c>
      <c r="AI236" s="83">
        <f t="shared" si="91"/>
        <v>140683820</v>
      </c>
      <c r="AK236" s="85">
        <v>84794765</v>
      </c>
      <c r="AL236" s="84">
        <v>35750323</v>
      </c>
      <c r="AM236" s="84">
        <v>2052882</v>
      </c>
      <c r="AN236" s="84">
        <v>1060717</v>
      </c>
      <c r="AO236" s="84">
        <v>63077</v>
      </c>
      <c r="AP236" s="84">
        <v>110909</v>
      </c>
      <c r="AQ236" s="84">
        <v>14893</v>
      </c>
      <c r="AR236" s="84">
        <v>6213749</v>
      </c>
      <c r="AS236" s="84">
        <v>10772201</v>
      </c>
      <c r="AT236" s="84">
        <f t="shared" si="82"/>
        <v>122675940</v>
      </c>
      <c r="AU236" s="84">
        <f t="shared" si="83"/>
        <v>1171626</v>
      </c>
      <c r="AV236" s="84">
        <f t="shared" si="84"/>
        <v>16985950</v>
      </c>
      <c r="AW236" s="84">
        <f t="shared" si="85"/>
        <v>140833516</v>
      </c>
      <c r="AX236" s="84">
        <f t="shared" si="86"/>
        <v>1350751</v>
      </c>
      <c r="AY236" s="83">
        <f t="shared" si="89"/>
        <v>142184267</v>
      </c>
      <c r="BA236" s="233"/>
      <c r="BB236" s="233"/>
      <c r="BC236" s="233"/>
      <c r="BD236" s="233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</row>
    <row r="237" spans="1:75">
      <c r="A237" s="96">
        <f t="shared" si="87"/>
        <v>2038</v>
      </c>
      <c r="B237" s="96">
        <f t="shared" si="88"/>
        <v>4</v>
      </c>
      <c r="C237" s="95">
        <f t="shared" si="71"/>
        <v>50496</v>
      </c>
      <c r="E237" s="85">
        <v>51971742</v>
      </c>
      <c r="F237" s="84">
        <v>24329142</v>
      </c>
      <c r="G237" s="84">
        <v>1568618</v>
      </c>
      <c r="H237" s="84">
        <v>759230</v>
      </c>
      <c r="I237" s="84">
        <v>47762</v>
      </c>
      <c r="J237" s="84">
        <v>66833</v>
      </c>
      <c r="K237" s="84">
        <v>13445</v>
      </c>
      <c r="L237" s="84">
        <v>6279440</v>
      </c>
      <c r="M237" s="84">
        <v>11618593</v>
      </c>
      <c r="N237" s="84">
        <f t="shared" si="72"/>
        <v>77930709</v>
      </c>
      <c r="O237" s="84">
        <f t="shared" si="73"/>
        <v>826063</v>
      </c>
      <c r="P237" s="84">
        <f t="shared" si="74"/>
        <v>17898033</v>
      </c>
      <c r="Q237" s="84">
        <f t="shared" si="75"/>
        <v>96654805</v>
      </c>
      <c r="R237" s="84">
        <f t="shared" si="76"/>
        <v>927027</v>
      </c>
      <c r="S237" s="83">
        <f t="shared" si="90"/>
        <v>97581832</v>
      </c>
      <c r="T237" s="84"/>
      <c r="U237" s="85">
        <v>58711301</v>
      </c>
      <c r="V237" s="84">
        <v>26208213</v>
      </c>
      <c r="W237" s="84">
        <v>1725042</v>
      </c>
      <c r="X237" s="84">
        <v>807227</v>
      </c>
      <c r="Y237" s="84">
        <v>47762</v>
      </c>
      <c r="Z237" s="84">
        <v>76852</v>
      </c>
      <c r="AA237" s="84">
        <v>13445</v>
      </c>
      <c r="AB237" s="84">
        <v>6279440</v>
      </c>
      <c r="AC237" s="84">
        <v>11618593</v>
      </c>
      <c r="AD237" s="84">
        <f t="shared" si="77"/>
        <v>86705763</v>
      </c>
      <c r="AE237" s="84">
        <f t="shared" si="78"/>
        <v>884079</v>
      </c>
      <c r="AF237" s="84">
        <f t="shared" si="79"/>
        <v>17898033</v>
      </c>
      <c r="AG237" s="84">
        <f t="shared" si="80"/>
        <v>105487875</v>
      </c>
      <c r="AH237" s="84">
        <f t="shared" si="81"/>
        <v>1011746</v>
      </c>
      <c r="AI237" s="83">
        <f t="shared" si="91"/>
        <v>106499621</v>
      </c>
      <c r="AK237" s="85">
        <v>59433136</v>
      </c>
      <c r="AL237" s="84">
        <v>26613611</v>
      </c>
      <c r="AM237" s="84">
        <v>1725042</v>
      </c>
      <c r="AN237" s="84">
        <v>822546</v>
      </c>
      <c r="AO237" s="84">
        <v>47762</v>
      </c>
      <c r="AP237" s="84">
        <v>76852</v>
      </c>
      <c r="AQ237" s="84">
        <v>13445</v>
      </c>
      <c r="AR237" s="84">
        <v>6279440</v>
      </c>
      <c r="AS237" s="84">
        <v>11618593</v>
      </c>
      <c r="AT237" s="84">
        <f t="shared" si="82"/>
        <v>87832996</v>
      </c>
      <c r="AU237" s="84">
        <f t="shared" si="83"/>
        <v>899398</v>
      </c>
      <c r="AV237" s="84">
        <f t="shared" si="84"/>
        <v>17898033</v>
      </c>
      <c r="AW237" s="84">
        <f t="shared" si="85"/>
        <v>106630427</v>
      </c>
      <c r="AX237" s="84">
        <f t="shared" si="86"/>
        <v>1022705</v>
      </c>
      <c r="AY237" s="83">
        <f t="shared" si="89"/>
        <v>107653132</v>
      </c>
      <c r="BA237" s="233"/>
      <c r="BB237" s="233"/>
      <c r="BC237" s="233"/>
      <c r="BD237" s="233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</row>
    <row r="238" spans="1:75">
      <c r="A238" s="96">
        <f t="shared" si="87"/>
        <v>2038</v>
      </c>
      <c r="B238" s="96">
        <f t="shared" si="88"/>
        <v>5</v>
      </c>
      <c r="C238" s="95">
        <f t="shared" si="71"/>
        <v>50526</v>
      </c>
      <c r="E238" s="85">
        <v>28549640</v>
      </c>
      <c r="F238" s="84">
        <v>17877675</v>
      </c>
      <c r="G238" s="84">
        <v>1089341</v>
      </c>
      <c r="H238" s="84">
        <v>735199</v>
      </c>
      <c r="I238" s="84">
        <v>50210</v>
      </c>
      <c r="J238" s="84">
        <v>53526</v>
      </c>
      <c r="K238" s="84">
        <v>12408</v>
      </c>
      <c r="L238" s="84">
        <v>5523879</v>
      </c>
      <c r="M238" s="84">
        <v>10674167</v>
      </c>
      <c r="N238" s="84">
        <f t="shared" si="72"/>
        <v>47579274</v>
      </c>
      <c r="O238" s="84">
        <f t="shared" si="73"/>
        <v>788725</v>
      </c>
      <c r="P238" s="84">
        <f t="shared" si="74"/>
        <v>16198046</v>
      </c>
      <c r="Q238" s="84">
        <f t="shared" si="75"/>
        <v>64566045</v>
      </c>
      <c r="R238" s="84">
        <f t="shared" si="76"/>
        <v>619260</v>
      </c>
      <c r="S238" s="83">
        <f t="shared" si="90"/>
        <v>65185305</v>
      </c>
      <c r="T238" s="84"/>
      <c r="U238" s="85">
        <v>32675138</v>
      </c>
      <c r="V238" s="84">
        <v>19408092</v>
      </c>
      <c r="W238" s="84">
        <v>1228687</v>
      </c>
      <c r="X238" s="84">
        <v>782909</v>
      </c>
      <c r="Y238" s="84">
        <v>50210</v>
      </c>
      <c r="Z238" s="84">
        <v>62479</v>
      </c>
      <c r="AA238" s="84">
        <v>12408</v>
      </c>
      <c r="AB238" s="84">
        <v>5523879</v>
      </c>
      <c r="AC238" s="84">
        <v>10674167</v>
      </c>
      <c r="AD238" s="84">
        <f t="shared" si="77"/>
        <v>53374535</v>
      </c>
      <c r="AE238" s="84">
        <f t="shared" si="78"/>
        <v>845388</v>
      </c>
      <c r="AF238" s="84">
        <f t="shared" si="79"/>
        <v>16198046</v>
      </c>
      <c r="AG238" s="84">
        <f t="shared" si="80"/>
        <v>70417969</v>
      </c>
      <c r="AH238" s="84">
        <f t="shared" si="81"/>
        <v>675387</v>
      </c>
      <c r="AI238" s="83">
        <f t="shared" si="91"/>
        <v>71093356</v>
      </c>
      <c r="AK238" s="85">
        <v>33053792</v>
      </c>
      <c r="AL238" s="84">
        <v>19636957</v>
      </c>
      <c r="AM238" s="84">
        <v>1228687</v>
      </c>
      <c r="AN238" s="84">
        <v>794983</v>
      </c>
      <c r="AO238" s="84">
        <v>50210</v>
      </c>
      <c r="AP238" s="84">
        <v>62479</v>
      </c>
      <c r="AQ238" s="84">
        <v>12408</v>
      </c>
      <c r="AR238" s="84">
        <v>5523879</v>
      </c>
      <c r="AS238" s="84">
        <v>10674167</v>
      </c>
      <c r="AT238" s="84">
        <f t="shared" si="82"/>
        <v>53982054</v>
      </c>
      <c r="AU238" s="84">
        <f t="shared" si="83"/>
        <v>857462</v>
      </c>
      <c r="AV238" s="84">
        <f t="shared" si="84"/>
        <v>16198046</v>
      </c>
      <c r="AW238" s="84">
        <f t="shared" si="85"/>
        <v>71037562</v>
      </c>
      <c r="AX238" s="84">
        <f t="shared" si="86"/>
        <v>681329</v>
      </c>
      <c r="AY238" s="83">
        <f t="shared" si="89"/>
        <v>71718891</v>
      </c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</row>
    <row r="239" spans="1:75">
      <c r="A239" s="96">
        <f t="shared" si="87"/>
        <v>2038</v>
      </c>
      <c r="B239" s="96">
        <f t="shared" si="88"/>
        <v>6</v>
      </c>
      <c r="C239" s="95">
        <f t="shared" si="71"/>
        <v>50557</v>
      </c>
      <c r="E239" s="85">
        <v>17830718</v>
      </c>
      <c r="F239" s="84">
        <v>14104781</v>
      </c>
      <c r="G239" s="84">
        <v>839766</v>
      </c>
      <c r="H239" s="84">
        <v>578829</v>
      </c>
      <c r="I239" s="84">
        <v>40024</v>
      </c>
      <c r="J239" s="84">
        <v>53099</v>
      </c>
      <c r="K239" s="84">
        <v>12274</v>
      </c>
      <c r="L239" s="84">
        <v>5532230</v>
      </c>
      <c r="M239" s="84">
        <v>11606080</v>
      </c>
      <c r="N239" s="84">
        <f t="shared" si="72"/>
        <v>32827563</v>
      </c>
      <c r="O239" s="84">
        <f t="shared" si="73"/>
        <v>631928</v>
      </c>
      <c r="P239" s="84">
        <f t="shared" si="74"/>
        <v>17138310</v>
      </c>
      <c r="Q239" s="84">
        <f t="shared" si="75"/>
        <v>50597801</v>
      </c>
      <c r="R239" s="84">
        <f t="shared" si="76"/>
        <v>485289</v>
      </c>
      <c r="S239" s="83">
        <f t="shared" si="90"/>
        <v>51083090</v>
      </c>
      <c r="T239" s="84"/>
      <c r="U239" s="85">
        <v>20808199</v>
      </c>
      <c r="V239" s="84">
        <v>15496369</v>
      </c>
      <c r="W239" s="84">
        <v>988536</v>
      </c>
      <c r="X239" s="84">
        <v>618202</v>
      </c>
      <c r="Y239" s="84">
        <v>40024</v>
      </c>
      <c r="Z239" s="84">
        <v>61959</v>
      </c>
      <c r="AA239" s="84">
        <v>12274</v>
      </c>
      <c r="AB239" s="84">
        <v>5532230</v>
      </c>
      <c r="AC239" s="84">
        <v>11606080</v>
      </c>
      <c r="AD239" s="84">
        <f t="shared" si="77"/>
        <v>37345402</v>
      </c>
      <c r="AE239" s="84">
        <f t="shared" si="78"/>
        <v>680161</v>
      </c>
      <c r="AF239" s="84">
        <f t="shared" si="79"/>
        <v>17138310</v>
      </c>
      <c r="AG239" s="84">
        <f t="shared" si="80"/>
        <v>55163873</v>
      </c>
      <c r="AH239" s="84">
        <f t="shared" si="81"/>
        <v>529083</v>
      </c>
      <c r="AI239" s="83">
        <f t="shared" si="91"/>
        <v>55692956</v>
      </c>
      <c r="AK239" s="85">
        <v>21022500</v>
      </c>
      <c r="AL239" s="84">
        <v>15619768</v>
      </c>
      <c r="AM239" s="84">
        <v>988536</v>
      </c>
      <c r="AN239" s="84">
        <v>625530</v>
      </c>
      <c r="AO239" s="84">
        <v>40024</v>
      </c>
      <c r="AP239" s="84">
        <v>61959</v>
      </c>
      <c r="AQ239" s="84">
        <v>12274</v>
      </c>
      <c r="AR239" s="84">
        <v>5532230</v>
      </c>
      <c r="AS239" s="84">
        <v>11606080</v>
      </c>
      <c r="AT239" s="84">
        <f t="shared" si="82"/>
        <v>37683102</v>
      </c>
      <c r="AU239" s="84">
        <f t="shared" si="83"/>
        <v>687489</v>
      </c>
      <c r="AV239" s="84">
        <f t="shared" si="84"/>
        <v>17138310</v>
      </c>
      <c r="AW239" s="84">
        <f t="shared" si="85"/>
        <v>55508901</v>
      </c>
      <c r="AX239" s="84">
        <f t="shared" si="86"/>
        <v>532392</v>
      </c>
      <c r="AY239" s="83">
        <f t="shared" si="89"/>
        <v>56041293</v>
      </c>
      <c r="BA239" s="233"/>
      <c r="BB239" s="233"/>
      <c r="BC239" s="233"/>
      <c r="BD239" s="233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</row>
    <row r="240" spans="1:75">
      <c r="A240" s="96">
        <f t="shared" si="87"/>
        <v>2038</v>
      </c>
      <c r="B240" s="96">
        <f t="shared" si="88"/>
        <v>7</v>
      </c>
      <c r="C240" s="95">
        <f t="shared" si="71"/>
        <v>50587</v>
      </c>
      <c r="E240" s="85">
        <v>11812724</v>
      </c>
      <c r="F240" s="84">
        <v>11685105</v>
      </c>
      <c r="G240" s="84">
        <v>654304</v>
      </c>
      <c r="H240" s="84">
        <v>550133</v>
      </c>
      <c r="I240" s="84">
        <v>36250</v>
      </c>
      <c r="J240" s="84">
        <v>49516</v>
      </c>
      <c r="K240" s="84">
        <v>11605</v>
      </c>
      <c r="L240" s="84">
        <v>4890908</v>
      </c>
      <c r="M240" s="84">
        <v>11537937</v>
      </c>
      <c r="N240" s="84">
        <f t="shared" si="72"/>
        <v>24199988</v>
      </c>
      <c r="O240" s="84">
        <f t="shared" si="73"/>
        <v>599649</v>
      </c>
      <c r="P240" s="84">
        <f t="shared" si="74"/>
        <v>16428845</v>
      </c>
      <c r="Q240" s="84">
        <f t="shared" si="75"/>
        <v>41228482</v>
      </c>
      <c r="R240" s="84">
        <f t="shared" si="76"/>
        <v>395427</v>
      </c>
      <c r="S240" s="83">
        <f t="shared" si="90"/>
        <v>41623909</v>
      </c>
      <c r="T240" s="84"/>
      <c r="U240" s="85">
        <v>14402283</v>
      </c>
      <c r="V240" s="84">
        <v>12988024</v>
      </c>
      <c r="W240" s="84">
        <v>794272</v>
      </c>
      <c r="X240" s="84">
        <v>589542</v>
      </c>
      <c r="Y240" s="84">
        <v>36250</v>
      </c>
      <c r="Z240" s="84">
        <v>58228</v>
      </c>
      <c r="AA240" s="84">
        <v>11605</v>
      </c>
      <c r="AB240" s="84">
        <v>4890908</v>
      </c>
      <c r="AC240" s="84">
        <v>11537937</v>
      </c>
      <c r="AD240" s="84">
        <f t="shared" si="77"/>
        <v>28232434</v>
      </c>
      <c r="AE240" s="84">
        <f t="shared" si="78"/>
        <v>647770</v>
      </c>
      <c r="AF240" s="84">
        <f t="shared" si="79"/>
        <v>16428845</v>
      </c>
      <c r="AG240" s="84">
        <f t="shared" si="80"/>
        <v>45309049</v>
      </c>
      <c r="AH240" s="84">
        <f t="shared" si="81"/>
        <v>434564</v>
      </c>
      <c r="AI240" s="83">
        <f t="shared" si="91"/>
        <v>45743613</v>
      </c>
      <c r="AK240" s="85">
        <v>14565646</v>
      </c>
      <c r="AL240" s="84">
        <v>13069288</v>
      </c>
      <c r="AM240" s="84">
        <v>794272</v>
      </c>
      <c r="AN240" s="84">
        <v>595872</v>
      </c>
      <c r="AO240" s="84">
        <v>36250</v>
      </c>
      <c r="AP240" s="84">
        <v>58228</v>
      </c>
      <c r="AQ240" s="84">
        <v>11605</v>
      </c>
      <c r="AR240" s="84">
        <v>4890908</v>
      </c>
      <c r="AS240" s="84">
        <v>11537937</v>
      </c>
      <c r="AT240" s="84">
        <f t="shared" si="82"/>
        <v>28477061</v>
      </c>
      <c r="AU240" s="84">
        <f t="shared" si="83"/>
        <v>654100</v>
      </c>
      <c r="AV240" s="84">
        <f t="shared" si="84"/>
        <v>16428845</v>
      </c>
      <c r="AW240" s="84">
        <f t="shared" si="85"/>
        <v>45560006</v>
      </c>
      <c r="AX240" s="84">
        <f t="shared" si="86"/>
        <v>436971</v>
      </c>
      <c r="AY240" s="83">
        <f t="shared" si="89"/>
        <v>45996977</v>
      </c>
      <c r="BA240" s="233"/>
      <c r="BB240" s="233"/>
      <c r="BC240" s="233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</row>
    <row r="241" spans="1:75">
      <c r="A241" s="96">
        <f t="shared" si="87"/>
        <v>2038</v>
      </c>
      <c r="B241" s="96">
        <f t="shared" si="88"/>
        <v>8</v>
      </c>
      <c r="C241" s="95">
        <f t="shared" si="71"/>
        <v>50618</v>
      </c>
      <c r="E241" s="85">
        <v>10774144</v>
      </c>
      <c r="F241" s="84">
        <v>12088116</v>
      </c>
      <c r="G241" s="84">
        <v>687273</v>
      </c>
      <c r="H241" s="84">
        <v>575649</v>
      </c>
      <c r="I241" s="84">
        <v>37962</v>
      </c>
      <c r="J241" s="84">
        <v>50650</v>
      </c>
      <c r="K241" s="84">
        <v>11801</v>
      </c>
      <c r="L241" s="84">
        <v>5109339</v>
      </c>
      <c r="M241" s="84">
        <v>11106918</v>
      </c>
      <c r="N241" s="84">
        <f t="shared" si="72"/>
        <v>23599296</v>
      </c>
      <c r="O241" s="84">
        <f t="shared" si="73"/>
        <v>626299</v>
      </c>
      <c r="P241" s="84">
        <f t="shared" si="74"/>
        <v>16216257</v>
      </c>
      <c r="Q241" s="84">
        <f t="shared" si="75"/>
        <v>40441852</v>
      </c>
      <c r="R241" s="84">
        <f t="shared" si="76"/>
        <v>387882</v>
      </c>
      <c r="S241" s="83">
        <f t="shared" si="90"/>
        <v>40829734</v>
      </c>
      <c r="T241" s="84"/>
      <c r="U241" s="85">
        <v>13494988</v>
      </c>
      <c r="V241" s="84">
        <v>13433408</v>
      </c>
      <c r="W241" s="84">
        <v>840084</v>
      </c>
      <c r="X241" s="84">
        <v>617338</v>
      </c>
      <c r="Y241" s="84">
        <v>37962</v>
      </c>
      <c r="Z241" s="84">
        <v>59144</v>
      </c>
      <c r="AA241" s="84">
        <v>11801</v>
      </c>
      <c r="AB241" s="84">
        <v>5109339</v>
      </c>
      <c r="AC241" s="84">
        <v>11106918</v>
      </c>
      <c r="AD241" s="84">
        <f t="shared" si="77"/>
        <v>27818243</v>
      </c>
      <c r="AE241" s="84">
        <f t="shared" si="78"/>
        <v>676482</v>
      </c>
      <c r="AF241" s="84">
        <f t="shared" si="79"/>
        <v>16216257</v>
      </c>
      <c r="AG241" s="84">
        <f t="shared" si="80"/>
        <v>44710982</v>
      </c>
      <c r="AH241" s="84">
        <f t="shared" si="81"/>
        <v>428828</v>
      </c>
      <c r="AI241" s="83">
        <f t="shared" si="91"/>
        <v>45139810</v>
      </c>
      <c r="AK241" s="85">
        <v>13684116</v>
      </c>
      <c r="AL241" s="84">
        <v>13519057</v>
      </c>
      <c r="AM241" s="84">
        <v>840084</v>
      </c>
      <c r="AN241" s="84">
        <v>624103</v>
      </c>
      <c r="AO241" s="84">
        <v>37962</v>
      </c>
      <c r="AP241" s="84">
        <v>59144</v>
      </c>
      <c r="AQ241" s="84">
        <v>11801</v>
      </c>
      <c r="AR241" s="84">
        <v>5109339</v>
      </c>
      <c r="AS241" s="84">
        <v>11106918</v>
      </c>
      <c r="AT241" s="84">
        <f t="shared" si="82"/>
        <v>28093020</v>
      </c>
      <c r="AU241" s="84">
        <f t="shared" si="83"/>
        <v>683247</v>
      </c>
      <c r="AV241" s="84">
        <f t="shared" si="84"/>
        <v>16216257</v>
      </c>
      <c r="AW241" s="84">
        <f t="shared" si="85"/>
        <v>44992524</v>
      </c>
      <c r="AX241" s="84">
        <f t="shared" si="86"/>
        <v>431528</v>
      </c>
      <c r="AY241" s="83">
        <f t="shared" si="89"/>
        <v>45424052</v>
      </c>
      <c r="BA241" s="233"/>
      <c r="BB241" s="233"/>
      <c r="BC241" s="233"/>
      <c r="BD241" s="233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</row>
    <row r="242" spans="1:75">
      <c r="A242" s="96">
        <f t="shared" si="87"/>
        <v>2038</v>
      </c>
      <c r="B242" s="96">
        <f t="shared" si="88"/>
        <v>9</v>
      </c>
      <c r="C242" s="95">
        <f t="shared" si="71"/>
        <v>50649</v>
      </c>
      <c r="E242" s="85">
        <v>17833348</v>
      </c>
      <c r="F242" s="84">
        <v>13377019</v>
      </c>
      <c r="G242" s="84">
        <v>922158</v>
      </c>
      <c r="H242" s="84">
        <v>558172</v>
      </c>
      <c r="I242" s="84">
        <v>40310</v>
      </c>
      <c r="J242" s="84">
        <v>77585</v>
      </c>
      <c r="K242" s="84">
        <v>14490</v>
      </c>
      <c r="L242" s="84">
        <v>5081093</v>
      </c>
      <c r="M242" s="84">
        <v>10915726</v>
      </c>
      <c r="N242" s="84">
        <f t="shared" si="72"/>
        <v>32187325</v>
      </c>
      <c r="O242" s="84">
        <f t="shared" si="73"/>
        <v>635757</v>
      </c>
      <c r="P242" s="84">
        <f t="shared" si="74"/>
        <v>15996819</v>
      </c>
      <c r="Q242" s="84">
        <f t="shared" si="75"/>
        <v>48819901</v>
      </c>
      <c r="R242" s="84">
        <f t="shared" si="76"/>
        <v>468237</v>
      </c>
      <c r="S242" s="83">
        <f t="shared" si="90"/>
        <v>49288138</v>
      </c>
      <c r="T242" s="84"/>
      <c r="U242" s="85">
        <v>21175331</v>
      </c>
      <c r="V242" s="84">
        <v>14695928</v>
      </c>
      <c r="W242" s="84">
        <v>1084917</v>
      </c>
      <c r="X242" s="84">
        <v>597388</v>
      </c>
      <c r="Y242" s="84">
        <v>40310</v>
      </c>
      <c r="Z242" s="84">
        <v>85350</v>
      </c>
      <c r="AA242" s="84">
        <v>14490</v>
      </c>
      <c r="AB242" s="84">
        <v>5081093</v>
      </c>
      <c r="AC242" s="84">
        <v>10915726</v>
      </c>
      <c r="AD242" s="84">
        <f t="shared" si="77"/>
        <v>37010976</v>
      </c>
      <c r="AE242" s="84">
        <f t="shared" si="78"/>
        <v>682738</v>
      </c>
      <c r="AF242" s="84">
        <f t="shared" si="79"/>
        <v>15996819</v>
      </c>
      <c r="AG242" s="84">
        <f t="shared" si="80"/>
        <v>53690533</v>
      </c>
      <c r="AH242" s="84">
        <f t="shared" si="81"/>
        <v>514952</v>
      </c>
      <c r="AI242" s="83">
        <f t="shared" si="91"/>
        <v>54205485</v>
      </c>
      <c r="AK242" s="85">
        <v>21465628</v>
      </c>
      <c r="AL242" s="84">
        <v>14841055</v>
      </c>
      <c r="AM242" s="84">
        <v>1084917</v>
      </c>
      <c r="AN242" s="84">
        <v>605598</v>
      </c>
      <c r="AO242" s="84">
        <v>40310</v>
      </c>
      <c r="AP242" s="84">
        <v>85350</v>
      </c>
      <c r="AQ242" s="84">
        <v>14490</v>
      </c>
      <c r="AR242" s="84">
        <v>5081093</v>
      </c>
      <c r="AS242" s="84">
        <v>10915726</v>
      </c>
      <c r="AT242" s="84">
        <f t="shared" si="82"/>
        <v>37446400</v>
      </c>
      <c r="AU242" s="84">
        <f t="shared" si="83"/>
        <v>690948</v>
      </c>
      <c r="AV242" s="84">
        <f t="shared" si="84"/>
        <v>15996819</v>
      </c>
      <c r="AW242" s="84">
        <f t="shared" si="85"/>
        <v>54134167</v>
      </c>
      <c r="AX242" s="84">
        <f t="shared" si="86"/>
        <v>519207</v>
      </c>
      <c r="AY242" s="83">
        <f t="shared" si="89"/>
        <v>54653374</v>
      </c>
      <c r="BA242" s="233"/>
      <c r="BB242" s="233"/>
      <c r="BC242" s="233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</row>
    <row r="243" spans="1:75">
      <c r="A243" s="96">
        <f t="shared" si="87"/>
        <v>2038</v>
      </c>
      <c r="B243" s="96">
        <f t="shared" si="88"/>
        <v>10</v>
      </c>
      <c r="C243" s="95">
        <f t="shared" si="71"/>
        <v>50679</v>
      </c>
      <c r="E243" s="85">
        <v>45325774</v>
      </c>
      <c r="F243" s="84">
        <v>22245295</v>
      </c>
      <c r="G243" s="84">
        <v>1105615</v>
      </c>
      <c r="H243" s="84">
        <v>852305</v>
      </c>
      <c r="I243" s="84">
        <v>55802</v>
      </c>
      <c r="J243" s="84">
        <v>90055</v>
      </c>
      <c r="K243" s="84">
        <v>14766</v>
      </c>
      <c r="L243" s="84">
        <v>5532933</v>
      </c>
      <c r="M243" s="84">
        <v>11954857</v>
      </c>
      <c r="N243" s="84">
        <f t="shared" si="72"/>
        <v>68747252</v>
      </c>
      <c r="O243" s="84">
        <f t="shared" si="73"/>
        <v>942360</v>
      </c>
      <c r="P243" s="84">
        <f t="shared" si="74"/>
        <v>17487790</v>
      </c>
      <c r="Q243" s="84">
        <f t="shared" si="75"/>
        <v>87177402</v>
      </c>
      <c r="R243" s="84">
        <f t="shared" si="76"/>
        <v>836129</v>
      </c>
      <c r="S243" s="83">
        <f t="shared" si="90"/>
        <v>88013531</v>
      </c>
      <c r="T243" s="84"/>
      <c r="U243" s="85">
        <v>51191643</v>
      </c>
      <c r="V243" s="84">
        <v>24060436</v>
      </c>
      <c r="W243" s="84">
        <v>1237640</v>
      </c>
      <c r="X243" s="84">
        <v>910544</v>
      </c>
      <c r="Y243" s="84">
        <v>55802</v>
      </c>
      <c r="Z243" s="84">
        <v>100138</v>
      </c>
      <c r="AA243" s="84">
        <v>14766</v>
      </c>
      <c r="AB243" s="84">
        <v>5532933</v>
      </c>
      <c r="AC243" s="84">
        <v>11954857</v>
      </c>
      <c r="AD243" s="84">
        <f t="shared" si="77"/>
        <v>76560287</v>
      </c>
      <c r="AE243" s="84">
        <f t="shared" si="78"/>
        <v>1010682</v>
      </c>
      <c r="AF243" s="84">
        <f t="shared" si="79"/>
        <v>17487790</v>
      </c>
      <c r="AG243" s="84">
        <f t="shared" si="80"/>
        <v>95058759</v>
      </c>
      <c r="AH243" s="84">
        <f t="shared" si="81"/>
        <v>911720</v>
      </c>
      <c r="AI243" s="83">
        <f t="shared" si="91"/>
        <v>95970479</v>
      </c>
      <c r="AK243" s="85">
        <v>51791951</v>
      </c>
      <c r="AL243" s="84">
        <v>24403112</v>
      </c>
      <c r="AM243" s="84">
        <v>1237640</v>
      </c>
      <c r="AN243" s="84">
        <v>928033</v>
      </c>
      <c r="AO243" s="84">
        <v>55802</v>
      </c>
      <c r="AP243" s="84">
        <v>100138</v>
      </c>
      <c r="AQ243" s="84">
        <v>14766</v>
      </c>
      <c r="AR243" s="84">
        <v>5532933</v>
      </c>
      <c r="AS243" s="84">
        <v>11954857</v>
      </c>
      <c r="AT243" s="84">
        <f t="shared" si="82"/>
        <v>77503271</v>
      </c>
      <c r="AU243" s="84">
        <f t="shared" si="83"/>
        <v>1028171</v>
      </c>
      <c r="AV243" s="84">
        <f t="shared" si="84"/>
        <v>17487790</v>
      </c>
      <c r="AW243" s="84">
        <f t="shared" si="85"/>
        <v>96019232</v>
      </c>
      <c r="AX243" s="84">
        <f t="shared" si="86"/>
        <v>920932</v>
      </c>
      <c r="AY243" s="83">
        <f t="shared" si="89"/>
        <v>96940164</v>
      </c>
      <c r="BA243" s="233"/>
      <c r="BB243" s="233"/>
      <c r="BC243" s="233"/>
      <c r="BD243" s="233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</row>
    <row r="244" spans="1:75">
      <c r="A244" s="96">
        <f t="shared" si="87"/>
        <v>2038</v>
      </c>
      <c r="B244" s="96">
        <f t="shared" si="88"/>
        <v>11</v>
      </c>
      <c r="C244" s="95">
        <f t="shared" si="71"/>
        <v>50710</v>
      </c>
      <c r="E244" s="85">
        <v>76927385</v>
      </c>
      <c r="F244" s="84">
        <v>32144208</v>
      </c>
      <c r="G244" s="84">
        <v>2042007</v>
      </c>
      <c r="H244" s="84">
        <v>968851</v>
      </c>
      <c r="I244" s="84">
        <v>47980</v>
      </c>
      <c r="J244" s="84">
        <v>87425</v>
      </c>
      <c r="K244" s="84">
        <v>12218</v>
      </c>
      <c r="L244" s="84">
        <v>6518363</v>
      </c>
      <c r="M244" s="84">
        <v>12782548</v>
      </c>
      <c r="N244" s="84">
        <f t="shared" si="72"/>
        <v>111173798</v>
      </c>
      <c r="O244" s="84">
        <f t="shared" si="73"/>
        <v>1056276</v>
      </c>
      <c r="P244" s="84">
        <f t="shared" si="74"/>
        <v>19300911</v>
      </c>
      <c r="Q244" s="84">
        <f t="shared" si="75"/>
        <v>131530985</v>
      </c>
      <c r="R244" s="84">
        <f t="shared" si="76"/>
        <v>1261529</v>
      </c>
      <c r="S244" s="83">
        <f t="shared" si="90"/>
        <v>132792514</v>
      </c>
      <c r="T244" s="84"/>
      <c r="U244" s="85">
        <v>85228003</v>
      </c>
      <c r="V244" s="84">
        <v>34548727</v>
      </c>
      <c r="W244" s="84">
        <v>2216690</v>
      </c>
      <c r="X244" s="84">
        <v>1016289</v>
      </c>
      <c r="Y244" s="84">
        <v>47980</v>
      </c>
      <c r="Z244" s="84">
        <v>97304</v>
      </c>
      <c r="AA244" s="84">
        <v>12218</v>
      </c>
      <c r="AB244" s="84">
        <v>6518363</v>
      </c>
      <c r="AC244" s="84">
        <v>12782548</v>
      </c>
      <c r="AD244" s="84">
        <f t="shared" si="77"/>
        <v>122053618</v>
      </c>
      <c r="AE244" s="84">
        <f t="shared" si="78"/>
        <v>1113593</v>
      </c>
      <c r="AF244" s="84">
        <f t="shared" si="79"/>
        <v>19300911</v>
      </c>
      <c r="AG244" s="84">
        <f t="shared" si="80"/>
        <v>142468122</v>
      </c>
      <c r="AH244" s="84">
        <f t="shared" si="81"/>
        <v>1366428</v>
      </c>
      <c r="AI244" s="83">
        <f t="shared" si="91"/>
        <v>143834550</v>
      </c>
      <c r="AK244" s="85">
        <v>86161018</v>
      </c>
      <c r="AL244" s="84">
        <v>35224942</v>
      </c>
      <c r="AM244" s="84">
        <v>2216690</v>
      </c>
      <c r="AN244" s="84">
        <v>1031924</v>
      </c>
      <c r="AO244" s="84">
        <v>47980</v>
      </c>
      <c r="AP244" s="84">
        <v>97304</v>
      </c>
      <c r="AQ244" s="84">
        <v>12218</v>
      </c>
      <c r="AR244" s="84">
        <v>6518363</v>
      </c>
      <c r="AS244" s="84">
        <v>12782548</v>
      </c>
      <c r="AT244" s="84">
        <f t="shared" si="82"/>
        <v>123662848</v>
      </c>
      <c r="AU244" s="84">
        <f t="shared" si="83"/>
        <v>1129228</v>
      </c>
      <c r="AV244" s="84">
        <f t="shared" si="84"/>
        <v>19300911</v>
      </c>
      <c r="AW244" s="84">
        <f t="shared" si="85"/>
        <v>144092987</v>
      </c>
      <c r="AX244" s="84">
        <f t="shared" si="86"/>
        <v>1382012</v>
      </c>
      <c r="AY244" s="83">
        <f t="shared" si="89"/>
        <v>145474999</v>
      </c>
      <c r="BA244" s="233"/>
      <c r="BB244" s="233"/>
      <c r="BC244" s="233"/>
      <c r="BD244" s="233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</row>
    <row r="245" spans="1:75">
      <c r="A245" s="96">
        <f t="shared" si="87"/>
        <v>2038</v>
      </c>
      <c r="B245" s="96">
        <f t="shared" si="88"/>
        <v>12</v>
      </c>
      <c r="C245" s="95">
        <f t="shared" si="71"/>
        <v>50740</v>
      </c>
      <c r="E245" s="85">
        <v>101597077</v>
      </c>
      <c r="F245" s="84">
        <v>41151100</v>
      </c>
      <c r="G245" s="84">
        <v>2668469</v>
      </c>
      <c r="H245" s="84">
        <v>1243129</v>
      </c>
      <c r="I245" s="84">
        <v>57993</v>
      </c>
      <c r="J245" s="84">
        <v>103338</v>
      </c>
      <c r="K245" s="84">
        <v>13522</v>
      </c>
      <c r="L245" s="84">
        <v>6701418</v>
      </c>
      <c r="M245" s="84">
        <v>13138682</v>
      </c>
      <c r="N245" s="84">
        <f t="shared" si="72"/>
        <v>145488161</v>
      </c>
      <c r="O245" s="84">
        <f t="shared" si="73"/>
        <v>1346467</v>
      </c>
      <c r="P245" s="84">
        <f t="shared" si="74"/>
        <v>19840100</v>
      </c>
      <c r="Q245" s="84">
        <f t="shared" si="75"/>
        <v>166674728</v>
      </c>
      <c r="R245" s="84">
        <f t="shared" si="76"/>
        <v>1598597</v>
      </c>
      <c r="S245" s="83">
        <f t="shared" si="90"/>
        <v>168273325</v>
      </c>
      <c r="T245" s="84"/>
      <c r="U245" s="85">
        <v>112632201</v>
      </c>
      <c r="V245" s="84">
        <v>44354613</v>
      </c>
      <c r="W245" s="84">
        <v>2862780</v>
      </c>
      <c r="X245" s="84">
        <v>1291736</v>
      </c>
      <c r="Y245" s="84">
        <v>57993</v>
      </c>
      <c r="Z245" s="84">
        <v>113479</v>
      </c>
      <c r="AA245" s="84">
        <v>13522</v>
      </c>
      <c r="AB245" s="84">
        <v>6701418</v>
      </c>
      <c r="AC245" s="84">
        <v>13138682</v>
      </c>
      <c r="AD245" s="84">
        <f t="shared" si="77"/>
        <v>159921109</v>
      </c>
      <c r="AE245" s="84">
        <f t="shared" si="78"/>
        <v>1405215</v>
      </c>
      <c r="AF245" s="84">
        <f t="shared" si="79"/>
        <v>19840100</v>
      </c>
      <c r="AG245" s="84">
        <f t="shared" si="80"/>
        <v>181166424</v>
      </c>
      <c r="AH245" s="84">
        <f t="shared" si="81"/>
        <v>1737588</v>
      </c>
      <c r="AI245" s="83">
        <f t="shared" si="91"/>
        <v>182904012</v>
      </c>
      <c r="AK245" s="85">
        <v>113934765</v>
      </c>
      <c r="AL245" s="84">
        <v>45444375</v>
      </c>
      <c r="AM245" s="84">
        <v>2862780</v>
      </c>
      <c r="AN245" s="84">
        <v>1308839</v>
      </c>
      <c r="AO245" s="84">
        <v>57993</v>
      </c>
      <c r="AP245" s="84">
        <v>113479</v>
      </c>
      <c r="AQ245" s="84">
        <v>13522</v>
      </c>
      <c r="AR245" s="84">
        <v>6701418</v>
      </c>
      <c r="AS245" s="84">
        <v>13138682</v>
      </c>
      <c r="AT245" s="84">
        <f t="shared" si="82"/>
        <v>162313435</v>
      </c>
      <c r="AU245" s="84">
        <f t="shared" si="83"/>
        <v>1422318</v>
      </c>
      <c r="AV245" s="84">
        <f t="shared" si="84"/>
        <v>19840100</v>
      </c>
      <c r="AW245" s="84">
        <f t="shared" si="85"/>
        <v>183575853</v>
      </c>
      <c r="AX245" s="84">
        <f t="shared" si="86"/>
        <v>1760697</v>
      </c>
      <c r="AY245" s="83">
        <f t="shared" si="89"/>
        <v>185336550</v>
      </c>
      <c r="BA245" s="233"/>
      <c r="BB245" s="233"/>
      <c r="BC245" s="233"/>
      <c r="BD245" s="233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</row>
    <row r="246" spans="1:75">
      <c r="A246" s="96">
        <f t="shared" si="87"/>
        <v>2039</v>
      </c>
      <c r="B246" s="96">
        <f t="shared" si="88"/>
        <v>1</v>
      </c>
      <c r="C246" s="95">
        <f t="shared" si="71"/>
        <v>50771</v>
      </c>
      <c r="E246" s="85">
        <v>97589334</v>
      </c>
      <c r="F246" s="84">
        <v>38400198</v>
      </c>
      <c r="G246" s="84">
        <v>2329965</v>
      </c>
      <c r="H246" s="84">
        <v>949479</v>
      </c>
      <c r="I246" s="84">
        <v>45489</v>
      </c>
      <c r="J246" s="84">
        <v>94385</v>
      </c>
      <c r="K246" s="84">
        <v>12585</v>
      </c>
      <c r="L246" s="84">
        <v>6487002</v>
      </c>
      <c r="M246" s="84">
        <v>11391533</v>
      </c>
      <c r="N246" s="84">
        <f t="shared" si="72"/>
        <v>138377571</v>
      </c>
      <c r="O246" s="84">
        <f t="shared" si="73"/>
        <v>1043864</v>
      </c>
      <c r="P246" s="84">
        <f t="shared" si="74"/>
        <v>17878535</v>
      </c>
      <c r="Q246" s="84">
        <f t="shared" si="75"/>
        <v>157299970</v>
      </c>
      <c r="R246" s="84">
        <f t="shared" si="76"/>
        <v>1508682</v>
      </c>
      <c r="S246" s="83">
        <f t="shared" si="90"/>
        <v>158808652</v>
      </c>
      <c r="T246" s="84"/>
      <c r="U246" s="85">
        <v>108392767</v>
      </c>
      <c r="V246" s="84">
        <v>41280415</v>
      </c>
      <c r="W246" s="84">
        <v>2496910</v>
      </c>
      <c r="X246" s="84">
        <v>1006402</v>
      </c>
      <c r="Y246" s="84">
        <v>45489</v>
      </c>
      <c r="Z246" s="84">
        <v>105798</v>
      </c>
      <c r="AA246" s="84">
        <v>12585</v>
      </c>
      <c r="AB246" s="84">
        <v>6487002</v>
      </c>
      <c r="AC246" s="84">
        <v>11391533</v>
      </c>
      <c r="AD246" s="84">
        <f t="shared" si="77"/>
        <v>152228166</v>
      </c>
      <c r="AE246" s="84">
        <f t="shared" si="78"/>
        <v>1112200</v>
      </c>
      <c r="AF246" s="84">
        <f t="shared" si="79"/>
        <v>17878535</v>
      </c>
      <c r="AG246" s="84">
        <f t="shared" si="80"/>
        <v>171218901</v>
      </c>
      <c r="AH246" s="84">
        <f t="shared" si="81"/>
        <v>1642180</v>
      </c>
      <c r="AI246" s="83">
        <f t="shared" si="91"/>
        <v>172861081</v>
      </c>
      <c r="AK246" s="85">
        <v>109667783</v>
      </c>
      <c r="AL246" s="84">
        <v>42246665</v>
      </c>
      <c r="AM246" s="84">
        <v>2496910</v>
      </c>
      <c r="AN246" s="84">
        <v>1029925</v>
      </c>
      <c r="AO246" s="84">
        <v>45489</v>
      </c>
      <c r="AP246" s="84">
        <v>105798</v>
      </c>
      <c r="AQ246" s="84">
        <v>12585</v>
      </c>
      <c r="AR246" s="84">
        <v>6487002</v>
      </c>
      <c r="AS246" s="84">
        <v>11391533</v>
      </c>
      <c r="AT246" s="84">
        <f t="shared" si="82"/>
        <v>154469432</v>
      </c>
      <c r="AU246" s="84">
        <f t="shared" si="83"/>
        <v>1135723</v>
      </c>
      <c r="AV246" s="84">
        <f t="shared" si="84"/>
        <v>17878535</v>
      </c>
      <c r="AW246" s="84">
        <f t="shared" si="85"/>
        <v>173483690</v>
      </c>
      <c r="AX246" s="84">
        <f t="shared" si="86"/>
        <v>1663902</v>
      </c>
      <c r="AY246" s="83">
        <f t="shared" si="89"/>
        <v>175147592</v>
      </c>
      <c r="BA246" s="233"/>
      <c r="BB246" s="233"/>
      <c r="BC246" s="233"/>
      <c r="BD246" s="233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</row>
    <row r="247" spans="1:75">
      <c r="A247" s="96">
        <f t="shared" si="87"/>
        <v>2039</v>
      </c>
      <c r="B247" s="96">
        <f t="shared" si="88"/>
        <v>2</v>
      </c>
      <c r="C247" s="95">
        <f t="shared" si="71"/>
        <v>50802</v>
      </c>
      <c r="E247" s="85">
        <v>82776694</v>
      </c>
      <c r="F247" s="84">
        <v>35958953</v>
      </c>
      <c r="G247" s="84">
        <v>2084206</v>
      </c>
      <c r="H247" s="84">
        <v>904373</v>
      </c>
      <c r="I247" s="84">
        <v>54493</v>
      </c>
      <c r="J247" s="84">
        <v>110536</v>
      </c>
      <c r="K247" s="84">
        <v>13740</v>
      </c>
      <c r="L247" s="84">
        <v>6808364</v>
      </c>
      <c r="M247" s="84">
        <v>15792302</v>
      </c>
      <c r="N247" s="84">
        <f t="shared" si="72"/>
        <v>120888086</v>
      </c>
      <c r="O247" s="84">
        <f t="shared" si="73"/>
        <v>1014909</v>
      </c>
      <c r="P247" s="84">
        <f t="shared" si="74"/>
        <v>22600666</v>
      </c>
      <c r="Q247" s="84">
        <f t="shared" si="75"/>
        <v>144503661</v>
      </c>
      <c r="R247" s="84">
        <f t="shared" si="76"/>
        <v>1385951</v>
      </c>
      <c r="S247" s="83">
        <f t="shared" si="90"/>
        <v>145889612</v>
      </c>
      <c r="T247" s="84"/>
      <c r="U247" s="85">
        <v>91590765</v>
      </c>
      <c r="V247" s="84">
        <v>38308056</v>
      </c>
      <c r="W247" s="84">
        <v>2238405</v>
      </c>
      <c r="X247" s="84">
        <v>962536</v>
      </c>
      <c r="Y247" s="84">
        <v>54493</v>
      </c>
      <c r="Z247" s="84">
        <v>121773</v>
      </c>
      <c r="AA247" s="84">
        <v>13740</v>
      </c>
      <c r="AB247" s="84">
        <v>6808364</v>
      </c>
      <c r="AC247" s="84">
        <v>15792302</v>
      </c>
      <c r="AD247" s="84">
        <f t="shared" si="77"/>
        <v>132205459</v>
      </c>
      <c r="AE247" s="84">
        <f t="shared" si="78"/>
        <v>1084309</v>
      </c>
      <c r="AF247" s="84">
        <f t="shared" si="79"/>
        <v>22600666</v>
      </c>
      <c r="AG247" s="84">
        <f t="shared" si="80"/>
        <v>155890434</v>
      </c>
      <c r="AH247" s="84">
        <f t="shared" si="81"/>
        <v>1495163</v>
      </c>
      <c r="AI247" s="83">
        <f t="shared" si="91"/>
        <v>157385597</v>
      </c>
      <c r="AK247" s="85">
        <v>92600226</v>
      </c>
      <c r="AL247" s="84">
        <v>38998960</v>
      </c>
      <c r="AM247" s="84">
        <v>2238405</v>
      </c>
      <c r="AN247" s="84">
        <v>985774</v>
      </c>
      <c r="AO247" s="84">
        <v>54493</v>
      </c>
      <c r="AP247" s="84">
        <v>121773</v>
      </c>
      <c r="AQ247" s="84">
        <v>13740</v>
      </c>
      <c r="AR247" s="84">
        <v>6808364</v>
      </c>
      <c r="AS247" s="84">
        <v>15792302</v>
      </c>
      <c r="AT247" s="84">
        <f t="shared" si="82"/>
        <v>133905824</v>
      </c>
      <c r="AU247" s="84">
        <f t="shared" si="83"/>
        <v>1107547</v>
      </c>
      <c r="AV247" s="84">
        <f t="shared" si="84"/>
        <v>22600666</v>
      </c>
      <c r="AW247" s="84">
        <f t="shared" si="85"/>
        <v>157614037</v>
      </c>
      <c r="AX247" s="84">
        <f t="shared" si="86"/>
        <v>1511694</v>
      </c>
      <c r="AY247" s="83">
        <f t="shared" si="89"/>
        <v>159125731</v>
      </c>
      <c r="BA247" s="233"/>
      <c r="BB247" s="233"/>
      <c r="BC247" s="233"/>
      <c r="BD247" s="233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</row>
    <row r="248" spans="1:75">
      <c r="A248" s="96">
        <f t="shared" si="87"/>
        <v>2039</v>
      </c>
      <c r="B248" s="96">
        <f t="shared" si="88"/>
        <v>3</v>
      </c>
      <c r="C248" s="95">
        <f t="shared" si="71"/>
        <v>50830</v>
      </c>
      <c r="E248" s="85">
        <v>75456049</v>
      </c>
      <c r="F248" s="84">
        <v>33081335</v>
      </c>
      <c r="G248" s="84">
        <v>1877783</v>
      </c>
      <c r="H248" s="84">
        <v>849382</v>
      </c>
      <c r="I248" s="84">
        <v>54134</v>
      </c>
      <c r="J248" s="84">
        <v>99526</v>
      </c>
      <c r="K248" s="84">
        <v>14893</v>
      </c>
      <c r="L248" s="84">
        <v>6321855</v>
      </c>
      <c r="M248" s="84">
        <v>10759852</v>
      </c>
      <c r="N248" s="84">
        <f t="shared" si="72"/>
        <v>110484194</v>
      </c>
      <c r="O248" s="84">
        <f t="shared" si="73"/>
        <v>948908</v>
      </c>
      <c r="P248" s="84">
        <f t="shared" si="74"/>
        <v>17081707</v>
      </c>
      <c r="Q248" s="84">
        <f t="shared" si="75"/>
        <v>128514809</v>
      </c>
      <c r="R248" s="84">
        <f t="shared" si="76"/>
        <v>1232600</v>
      </c>
      <c r="S248" s="83">
        <f t="shared" si="90"/>
        <v>129747409</v>
      </c>
      <c r="T248" s="84"/>
      <c r="U248" s="85">
        <v>84169831</v>
      </c>
      <c r="V248" s="84">
        <v>35303259</v>
      </c>
      <c r="W248" s="84">
        <v>2034272</v>
      </c>
      <c r="X248" s="84">
        <v>903765</v>
      </c>
      <c r="Y248" s="84">
        <v>54134</v>
      </c>
      <c r="Z248" s="84">
        <v>110737</v>
      </c>
      <c r="AA248" s="84">
        <v>14893</v>
      </c>
      <c r="AB248" s="84">
        <v>6321855</v>
      </c>
      <c r="AC248" s="84">
        <v>10759852</v>
      </c>
      <c r="AD248" s="84">
        <f t="shared" si="77"/>
        <v>121576389</v>
      </c>
      <c r="AE248" s="84">
        <f t="shared" si="78"/>
        <v>1014502</v>
      </c>
      <c r="AF248" s="84">
        <f t="shared" si="79"/>
        <v>17081707</v>
      </c>
      <c r="AG248" s="84">
        <f t="shared" si="80"/>
        <v>139672598</v>
      </c>
      <c r="AH248" s="84">
        <f t="shared" si="81"/>
        <v>1339616</v>
      </c>
      <c r="AI248" s="83">
        <f t="shared" si="91"/>
        <v>141012214</v>
      </c>
      <c r="AK248" s="85">
        <v>85143598</v>
      </c>
      <c r="AL248" s="84">
        <v>35876833</v>
      </c>
      <c r="AM248" s="84">
        <v>2034272</v>
      </c>
      <c r="AN248" s="84">
        <v>923612</v>
      </c>
      <c r="AO248" s="84">
        <v>54134</v>
      </c>
      <c r="AP248" s="84">
        <v>110737</v>
      </c>
      <c r="AQ248" s="84">
        <v>14893</v>
      </c>
      <c r="AR248" s="84">
        <v>6321855</v>
      </c>
      <c r="AS248" s="84">
        <v>10759852</v>
      </c>
      <c r="AT248" s="84">
        <f t="shared" si="82"/>
        <v>123123730</v>
      </c>
      <c r="AU248" s="84">
        <f t="shared" si="83"/>
        <v>1034349</v>
      </c>
      <c r="AV248" s="84">
        <f t="shared" si="84"/>
        <v>17081707</v>
      </c>
      <c r="AW248" s="84">
        <f t="shared" si="85"/>
        <v>141239786</v>
      </c>
      <c r="AX248" s="84">
        <f t="shared" si="86"/>
        <v>1354647</v>
      </c>
      <c r="AY248" s="83">
        <f t="shared" si="89"/>
        <v>142594433</v>
      </c>
      <c r="BA248" s="233"/>
      <c r="BB248" s="233"/>
      <c r="BC248" s="233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</row>
    <row r="249" spans="1:75">
      <c r="A249" s="96">
        <f t="shared" si="87"/>
        <v>2039</v>
      </c>
      <c r="B249" s="96">
        <f t="shared" si="88"/>
        <v>4</v>
      </c>
      <c r="C249" s="95">
        <f t="shared" si="71"/>
        <v>50861</v>
      </c>
      <c r="E249" s="85">
        <v>51700501</v>
      </c>
      <c r="F249" s="84">
        <v>24372050</v>
      </c>
      <c r="G249" s="84">
        <v>1552836</v>
      </c>
      <c r="H249" s="84">
        <v>657153</v>
      </c>
      <c r="I249" s="84">
        <v>40935</v>
      </c>
      <c r="J249" s="84">
        <v>66607</v>
      </c>
      <c r="K249" s="84">
        <v>13445</v>
      </c>
      <c r="L249" s="84">
        <v>6394690</v>
      </c>
      <c r="M249" s="84">
        <v>11604486</v>
      </c>
      <c r="N249" s="84">
        <f t="shared" si="72"/>
        <v>77679767</v>
      </c>
      <c r="O249" s="84">
        <f t="shared" si="73"/>
        <v>723760</v>
      </c>
      <c r="P249" s="84">
        <f t="shared" si="74"/>
        <v>17999176</v>
      </c>
      <c r="Q249" s="84">
        <f t="shared" si="75"/>
        <v>96402703</v>
      </c>
      <c r="R249" s="84">
        <f t="shared" si="76"/>
        <v>924609</v>
      </c>
      <c r="S249" s="83">
        <f t="shared" si="90"/>
        <v>97327312</v>
      </c>
      <c r="T249" s="84"/>
      <c r="U249" s="85">
        <v>58859669</v>
      </c>
      <c r="V249" s="84">
        <v>26298082</v>
      </c>
      <c r="W249" s="84">
        <v>1709208</v>
      </c>
      <c r="X249" s="84">
        <v>702322</v>
      </c>
      <c r="Y249" s="84">
        <v>40935</v>
      </c>
      <c r="Z249" s="84">
        <v>76681</v>
      </c>
      <c r="AA249" s="84">
        <v>13445</v>
      </c>
      <c r="AB249" s="84">
        <v>6394690</v>
      </c>
      <c r="AC249" s="84">
        <v>11604486</v>
      </c>
      <c r="AD249" s="84">
        <f t="shared" si="77"/>
        <v>86921339</v>
      </c>
      <c r="AE249" s="84">
        <f t="shared" si="78"/>
        <v>779003</v>
      </c>
      <c r="AF249" s="84">
        <f t="shared" si="79"/>
        <v>17999176</v>
      </c>
      <c r="AG249" s="84">
        <f t="shared" si="80"/>
        <v>105699518</v>
      </c>
      <c r="AH249" s="84">
        <f t="shared" si="81"/>
        <v>1013776</v>
      </c>
      <c r="AI249" s="83">
        <f t="shared" si="91"/>
        <v>106713294</v>
      </c>
      <c r="AK249" s="85">
        <v>59622207</v>
      </c>
      <c r="AL249" s="84">
        <v>26724690</v>
      </c>
      <c r="AM249" s="84">
        <v>1709208</v>
      </c>
      <c r="AN249" s="84">
        <v>717224</v>
      </c>
      <c r="AO249" s="84">
        <v>40935</v>
      </c>
      <c r="AP249" s="84">
        <v>76681</v>
      </c>
      <c r="AQ249" s="84">
        <v>13445</v>
      </c>
      <c r="AR249" s="84">
        <v>6394690</v>
      </c>
      <c r="AS249" s="84">
        <v>11604486</v>
      </c>
      <c r="AT249" s="84">
        <f t="shared" si="82"/>
        <v>88110485</v>
      </c>
      <c r="AU249" s="84">
        <f t="shared" si="83"/>
        <v>793905</v>
      </c>
      <c r="AV249" s="84">
        <f t="shared" si="84"/>
        <v>17999176</v>
      </c>
      <c r="AW249" s="84">
        <f t="shared" si="85"/>
        <v>106903566</v>
      </c>
      <c r="AX249" s="84">
        <f t="shared" si="86"/>
        <v>1025324</v>
      </c>
      <c r="AY249" s="83">
        <f t="shared" si="89"/>
        <v>107928890</v>
      </c>
      <c r="BA249" s="233"/>
      <c r="BB249" s="233"/>
      <c r="BC249" s="233"/>
      <c r="BD249" s="233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</row>
    <row r="250" spans="1:75">
      <c r="A250" s="96">
        <f t="shared" si="87"/>
        <v>2039</v>
      </c>
      <c r="B250" s="96">
        <f t="shared" si="88"/>
        <v>5</v>
      </c>
      <c r="C250" s="95">
        <f t="shared" si="71"/>
        <v>50891</v>
      </c>
      <c r="E250" s="85">
        <v>28288228</v>
      </c>
      <c r="F250" s="84">
        <v>17922399</v>
      </c>
      <c r="G250" s="84">
        <v>1077901</v>
      </c>
      <c r="H250" s="84">
        <v>638079</v>
      </c>
      <c r="I250" s="84">
        <v>42964</v>
      </c>
      <c r="J250" s="84">
        <v>53307</v>
      </c>
      <c r="K250" s="84">
        <v>12408</v>
      </c>
      <c r="L250" s="84">
        <v>5632104</v>
      </c>
      <c r="M250" s="84">
        <v>10660509</v>
      </c>
      <c r="N250" s="84">
        <f t="shared" si="72"/>
        <v>47343900</v>
      </c>
      <c r="O250" s="84">
        <f t="shared" si="73"/>
        <v>691386</v>
      </c>
      <c r="P250" s="84">
        <f t="shared" si="74"/>
        <v>16292613</v>
      </c>
      <c r="Q250" s="84">
        <f t="shared" si="75"/>
        <v>64327899</v>
      </c>
      <c r="R250" s="84">
        <f t="shared" si="76"/>
        <v>616976</v>
      </c>
      <c r="S250" s="83">
        <f t="shared" si="90"/>
        <v>64944875</v>
      </c>
      <c r="T250" s="84"/>
      <c r="U250" s="85">
        <v>32679091</v>
      </c>
      <c r="V250" s="84">
        <v>19491659</v>
      </c>
      <c r="W250" s="84">
        <v>1217198</v>
      </c>
      <c r="X250" s="84">
        <v>682908</v>
      </c>
      <c r="Y250" s="84">
        <v>42964</v>
      </c>
      <c r="Z250" s="84">
        <v>62311</v>
      </c>
      <c r="AA250" s="84">
        <v>12408</v>
      </c>
      <c r="AB250" s="84">
        <v>5632104</v>
      </c>
      <c r="AC250" s="84">
        <v>10660509</v>
      </c>
      <c r="AD250" s="84">
        <f t="shared" si="77"/>
        <v>53443320</v>
      </c>
      <c r="AE250" s="84">
        <f t="shared" si="78"/>
        <v>745219</v>
      </c>
      <c r="AF250" s="84">
        <f t="shared" si="79"/>
        <v>16292613</v>
      </c>
      <c r="AG250" s="84">
        <f t="shared" si="80"/>
        <v>70481152</v>
      </c>
      <c r="AH250" s="84">
        <f t="shared" si="81"/>
        <v>675993</v>
      </c>
      <c r="AI250" s="83">
        <f t="shared" si="91"/>
        <v>71157145</v>
      </c>
      <c r="AK250" s="85">
        <v>33078432</v>
      </c>
      <c r="AL250" s="84">
        <v>19731819</v>
      </c>
      <c r="AM250" s="84">
        <v>1217198</v>
      </c>
      <c r="AN250" s="84">
        <v>694702</v>
      </c>
      <c r="AO250" s="84">
        <v>42964</v>
      </c>
      <c r="AP250" s="84">
        <v>62311</v>
      </c>
      <c r="AQ250" s="84">
        <v>12408</v>
      </c>
      <c r="AR250" s="84">
        <v>5632104</v>
      </c>
      <c r="AS250" s="84">
        <v>10660509</v>
      </c>
      <c r="AT250" s="84">
        <f t="shared" si="82"/>
        <v>54082821</v>
      </c>
      <c r="AU250" s="84">
        <f t="shared" si="83"/>
        <v>757013</v>
      </c>
      <c r="AV250" s="84">
        <f t="shared" si="84"/>
        <v>16292613</v>
      </c>
      <c r="AW250" s="84">
        <f t="shared" si="85"/>
        <v>71132447</v>
      </c>
      <c r="AX250" s="84">
        <f t="shared" si="86"/>
        <v>682240</v>
      </c>
      <c r="AY250" s="83">
        <f t="shared" si="89"/>
        <v>71814687</v>
      </c>
      <c r="BA250" s="233"/>
      <c r="BB250" s="233"/>
      <c r="BC250" s="233"/>
      <c r="BD250" s="233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</row>
    <row r="251" spans="1:75">
      <c r="A251" s="96">
        <f t="shared" si="87"/>
        <v>2039</v>
      </c>
      <c r="B251" s="96">
        <f t="shared" si="88"/>
        <v>6</v>
      </c>
      <c r="C251" s="95">
        <f t="shared" si="71"/>
        <v>50922</v>
      </c>
      <c r="E251" s="85">
        <v>17567982</v>
      </c>
      <c r="F251" s="84">
        <v>14153561</v>
      </c>
      <c r="G251" s="84">
        <v>830328</v>
      </c>
      <c r="H251" s="84">
        <v>503740</v>
      </c>
      <c r="I251" s="84">
        <v>34201</v>
      </c>
      <c r="J251" s="84">
        <v>52877</v>
      </c>
      <c r="K251" s="84">
        <v>12274</v>
      </c>
      <c r="L251" s="84">
        <v>5647215</v>
      </c>
      <c r="M251" s="84">
        <v>11592083</v>
      </c>
      <c r="N251" s="84">
        <f t="shared" si="72"/>
        <v>32598346</v>
      </c>
      <c r="O251" s="84">
        <f t="shared" si="73"/>
        <v>556617</v>
      </c>
      <c r="P251" s="84">
        <f t="shared" si="74"/>
        <v>17239298</v>
      </c>
      <c r="Q251" s="84">
        <f t="shared" si="75"/>
        <v>50394261</v>
      </c>
      <c r="R251" s="84">
        <f t="shared" si="76"/>
        <v>483337</v>
      </c>
      <c r="S251" s="83">
        <f t="shared" si="90"/>
        <v>50877598</v>
      </c>
      <c r="T251" s="84"/>
      <c r="U251" s="85">
        <v>20745478</v>
      </c>
      <c r="V251" s="84">
        <v>15580366</v>
      </c>
      <c r="W251" s="84">
        <v>979047</v>
      </c>
      <c r="X251" s="84">
        <v>540699</v>
      </c>
      <c r="Y251" s="84">
        <v>34201</v>
      </c>
      <c r="Z251" s="84">
        <v>61789</v>
      </c>
      <c r="AA251" s="84">
        <v>12274</v>
      </c>
      <c r="AB251" s="84">
        <v>5647215</v>
      </c>
      <c r="AC251" s="84">
        <v>11592083</v>
      </c>
      <c r="AD251" s="84">
        <f t="shared" si="77"/>
        <v>37351366</v>
      </c>
      <c r="AE251" s="84">
        <f t="shared" si="78"/>
        <v>602488</v>
      </c>
      <c r="AF251" s="84">
        <f t="shared" si="79"/>
        <v>17239298</v>
      </c>
      <c r="AG251" s="84">
        <f t="shared" si="80"/>
        <v>55193152</v>
      </c>
      <c r="AH251" s="84">
        <f t="shared" si="81"/>
        <v>529364</v>
      </c>
      <c r="AI251" s="83">
        <f t="shared" si="91"/>
        <v>55722516</v>
      </c>
      <c r="AK251" s="85">
        <v>20970761</v>
      </c>
      <c r="AL251" s="84">
        <v>15708997</v>
      </c>
      <c r="AM251" s="84">
        <v>979047</v>
      </c>
      <c r="AN251" s="84">
        <v>547911</v>
      </c>
      <c r="AO251" s="84">
        <v>34201</v>
      </c>
      <c r="AP251" s="84">
        <v>61789</v>
      </c>
      <c r="AQ251" s="84">
        <v>12274</v>
      </c>
      <c r="AR251" s="84">
        <v>5647215</v>
      </c>
      <c r="AS251" s="84">
        <v>11592083</v>
      </c>
      <c r="AT251" s="84">
        <f t="shared" si="82"/>
        <v>37705280</v>
      </c>
      <c r="AU251" s="84">
        <f t="shared" si="83"/>
        <v>609700</v>
      </c>
      <c r="AV251" s="84">
        <f t="shared" si="84"/>
        <v>17239298</v>
      </c>
      <c r="AW251" s="84">
        <f t="shared" si="85"/>
        <v>55554278</v>
      </c>
      <c r="AX251" s="84">
        <f t="shared" si="86"/>
        <v>532828</v>
      </c>
      <c r="AY251" s="83">
        <f t="shared" si="89"/>
        <v>56087106</v>
      </c>
      <c r="BA251" s="233"/>
      <c r="BB251" s="233"/>
      <c r="BC251" s="233"/>
      <c r="BD251" s="233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</row>
    <row r="252" spans="1:75">
      <c r="A252" s="96">
        <f t="shared" si="87"/>
        <v>2039</v>
      </c>
      <c r="B252" s="96">
        <f t="shared" si="88"/>
        <v>7</v>
      </c>
      <c r="C252" s="95">
        <f t="shared" si="71"/>
        <v>50952</v>
      </c>
      <c r="E252" s="85">
        <v>11554371</v>
      </c>
      <c r="F252" s="84">
        <v>11735158</v>
      </c>
      <c r="G252" s="84">
        <v>646618</v>
      </c>
      <c r="H252" s="84">
        <v>478988</v>
      </c>
      <c r="I252" s="84">
        <v>30930</v>
      </c>
      <c r="J252" s="84">
        <v>49303</v>
      </c>
      <c r="K252" s="84">
        <v>11605</v>
      </c>
      <c r="L252" s="84">
        <v>4997528</v>
      </c>
      <c r="M252" s="84">
        <v>11524104</v>
      </c>
      <c r="N252" s="84">
        <f t="shared" si="72"/>
        <v>23978682</v>
      </c>
      <c r="O252" s="84">
        <f t="shared" si="73"/>
        <v>528291</v>
      </c>
      <c r="P252" s="84">
        <f t="shared" si="74"/>
        <v>16521632</v>
      </c>
      <c r="Q252" s="84">
        <f t="shared" si="75"/>
        <v>41028605</v>
      </c>
      <c r="R252" s="84">
        <f t="shared" si="76"/>
        <v>393510</v>
      </c>
      <c r="S252" s="83">
        <f t="shared" si="90"/>
        <v>41422115</v>
      </c>
      <c r="T252" s="84"/>
      <c r="U252" s="85">
        <v>14321646</v>
      </c>
      <c r="V252" s="84">
        <v>13070624</v>
      </c>
      <c r="W252" s="84">
        <v>786537</v>
      </c>
      <c r="X252" s="84">
        <v>515958</v>
      </c>
      <c r="Y252" s="84">
        <v>30930</v>
      </c>
      <c r="Z252" s="84">
        <v>58067</v>
      </c>
      <c r="AA252" s="84">
        <v>11605</v>
      </c>
      <c r="AB252" s="84">
        <v>4997528</v>
      </c>
      <c r="AC252" s="84">
        <v>11524104</v>
      </c>
      <c r="AD252" s="84">
        <f t="shared" si="77"/>
        <v>28221342</v>
      </c>
      <c r="AE252" s="84">
        <f t="shared" si="78"/>
        <v>574025</v>
      </c>
      <c r="AF252" s="84">
        <f t="shared" si="79"/>
        <v>16521632</v>
      </c>
      <c r="AG252" s="84">
        <f t="shared" si="80"/>
        <v>45316999</v>
      </c>
      <c r="AH252" s="84">
        <f t="shared" si="81"/>
        <v>434641</v>
      </c>
      <c r="AI252" s="83">
        <f t="shared" si="91"/>
        <v>45751640</v>
      </c>
      <c r="AK252" s="85">
        <v>14492981</v>
      </c>
      <c r="AL252" s="84">
        <v>13154667</v>
      </c>
      <c r="AM252" s="84">
        <v>786537</v>
      </c>
      <c r="AN252" s="84">
        <v>522224</v>
      </c>
      <c r="AO252" s="84">
        <v>30930</v>
      </c>
      <c r="AP252" s="84">
        <v>58067</v>
      </c>
      <c r="AQ252" s="84">
        <v>11605</v>
      </c>
      <c r="AR252" s="84">
        <v>4997528</v>
      </c>
      <c r="AS252" s="84">
        <v>11524104</v>
      </c>
      <c r="AT252" s="84">
        <f t="shared" si="82"/>
        <v>28476720</v>
      </c>
      <c r="AU252" s="84">
        <f t="shared" si="83"/>
        <v>580291</v>
      </c>
      <c r="AV252" s="84">
        <f t="shared" si="84"/>
        <v>16521632</v>
      </c>
      <c r="AW252" s="84">
        <f t="shared" si="85"/>
        <v>45578643</v>
      </c>
      <c r="AX252" s="84">
        <f t="shared" si="86"/>
        <v>437150</v>
      </c>
      <c r="AY252" s="83">
        <f t="shared" si="89"/>
        <v>46015793</v>
      </c>
      <c r="BA252" s="233"/>
      <c r="BB252" s="233"/>
      <c r="BC252" s="233"/>
      <c r="BD252" s="233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</row>
    <row r="253" spans="1:75">
      <c r="A253" s="96">
        <f t="shared" si="87"/>
        <v>2039</v>
      </c>
      <c r="B253" s="96">
        <f t="shared" si="88"/>
        <v>8</v>
      </c>
      <c r="C253" s="95">
        <f t="shared" si="71"/>
        <v>50983</v>
      </c>
      <c r="E253" s="85">
        <v>10520088</v>
      </c>
      <c r="F253" s="84">
        <v>12146912</v>
      </c>
      <c r="G253" s="84">
        <v>679129</v>
      </c>
      <c r="H253" s="84">
        <v>500190</v>
      </c>
      <c r="I253" s="84">
        <v>32313</v>
      </c>
      <c r="J253" s="84">
        <v>50440</v>
      </c>
      <c r="K253" s="84">
        <v>11801</v>
      </c>
      <c r="L253" s="84">
        <v>5223030</v>
      </c>
      <c r="M253" s="84">
        <v>11094085</v>
      </c>
      <c r="N253" s="84">
        <f t="shared" si="72"/>
        <v>23390243</v>
      </c>
      <c r="O253" s="84">
        <f t="shared" si="73"/>
        <v>550630</v>
      </c>
      <c r="P253" s="84">
        <f t="shared" si="74"/>
        <v>16317115</v>
      </c>
      <c r="Q253" s="84">
        <f t="shared" si="75"/>
        <v>40257988</v>
      </c>
      <c r="R253" s="84">
        <f t="shared" si="76"/>
        <v>386119</v>
      </c>
      <c r="S253" s="83">
        <f t="shared" si="90"/>
        <v>40644107</v>
      </c>
      <c r="T253" s="84"/>
      <c r="U253" s="85">
        <v>13423428</v>
      </c>
      <c r="V253" s="84">
        <v>13525508</v>
      </c>
      <c r="W253" s="84">
        <v>831886</v>
      </c>
      <c r="X253" s="84">
        <v>539284</v>
      </c>
      <c r="Y253" s="84">
        <v>32313</v>
      </c>
      <c r="Z253" s="84">
        <v>58985</v>
      </c>
      <c r="AA253" s="84">
        <v>11801</v>
      </c>
      <c r="AB253" s="84">
        <v>5223030</v>
      </c>
      <c r="AC253" s="84">
        <v>11094085</v>
      </c>
      <c r="AD253" s="84">
        <f t="shared" si="77"/>
        <v>27824936</v>
      </c>
      <c r="AE253" s="84">
        <f t="shared" si="78"/>
        <v>598269</v>
      </c>
      <c r="AF253" s="84">
        <f t="shared" si="79"/>
        <v>16317115</v>
      </c>
      <c r="AG253" s="84">
        <f t="shared" si="80"/>
        <v>44740320</v>
      </c>
      <c r="AH253" s="84">
        <f t="shared" si="81"/>
        <v>429110</v>
      </c>
      <c r="AI253" s="83">
        <f t="shared" si="91"/>
        <v>45169430</v>
      </c>
      <c r="AK253" s="85">
        <v>13622028</v>
      </c>
      <c r="AL253" s="84">
        <v>13614080</v>
      </c>
      <c r="AM253" s="84">
        <v>831886</v>
      </c>
      <c r="AN253" s="84">
        <v>545984</v>
      </c>
      <c r="AO253" s="84">
        <v>32313</v>
      </c>
      <c r="AP253" s="84">
        <v>58985</v>
      </c>
      <c r="AQ253" s="84">
        <v>11801</v>
      </c>
      <c r="AR253" s="84">
        <v>5223030</v>
      </c>
      <c r="AS253" s="84">
        <v>11094085</v>
      </c>
      <c r="AT253" s="84">
        <f t="shared" si="82"/>
        <v>28112108</v>
      </c>
      <c r="AU253" s="84">
        <f t="shared" si="83"/>
        <v>604969</v>
      </c>
      <c r="AV253" s="84">
        <f t="shared" si="84"/>
        <v>16317115</v>
      </c>
      <c r="AW253" s="84">
        <f t="shared" si="85"/>
        <v>45034192</v>
      </c>
      <c r="AX253" s="84">
        <f t="shared" si="86"/>
        <v>431928</v>
      </c>
      <c r="AY253" s="83">
        <f t="shared" si="89"/>
        <v>45466120</v>
      </c>
      <c r="BA253" s="233"/>
      <c r="BB253" s="233"/>
      <c r="BC253" s="233"/>
      <c r="BD253" s="233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</row>
    <row r="254" spans="1:75">
      <c r="A254" s="96">
        <f t="shared" si="87"/>
        <v>2039</v>
      </c>
      <c r="B254" s="96">
        <f t="shared" si="88"/>
        <v>9</v>
      </c>
      <c r="C254" s="95">
        <f t="shared" si="71"/>
        <v>51014</v>
      </c>
      <c r="E254" s="85">
        <v>17631687</v>
      </c>
      <c r="F254" s="84">
        <v>13437218</v>
      </c>
      <c r="G254" s="84">
        <v>911824</v>
      </c>
      <c r="H254" s="84">
        <v>482177</v>
      </c>
      <c r="I254" s="84">
        <v>34184</v>
      </c>
      <c r="J254" s="84">
        <v>77402</v>
      </c>
      <c r="K254" s="84">
        <v>14490</v>
      </c>
      <c r="L254" s="84">
        <v>5193497</v>
      </c>
      <c r="M254" s="84">
        <v>10902474</v>
      </c>
      <c r="N254" s="84">
        <f t="shared" si="72"/>
        <v>32029403</v>
      </c>
      <c r="O254" s="84">
        <f t="shared" si="73"/>
        <v>559579</v>
      </c>
      <c r="P254" s="84">
        <f t="shared" si="74"/>
        <v>16095971</v>
      </c>
      <c r="Q254" s="84">
        <f t="shared" si="75"/>
        <v>48684953</v>
      </c>
      <c r="R254" s="84">
        <f t="shared" si="76"/>
        <v>466943</v>
      </c>
      <c r="S254" s="83">
        <f t="shared" si="90"/>
        <v>49151896</v>
      </c>
      <c r="T254" s="84"/>
      <c r="U254" s="85">
        <v>21186374</v>
      </c>
      <c r="V254" s="84">
        <v>14788386</v>
      </c>
      <c r="W254" s="84">
        <v>1074526</v>
      </c>
      <c r="X254" s="84">
        <v>518964</v>
      </c>
      <c r="Y254" s="84">
        <v>34184</v>
      </c>
      <c r="Z254" s="84">
        <v>85212</v>
      </c>
      <c r="AA254" s="84">
        <v>14490</v>
      </c>
      <c r="AB254" s="84">
        <v>5193497</v>
      </c>
      <c r="AC254" s="84">
        <v>10902474</v>
      </c>
      <c r="AD254" s="84">
        <f t="shared" si="77"/>
        <v>37097960</v>
      </c>
      <c r="AE254" s="84">
        <f t="shared" si="78"/>
        <v>604176</v>
      </c>
      <c r="AF254" s="84">
        <f t="shared" si="79"/>
        <v>16095971</v>
      </c>
      <c r="AG254" s="84">
        <f t="shared" si="80"/>
        <v>53798107</v>
      </c>
      <c r="AH254" s="84">
        <f t="shared" si="81"/>
        <v>515984</v>
      </c>
      <c r="AI254" s="83">
        <f t="shared" si="91"/>
        <v>54314091</v>
      </c>
      <c r="AK254" s="85">
        <v>21491965</v>
      </c>
      <c r="AL254" s="84">
        <v>14940026</v>
      </c>
      <c r="AM254" s="84">
        <v>1074526</v>
      </c>
      <c r="AN254" s="84">
        <v>527037</v>
      </c>
      <c r="AO254" s="84">
        <v>34184</v>
      </c>
      <c r="AP254" s="84">
        <v>85212</v>
      </c>
      <c r="AQ254" s="84">
        <v>14490</v>
      </c>
      <c r="AR254" s="84">
        <v>5193497</v>
      </c>
      <c r="AS254" s="84">
        <v>10902474</v>
      </c>
      <c r="AT254" s="84">
        <f t="shared" si="82"/>
        <v>37555191</v>
      </c>
      <c r="AU254" s="84">
        <f t="shared" si="83"/>
        <v>612249</v>
      </c>
      <c r="AV254" s="84">
        <f t="shared" si="84"/>
        <v>16095971</v>
      </c>
      <c r="AW254" s="84">
        <f t="shared" si="85"/>
        <v>54263411</v>
      </c>
      <c r="AX254" s="84">
        <f t="shared" si="86"/>
        <v>520447</v>
      </c>
      <c r="AY254" s="83">
        <f t="shared" si="89"/>
        <v>54783858</v>
      </c>
      <c r="BA254" s="233"/>
      <c r="BB254" s="233"/>
      <c r="BC254" s="233"/>
      <c r="BD254" s="233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</row>
    <row r="255" spans="1:75">
      <c r="A255" s="96">
        <f t="shared" si="87"/>
        <v>2039</v>
      </c>
      <c r="B255" s="96">
        <f t="shared" si="88"/>
        <v>10</v>
      </c>
      <c r="C255" s="95">
        <f t="shared" si="71"/>
        <v>51044</v>
      </c>
      <c r="E255" s="85">
        <v>45188660</v>
      </c>
      <c r="F255" s="84">
        <v>22320843</v>
      </c>
      <c r="G255" s="84">
        <v>1094133</v>
      </c>
      <c r="H255" s="84">
        <v>728957</v>
      </c>
      <c r="I255" s="84">
        <v>47181</v>
      </c>
      <c r="J255" s="84">
        <v>89852</v>
      </c>
      <c r="K255" s="84">
        <v>14766</v>
      </c>
      <c r="L255" s="84">
        <v>5644206</v>
      </c>
      <c r="M255" s="84">
        <v>11942193</v>
      </c>
      <c r="N255" s="84">
        <f t="shared" si="72"/>
        <v>68665583</v>
      </c>
      <c r="O255" s="84">
        <f t="shared" si="73"/>
        <v>818809</v>
      </c>
      <c r="P255" s="84">
        <f t="shared" si="74"/>
        <v>17586399</v>
      </c>
      <c r="Q255" s="84">
        <f t="shared" si="75"/>
        <v>87070791</v>
      </c>
      <c r="R255" s="84">
        <f t="shared" si="76"/>
        <v>835106</v>
      </c>
      <c r="S255" s="83">
        <f t="shared" si="90"/>
        <v>87905897</v>
      </c>
      <c r="T255" s="84"/>
      <c r="U255" s="85">
        <v>51409881</v>
      </c>
      <c r="V255" s="84">
        <v>24177863</v>
      </c>
      <c r="W255" s="84">
        <v>1226114</v>
      </c>
      <c r="X255" s="84">
        <v>783719</v>
      </c>
      <c r="Y255" s="84">
        <v>47181</v>
      </c>
      <c r="Z255" s="84">
        <v>99986</v>
      </c>
      <c r="AA255" s="84">
        <v>14766</v>
      </c>
      <c r="AB255" s="84">
        <v>5644206</v>
      </c>
      <c r="AC255" s="84">
        <v>11942193</v>
      </c>
      <c r="AD255" s="84">
        <f t="shared" si="77"/>
        <v>76875805</v>
      </c>
      <c r="AE255" s="84">
        <f t="shared" si="78"/>
        <v>883705</v>
      </c>
      <c r="AF255" s="84">
        <f t="shared" si="79"/>
        <v>17586399</v>
      </c>
      <c r="AG255" s="84">
        <f t="shared" si="80"/>
        <v>95345909</v>
      </c>
      <c r="AH255" s="84">
        <f t="shared" si="81"/>
        <v>914474</v>
      </c>
      <c r="AI255" s="83">
        <f t="shared" si="91"/>
        <v>96260383</v>
      </c>
      <c r="AK255" s="85">
        <v>52042626</v>
      </c>
      <c r="AL255" s="84">
        <v>24538082</v>
      </c>
      <c r="AM255" s="84">
        <v>1226114</v>
      </c>
      <c r="AN255" s="84">
        <v>800785</v>
      </c>
      <c r="AO255" s="84">
        <v>47181</v>
      </c>
      <c r="AP255" s="84">
        <v>99986</v>
      </c>
      <c r="AQ255" s="84">
        <v>14766</v>
      </c>
      <c r="AR255" s="84">
        <v>5644206</v>
      </c>
      <c r="AS255" s="84">
        <v>11942193</v>
      </c>
      <c r="AT255" s="84">
        <f t="shared" si="82"/>
        <v>77868769</v>
      </c>
      <c r="AU255" s="84">
        <f t="shared" si="83"/>
        <v>900771</v>
      </c>
      <c r="AV255" s="84">
        <f t="shared" si="84"/>
        <v>17586399</v>
      </c>
      <c r="AW255" s="84">
        <f t="shared" si="85"/>
        <v>96355939</v>
      </c>
      <c r="AX255" s="84">
        <f t="shared" si="86"/>
        <v>924161</v>
      </c>
      <c r="AY255" s="83">
        <f t="shared" si="89"/>
        <v>97280100</v>
      </c>
      <c r="BA255" s="233"/>
      <c r="BB255" s="233"/>
      <c r="BC255" s="233"/>
      <c r="BD255" s="233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</row>
    <row r="256" spans="1:75">
      <c r="A256" s="96">
        <f t="shared" si="87"/>
        <v>2039</v>
      </c>
      <c r="B256" s="96">
        <f t="shared" si="88"/>
        <v>11</v>
      </c>
      <c r="C256" s="95">
        <f t="shared" si="71"/>
        <v>51075</v>
      </c>
      <c r="E256" s="85">
        <v>76892700</v>
      </c>
      <c r="F256" s="84">
        <v>32223193</v>
      </c>
      <c r="G256" s="84">
        <v>2021801</v>
      </c>
      <c r="H256" s="84">
        <v>823378</v>
      </c>
      <c r="I256" s="84">
        <v>40455</v>
      </c>
      <c r="J256" s="84">
        <v>87234</v>
      </c>
      <c r="K256" s="84">
        <v>12218</v>
      </c>
      <c r="L256" s="84">
        <v>6632216</v>
      </c>
      <c r="M256" s="84">
        <v>12769399</v>
      </c>
      <c r="N256" s="84">
        <f t="shared" si="72"/>
        <v>111190367</v>
      </c>
      <c r="O256" s="84">
        <f t="shared" si="73"/>
        <v>910612</v>
      </c>
      <c r="P256" s="84">
        <f t="shared" si="74"/>
        <v>19401615</v>
      </c>
      <c r="Q256" s="84">
        <f t="shared" si="75"/>
        <v>131502594</v>
      </c>
      <c r="R256" s="84">
        <f t="shared" si="76"/>
        <v>1261257</v>
      </c>
      <c r="S256" s="83">
        <f t="shared" si="90"/>
        <v>132763851</v>
      </c>
      <c r="T256" s="84"/>
      <c r="U256" s="85">
        <v>85680754</v>
      </c>
      <c r="V256" s="84">
        <v>34678131</v>
      </c>
      <c r="W256" s="84">
        <v>2196432</v>
      </c>
      <c r="X256" s="84">
        <v>868296</v>
      </c>
      <c r="Y256" s="84">
        <v>40455</v>
      </c>
      <c r="Z256" s="84">
        <v>97149</v>
      </c>
      <c r="AA256" s="84">
        <v>12218</v>
      </c>
      <c r="AB256" s="84">
        <v>6632216</v>
      </c>
      <c r="AC256" s="84">
        <v>12769399</v>
      </c>
      <c r="AD256" s="84">
        <f t="shared" si="77"/>
        <v>122607990</v>
      </c>
      <c r="AE256" s="84">
        <f t="shared" si="78"/>
        <v>965445</v>
      </c>
      <c r="AF256" s="84">
        <f t="shared" si="79"/>
        <v>19401615</v>
      </c>
      <c r="AG256" s="84">
        <f t="shared" si="80"/>
        <v>142975050</v>
      </c>
      <c r="AH256" s="84">
        <f t="shared" si="81"/>
        <v>1371290</v>
      </c>
      <c r="AI256" s="83">
        <f t="shared" si="91"/>
        <v>144346340</v>
      </c>
      <c r="AK256" s="85">
        <v>86664507</v>
      </c>
      <c r="AL256" s="84">
        <v>35390907</v>
      </c>
      <c r="AM256" s="84">
        <v>2196432</v>
      </c>
      <c r="AN256" s="84">
        <v>883509</v>
      </c>
      <c r="AO256" s="84">
        <v>40455</v>
      </c>
      <c r="AP256" s="84">
        <v>97149</v>
      </c>
      <c r="AQ256" s="84">
        <v>12218</v>
      </c>
      <c r="AR256" s="84">
        <v>6632216</v>
      </c>
      <c r="AS256" s="84">
        <v>12769399</v>
      </c>
      <c r="AT256" s="84">
        <f t="shared" si="82"/>
        <v>124304519</v>
      </c>
      <c r="AU256" s="84">
        <f t="shared" si="83"/>
        <v>980658</v>
      </c>
      <c r="AV256" s="84">
        <f t="shared" si="84"/>
        <v>19401615</v>
      </c>
      <c r="AW256" s="84">
        <f t="shared" si="85"/>
        <v>144686792</v>
      </c>
      <c r="AX256" s="84">
        <f t="shared" si="86"/>
        <v>1387708</v>
      </c>
      <c r="AY256" s="83">
        <f t="shared" si="89"/>
        <v>146074500</v>
      </c>
      <c r="BA256" s="233"/>
      <c r="BB256" s="233"/>
      <c r="BC256" s="233"/>
      <c r="BD256" s="233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</row>
    <row r="257" spans="1:75">
      <c r="A257" s="96">
        <f t="shared" si="87"/>
        <v>2039</v>
      </c>
      <c r="B257" s="96">
        <f t="shared" si="88"/>
        <v>12</v>
      </c>
      <c r="C257" s="95">
        <f t="shared" si="71"/>
        <v>51105</v>
      </c>
      <c r="E257" s="85">
        <v>101602621</v>
      </c>
      <c r="F257" s="84">
        <v>41224456</v>
      </c>
      <c r="G257" s="84">
        <v>2642583</v>
      </c>
      <c r="H257" s="84">
        <v>1053805</v>
      </c>
      <c r="I257" s="84">
        <v>48752</v>
      </c>
      <c r="J257" s="84">
        <v>103140</v>
      </c>
      <c r="K257" s="84">
        <v>13522</v>
      </c>
      <c r="L257" s="84">
        <v>6813148</v>
      </c>
      <c r="M257" s="84">
        <v>13124841</v>
      </c>
      <c r="N257" s="84">
        <f t="shared" si="72"/>
        <v>145531934</v>
      </c>
      <c r="O257" s="84">
        <f t="shared" si="73"/>
        <v>1156945</v>
      </c>
      <c r="P257" s="84">
        <f t="shared" si="74"/>
        <v>19937989</v>
      </c>
      <c r="Q257" s="84">
        <f t="shared" si="75"/>
        <v>166626868</v>
      </c>
      <c r="R257" s="84">
        <f t="shared" si="76"/>
        <v>1598138</v>
      </c>
      <c r="S257" s="83">
        <f t="shared" si="90"/>
        <v>168225006</v>
      </c>
      <c r="T257" s="84"/>
      <c r="U257" s="85">
        <v>113276749</v>
      </c>
      <c r="V257" s="84">
        <v>44492285</v>
      </c>
      <c r="W257" s="84">
        <v>2836838</v>
      </c>
      <c r="X257" s="84">
        <v>1099921</v>
      </c>
      <c r="Y257" s="84">
        <v>48752</v>
      </c>
      <c r="Z257" s="84">
        <v>113308</v>
      </c>
      <c r="AA257" s="84">
        <v>13522</v>
      </c>
      <c r="AB257" s="84">
        <v>6813148</v>
      </c>
      <c r="AC257" s="84">
        <v>13124841</v>
      </c>
      <c r="AD257" s="84">
        <f t="shared" si="77"/>
        <v>160668146</v>
      </c>
      <c r="AE257" s="84">
        <f t="shared" si="78"/>
        <v>1213229</v>
      </c>
      <c r="AF257" s="84">
        <f t="shared" si="79"/>
        <v>19937989</v>
      </c>
      <c r="AG257" s="84">
        <f t="shared" si="80"/>
        <v>181819364</v>
      </c>
      <c r="AH257" s="84">
        <f t="shared" si="81"/>
        <v>1743851</v>
      </c>
      <c r="AI257" s="83">
        <f t="shared" si="91"/>
        <v>183563215</v>
      </c>
      <c r="AK257" s="85">
        <v>114650239</v>
      </c>
      <c r="AL257" s="84">
        <v>45642138</v>
      </c>
      <c r="AM257" s="84">
        <v>2836838</v>
      </c>
      <c r="AN257" s="84">
        <v>1116435</v>
      </c>
      <c r="AO257" s="84">
        <v>48752</v>
      </c>
      <c r="AP257" s="84">
        <v>113308</v>
      </c>
      <c r="AQ257" s="84">
        <v>13522</v>
      </c>
      <c r="AR257" s="84">
        <v>6813148</v>
      </c>
      <c r="AS257" s="84">
        <v>13124841</v>
      </c>
      <c r="AT257" s="84">
        <f t="shared" si="82"/>
        <v>163191489</v>
      </c>
      <c r="AU257" s="84">
        <f t="shared" si="83"/>
        <v>1229743</v>
      </c>
      <c r="AV257" s="84">
        <f t="shared" si="84"/>
        <v>19937989</v>
      </c>
      <c r="AW257" s="84">
        <f t="shared" si="85"/>
        <v>184359221</v>
      </c>
      <c r="AX257" s="84">
        <f t="shared" si="86"/>
        <v>1768211</v>
      </c>
      <c r="AY257" s="83">
        <f t="shared" si="89"/>
        <v>186127432</v>
      </c>
      <c r="BA257" s="233"/>
      <c r="BB257" s="233"/>
      <c r="BC257" s="233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</row>
    <row r="258" spans="1:75">
      <c r="A258" s="96">
        <f t="shared" si="87"/>
        <v>2040</v>
      </c>
      <c r="B258" s="96">
        <f t="shared" si="88"/>
        <v>1</v>
      </c>
      <c r="C258" s="95">
        <f t="shared" si="71"/>
        <v>51136</v>
      </c>
      <c r="E258" s="85">
        <v>97569831</v>
      </c>
      <c r="F258" s="84">
        <v>38464544</v>
      </c>
      <c r="G258" s="84">
        <v>2307392</v>
      </c>
      <c r="H258" s="84">
        <v>807871</v>
      </c>
      <c r="I258" s="84">
        <v>38444</v>
      </c>
      <c r="J258" s="84">
        <v>94565</v>
      </c>
      <c r="K258" s="84">
        <v>12633</v>
      </c>
      <c r="L258" s="84">
        <v>6767285</v>
      </c>
      <c r="M258" s="84">
        <v>11790874</v>
      </c>
      <c r="N258" s="84">
        <f t="shared" si="72"/>
        <v>138392844</v>
      </c>
      <c r="O258" s="84">
        <f t="shared" si="73"/>
        <v>902436</v>
      </c>
      <c r="P258" s="84">
        <f t="shared" si="74"/>
        <v>18558159</v>
      </c>
      <c r="Q258" s="84">
        <f t="shared" ref="Q258:Q281" si="92">SUM(N258:P258)</f>
        <v>157853439</v>
      </c>
      <c r="R258" s="84">
        <f t="shared" si="76"/>
        <v>1513991</v>
      </c>
      <c r="S258" s="83">
        <f t="shared" si="90"/>
        <v>159367430</v>
      </c>
      <c r="T258" s="84"/>
      <c r="U258" s="85">
        <v>108998351</v>
      </c>
      <c r="V258" s="84">
        <v>41402632</v>
      </c>
      <c r="W258" s="84">
        <v>2474286</v>
      </c>
      <c r="X258" s="84">
        <v>861291</v>
      </c>
      <c r="Y258" s="84">
        <v>38444</v>
      </c>
      <c r="Z258" s="84">
        <v>106021</v>
      </c>
      <c r="AA258" s="84">
        <v>12633</v>
      </c>
      <c r="AB258" s="84">
        <v>6767285</v>
      </c>
      <c r="AC258" s="84">
        <v>11790874</v>
      </c>
      <c r="AD258" s="84">
        <f t="shared" si="77"/>
        <v>152926346</v>
      </c>
      <c r="AE258" s="84">
        <f t="shared" si="78"/>
        <v>967312</v>
      </c>
      <c r="AF258" s="84">
        <f t="shared" si="79"/>
        <v>18558159</v>
      </c>
      <c r="AG258" s="84">
        <f t="shared" si="80"/>
        <v>172451817</v>
      </c>
      <c r="AH258" s="84">
        <f t="shared" si="81"/>
        <v>1654005</v>
      </c>
      <c r="AI258" s="83">
        <f t="shared" si="91"/>
        <v>174105822</v>
      </c>
      <c r="AK258" s="85">
        <v>110342568</v>
      </c>
      <c r="AL258" s="84">
        <v>42422349</v>
      </c>
      <c r="AM258" s="84">
        <v>2474286</v>
      </c>
      <c r="AN258" s="84">
        <v>883929</v>
      </c>
      <c r="AO258" s="84">
        <v>38444</v>
      </c>
      <c r="AP258" s="84">
        <v>106021</v>
      </c>
      <c r="AQ258" s="84">
        <v>12633</v>
      </c>
      <c r="AR258" s="84">
        <v>6767285</v>
      </c>
      <c r="AS258" s="84">
        <v>11790874</v>
      </c>
      <c r="AT258" s="84">
        <f t="shared" si="82"/>
        <v>155290280</v>
      </c>
      <c r="AU258" s="84">
        <f t="shared" si="83"/>
        <v>989950</v>
      </c>
      <c r="AV258" s="84">
        <f t="shared" si="84"/>
        <v>18558159</v>
      </c>
      <c r="AW258" s="84">
        <f t="shared" ref="AW258:AW281" si="93">SUM(AT258:AV258)</f>
        <v>174838389</v>
      </c>
      <c r="AX258" s="84">
        <f t="shared" si="86"/>
        <v>1676895</v>
      </c>
      <c r="AY258" s="83">
        <f t="shared" si="89"/>
        <v>176515284</v>
      </c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</row>
    <row r="259" spans="1:75">
      <c r="A259" s="96">
        <f t="shared" si="87"/>
        <v>2040</v>
      </c>
      <c r="B259" s="96">
        <f t="shared" si="88"/>
        <v>2</v>
      </c>
      <c r="C259" s="95">
        <f t="shared" si="71"/>
        <v>51167</v>
      </c>
      <c r="E259" s="85">
        <v>84332689</v>
      </c>
      <c r="F259" s="84">
        <v>36652434</v>
      </c>
      <c r="G259" s="84">
        <v>2092894</v>
      </c>
      <c r="H259" s="84">
        <v>775376</v>
      </c>
      <c r="I259" s="84">
        <v>46347</v>
      </c>
      <c r="J259" s="84">
        <v>112702</v>
      </c>
      <c r="K259" s="84">
        <v>14005</v>
      </c>
      <c r="L259" s="84">
        <v>6930665</v>
      </c>
      <c r="M259" s="84">
        <v>15780623</v>
      </c>
      <c r="N259" s="84">
        <f t="shared" si="72"/>
        <v>123138369</v>
      </c>
      <c r="O259" s="84">
        <f t="shared" si="73"/>
        <v>888078</v>
      </c>
      <c r="P259" s="84">
        <f t="shared" si="74"/>
        <v>22711288</v>
      </c>
      <c r="Q259" s="84">
        <f t="shared" si="92"/>
        <v>146737735</v>
      </c>
      <c r="R259" s="84">
        <f t="shared" si="76"/>
        <v>1407379</v>
      </c>
      <c r="S259" s="83">
        <f t="shared" si="90"/>
        <v>148145114</v>
      </c>
      <c r="T259" s="84"/>
      <c r="U259" s="85">
        <v>93659045</v>
      </c>
      <c r="V259" s="84">
        <v>39049874</v>
      </c>
      <c r="W259" s="84">
        <v>2247042</v>
      </c>
      <c r="X259" s="84">
        <v>829748</v>
      </c>
      <c r="Y259" s="84">
        <v>46347</v>
      </c>
      <c r="Z259" s="84">
        <v>123991</v>
      </c>
      <c r="AA259" s="84">
        <v>14005</v>
      </c>
      <c r="AB259" s="84">
        <v>6930665</v>
      </c>
      <c r="AC259" s="84">
        <v>15780623</v>
      </c>
      <c r="AD259" s="84">
        <f t="shared" si="77"/>
        <v>135016313</v>
      </c>
      <c r="AE259" s="84">
        <f t="shared" si="78"/>
        <v>953739</v>
      </c>
      <c r="AF259" s="84">
        <f t="shared" si="79"/>
        <v>22711288</v>
      </c>
      <c r="AG259" s="84">
        <f t="shared" si="80"/>
        <v>158681340</v>
      </c>
      <c r="AH259" s="84">
        <f t="shared" si="81"/>
        <v>1521931</v>
      </c>
      <c r="AI259" s="83">
        <f t="shared" si="91"/>
        <v>160203271</v>
      </c>
      <c r="AK259" s="85">
        <v>94722908</v>
      </c>
      <c r="AL259" s="84">
        <v>39778672</v>
      </c>
      <c r="AM259" s="84">
        <v>2247042</v>
      </c>
      <c r="AN259" s="84">
        <v>852135</v>
      </c>
      <c r="AO259" s="84">
        <v>46347</v>
      </c>
      <c r="AP259" s="84">
        <v>123991</v>
      </c>
      <c r="AQ259" s="84">
        <v>14005</v>
      </c>
      <c r="AR259" s="84">
        <v>6930665</v>
      </c>
      <c r="AS259" s="84">
        <v>15780623</v>
      </c>
      <c r="AT259" s="84">
        <f t="shared" si="82"/>
        <v>136808974</v>
      </c>
      <c r="AU259" s="84">
        <f t="shared" si="83"/>
        <v>976126</v>
      </c>
      <c r="AV259" s="84">
        <f t="shared" si="84"/>
        <v>22711288</v>
      </c>
      <c r="AW259" s="84">
        <f t="shared" si="93"/>
        <v>160496388</v>
      </c>
      <c r="AX259" s="84">
        <f t="shared" si="86"/>
        <v>1539339</v>
      </c>
      <c r="AY259" s="83">
        <f t="shared" si="89"/>
        <v>162035727</v>
      </c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</row>
    <row r="260" spans="1:75">
      <c r="A260" s="96">
        <f t="shared" si="87"/>
        <v>2040</v>
      </c>
      <c r="B260" s="96">
        <f t="shared" si="88"/>
        <v>3</v>
      </c>
      <c r="C260" s="95">
        <f t="shared" si="71"/>
        <v>51196</v>
      </c>
      <c r="E260" s="85">
        <v>77050078</v>
      </c>
      <c r="F260" s="84">
        <v>33842124</v>
      </c>
      <c r="G260" s="84">
        <v>1901225</v>
      </c>
      <c r="H260" s="84">
        <v>722895</v>
      </c>
      <c r="I260" s="84">
        <v>45593</v>
      </c>
      <c r="J260" s="84">
        <v>100891</v>
      </c>
      <c r="K260" s="84">
        <v>15069</v>
      </c>
      <c r="L260" s="84">
        <v>6432129</v>
      </c>
      <c r="M260" s="84">
        <v>10746516</v>
      </c>
      <c r="N260" s="84">
        <f t="shared" si="72"/>
        <v>112854089</v>
      </c>
      <c r="O260" s="84">
        <f t="shared" si="73"/>
        <v>823786</v>
      </c>
      <c r="P260" s="84">
        <f t="shared" si="74"/>
        <v>17178645</v>
      </c>
      <c r="Q260" s="84">
        <f t="shared" si="92"/>
        <v>130856520</v>
      </c>
      <c r="R260" s="84">
        <f t="shared" si="76"/>
        <v>1255060</v>
      </c>
      <c r="S260" s="83">
        <f t="shared" si="90"/>
        <v>132111580</v>
      </c>
      <c r="T260" s="84"/>
      <c r="U260" s="85">
        <v>86271579</v>
      </c>
      <c r="V260" s="84">
        <v>36111849</v>
      </c>
      <c r="W260" s="84">
        <v>2057659</v>
      </c>
      <c r="X260" s="84">
        <v>773627</v>
      </c>
      <c r="Y260" s="84">
        <v>45593</v>
      </c>
      <c r="Z260" s="84">
        <v>112161</v>
      </c>
      <c r="AA260" s="84">
        <v>15069</v>
      </c>
      <c r="AB260" s="84">
        <v>6432129</v>
      </c>
      <c r="AC260" s="84">
        <v>10746516</v>
      </c>
      <c r="AD260" s="84">
        <f t="shared" si="77"/>
        <v>124501749</v>
      </c>
      <c r="AE260" s="84">
        <f t="shared" si="78"/>
        <v>885788</v>
      </c>
      <c r="AF260" s="84">
        <f t="shared" si="79"/>
        <v>17178645</v>
      </c>
      <c r="AG260" s="84">
        <f t="shared" si="80"/>
        <v>142566182</v>
      </c>
      <c r="AH260" s="84">
        <f t="shared" si="81"/>
        <v>1367369</v>
      </c>
      <c r="AI260" s="83">
        <f t="shared" si="91"/>
        <v>143933551</v>
      </c>
      <c r="AK260" s="85">
        <v>87297497</v>
      </c>
      <c r="AL260" s="84">
        <v>36716307</v>
      </c>
      <c r="AM260" s="84">
        <v>2057659</v>
      </c>
      <c r="AN260" s="84">
        <v>792777</v>
      </c>
      <c r="AO260" s="84">
        <v>45593</v>
      </c>
      <c r="AP260" s="84">
        <v>112161</v>
      </c>
      <c r="AQ260" s="84">
        <v>15069</v>
      </c>
      <c r="AR260" s="84">
        <v>6432129</v>
      </c>
      <c r="AS260" s="84">
        <v>10746516</v>
      </c>
      <c r="AT260" s="84">
        <f t="shared" si="82"/>
        <v>126132125</v>
      </c>
      <c r="AU260" s="84">
        <f t="shared" si="83"/>
        <v>904938</v>
      </c>
      <c r="AV260" s="84">
        <f t="shared" si="84"/>
        <v>17178645</v>
      </c>
      <c r="AW260" s="84">
        <f t="shared" si="93"/>
        <v>144215708</v>
      </c>
      <c r="AX260" s="84">
        <f t="shared" si="86"/>
        <v>1383190</v>
      </c>
      <c r="AY260" s="83">
        <f t="shared" si="89"/>
        <v>145598898</v>
      </c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</row>
    <row r="261" spans="1:75">
      <c r="A261" s="96">
        <f t="shared" si="87"/>
        <v>2040</v>
      </c>
      <c r="B261" s="96">
        <f t="shared" si="88"/>
        <v>4</v>
      </c>
      <c r="C261" s="95">
        <f t="shared" si="71"/>
        <v>51227</v>
      </c>
      <c r="E261" s="85">
        <v>51595274</v>
      </c>
      <c r="F261" s="84">
        <v>24441798</v>
      </c>
      <c r="G261" s="84">
        <v>1537021</v>
      </c>
      <c r="H261" s="84">
        <v>554559</v>
      </c>
      <c r="I261" s="84">
        <v>34033</v>
      </c>
      <c r="J261" s="84">
        <v>66367</v>
      </c>
      <c r="K261" s="84">
        <v>13445</v>
      </c>
      <c r="L261" s="84">
        <v>6512250</v>
      </c>
      <c r="M261" s="84">
        <v>11589748</v>
      </c>
      <c r="N261" s="84">
        <f t="shared" si="72"/>
        <v>77621571</v>
      </c>
      <c r="O261" s="84">
        <f t="shared" si="73"/>
        <v>620926</v>
      </c>
      <c r="P261" s="84">
        <f t="shared" si="74"/>
        <v>18101998</v>
      </c>
      <c r="Q261" s="84">
        <f t="shared" si="92"/>
        <v>96344495</v>
      </c>
      <c r="R261" s="84">
        <f t="shared" si="76"/>
        <v>924051</v>
      </c>
      <c r="S261" s="83">
        <f t="shared" si="90"/>
        <v>97268546</v>
      </c>
      <c r="T261" s="84"/>
      <c r="U261" s="85">
        <v>59175982</v>
      </c>
      <c r="V261" s="84">
        <v>26410869</v>
      </c>
      <c r="W261" s="84">
        <v>1693335</v>
      </c>
      <c r="X261" s="84">
        <v>596609</v>
      </c>
      <c r="Y261" s="84">
        <v>34033</v>
      </c>
      <c r="Z261" s="84">
        <v>76499</v>
      </c>
      <c r="AA261" s="84">
        <v>13445</v>
      </c>
      <c r="AB261" s="84">
        <v>6512250</v>
      </c>
      <c r="AC261" s="84">
        <v>11589748</v>
      </c>
      <c r="AD261" s="84">
        <f t="shared" si="77"/>
        <v>87327664</v>
      </c>
      <c r="AE261" s="84">
        <f t="shared" si="78"/>
        <v>673108</v>
      </c>
      <c r="AF261" s="84">
        <f t="shared" si="79"/>
        <v>18101998</v>
      </c>
      <c r="AG261" s="84">
        <f t="shared" si="80"/>
        <v>106102770</v>
      </c>
      <c r="AH261" s="84">
        <f t="shared" si="81"/>
        <v>1017644</v>
      </c>
      <c r="AI261" s="83">
        <f t="shared" si="91"/>
        <v>107120414</v>
      </c>
      <c r="AK261" s="85">
        <v>59978938</v>
      </c>
      <c r="AL261" s="84">
        <v>26859908</v>
      </c>
      <c r="AM261" s="84">
        <v>1693335</v>
      </c>
      <c r="AN261" s="84">
        <v>611018</v>
      </c>
      <c r="AO261" s="84">
        <v>34033</v>
      </c>
      <c r="AP261" s="84">
        <v>76499</v>
      </c>
      <c r="AQ261" s="84">
        <v>13445</v>
      </c>
      <c r="AR261" s="84">
        <v>6512250</v>
      </c>
      <c r="AS261" s="84">
        <v>11589748</v>
      </c>
      <c r="AT261" s="84">
        <f t="shared" si="82"/>
        <v>88579659</v>
      </c>
      <c r="AU261" s="84">
        <f t="shared" si="83"/>
        <v>687517</v>
      </c>
      <c r="AV261" s="84">
        <f t="shared" si="84"/>
        <v>18101998</v>
      </c>
      <c r="AW261" s="84">
        <f t="shared" si="93"/>
        <v>107369174</v>
      </c>
      <c r="AX261" s="84">
        <f t="shared" si="86"/>
        <v>1029790</v>
      </c>
      <c r="AY261" s="83">
        <f t="shared" si="89"/>
        <v>108398964</v>
      </c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</row>
    <row r="262" spans="1:75">
      <c r="A262" s="96">
        <f t="shared" si="87"/>
        <v>2040</v>
      </c>
      <c r="B262" s="96">
        <f t="shared" si="88"/>
        <v>5</v>
      </c>
      <c r="C262" s="95">
        <f t="shared" si="71"/>
        <v>51257</v>
      </c>
      <c r="E262" s="85">
        <v>28156630</v>
      </c>
      <c r="F262" s="84">
        <v>17990229</v>
      </c>
      <c r="G262" s="84">
        <v>1066452</v>
      </c>
      <c r="H262" s="84">
        <v>540281</v>
      </c>
      <c r="I262" s="84">
        <v>35631</v>
      </c>
      <c r="J262" s="84">
        <v>53077</v>
      </c>
      <c r="K262" s="84">
        <v>12408</v>
      </c>
      <c r="L262" s="84">
        <v>5742498</v>
      </c>
      <c r="M262" s="84">
        <v>10646591</v>
      </c>
      <c r="N262" s="84">
        <f t="shared" si="72"/>
        <v>47261350</v>
      </c>
      <c r="O262" s="84">
        <f t="shared" si="73"/>
        <v>593358</v>
      </c>
      <c r="P262" s="84">
        <f t="shared" si="74"/>
        <v>16389089</v>
      </c>
      <c r="Q262" s="84">
        <f t="shared" si="92"/>
        <v>64243797</v>
      </c>
      <c r="R262" s="84">
        <f t="shared" si="76"/>
        <v>616170</v>
      </c>
      <c r="S262" s="83">
        <f t="shared" si="90"/>
        <v>64859967</v>
      </c>
      <c r="T262" s="84"/>
      <c r="U262" s="85">
        <v>32812790</v>
      </c>
      <c r="V262" s="84">
        <v>19595437</v>
      </c>
      <c r="W262" s="84">
        <v>1205696</v>
      </c>
      <c r="X262" s="84">
        <v>581951</v>
      </c>
      <c r="Y262" s="84">
        <v>35631</v>
      </c>
      <c r="Z262" s="84">
        <v>62137</v>
      </c>
      <c r="AA262" s="84">
        <v>12408</v>
      </c>
      <c r="AB262" s="84">
        <v>5742498</v>
      </c>
      <c r="AC262" s="84">
        <v>10646591</v>
      </c>
      <c r="AD262" s="84">
        <f t="shared" si="77"/>
        <v>53661962</v>
      </c>
      <c r="AE262" s="84">
        <f t="shared" si="78"/>
        <v>644088</v>
      </c>
      <c r="AF262" s="84">
        <f t="shared" si="79"/>
        <v>16389089</v>
      </c>
      <c r="AG262" s="84">
        <f t="shared" si="80"/>
        <v>70695139</v>
      </c>
      <c r="AH262" s="84">
        <f t="shared" si="81"/>
        <v>678045</v>
      </c>
      <c r="AI262" s="83">
        <f t="shared" si="91"/>
        <v>71373184</v>
      </c>
      <c r="AK262" s="85">
        <v>33232694</v>
      </c>
      <c r="AL262" s="84">
        <v>19847477</v>
      </c>
      <c r="AM262" s="84">
        <v>1205696</v>
      </c>
      <c r="AN262" s="84">
        <v>593413</v>
      </c>
      <c r="AO262" s="84">
        <v>35631</v>
      </c>
      <c r="AP262" s="84">
        <v>62137</v>
      </c>
      <c r="AQ262" s="84">
        <v>12408</v>
      </c>
      <c r="AR262" s="84">
        <v>5742498</v>
      </c>
      <c r="AS262" s="84">
        <v>10646591</v>
      </c>
      <c r="AT262" s="84">
        <f t="shared" si="82"/>
        <v>54333906</v>
      </c>
      <c r="AU262" s="84">
        <f t="shared" si="83"/>
        <v>655550</v>
      </c>
      <c r="AV262" s="84">
        <f t="shared" si="84"/>
        <v>16389089</v>
      </c>
      <c r="AW262" s="84">
        <f t="shared" si="93"/>
        <v>71378545</v>
      </c>
      <c r="AX262" s="84">
        <f t="shared" si="86"/>
        <v>684600</v>
      </c>
      <c r="AY262" s="83">
        <f t="shared" si="89"/>
        <v>72063145</v>
      </c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</row>
    <row r="263" spans="1:75">
      <c r="A263" s="96">
        <f t="shared" si="87"/>
        <v>2040</v>
      </c>
      <c r="B263" s="96">
        <f t="shared" si="88"/>
        <v>6</v>
      </c>
      <c r="C263" s="95">
        <f t="shared" si="71"/>
        <v>51288</v>
      </c>
      <c r="E263" s="85">
        <v>17412831</v>
      </c>
      <c r="F263" s="84">
        <v>14222137</v>
      </c>
      <c r="G263" s="84">
        <v>820892</v>
      </c>
      <c r="H263" s="84">
        <v>427979</v>
      </c>
      <c r="I263" s="84">
        <v>28299</v>
      </c>
      <c r="J263" s="84">
        <v>52645</v>
      </c>
      <c r="K263" s="84">
        <v>12274</v>
      </c>
      <c r="L263" s="84">
        <v>5764506</v>
      </c>
      <c r="M263" s="84">
        <v>11577709</v>
      </c>
      <c r="N263" s="84">
        <f t="shared" si="72"/>
        <v>32496433</v>
      </c>
      <c r="O263" s="84">
        <f t="shared" si="73"/>
        <v>480624</v>
      </c>
      <c r="P263" s="84">
        <f t="shared" si="74"/>
        <v>17342215</v>
      </c>
      <c r="Q263" s="84">
        <f t="shared" si="92"/>
        <v>50319272</v>
      </c>
      <c r="R263" s="84">
        <f t="shared" si="76"/>
        <v>482618</v>
      </c>
      <c r="S263" s="83">
        <f t="shared" si="90"/>
        <v>50801890</v>
      </c>
      <c r="T263" s="84"/>
      <c r="U263" s="85">
        <v>20788963</v>
      </c>
      <c r="V263" s="84">
        <v>15681712</v>
      </c>
      <c r="W263" s="84">
        <v>969553</v>
      </c>
      <c r="X263" s="84">
        <v>462304</v>
      </c>
      <c r="Y263" s="84">
        <v>28299</v>
      </c>
      <c r="Z263" s="84">
        <v>61614</v>
      </c>
      <c r="AA263" s="84">
        <v>12274</v>
      </c>
      <c r="AB263" s="84">
        <v>5764506</v>
      </c>
      <c r="AC263" s="84">
        <v>11577709</v>
      </c>
      <c r="AD263" s="84">
        <f t="shared" si="77"/>
        <v>37480801</v>
      </c>
      <c r="AE263" s="84">
        <f t="shared" si="78"/>
        <v>523918</v>
      </c>
      <c r="AF263" s="84">
        <f t="shared" si="79"/>
        <v>17342215</v>
      </c>
      <c r="AG263" s="84">
        <f t="shared" si="80"/>
        <v>55346934</v>
      </c>
      <c r="AH263" s="84">
        <f t="shared" si="81"/>
        <v>530839</v>
      </c>
      <c r="AI263" s="83">
        <f t="shared" si="91"/>
        <v>55877773</v>
      </c>
      <c r="AK263" s="85">
        <v>21025183</v>
      </c>
      <c r="AL263" s="84">
        <v>15815802</v>
      </c>
      <c r="AM263" s="84">
        <v>969553</v>
      </c>
      <c r="AN263" s="84">
        <v>469377</v>
      </c>
      <c r="AO263" s="84">
        <v>28299</v>
      </c>
      <c r="AP263" s="84">
        <v>61614</v>
      </c>
      <c r="AQ263" s="84">
        <v>12274</v>
      </c>
      <c r="AR263" s="84">
        <v>5764506</v>
      </c>
      <c r="AS263" s="84">
        <v>11577709</v>
      </c>
      <c r="AT263" s="84">
        <f t="shared" si="82"/>
        <v>37851111</v>
      </c>
      <c r="AU263" s="84">
        <f t="shared" si="83"/>
        <v>530991</v>
      </c>
      <c r="AV263" s="84">
        <f t="shared" si="84"/>
        <v>17342215</v>
      </c>
      <c r="AW263" s="84">
        <f t="shared" si="93"/>
        <v>55724317</v>
      </c>
      <c r="AX263" s="84">
        <f t="shared" si="86"/>
        <v>534458</v>
      </c>
      <c r="AY263" s="83">
        <f t="shared" si="89"/>
        <v>56258775</v>
      </c>
      <c r="BA263" s="233"/>
      <c r="BB263" s="233"/>
      <c r="BC263" s="233"/>
      <c r="BD263" s="233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</row>
    <row r="264" spans="1:75">
      <c r="A264" s="96">
        <f t="shared" si="87"/>
        <v>2040</v>
      </c>
      <c r="B264" s="96">
        <f t="shared" si="88"/>
        <v>7</v>
      </c>
      <c r="C264" s="95">
        <f t="shared" si="71"/>
        <v>51318</v>
      </c>
      <c r="E264" s="85">
        <v>11372153</v>
      </c>
      <c r="F264" s="84">
        <v>11799726</v>
      </c>
      <c r="G264" s="84">
        <v>638921</v>
      </c>
      <c r="H264" s="84">
        <v>407127</v>
      </c>
      <c r="I264" s="84">
        <v>25528</v>
      </c>
      <c r="J264" s="84">
        <v>49077</v>
      </c>
      <c r="K264" s="84">
        <v>11605</v>
      </c>
      <c r="L264" s="84">
        <v>5106286</v>
      </c>
      <c r="M264" s="84">
        <v>11509420</v>
      </c>
      <c r="N264" s="84">
        <f t="shared" si="72"/>
        <v>23847933</v>
      </c>
      <c r="O264" s="84">
        <f t="shared" si="73"/>
        <v>456204</v>
      </c>
      <c r="P264" s="84">
        <f t="shared" si="74"/>
        <v>16615706</v>
      </c>
      <c r="Q264" s="84">
        <f t="shared" si="92"/>
        <v>40919843</v>
      </c>
      <c r="R264" s="84">
        <f t="shared" si="76"/>
        <v>392467</v>
      </c>
      <c r="S264" s="83">
        <f t="shared" si="90"/>
        <v>41312310</v>
      </c>
      <c r="T264" s="84"/>
      <c r="U264" s="85">
        <v>14314650</v>
      </c>
      <c r="V264" s="84">
        <v>13165418</v>
      </c>
      <c r="W264" s="84">
        <v>778785</v>
      </c>
      <c r="X264" s="84">
        <v>441443</v>
      </c>
      <c r="Y264" s="84">
        <v>25528</v>
      </c>
      <c r="Z264" s="84">
        <v>57897</v>
      </c>
      <c r="AA264" s="84">
        <v>11605</v>
      </c>
      <c r="AB264" s="84">
        <v>5106286</v>
      </c>
      <c r="AC264" s="84">
        <v>11509420</v>
      </c>
      <c r="AD264" s="84">
        <f t="shared" si="77"/>
        <v>28295986</v>
      </c>
      <c r="AE264" s="84">
        <f t="shared" si="78"/>
        <v>499340</v>
      </c>
      <c r="AF264" s="84">
        <f t="shared" si="79"/>
        <v>16615706</v>
      </c>
      <c r="AG264" s="84">
        <f t="shared" si="80"/>
        <v>45411032</v>
      </c>
      <c r="AH264" s="84">
        <f t="shared" si="81"/>
        <v>435542</v>
      </c>
      <c r="AI264" s="83">
        <f t="shared" si="91"/>
        <v>45846574</v>
      </c>
      <c r="AK264" s="85">
        <v>14493937</v>
      </c>
      <c r="AL264" s="84">
        <v>13252336</v>
      </c>
      <c r="AM264" s="84">
        <v>778785</v>
      </c>
      <c r="AN264" s="84">
        <v>447631</v>
      </c>
      <c r="AO264" s="84">
        <v>25528</v>
      </c>
      <c r="AP264" s="84">
        <v>57897</v>
      </c>
      <c r="AQ264" s="84">
        <v>11605</v>
      </c>
      <c r="AR264" s="84">
        <v>5106286</v>
      </c>
      <c r="AS264" s="84">
        <v>11509420</v>
      </c>
      <c r="AT264" s="84">
        <f t="shared" si="82"/>
        <v>28562191</v>
      </c>
      <c r="AU264" s="84">
        <f t="shared" si="83"/>
        <v>505528</v>
      </c>
      <c r="AV264" s="84">
        <f t="shared" si="84"/>
        <v>16615706</v>
      </c>
      <c r="AW264" s="84">
        <f t="shared" si="93"/>
        <v>45683425</v>
      </c>
      <c r="AX264" s="84">
        <f t="shared" si="86"/>
        <v>438155</v>
      </c>
      <c r="AY264" s="83">
        <f t="shared" si="89"/>
        <v>46121580</v>
      </c>
      <c r="BA264" s="233"/>
      <c r="BB264" s="233"/>
      <c r="BC264" s="233"/>
      <c r="BD264" s="23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</row>
    <row r="265" spans="1:75">
      <c r="A265" s="96">
        <f t="shared" si="87"/>
        <v>2040</v>
      </c>
      <c r="B265" s="96">
        <f t="shared" si="88"/>
        <v>8</v>
      </c>
      <c r="C265" s="95">
        <f t="shared" si="71"/>
        <v>51349</v>
      </c>
      <c r="E265" s="85">
        <v>10315430</v>
      </c>
      <c r="F265" s="84">
        <v>12215385</v>
      </c>
      <c r="G265" s="84">
        <v>670940</v>
      </c>
      <c r="H265" s="84">
        <v>423957</v>
      </c>
      <c r="I265" s="84">
        <v>26577</v>
      </c>
      <c r="J265" s="84">
        <v>50210</v>
      </c>
      <c r="K265" s="84">
        <v>11801</v>
      </c>
      <c r="L265" s="84">
        <v>5339001</v>
      </c>
      <c r="M265" s="84">
        <v>11079849</v>
      </c>
      <c r="N265" s="84">
        <f t="shared" si="72"/>
        <v>23240133</v>
      </c>
      <c r="O265" s="84">
        <f t="shared" si="73"/>
        <v>474167</v>
      </c>
      <c r="P265" s="84">
        <f t="shared" si="74"/>
        <v>16418850</v>
      </c>
      <c r="Q265" s="84">
        <f t="shared" si="92"/>
        <v>40133150</v>
      </c>
      <c r="R265" s="84">
        <f t="shared" si="76"/>
        <v>384922</v>
      </c>
      <c r="S265" s="83">
        <f t="shared" si="90"/>
        <v>40518072</v>
      </c>
      <c r="T265" s="84"/>
      <c r="U265" s="85">
        <v>13397817</v>
      </c>
      <c r="V265" s="84">
        <v>13624739</v>
      </c>
      <c r="W265" s="84">
        <v>823638</v>
      </c>
      <c r="X265" s="84">
        <v>460228</v>
      </c>
      <c r="Y265" s="84">
        <v>26577</v>
      </c>
      <c r="Z265" s="84">
        <v>58810</v>
      </c>
      <c r="AA265" s="84">
        <v>11801</v>
      </c>
      <c r="AB265" s="84">
        <v>5339001</v>
      </c>
      <c r="AC265" s="84">
        <v>11079849</v>
      </c>
      <c r="AD265" s="84">
        <f t="shared" si="77"/>
        <v>27884572</v>
      </c>
      <c r="AE265" s="84">
        <f t="shared" si="78"/>
        <v>519038</v>
      </c>
      <c r="AF265" s="84">
        <f t="shared" si="79"/>
        <v>16418850</v>
      </c>
      <c r="AG265" s="84">
        <f t="shared" si="80"/>
        <v>44822460</v>
      </c>
      <c r="AH265" s="84">
        <f t="shared" si="81"/>
        <v>429897</v>
      </c>
      <c r="AI265" s="83">
        <f t="shared" si="91"/>
        <v>45252357</v>
      </c>
      <c r="AK265" s="85">
        <v>13605860</v>
      </c>
      <c r="AL265" s="84">
        <v>13716298</v>
      </c>
      <c r="AM265" s="84">
        <v>823638</v>
      </c>
      <c r="AN265" s="84">
        <v>466848</v>
      </c>
      <c r="AO265" s="84">
        <v>26577</v>
      </c>
      <c r="AP265" s="84">
        <v>58810</v>
      </c>
      <c r="AQ265" s="84">
        <v>11801</v>
      </c>
      <c r="AR265" s="84">
        <v>5339001</v>
      </c>
      <c r="AS265" s="84">
        <v>11079849</v>
      </c>
      <c r="AT265" s="84">
        <f t="shared" si="82"/>
        <v>28184174</v>
      </c>
      <c r="AU265" s="84">
        <f t="shared" si="83"/>
        <v>525658</v>
      </c>
      <c r="AV265" s="84">
        <f t="shared" si="84"/>
        <v>16418850</v>
      </c>
      <c r="AW265" s="84">
        <f t="shared" si="93"/>
        <v>45128682</v>
      </c>
      <c r="AX265" s="84">
        <f t="shared" si="86"/>
        <v>432834</v>
      </c>
      <c r="AY265" s="83">
        <f t="shared" si="89"/>
        <v>45561516</v>
      </c>
      <c r="BA265" s="233"/>
      <c r="BB265" s="233"/>
      <c r="BC265" s="233"/>
      <c r="BD265" s="233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</row>
    <row r="266" spans="1:75">
      <c r="A266" s="96">
        <f t="shared" si="87"/>
        <v>2040</v>
      </c>
      <c r="B266" s="96">
        <f t="shared" si="88"/>
        <v>9</v>
      </c>
      <c r="C266" s="95">
        <f t="shared" si="71"/>
        <v>51380</v>
      </c>
      <c r="E266" s="85">
        <v>17456290</v>
      </c>
      <c r="F266" s="84">
        <v>13500709</v>
      </c>
      <c r="G266" s="84">
        <v>901401</v>
      </c>
      <c r="H266" s="84">
        <v>405522</v>
      </c>
      <c r="I266" s="84">
        <v>27979</v>
      </c>
      <c r="J266" s="84">
        <v>77196</v>
      </c>
      <c r="K266" s="84">
        <v>14490</v>
      </c>
      <c r="L266" s="84">
        <v>5308155</v>
      </c>
      <c r="M266" s="84">
        <v>10887194</v>
      </c>
      <c r="N266" s="84">
        <f t="shared" si="72"/>
        <v>31900869</v>
      </c>
      <c r="O266" s="84">
        <f t="shared" si="73"/>
        <v>482718</v>
      </c>
      <c r="P266" s="84">
        <f t="shared" si="74"/>
        <v>16195349</v>
      </c>
      <c r="Q266" s="84">
        <f t="shared" si="92"/>
        <v>48578936</v>
      </c>
      <c r="R266" s="84">
        <f t="shared" si="76"/>
        <v>465926</v>
      </c>
      <c r="S266" s="83">
        <f t="shared" si="90"/>
        <v>49044862</v>
      </c>
      <c r="T266" s="84"/>
      <c r="U266" s="85">
        <v>21219729</v>
      </c>
      <c r="V266" s="84">
        <v>14881492</v>
      </c>
      <c r="W266" s="84">
        <v>1064040</v>
      </c>
      <c r="X266" s="84">
        <v>439659</v>
      </c>
      <c r="Y266" s="84">
        <v>27979</v>
      </c>
      <c r="Z266" s="84">
        <v>85055</v>
      </c>
      <c r="AA266" s="84">
        <v>14490</v>
      </c>
      <c r="AB266" s="84">
        <v>5308155</v>
      </c>
      <c r="AC266" s="84">
        <v>10887194</v>
      </c>
      <c r="AD266" s="84">
        <f t="shared" si="77"/>
        <v>37207730</v>
      </c>
      <c r="AE266" s="84">
        <f t="shared" si="78"/>
        <v>524714</v>
      </c>
      <c r="AF266" s="84">
        <f t="shared" si="79"/>
        <v>16195349</v>
      </c>
      <c r="AG266" s="84">
        <f t="shared" si="80"/>
        <v>53927793</v>
      </c>
      <c r="AH266" s="84">
        <f t="shared" si="81"/>
        <v>517228</v>
      </c>
      <c r="AI266" s="83">
        <f t="shared" si="91"/>
        <v>54445021</v>
      </c>
      <c r="AK266" s="85">
        <v>21540549</v>
      </c>
      <c r="AL266" s="84">
        <v>15039705</v>
      </c>
      <c r="AM266" s="84">
        <v>1064040</v>
      </c>
      <c r="AN266" s="84">
        <v>447561</v>
      </c>
      <c r="AO266" s="84">
        <v>27979</v>
      </c>
      <c r="AP266" s="84">
        <v>85055</v>
      </c>
      <c r="AQ266" s="84">
        <v>14490</v>
      </c>
      <c r="AR266" s="84">
        <v>5308155</v>
      </c>
      <c r="AS266" s="84">
        <v>10887194</v>
      </c>
      <c r="AT266" s="84">
        <f t="shared" si="82"/>
        <v>37686763</v>
      </c>
      <c r="AU266" s="84">
        <f t="shared" si="83"/>
        <v>532616</v>
      </c>
      <c r="AV266" s="84">
        <f t="shared" si="84"/>
        <v>16195349</v>
      </c>
      <c r="AW266" s="84">
        <f t="shared" si="93"/>
        <v>54414728</v>
      </c>
      <c r="AX266" s="84">
        <f t="shared" si="86"/>
        <v>521898</v>
      </c>
      <c r="AY266" s="83">
        <f t="shared" si="89"/>
        <v>54936626</v>
      </c>
      <c r="BA266" s="233"/>
      <c r="BB266" s="233"/>
      <c r="BC266" s="233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</row>
    <row r="267" spans="1:75">
      <c r="A267" s="96">
        <f t="shared" si="87"/>
        <v>2040</v>
      </c>
      <c r="B267" s="96">
        <f t="shared" si="88"/>
        <v>10</v>
      </c>
      <c r="C267" s="95">
        <f t="shared" si="71"/>
        <v>51410</v>
      </c>
      <c r="E267" s="85">
        <v>45058336</v>
      </c>
      <c r="F267" s="84">
        <v>22393105</v>
      </c>
      <c r="G267" s="84">
        <v>1082562</v>
      </c>
      <c r="H267" s="84">
        <v>604901</v>
      </c>
      <c r="I267" s="84">
        <v>38462</v>
      </c>
      <c r="J267" s="84">
        <v>89619</v>
      </c>
      <c r="K267" s="84">
        <v>14766</v>
      </c>
      <c r="L267" s="84">
        <v>5757710</v>
      </c>
      <c r="M267" s="84">
        <v>11927291</v>
      </c>
      <c r="N267" s="84">
        <f t="shared" si="72"/>
        <v>68587231</v>
      </c>
      <c r="O267" s="84">
        <f t="shared" si="73"/>
        <v>694520</v>
      </c>
      <c r="P267" s="84">
        <f t="shared" si="74"/>
        <v>17685001</v>
      </c>
      <c r="Q267" s="84">
        <f t="shared" si="92"/>
        <v>86966752</v>
      </c>
      <c r="R267" s="84">
        <f t="shared" si="76"/>
        <v>834108</v>
      </c>
      <c r="S267" s="83">
        <f t="shared" si="90"/>
        <v>87800860</v>
      </c>
      <c r="T267" s="84"/>
      <c r="U267" s="85">
        <v>51629348</v>
      </c>
      <c r="V267" s="84">
        <v>24288519</v>
      </c>
      <c r="W267" s="84">
        <v>1214495</v>
      </c>
      <c r="X267" s="84">
        <v>655871</v>
      </c>
      <c r="Y267" s="84">
        <v>38462</v>
      </c>
      <c r="Z267" s="84">
        <v>99809</v>
      </c>
      <c r="AA267" s="84">
        <v>14766</v>
      </c>
      <c r="AB267" s="84">
        <v>5757710</v>
      </c>
      <c r="AC267" s="84">
        <v>11927291</v>
      </c>
      <c r="AD267" s="84">
        <f t="shared" si="77"/>
        <v>77185590</v>
      </c>
      <c r="AE267" s="84">
        <f t="shared" si="78"/>
        <v>755680</v>
      </c>
      <c r="AF267" s="84">
        <f t="shared" si="79"/>
        <v>17685001</v>
      </c>
      <c r="AG267" s="84">
        <f t="shared" si="80"/>
        <v>95626271</v>
      </c>
      <c r="AH267" s="84">
        <f t="shared" si="81"/>
        <v>917163</v>
      </c>
      <c r="AI267" s="83">
        <f t="shared" si="91"/>
        <v>96543434</v>
      </c>
      <c r="AK267" s="85">
        <v>52294378</v>
      </c>
      <c r="AL267" s="84">
        <v>24666295</v>
      </c>
      <c r="AM267" s="84">
        <v>1214495</v>
      </c>
      <c r="AN267" s="84">
        <v>672401</v>
      </c>
      <c r="AO267" s="84">
        <v>38462</v>
      </c>
      <c r="AP267" s="84">
        <v>99809</v>
      </c>
      <c r="AQ267" s="84">
        <v>14766</v>
      </c>
      <c r="AR267" s="84">
        <v>5757710</v>
      </c>
      <c r="AS267" s="84">
        <v>11927291</v>
      </c>
      <c r="AT267" s="84">
        <f t="shared" si="82"/>
        <v>78228396</v>
      </c>
      <c r="AU267" s="84">
        <f t="shared" si="83"/>
        <v>772210</v>
      </c>
      <c r="AV267" s="84">
        <f t="shared" si="84"/>
        <v>17685001</v>
      </c>
      <c r="AW267" s="84">
        <f t="shared" si="93"/>
        <v>96685607</v>
      </c>
      <c r="AX267" s="84">
        <f t="shared" si="86"/>
        <v>927323</v>
      </c>
      <c r="AY267" s="83">
        <f t="shared" si="89"/>
        <v>97612930</v>
      </c>
      <c r="BA267" s="233"/>
      <c r="BB267" s="233"/>
      <c r="BC267" s="233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</row>
    <row r="268" spans="1:75">
      <c r="A268" s="96">
        <f t="shared" si="87"/>
        <v>2040</v>
      </c>
      <c r="B268" s="96">
        <f t="shared" si="88"/>
        <v>11</v>
      </c>
      <c r="C268" s="95">
        <f t="shared" si="71"/>
        <v>51441</v>
      </c>
      <c r="E268" s="85">
        <v>76843833</v>
      </c>
      <c r="F268" s="84">
        <v>32292924</v>
      </c>
      <c r="G268" s="84">
        <v>2001479</v>
      </c>
      <c r="H268" s="84">
        <v>677229</v>
      </c>
      <c r="I268" s="84">
        <v>32844</v>
      </c>
      <c r="J268" s="84">
        <v>87013</v>
      </c>
      <c r="K268" s="84">
        <v>12218</v>
      </c>
      <c r="L268" s="84">
        <v>6748352</v>
      </c>
      <c r="M268" s="84">
        <v>12754127</v>
      </c>
      <c r="N268" s="84">
        <f t="shared" si="72"/>
        <v>111183298</v>
      </c>
      <c r="O268" s="84">
        <f t="shared" si="73"/>
        <v>764242</v>
      </c>
      <c r="P268" s="84">
        <f t="shared" si="74"/>
        <v>19502479</v>
      </c>
      <c r="Q268" s="84">
        <f t="shared" si="92"/>
        <v>131450019</v>
      </c>
      <c r="R268" s="84">
        <f t="shared" si="76"/>
        <v>1260752</v>
      </c>
      <c r="S268" s="83">
        <f t="shared" si="90"/>
        <v>132710771</v>
      </c>
      <c r="T268" s="84"/>
      <c r="U268" s="85">
        <v>86113158</v>
      </c>
      <c r="V268" s="84">
        <v>34794593</v>
      </c>
      <c r="W268" s="84">
        <v>2176052</v>
      </c>
      <c r="X268" s="84">
        <v>719403</v>
      </c>
      <c r="Y268" s="84">
        <v>32844</v>
      </c>
      <c r="Z268" s="84">
        <v>96967</v>
      </c>
      <c r="AA268" s="84">
        <v>12218</v>
      </c>
      <c r="AB268" s="84">
        <v>6748352</v>
      </c>
      <c r="AC268" s="84">
        <v>12754127</v>
      </c>
      <c r="AD268" s="84">
        <f t="shared" si="77"/>
        <v>123128865</v>
      </c>
      <c r="AE268" s="84">
        <f t="shared" si="78"/>
        <v>816370</v>
      </c>
      <c r="AF268" s="84">
        <f t="shared" si="79"/>
        <v>19502479</v>
      </c>
      <c r="AG268" s="84">
        <f t="shared" si="80"/>
        <v>143447714</v>
      </c>
      <c r="AH268" s="84">
        <f t="shared" si="81"/>
        <v>1375824</v>
      </c>
      <c r="AI268" s="83">
        <f t="shared" si="91"/>
        <v>144823538</v>
      </c>
      <c r="AK268" s="85">
        <v>87147419</v>
      </c>
      <c r="AL268" s="84">
        <v>35543564</v>
      </c>
      <c r="AM268" s="84">
        <v>2176052</v>
      </c>
      <c r="AN268" s="84">
        <v>734080</v>
      </c>
      <c r="AO268" s="84">
        <v>32844</v>
      </c>
      <c r="AP268" s="84">
        <v>96967</v>
      </c>
      <c r="AQ268" s="84">
        <v>12218</v>
      </c>
      <c r="AR268" s="84">
        <v>6748352</v>
      </c>
      <c r="AS268" s="84">
        <v>12754127</v>
      </c>
      <c r="AT268" s="84">
        <f t="shared" si="82"/>
        <v>124912097</v>
      </c>
      <c r="AU268" s="84">
        <f t="shared" si="83"/>
        <v>831047</v>
      </c>
      <c r="AV268" s="84">
        <f t="shared" si="84"/>
        <v>19502479</v>
      </c>
      <c r="AW268" s="84">
        <f t="shared" si="93"/>
        <v>145245623</v>
      </c>
      <c r="AX268" s="84">
        <f t="shared" si="86"/>
        <v>1393068</v>
      </c>
      <c r="AY268" s="83">
        <f t="shared" si="89"/>
        <v>146638691</v>
      </c>
      <c r="BA268" s="233"/>
      <c r="BB268" s="233"/>
      <c r="BC268" s="23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</row>
    <row r="269" spans="1:75">
      <c r="A269" s="96">
        <f t="shared" si="87"/>
        <v>2040</v>
      </c>
      <c r="B269" s="96">
        <f t="shared" si="88"/>
        <v>12</v>
      </c>
      <c r="C269" s="95">
        <f t="shared" si="71"/>
        <v>51471</v>
      </c>
      <c r="E269" s="85">
        <v>101586201</v>
      </c>
      <c r="F269" s="84">
        <v>41286947</v>
      </c>
      <c r="G269" s="84">
        <v>2616600</v>
      </c>
      <c r="H269" s="84">
        <v>863890</v>
      </c>
      <c r="I269" s="84">
        <v>39413</v>
      </c>
      <c r="J269" s="84">
        <v>102919</v>
      </c>
      <c r="K269" s="84">
        <v>13522</v>
      </c>
      <c r="L269" s="84">
        <v>6934625</v>
      </c>
      <c r="M269" s="84">
        <v>13109556</v>
      </c>
      <c r="N269" s="84">
        <f t="shared" si="72"/>
        <v>145542683</v>
      </c>
      <c r="O269" s="84">
        <f t="shared" si="73"/>
        <v>966809</v>
      </c>
      <c r="P269" s="84">
        <f t="shared" si="74"/>
        <v>20044181</v>
      </c>
      <c r="Q269" s="84">
        <f t="shared" si="92"/>
        <v>166553673</v>
      </c>
      <c r="R269" s="84">
        <f t="shared" si="76"/>
        <v>1597436</v>
      </c>
      <c r="S269" s="83">
        <f t="shared" si="90"/>
        <v>168151109</v>
      </c>
      <c r="T269" s="84"/>
      <c r="U269" s="85">
        <v>113891623</v>
      </c>
      <c r="V269" s="84">
        <v>44615130</v>
      </c>
      <c r="W269" s="84">
        <v>2810795</v>
      </c>
      <c r="X269" s="84">
        <v>907349</v>
      </c>
      <c r="Y269" s="84">
        <v>39413</v>
      </c>
      <c r="Z269" s="84">
        <v>113114</v>
      </c>
      <c r="AA269" s="84">
        <v>13522</v>
      </c>
      <c r="AB269" s="84">
        <v>6934625</v>
      </c>
      <c r="AC269" s="84">
        <v>13109556</v>
      </c>
      <c r="AD269" s="84">
        <f t="shared" si="77"/>
        <v>161370483</v>
      </c>
      <c r="AE269" s="84">
        <f t="shared" si="78"/>
        <v>1020463</v>
      </c>
      <c r="AF269" s="84">
        <f t="shared" si="79"/>
        <v>20044181</v>
      </c>
      <c r="AG269" s="84">
        <f t="shared" si="80"/>
        <v>182435127</v>
      </c>
      <c r="AH269" s="84">
        <f t="shared" si="81"/>
        <v>1749756</v>
      </c>
      <c r="AI269" s="83">
        <f t="shared" si="91"/>
        <v>184184883</v>
      </c>
      <c r="AK269" s="85">
        <v>115335728</v>
      </c>
      <c r="AL269" s="84">
        <v>45824154</v>
      </c>
      <c r="AM269" s="84">
        <v>2810795</v>
      </c>
      <c r="AN269" s="84">
        <v>923139</v>
      </c>
      <c r="AO269" s="84">
        <v>39413</v>
      </c>
      <c r="AP269" s="84">
        <v>113114</v>
      </c>
      <c r="AQ269" s="84">
        <v>13522</v>
      </c>
      <c r="AR269" s="84">
        <v>6934625</v>
      </c>
      <c r="AS269" s="84">
        <v>13109556</v>
      </c>
      <c r="AT269" s="84">
        <f t="shared" si="82"/>
        <v>164023612</v>
      </c>
      <c r="AU269" s="84">
        <f t="shared" si="83"/>
        <v>1036253</v>
      </c>
      <c r="AV269" s="84">
        <f t="shared" si="84"/>
        <v>20044181</v>
      </c>
      <c r="AW269" s="84">
        <f t="shared" si="93"/>
        <v>185104046</v>
      </c>
      <c r="AX269" s="84">
        <f t="shared" si="86"/>
        <v>1775354</v>
      </c>
      <c r="AY269" s="83">
        <f t="shared" si="89"/>
        <v>186879400</v>
      </c>
      <c r="BA269" s="233"/>
      <c r="BB269" s="233"/>
      <c r="BC269" s="233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</row>
    <row r="270" spans="1:75">
      <c r="A270" s="96">
        <f t="shared" si="87"/>
        <v>2041</v>
      </c>
      <c r="B270" s="96">
        <f t="shared" si="88"/>
        <v>1</v>
      </c>
      <c r="C270" s="95">
        <f t="shared" si="71"/>
        <v>51502</v>
      </c>
      <c r="E270" s="85">
        <v>97535372</v>
      </c>
      <c r="F270" s="84">
        <v>38522903</v>
      </c>
      <c r="G270" s="84">
        <v>2284775</v>
      </c>
      <c r="H270" s="84">
        <v>653241</v>
      </c>
      <c r="I270" s="84">
        <v>30695</v>
      </c>
      <c r="J270" s="84">
        <v>93961</v>
      </c>
      <c r="K270" s="84">
        <v>12585</v>
      </c>
      <c r="L270" s="84">
        <v>6728013</v>
      </c>
      <c r="M270" s="84">
        <v>11365773</v>
      </c>
      <c r="N270" s="84">
        <f t="shared" si="72"/>
        <v>138386330</v>
      </c>
      <c r="O270" s="84">
        <f t="shared" si="73"/>
        <v>747202</v>
      </c>
      <c r="P270" s="84">
        <f t="shared" si="74"/>
        <v>18093786</v>
      </c>
      <c r="Q270" s="84">
        <f t="shared" si="92"/>
        <v>157227318</v>
      </c>
      <c r="R270" s="84">
        <f t="shared" si="76"/>
        <v>1507985</v>
      </c>
      <c r="S270" s="83">
        <f t="shared" si="90"/>
        <v>158735303</v>
      </c>
      <c r="T270" s="84"/>
      <c r="U270" s="85">
        <v>109578964</v>
      </c>
      <c r="V270" s="84">
        <v>41515370</v>
      </c>
      <c r="W270" s="84">
        <v>2451621</v>
      </c>
      <c r="X270" s="84">
        <v>702967</v>
      </c>
      <c r="Y270" s="84">
        <v>30695</v>
      </c>
      <c r="Z270" s="84">
        <v>105456</v>
      </c>
      <c r="AA270" s="84">
        <v>12585</v>
      </c>
      <c r="AB270" s="84">
        <v>6728013</v>
      </c>
      <c r="AC270" s="84">
        <v>11365773</v>
      </c>
      <c r="AD270" s="84">
        <f t="shared" si="77"/>
        <v>153589235</v>
      </c>
      <c r="AE270" s="84">
        <f t="shared" si="78"/>
        <v>808423</v>
      </c>
      <c r="AF270" s="84">
        <f t="shared" si="79"/>
        <v>18093786</v>
      </c>
      <c r="AG270" s="84">
        <f t="shared" si="80"/>
        <v>172491444</v>
      </c>
      <c r="AH270" s="84">
        <f t="shared" si="81"/>
        <v>1654385</v>
      </c>
      <c r="AI270" s="83">
        <f t="shared" si="91"/>
        <v>174145829</v>
      </c>
      <c r="AK270" s="85">
        <v>110992081</v>
      </c>
      <c r="AL270" s="84">
        <v>42587805</v>
      </c>
      <c r="AM270" s="84">
        <v>2451621</v>
      </c>
      <c r="AN270" s="84">
        <v>724534</v>
      </c>
      <c r="AO270" s="84">
        <v>30695</v>
      </c>
      <c r="AP270" s="84">
        <v>105456</v>
      </c>
      <c r="AQ270" s="84">
        <v>12585</v>
      </c>
      <c r="AR270" s="84">
        <v>6728013</v>
      </c>
      <c r="AS270" s="84">
        <v>11365773</v>
      </c>
      <c r="AT270" s="84">
        <f t="shared" si="82"/>
        <v>156074787</v>
      </c>
      <c r="AU270" s="84">
        <f t="shared" si="83"/>
        <v>829990</v>
      </c>
      <c r="AV270" s="84">
        <f t="shared" si="84"/>
        <v>18093786</v>
      </c>
      <c r="AW270" s="84">
        <f t="shared" si="93"/>
        <v>174998563</v>
      </c>
      <c r="AX270" s="84">
        <f t="shared" si="86"/>
        <v>1678431</v>
      </c>
      <c r="AY270" s="83">
        <f t="shared" si="89"/>
        <v>176676994</v>
      </c>
      <c r="BA270" s="233"/>
      <c r="BB270" s="233"/>
      <c r="BC270" s="233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</row>
    <row r="271" spans="1:75">
      <c r="A271" s="96">
        <f t="shared" si="87"/>
        <v>2041</v>
      </c>
      <c r="B271" s="96">
        <f t="shared" si="88"/>
        <v>2</v>
      </c>
      <c r="C271" s="95">
        <f t="shared" si="71"/>
        <v>51533</v>
      </c>
      <c r="E271" s="85">
        <v>82744069</v>
      </c>
      <c r="F271" s="84">
        <v>36098797</v>
      </c>
      <c r="G271" s="84">
        <v>2043566</v>
      </c>
      <c r="H271" s="84">
        <v>619008</v>
      </c>
      <c r="I271" s="84">
        <v>36449</v>
      </c>
      <c r="J271" s="84">
        <v>110098</v>
      </c>
      <c r="K271" s="84">
        <v>13740</v>
      </c>
      <c r="L271" s="84">
        <v>7047497</v>
      </c>
      <c r="M271" s="84">
        <v>15760627</v>
      </c>
      <c r="N271" s="84">
        <f t="shared" si="72"/>
        <v>120936621</v>
      </c>
      <c r="O271" s="84">
        <f t="shared" si="73"/>
        <v>729106</v>
      </c>
      <c r="P271" s="84">
        <f t="shared" si="74"/>
        <v>22808124</v>
      </c>
      <c r="Q271" s="84">
        <f t="shared" si="92"/>
        <v>144473851</v>
      </c>
      <c r="R271" s="84">
        <f t="shared" si="76"/>
        <v>1385665</v>
      </c>
      <c r="S271" s="83">
        <f t="shared" si="90"/>
        <v>145859516</v>
      </c>
      <c r="T271" s="84"/>
      <c r="U271" s="85">
        <v>92569918</v>
      </c>
      <c r="V271" s="84">
        <v>38541484</v>
      </c>
      <c r="W271" s="84">
        <v>2197668</v>
      </c>
      <c r="X271" s="84">
        <v>669381</v>
      </c>
      <c r="Y271" s="84">
        <v>36449</v>
      </c>
      <c r="Z271" s="84">
        <v>121435</v>
      </c>
      <c r="AA271" s="84">
        <v>13740</v>
      </c>
      <c r="AB271" s="84">
        <v>7047497</v>
      </c>
      <c r="AC271" s="84">
        <v>15760627</v>
      </c>
      <c r="AD271" s="84">
        <f t="shared" si="77"/>
        <v>133359259</v>
      </c>
      <c r="AE271" s="84">
        <f t="shared" si="78"/>
        <v>790816</v>
      </c>
      <c r="AF271" s="84">
        <f t="shared" si="79"/>
        <v>22808124</v>
      </c>
      <c r="AG271" s="84">
        <f t="shared" si="80"/>
        <v>156958199</v>
      </c>
      <c r="AH271" s="84">
        <f t="shared" si="81"/>
        <v>1505404</v>
      </c>
      <c r="AI271" s="83">
        <f t="shared" si="91"/>
        <v>158463603</v>
      </c>
      <c r="AK271" s="85">
        <v>93687944</v>
      </c>
      <c r="AL271" s="84">
        <v>39307857</v>
      </c>
      <c r="AM271" s="84">
        <v>2197668</v>
      </c>
      <c r="AN271" s="84">
        <v>690742</v>
      </c>
      <c r="AO271" s="84">
        <v>36449</v>
      </c>
      <c r="AP271" s="84">
        <v>121435</v>
      </c>
      <c r="AQ271" s="84">
        <v>13740</v>
      </c>
      <c r="AR271" s="84">
        <v>7047497</v>
      </c>
      <c r="AS271" s="84">
        <v>15760627</v>
      </c>
      <c r="AT271" s="84">
        <f t="shared" si="82"/>
        <v>135243658</v>
      </c>
      <c r="AU271" s="84">
        <f t="shared" si="83"/>
        <v>812177</v>
      </c>
      <c r="AV271" s="84">
        <f t="shared" si="84"/>
        <v>22808124</v>
      </c>
      <c r="AW271" s="84">
        <f t="shared" si="93"/>
        <v>158863959</v>
      </c>
      <c r="AX271" s="84">
        <f t="shared" si="86"/>
        <v>1523683</v>
      </c>
      <c r="AY271" s="83">
        <f t="shared" si="89"/>
        <v>160387642</v>
      </c>
      <c r="BA271" s="233"/>
      <c r="BB271" s="233"/>
      <c r="BC271" s="233"/>
      <c r="BD271" s="233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</row>
    <row r="272" spans="1:75">
      <c r="A272" s="96">
        <f t="shared" si="87"/>
        <v>2041</v>
      </c>
      <c r="B272" s="96">
        <f t="shared" si="88"/>
        <v>3</v>
      </c>
      <c r="C272" s="95">
        <f t="shared" si="71"/>
        <v>51561</v>
      </c>
      <c r="E272" s="85">
        <v>75410036</v>
      </c>
      <c r="F272" s="84">
        <v>33232257</v>
      </c>
      <c r="G272" s="84">
        <v>1840590</v>
      </c>
      <c r="H272" s="84">
        <v>581746</v>
      </c>
      <c r="I272" s="84">
        <v>36006</v>
      </c>
      <c r="J272" s="84">
        <v>99046</v>
      </c>
      <c r="K272" s="84">
        <v>14893</v>
      </c>
      <c r="L272" s="84">
        <v>6552339</v>
      </c>
      <c r="M272" s="84">
        <v>10733615</v>
      </c>
      <c r="N272" s="84">
        <f t="shared" si="72"/>
        <v>110533782</v>
      </c>
      <c r="O272" s="84">
        <f t="shared" si="73"/>
        <v>680792</v>
      </c>
      <c r="P272" s="84">
        <f t="shared" si="74"/>
        <v>17285954</v>
      </c>
      <c r="Q272" s="84">
        <f t="shared" si="92"/>
        <v>128500528</v>
      </c>
      <c r="R272" s="84">
        <f t="shared" si="76"/>
        <v>1232463</v>
      </c>
      <c r="S272" s="83">
        <f t="shared" si="90"/>
        <v>129732991</v>
      </c>
      <c r="T272" s="84"/>
      <c r="U272" s="85">
        <v>85120941</v>
      </c>
      <c r="V272" s="84">
        <v>35546674</v>
      </c>
      <c r="W272" s="84">
        <v>1996974</v>
      </c>
      <c r="X272" s="84">
        <v>628625</v>
      </c>
      <c r="Y272" s="84">
        <v>36006</v>
      </c>
      <c r="Z272" s="84">
        <v>110369</v>
      </c>
      <c r="AA272" s="84">
        <v>14893</v>
      </c>
      <c r="AB272" s="84">
        <v>6552339</v>
      </c>
      <c r="AC272" s="84">
        <v>10733615</v>
      </c>
      <c r="AD272" s="84">
        <f t="shared" si="77"/>
        <v>122715488</v>
      </c>
      <c r="AE272" s="84">
        <f t="shared" si="78"/>
        <v>738994</v>
      </c>
      <c r="AF272" s="84">
        <f t="shared" si="79"/>
        <v>17285954</v>
      </c>
      <c r="AG272" s="84">
        <f t="shared" si="80"/>
        <v>140740436</v>
      </c>
      <c r="AH272" s="84">
        <f t="shared" si="81"/>
        <v>1349858</v>
      </c>
      <c r="AI272" s="83">
        <f t="shared" si="91"/>
        <v>142090294</v>
      </c>
      <c r="AK272" s="85">
        <v>86198779</v>
      </c>
      <c r="AL272" s="84">
        <v>36181996</v>
      </c>
      <c r="AM272" s="84">
        <v>1996974</v>
      </c>
      <c r="AN272" s="84">
        <v>646942</v>
      </c>
      <c r="AO272" s="84">
        <v>36006</v>
      </c>
      <c r="AP272" s="84">
        <v>110369</v>
      </c>
      <c r="AQ272" s="84">
        <v>14893</v>
      </c>
      <c r="AR272" s="84">
        <v>6552339</v>
      </c>
      <c r="AS272" s="84">
        <v>10733615</v>
      </c>
      <c r="AT272" s="84">
        <f t="shared" si="82"/>
        <v>124428648</v>
      </c>
      <c r="AU272" s="84">
        <f t="shared" si="83"/>
        <v>757311</v>
      </c>
      <c r="AV272" s="84">
        <f t="shared" si="84"/>
        <v>17285954</v>
      </c>
      <c r="AW272" s="84">
        <f t="shared" si="93"/>
        <v>142471913</v>
      </c>
      <c r="AX272" s="84">
        <f t="shared" si="86"/>
        <v>1366465</v>
      </c>
      <c r="AY272" s="83">
        <f t="shared" si="89"/>
        <v>143838378</v>
      </c>
      <c r="BA272" s="233"/>
      <c r="BB272" s="233"/>
      <c r="BC272" s="233"/>
      <c r="BD272" s="233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</row>
    <row r="273" spans="1:75">
      <c r="A273" s="96">
        <f t="shared" si="87"/>
        <v>2041</v>
      </c>
      <c r="B273" s="96">
        <f t="shared" si="88"/>
        <v>4</v>
      </c>
      <c r="C273" s="95">
        <f t="shared" si="71"/>
        <v>51592</v>
      </c>
      <c r="E273" s="85">
        <v>51492676</v>
      </c>
      <c r="F273" s="84">
        <v>24511822</v>
      </c>
      <c r="G273" s="84">
        <v>1521239</v>
      </c>
      <c r="H273" s="84">
        <v>451796</v>
      </c>
      <c r="I273" s="84">
        <v>27064</v>
      </c>
      <c r="J273" s="84">
        <v>66137</v>
      </c>
      <c r="K273" s="84">
        <v>13445</v>
      </c>
      <c r="L273" s="84">
        <v>6640403</v>
      </c>
      <c r="M273" s="84">
        <v>11575374</v>
      </c>
      <c r="N273" s="84">
        <f t="shared" si="72"/>
        <v>77566246</v>
      </c>
      <c r="O273" s="84">
        <f t="shared" si="73"/>
        <v>517933</v>
      </c>
      <c r="P273" s="84">
        <f t="shared" si="74"/>
        <v>18215777</v>
      </c>
      <c r="Q273" s="84">
        <f t="shared" si="92"/>
        <v>96299956</v>
      </c>
      <c r="R273" s="84">
        <f t="shared" si="76"/>
        <v>923624</v>
      </c>
      <c r="S273" s="83">
        <f t="shared" si="90"/>
        <v>97223580</v>
      </c>
      <c r="T273" s="84"/>
      <c r="U273" s="85">
        <v>59472801</v>
      </c>
      <c r="V273" s="84">
        <v>26521195</v>
      </c>
      <c r="W273" s="84">
        <v>1677501</v>
      </c>
      <c r="X273" s="84">
        <v>490558</v>
      </c>
      <c r="Y273" s="84">
        <v>27064</v>
      </c>
      <c r="Z273" s="84">
        <v>76323</v>
      </c>
      <c r="AA273" s="84">
        <v>13445</v>
      </c>
      <c r="AB273" s="84">
        <v>6640403</v>
      </c>
      <c r="AC273" s="84">
        <v>11575374</v>
      </c>
      <c r="AD273" s="84">
        <f t="shared" si="77"/>
        <v>87712006</v>
      </c>
      <c r="AE273" s="84">
        <f t="shared" si="78"/>
        <v>566881</v>
      </c>
      <c r="AF273" s="84">
        <f t="shared" si="79"/>
        <v>18215777</v>
      </c>
      <c r="AG273" s="84">
        <f t="shared" si="80"/>
        <v>106494664</v>
      </c>
      <c r="AH273" s="84">
        <f t="shared" si="81"/>
        <v>1021403</v>
      </c>
      <c r="AI273" s="83">
        <f t="shared" si="91"/>
        <v>107516067</v>
      </c>
      <c r="AK273" s="85">
        <v>60315999</v>
      </c>
      <c r="AL273" s="84">
        <v>26992809</v>
      </c>
      <c r="AM273" s="84">
        <v>1677501</v>
      </c>
      <c r="AN273" s="84">
        <v>504382</v>
      </c>
      <c r="AO273" s="84">
        <v>27064</v>
      </c>
      <c r="AP273" s="84">
        <v>76323</v>
      </c>
      <c r="AQ273" s="84">
        <v>13445</v>
      </c>
      <c r="AR273" s="84">
        <v>6640403</v>
      </c>
      <c r="AS273" s="84">
        <v>11575374</v>
      </c>
      <c r="AT273" s="84">
        <f t="shared" si="82"/>
        <v>89026818</v>
      </c>
      <c r="AU273" s="84">
        <f t="shared" si="83"/>
        <v>580705</v>
      </c>
      <c r="AV273" s="84">
        <f t="shared" si="84"/>
        <v>18215777</v>
      </c>
      <c r="AW273" s="84">
        <f t="shared" si="93"/>
        <v>107823300</v>
      </c>
      <c r="AX273" s="84">
        <f t="shared" si="86"/>
        <v>1034146</v>
      </c>
      <c r="AY273" s="83">
        <f t="shared" si="89"/>
        <v>108857446</v>
      </c>
      <c r="BA273" s="233"/>
      <c r="BB273" s="233"/>
      <c r="BC273" s="233"/>
      <c r="BD273" s="233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</row>
    <row r="274" spans="1:75">
      <c r="A274" s="96">
        <f t="shared" si="87"/>
        <v>2041</v>
      </c>
      <c r="B274" s="96">
        <f t="shared" si="88"/>
        <v>5</v>
      </c>
      <c r="C274" s="95">
        <f t="shared" si="71"/>
        <v>51622</v>
      </c>
      <c r="E274" s="85">
        <v>28032645</v>
      </c>
      <c r="F274" s="84">
        <v>18057606</v>
      </c>
      <c r="G274" s="84">
        <v>1055028</v>
      </c>
      <c r="H274" s="84">
        <v>442192</v>
      </c>
      <c r="I274" s="84">
        <v>28220</v>
      </c>
      <c r="J274" s="84">
        <v>52856</v>
      </c>
      <c r="K274" s="84">
        <v>12408</v>
      </c>
      <c r="L274" s="84">
        <v>5862839</v>
      </c>
      <c r="M274" s="84">
        <v>10632853</v>
      </c>
      <c r="N274" s="84">
        <f t="shared" si="72"/>
        <v>47185907</v>
      </c>
      <c r="O274" s="84">
        <f t="shared" si="73"/>
        <v>495048</v>
      </c>
      <c r="P274" s="84">
        <f t="shared" si="74"/>
        <v>16495692</v>
      </c>
      <c r="Q274" s="84">
        <f t="shared" si="92"/>
        <v>64176647</v>
      </c>
      <c r="R274" s="84">
        <f t="shared" si="76"/>
        <v>615526</v>
      </c>
      <c r="S274" s="83">
        <f t="shared" si="90"/>
        <v>64792173</v>
      </c>
      <c r="T274" s="84"/>
      <c r="U274" s="85">
        <v>32931306</v>
      </c>
      <c r="V274" s="84">
        <v>19696529</v>
      </c>
      <c r="W274" s="84">
        <v>1194224</v>
      </c>
      <c r="X274" s="84">
        <v>480533</v>
      </c>
      <c r="Y274" s="84">
        <v>28220</v>
      </c>
      <c r="Z274" s="84">
        <v>61967</v>
      </c>
      <c r="AA274" s="84">
        <v>12408</v>
      </c>
      <c r="AB274" s="84">
        <v>5862839</v>
      </c>
      <c r="AC274" s="84">
        <v>10632853</v>
      </c>
      <c r="AD274" s="84">
        <f t="shared" si="77"/>
        <v>53862687</v>
      </c>
      <c r="AE274" s="84">
        <f t="shared" si="78"/>
        <v>542500</v>
      </c>
      <c r="AF274" s="84">
        <f t="shared" si="79"/>
        <v>16495692</v>
      </c>
      <c r="AG274" s="84">
        <f t="shared" si="80"/>
        <v>70900879</v>
      </c>
      <c r="AH274" s="84">
        <f t="shared" si="81"/>
        <v>680019</v>
      </c>
      <c r="AI274" s="83">
        <f t="shared" si="91"/>
        <v>71580898</v>
      </c>
      <c r="AK274" s="85">
        <v>33371692</v>
      </c>
      <c r="AL274" s="84">
        <v>19960609</v>
      </c>
      <c r="AM274" s="84">
        <v>1194224</v>
      </c>
      <c r="AN274" s="84">
        <v>491602</v>
      </c>
      <c r="AO274" s="84">
        <v>28220</v>
      </c>
      <c r="AP274" s="84">
        <v>61967</v>
      </c>
      <c r="AQ274" s="84">
        <v>12408</v>
      </c>
      <c r="AR274" s="84">
        <v>5862839</v>
      </c>
      <c r="AS274" s="84">
        <v>10632853</v>
      </c>
      <c r="AT274" s="84">
        <f t="shared" si="82"/>
        <v>54567153</v>
      </c>
      <c r="AU274" s="84">
        <f t="shared" si="83"/>
        <v>553569</v>
      </c>
      <c r="AV274" s="84">
        <f t="shared" si="84"/>
        <v>16495692</v>
      </c>
      <c r="AW274" s="84">
        <f t="shared" si="93"/>
        <v>71616414</v>
      </c>
      <c r="AX274" s="84">
        <f t="shared" si="86"/>
        <v>686881</v>
      </c>
      <c r="AY274" s="83">
        <f t="shared" si="89"/>
        <v>72303295</v>
      </c>
      <c r="BA274" s="233"/>
      <c r="BB274" s="233"/>
      <c r="BC274" s="233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</row>
    <row r="275" spans="1:75">
      <c r="A275" s="96">
        <f t="shared" si="87"/>
        <v>2041</v>
      </c>
      <c r="B275" s="96">
        <f t="shared" si="88"/>
        <v>6</v>
      </c>
      <c r="C275" s="95">
        <f t="shared" si="71"/>
        <v>51653</v>
      </c>
      <c r="E275" s="85">
        <v>17270255</v>
      </c>
      <c r="F275" s="84">
        <v>14289733</v>
      </c>
      <c r="G275" s="84">
        <v>811476</v>
      </c>
      <c r="H275" s="84">
        <v>351885</v>
      </c>
      <c r="I275" s="84">
        <v>22324</v>
      </c>
      <c r="J275" s="84">
        <v>52421</v>
      </c>
      <c r="K275" s="84">
        <v>12274</v>
      </c>
      <c r="L275" s="84">
        <v>5892365</v>
      </c>
      <c r="M275" s="84">
        <v>11563493</v>
      </c>
      <c r="N275" s="84">
        <f t="shared" si="72"/>
        <v>32406062</v>
      </c>
      <c r="O275" s="84">
        <f t="shared" si="73"/>
        <v>404306</v>
      </c>
      <c r="P275" s="84">
        <f t="shared" si="74"/>
        <v>17455858</v>
      </c>
      <c r="Q275" s="84">
        <f t="shared" si="92"/>
        <v>50266226</v>
      </c>
      <c r="R275" s="84">
        <f t="shared" si="76"/>
        <v>482109</v>
      </c>
      <c r="S275" s="83">
        <f t="shared" si="90"/>
        <v>50748335</v>
      </c>
      <c r="T275" s="84"/>
      <c r="U275" s="85">
        <v>20819343</v>
      </c>
      <c r="V275" s="84">
        <v>15780218</v>
      </c>
      <c r="W275" s="84">
        <v>960085</v>
      </c>
      <c r="X275" s="84">
        <v>383442</v>
      </c>
      <c r="Y275" s="84">
        <v>22324</v>
      </c>
      <c r="Z275" s="84">
        <v>61442</v>
      </c>
      <c r="AA275" s="84">
        <v>12274</v>
      </c>
      <c r="AB275" s="84">
        <v>5892365</v>
      </c>
      <c r="AC275" s="84">
        <v>11563493</v>
      </c>
      <c r="AD275" s="84">
        <f t="shared" si="77"/>
        <v>37594244</v>
      </c>
      <c r="AE275" s="84">
        <f t="shared" si="78"/>
        <v>444884</v>
      </c>
      <c r="AF275" s="84">
        <f t="shared" si="79"/>
        <v>17455858</v>
      </c>
      <c r="AG275" s="84">
        <f t="shared" si="80"/>
        <v>55494986</v>
      </c>
      <c r="AH275" s="84">
        <f t="shared" si="81"/>
        <v>532259</v>
      </c>
      <c r="AI275" s="83">
        <f t="shared" si="91"/>
        <v>56027245</v>
      </c>
      <c r="AK275" s="85">
        <v>21066470</v>
      </c>
      <c r="AL275" s="84">
        <v>15919898</v>
      </c>
      <c r="AM275" s="84">
        <v>960085</v>
      </c>
      <c r="AN275" s="84">
        <v>390353</v>
      </c>
      <c r="AO275" s="84">
        <v>22324</v>
      </c>
      <c r="AP275" s="84">
        <v>61442</v>
      </c>
      <c r="AQ275" s="84">
        <v>12274</v>
      </c>
      <c r="AR275" s="84">
        <v>5892365</v>
      </c>
      <c r="AS275" s="84">
        <v>11563493</v>
      </c>
      <c r="AT275" s="84">
        <f t="shared" si="82"/>
        <v>37981051</v>
      </c>
      <c r="AU275" s="84">
        <f t="shared" si="83"/>
        <v>451795</v>
      </c>
      <c r="AV275" s="84">
        <f t="shared" si="84"/>
        <v>17455858</v>
      </c>
      <c r="AW275" s="84">
        <f t="shared" si="93"/>
        <v>55888704</v>
      </c>
      <c r="AX275" s="84">
        <f t="shared" si="86"/>
        <v>536035</v>
      </c>
      <c r="AY275" s="83">
        <f t="shared" si="89"/>
        <v>56424739</v>
      </c>
      <c r="BA275" s="233"/>
      <c r="BB275" s="233"/>
      <c r="BC275" s="233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</row>
    <row r="276" spans="1:75">
      <c r="A276" s="96">
        <f t="shared" si="87"/>
        <v>2041</v>
      </c>
      <c r="B276" s="96">
        <f t="shared" si="88"/>
        <v>7</v>
      </c>
      <c r="C276" s="95">
        <f t="shared" si="71"/>
        <v>51683</v>
      </c>
      <c r="E276" s="85">
        <v>11207963</v>
      </c>
      <c r="F276" s="84">
        <v>11863209</v>
      </c>
      <c r="G276" s="84">
        <v>631244</v>
      </c>
      <c r="H276" s="84">
        <v>334895</v>
      </c>
      <c r="I276" s="84">
        <v>20050</v>
      </c>
      <c r="J276" s="84">
        <v>48860</v>
      </c>
      <c r="K276" s="84">
        <v>11605</v>
      </c>
      <c r="L276" s="84">
        <v>5224843</v>
      </c>
      <c r="M276" s="84">
        <v>11495023</v>
      </c>
      <c r="N276" s="84">
        <f t="shared" si="72"/>
        <v>23734071</v>
      </c>
      <c r="O276" s="84">
        <f t="shared" si="73"/>
        <v>383755</v>
      </c>
      <c r="P276" s="84">
        <f t="shared" si="74"/>
        <v>16719866</v>
      </c>
      <c r="Q276" s="84">
        <f t="shared" si="92"/>
        <v>40837692</v>
      </c>
      <c r="R276" s="84">
        <f t="shared" si="76"/>
        <v>391679</v>
      </c>
      <c r="S276" s="83">
        <f t="shared" si="90"/>
        <v>41229371</v>
      </c>
      <c r="T276" s="84"/>
      <c r="U276" s="85">
        <v>14297410</v>
      </c>
      <c r="V276" s="84">
        <v>13257733</v>
      </c>
      <c r="W276" s="84">
        <v>771060</v>
      </c>
      <c r="X276" s="84">
        <v>366433</v>
      </c>
      <c r="Y276" s="84">
        <v>20050</v>
      </c>
      <c r="Z276" s="84">
        <v>57731</v>
      </c>
      <c r="AA276" s="84">
        <v>11605</v>
      </c>
      <c r="AB276" s="84">
        <v>5224843</v>
      </c>
      <c r="AC276" s="84">
        <v>11495023</v>
      </c>
      <c r="AD276" s="84">
        <f t="shared" si="77"/>
        <v>28357858</v>
      </c>
      <c r="AE276" s="84">
        <f t="shared" si="78"/>
        <v>424164</v>
      </c>
      <c r="AF276" s="84">
        <f t="shared" si="79"/>
        <v>16719866</v>
      </c>
      <c r="AG276" s="84">
        <f t="shared" si="80"/>
        <v>45501888</v>
      </c>
      <c r="AH276" s="84">
        <f t="shared" si="81"/>
        <v>436414</v>
      </c>
      <c r="AI276" s="83">
        <f t="shared" si="91"/>
        <v>45938302</v>
      </c>
      <c r="AK276" s="85">
        <v>14484633</v>
      </c>
      <c r="AL276" s="84">
        <v>13347628</v>
      </c>
      <c r="AM276" s="84">
        <v>771060</v>
      </c>
      <c r="AN276" s="84">
        <v>372530</v>
      </c>
      <c r="AO276" s="84">
        <v>20050</v>
      </c>
      <c r="AP276" s="84">
        <v>57731</v>
      </c>
      <c r="AQ276" s="84">
        <v>11605</v>
      </c>
      <c r="AR276" s="84">
        <v>5224843</v>
      </c>
      <c r="AS276" s="84">
        <v>11495023</v>
      </c>
      <c r="AT276" s="84">
        <f t="shared" si="82"/>
        <v>28634976</v>
      </c>
      <c r="AU276" s="84">
        <f t="shared" si="83"/>
        <v>430261</v>
      </c>
      <c r="AV276" s="84">
        <f t="shared" si="84"/>
        <v>16719866</v>
      </c>
      <c r="AW276" s="84">
        <f t="shared" si="93"/>
        <v>45785103</v>
      </c>
      <c r="AX276" s="84">
        <f t="shared" si="86"/>
        <v>439130</v>
      </c>
      <c r="AY276" s="83">
        <f t="shared" si="89"/>
        <v>46224233</v>
      </c>
      <c r="BA276" s="233"/>
      <c r="BB276" s="233"/>
      <c r="BC276" s="233"/>
      <c r="BD276" s="23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</row>
    <row r="277" spans="1:75">
      <c r="A277" s="96">
        <f t="shared" si="87"/>
        <v>2041</v>
      </c>
      <c r="B277" s="96">
        <f t="shared" si="88"/>
        <v>8</v>
      </c>
      <c r="C277" s="95">
        <f t="shared" si="71"/>
        <v>51714</v>
      </c>
      <c r="E277" s="85">
        <v>10133453</v>
      </c>
      <c r="F277" s="84">
        <v>12282774</v>
      </c>
      <c r="G277" s="84">
        <v>662783</v>
      </c>
      <c r="H277" s="84">
        <v>347317</v>
      </c>
      <c r="I277" s="84">
        <v>20761</v>
      </c>
      <c r="J277" s="84">
        <v>49990</v>
      </c>
      <c r="K277" s="84">
        <v>11801</v>
      </c>
      <c r="L277" s="84">
        <v>5465421</v>
      </c>
      <c r="M277" s="84">
        <v>11066109</v>
      </c>
      <c r="N277" s="84">
        <f t="shared" si="72"/>
        <v>23111572</v>
      </c>
      <c r="O277" s="84">
        <f t="shared" si="73"/>
        <v>397307</v>
      </c>
      <c r="P277" s="84">
        <f t="shared" si="74"/>
        <v>16531530</v>
      </c>
      <c r="Q277" s="84">
        <f t="shared" si="92"/>
        <v>40040409</v>
      </c>
      <c r="R277" s="84">
        <f t="shared" si="76"/>
        <v>384032</v>
      </c>
      <c r="S277" s="83">
        <f t="shared" si="90"/>
        <v>40424441</v>
      </c>
      <c r="T277" s="84"/>
      <c r="U277" s="85">
        <v>13364314</v>
      </c>
      <c r="V277" s="84">
        <v>13721872</v>
      </c>
      <c r="W277" s="84">
        <v>815427</v>
      </c>
      <c r="X277" s="84">
        <v>380646</v>
      </c>
      <c r="Y277" s="84">
        <v>20761</v>
      </c>
      <c r="Z277" s="84">
        <v>58640</v>
      </c>
      <c r="AA277" s="84">
        <v>11801</v>
      </c>
      <c r="AB277" s="84">
        <v>5465421</v>
      </c>
      <c r="AC277" s="84">
        <v>11066109</v>
      </c>
      <c r="AD277" s="84">
        <f t="shared" si="77"/>
        <v>27934175</v>
      </c>
      <c r="AE277" s="84">
        <f t="shared" si="78"/>
        <v>439286</v>
      </c>
      <c r="AF277" s="84">
        <f t="shared" si="79"/>
        <v>16531530</v>
      </c>
      <c r="AG277" s="84">
        <f t="shared" si="80"/>
        <v>44904991</v>
      </c>
      <c r="AH277" s="84">
        <f t="shared" si="81"/>
        <v>430689</v>
      </c>
      <c r="AI277" s="83">
        <f t="shared" si="91"/>
        <v>45335680</v>
      </c>
      <c r="AK277" s="85">
        <v>13581772</v>
      </c>
      <c r="AL277" s="84">
        <v>13816573</v>
      </c>
      <c r="AM277" s="84">
        <v>815427</v>
      </c>
      <c r="AN277" s="84">
        <v>387176</v>
      </c>
      <c r="AO277" s="84">
        <v>20761</v>
      </c>
      <c r="AP277" s="84">
        <v>58640</v>
      </c>
      <c r="AQ277" s="84">
        <v>11801</v>
      </c>
      <c r="AR277" s="84">
        <v>5465421</v>
      </c>
      <c r="AS277" s="84">
        <v>11066109</v>
      </c>
      <c r="AT277" s="84">
        <f t="shared" si="82"/>
        <v>28246334</v>
      </c>
      <c r="AU277" s="84">
        <f t="shared" si="83"/>
        <v>445816</v>
      </c>
      <c r="AV277" s="84">
        <f t="shared" si="84"/>
        <v>16531530</v>
      </c>
      <c r="AW277" s="84">
        <f t="shared" si="93"/>
        <v>45223680</v>
      </c>
      <c r="AX277" s="84">
        <f t="shared" si="86"/>
        <v>433746</v>
      </c>
      <c r="AY277" s="83">
        <f t="shared" si="89"/>
        <v>45657426</v>
      </c>
      <c r="BA277" s="233"/>
      <c r="BB277" s="233"/>
      <c r="BC277" s="233"/>
      <c r="BD277" s="233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</row>
    <row r="278" spans="1:75">
      <c r="A278" s="96">
        <f t="shared" si="87"/>
        <v>2041</v>
      </c>
      <c r="B278" s="96">
        <f t="shared" si="88"/>
        <v>9</v>
      </c>
      <c r="C278" s="95">
        <f t="shared" si="71"/>
        <v>51745</v>
      </c>
      <c r="E278" s="85">
        <v>17306500</v>
      </c>
      <c r="F278" s="84">
        <v>13563152</v>
      </c>
      <c r="G278" s="84">
        <v>891029</v>
      </c>
      <c r="H278" s="84">
        <v>328523</v>
      </c>
      <c r="I278" s="84">
        <v>21705</v>
      </c>
      <c r="J278" s="84">
        <v>77002</v>
      </c>
      <c r="K278" s="84">
        <v>14490</v>
      </c>
      <c r="L278" s="84">
        <v>5433144</v>
      </c>
      <c r="M278" s="84">
        <v>10872714</v>
      </c>
      <c r="N278" s="84">
        <f t="shared" si="72"/>
        <v>31796876</v>
      </c>
      <c r="O278" s="84">
        <f t="shared" si="73"/>
        <v>405525</v>
      </c>
      <c r="P278" s="84">
        <f t="shared" si="74"/>
        <v>16305858</v>
      </c>
      <c r="Q278" s="84">
        <f t="shared" si="92"/>
        <v>48508259</v>
      </c>
      <c r="R278" s="84">
        <f t="shared" si="76"/>
        <v>465248</v>
      </c>
      <c r="S278" s="83">
        <f t="shared" si="90"/>
        <v>48973507</v>
      </c>
      <c r="T278" s="84"/>
      <c r="U278" s="85">
        <v>21246872</v>
      </c>
      <c r="V278" s="84">
        <v>14973022</v>
      </c>
      <c r="W278" s="84">
        <v>1053613</v>
      </c>
      <c r="X278" s="84">
        <v>359912</v>
      </c>
      <c r="Y278" s="84">
        <v>21705</v>
      </c>
      <c r="Z278" s="84">
        <v>84905</v>
      </c>
      <c r="AA278" s="84">
        <v>14490</v>
      </c>
      <c r="AB278" s="84">
        <v>5433144</v>
      </c>
      <c r="AC278" s="84">
        <v>10872714</v>
      </c>
      <c r="AD278" s="84">
        <f t="shared" si="77"/>
        <v>37309702</v>
      </c>
      <c r="AE278" s="84">
        <f t="shared" si="78"/>
        <v>444817</v>
      </c>
      <c r="AF278" s="84">
        <f t="shared" si="79"/>
        <v>16305858</v>
      </c>
      <c r="AG278" s="84">
        <f t="shared" si="80"/>
        <v>54060377</v>
      </c>
      <c r="AH278" s="84">
        <f t="shared" si="81"/>
        <v>518499</v>
      </c>
      <c r="AI278" s="83">
        <f t="shared" si="91"/>
        <v>54578876</v>
      </c>
      <c r="AK278" s="85">
        <v>21582857</v>
      </c>
      <c r="AL278" s="84">
        <v>15138260</v>
      </c>
      <c r="AM278" s="84">
        <v>1053613</v>
      </c>
      <c r="AN278" s="84">
        <v>367623</v>
      </c>
      <c r="AO278" s="84">
        <v>21705</v>
      </c>
      <c r="AP278" s="84">
        <v>84905</v>
      </c>
      <c r="AQ278" s="84">
        <v>14490</v>
      </c>
      <c r="AR278" s="84">
        <v>5433144</v>
      </c>
      <c r="AS278" s="84">
        <v>10872714</v>
      </c>
      <c r="AT278" s="84">
        <f t="shared" si="82"/>
        <v>37810925</v>
      </c>
      <c r="AU278" s="84">
        <f t="shared" si="83"/>
        <v>452528</v>
      </c>
      <c r="AV278" s="84">
        <f t="shared" si="84"/>
        <v>16305858</v>
      </c>
      <c r="AW278" s="84">
        <f t="shared" si="93"/>
        <v>54569311</v>
      </c>
      <c r="AX278" s="84">
        <f t="shared" si="86"/>
        <v>523381</v>
      </c>
      <c r="AY278" s="83">
        <f t="shared" si="89"/>
        <v>55092692</v>
      </c>
      <c r="BA278" s="233"/>
      <c r="BB278" s="233"/>
      <c r="BC278" s="233"/>
      <c r="BD278" s="233"/>
      <c r="BE278" s="233"/>
      <c r="BF278" s="233"/>
      <c r="BG278" s="233"/>
      <c r="BH278" s="233"/>
      <c r="BI278" s="233"/>
      <c r="BJ278" s="233"/>
      <c r="BK278" s="233"/>
      <c r="BL278" s="233"/>
      <c r="BM278" s="233"/>
      <c r="BN278" s="233"/>
      <c r="BO278" s="233"/>
      <c r="BP278" s="233"/>
      <c r="BQ278" s="233"/>
      <c r="BR278" s="233"/>
      <c r="BS278" s="233"/>
      <c r="BT278" s="233"/>
      <c r="BU278" s="233"/>
      <c r="BV278" s="233"/>
      <c r="BW278" s="233"/>
    </row>
    <row r="279" spans="1:75">
      <c r="A279" s="96">
        <f t="shared" si="87"/>
        <v>2041</v>
      </c>
      <c r="B279" s="96">
        <f t="shared" si="88"/>
        <v>10</v>
      </c>
      <c r="C279" s="95">
        <f t="shared" si="71"/>
        <v>51775</v>
      </c>
      <c r="E279" s="85">
        <v>44965142</v>
      </c>
      <c r="F279" s="84">
        <v>22463560</v>
      </c>
      <c r="G279" s="84">
        <v>1071043</v>
      </c>
      <c r="H279" s="84">
        <v>480480</v>
      </c>
      <c r="I279" s="84">
        <v>29660</v>
      </c>
      <c r="J279" s="84">
        <v>89402</v>
      </c>
      <c r="K279" s="84">
        <v>14766</v>
      </c>
      <c r="L279" s="84">
        <v>5881440</v>
      </c>
      <c r="M279" s="84">
        <v>11913365</v>
      </c>
      <c r="N279" s="84">
        <f t="shared" si="72"/>
        <v>68544171</v>
      </c>
      <c r="O279" s="84">
        <f t="shared" si="73"/>
        <v>569882</v>
      </c>
      <c r="P279" s="84">
        <f t="shared" si="74"/>
        <v>17794805</v>
      </c>
      <c r="Q279" s="84">
        <f t="shared" si="92"/>
        <v>86908858</v>
      </c>
      <c r="R279" s="84">
        <f t="shared" si="76"/>
        <v>833553</v>
      </c>
      <c r="S279" s="83">
        <f t="shared" si="90"/>
        <v>87742411</v>
      </c>
      <c r="T279" s="84"/>
      <c r="U279" s="85">
        <v>51842189</v>
      </c>
      <c r="V279" s="84">
        <v>24397250</v>
      </c>
      <c r="W279" s="84">
        <v>1202933</v>
      </c>
      <c r="X279" s="84">
        <v>527532</v>
      </c>
      <c r="Y279" s="84">
        <v>29660</v>
      </c>
      <c r="Z279" s="84">
        <v>99642</v>
      </c>
      <c r="AA279" s="84">
        <v>14766</v>
      </c>
      <c r="AB279" s="84">
        <v>5881440</v>
      </c>
      <c r="AC279" s="84">
        <v>11913365</v>
      </c>
      <c r="AD279" s="84">
        <f t="shared" si="77"/>
        <v>77486798</v>
      </c>
      <c r="AE279" s="84">
        <f t="shared" si="78"/>
        <v>627174</v>
      </c>
      <c r="AF279" s="84">
        <f t="shared" si="79"/>
        <v>17794805</v>
      </c>
      <c r="AG279" s="84">
        <f t="shared" si="80"/>
        <v>95908777</v>
      </c>
      <c r="AH279" s="84">
        <f t="shared" si="81"/>
        <v>919872</v>
      </c>
      <c r="AI279" s="83">
        <f t="shared" si="91"/>
        <v>96828649</v>
      </c>
      <c r="AK279" s="85">
        <v>52539342</v>
      </c>
      <c r="AL279" s="84">
        <v>24793986</v>
      </c>
      <c r="AM279" s="84">
        <v>1202933</v>
      </c>
      <c r="AN279" s="84">
        <v>543473</v>
      </c>
      <c r="AO279" s="84">
        <v>29660</v>
      </c>
      <c r="AP279" s="84">
        <v>99642</v>
      </c>
      <c r="AQ279" s="84">
        <v>14766</v>
      </c>
      <c r="AR279" s="84">
        <v>5881440</v>
      </c>
      <c r="AS279" s="84">
        <v>11913365</v>
      </c>
      <c r="AT279" s="84">
        <f t="shared" si="82"/>
        <v>78580687</v>
      </c>
      <c r="AU279" s="84">
        <f t="shared" si="83"/>
        <v>643115</v>
      </c>
      <c r="AV279" s="84">
        <f t="shared" si="84"/>
        <v>17794805</v>
      </c>
      <c r="AW279" s="84">
        <f t="shared" si="93"/>
        <v>97018607</v>
      </c>
      <c r="AX279" s="84">
        <f t="shared" si="86"/>
        <v>930517</v>
      </c>
      <c r="AY279" s="83">
        <f t="shared" si="89"/>
        <v>97949124</v>
      </c>
      <c r="BA279" s="233"/>
      <c r="BB279" s="233"/>
      <c r="BC279" s="233"/>
      <c r="BD279" s="233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</row>
    <row r="280" spans="1:75">
      <c r="A280" s="96">
        <f t="shared" si="87"/>
        <v>2041</v>
      </c>
      <c r="B280" s="96">
        <f t="shared" si="88"/>
        <v>11</v>
      </c>
      <c r="C280" s="95">
        <f t="shared" si="71"/>
        <v>51806</v>
      </c>
      <c r="E280" s="85">
        <v>76838543</v>
      </c>
      <c r="F280" s="84">
        <v>32358435</v>
      </c>
      <c r="G280" s="84">
        <v>1981229</v>
      </c>
      <c r="H280" s="84">
        <v>530726</v>
      </c>
      <c r="I280" s="84">
        <v>25158</v>
      </c>
      <c r="J280" s="84">
        <v>86807</v>
      </c>
      <c r="K280" s="84">
        <v>12218</v>
      </c>
      <c r="L280" s="84">
        <v>6874952</v>
      </c>
      <c r="M280" s="84">
        <v>12739870</v>
      </c>
      <c r="N280" s="84">
        <f t="shared" si="72"/>
        <v>111215583</v>
      </c>
      <c r="O280" s="84">
        <f t="shared" si="73"/>
        <v>617533</v>
      </c>
      <c r="P280" s="84">
        <f t="shared" si="74"/>
        <v>19614822</v>
      </c>
      <c r="Q280" s="84">
        <f t="shared" si="92"/>
        <v>131447938</v>
      </c>
      <c r="R280" s="84">
        <f t="shared" si="76"/>
        <v>1260732</v>
      </c>
      <c r="S280" s="83">
        <f t="shared" si="90"/>
        <v>132708670</v>
      </c>
      <c r="T280" s="84"/>
      <c r="U280" s="85">
        <v>86539355</v>
      </c>
      <c r="V280" s="84">
        <v>34907249</v>
      </c>
      <c r="W280" s="84">
        <v>2155749</v>
      </c>
      <c r="X280" s="84">
        <v>570071</v>
      </c>
      <c r="Y280" s="84">
        <v>25158</v>
      </c>
      <c r="Z280" s="84">
        <v>96797</v>
      </c>
      <c r="AA280" s="84">
        <v>12218</v>
      </c>
      <c r="AB280" s="84">
        <v>6874952</v>
      </c>
      <c r="AC280" s="84">
        <v>12739870</v>
      </c>
      <c r="AD280" s="84">
        <f t="shared" si="77"/>
        <v>123639729</v>
      </c>
      <c r="AE280" s="84">
        <f t="shared" si="78"/>
        <v>666868</v>
      </c>
      <c r="AF280" s="84">
        <f t="shared" si="79"/>
        <v>19614822</v>
      </c>
      <c r="AG280" s="84">
        <f t="shared" si="80"/>
        <v>143921419</v>
      </c>
      <c r="AH280" s="84">
        <f t="shared" si="81"/>
        <v>1380367</v>
      </c>
      <c r="AI280" s="83">
        <f t="shared" si="91"/>
        <v>145301786</v>
      </c>
      <c r="AK280" s="85">
        <v>87623850</v>
      </c>
      <c r="AL280" s="84">
        <v>35695853</v>
      </c>
      <c r="AM280" s="84">
        <v>2155749</v>
      </c>
      <c r="AN280" s="84">
        <v>584163</v>
      </c>
      <c r="AO280" s="84">
        <v>25158</v>
      </c>
      <c r="AP280" s="84">
        <v>96797</v>
      </c>
      <c r="AQ280" s="84">
        <v>12218</v>
      </c>
      <c r="AR280" s="84">
        <v>6874952</v>
      </c>
      <c r="AS280" s="84">
        <v>12739870</v>
      </c>
      <c r="AT280" s="84">
        <f t="shared" si="82"/>
        <v>125512828</v>
      </c>
      <c r="AU280" s="84">
        <f t="shared" si="83"/>
        <v>680960</v>
      </c>
      <c r="AV280" s="84">
        <f t="shared" si="84"/>
        <v>19614822</v>
      </c>
      <c r="AW280" s="84">
        <f t="shared" si="93"/>
        <v>145808610</v>
      </c>
      <c r="AX280" s="84">
        <f t="shared" si="86"/>
        <v>1398467</v>
      </c>
      <c r="AY280" s="83">
        <f t="shared" si="89"/>
        <v>147207077</v>
      </c>
      <c r="BA280" s="233"/>
      <c r="BB280" s="233"/>
      <c r="BC280" s="233"/>
      <c r="BD280" s="233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</row>
    <row r="281" spans="1:75">
      <c r="A281" s="96">
        <f>IF(B281=1,A280+1,A280)</f>
        <v>2041</v>
      </c>
      <c r="B281" s="96">
        <f t="shared" si="88"/>
        <v>12</v>
      </c>
      <c r="C281" s="95">
        <f t="shared" si="71"/>
        <v>51836</v>
      </c>
      <c r="E281" s="85">
        <v>101582121</v>
      </c>
      <c r="F281" s="84">
        <v>41338652</v>
      </c>
      <c r="G281" s="84">
        <v>2592174</v>
      </c>
      <c r="H281" s="84">
        <v>672981</v>
      </c>
      <c r="I281" s="84">
        <v>29987</v>
      </c>
      <c r="J281" s="84">
        <v>102807</v>
      </c>
      <c r="K281" s="84">
        <v>13522</v>
      </c>
      <c r="L281" s="84">
        <v>7066488</v>
      </c>
      <c r="M281" s="84">
        <v>13095049</v>
      </c>
      <c r="N281" s="84">
        <f t="shared" si="72"/>
        <v>145556456</v>
      </c>
      <c r="O281" s="84">
        <f t="shared" si="73"/>
        <v>775788</v>
      </c>
      <c r="P281" s="84">
        <f t="shared" si="74"/>
        <v>20161537</v>
      </c>
      <c r="Q281" s="84">
        <f t="shared" si="92"/>
        <v>166493781</v>
      </c>
      <c r="R281" s="84">
        <f t="shared" si="76"/>
        <v>1596861</v>
      </c>
      <c r="S281" s="83">
        <f t="shared" si="90"/>
        <v>168090642</v>
      </c>
      <c r="T281" s="84"/>
      <c r="U281" s="85">
        <v>114498703</v>
      </c>
      <c r="V281" s="84">
        <v>44730095</v>
      </c>
      <c r="W281" s="84">
        <v>2784827</v>
      </c>
      <c r="X281" s="84">
        <v>714112</v>
      </c>
      <c r="Y281" s="84">
        <v>29987</v>
      </c>
      <c r="Z281" s="84">
        <v>112932</v>
      </c>
      <c r="AA281" s="84">
        <v>13522</v>
      </c>
      <c r="AB281" s="84">
        <v>7066488</v>
      </c>
      <c r="AC281" s="84">
        <v>13095049</v>
      </c>
      <c r="AD281" s="84">
        <f t="shared" si="77"/>
        <v>162057134</v>
      </c>
      <c r="AE281" s="84">
        <f t="shared" si="78"/>
        <v>827044</v>
      </c>
      <c r="AF281" s="84">
        <f t="shared" si="79"/>
        <v>20161537</v>
      </c>
      <c r="AG281" s="84">
        <f t="shared" si="80"/>
        <v>183045715</v>
      </c>
      <c r="AH281" s="84">
        <f t="shared" si="81"/>
        <v>1755613</v>
      </c>
      <c r="AI281" s="83">
        <f t="shared" si="91"/>
        <v>184801328</v>
      </c>
      <c r="AK281" s="85">
        <v>116015286</v>
      </c>
      <c r="AL281" s="84">
        <v>46004336</v>
      </c>
      <c r="AM281" s="84">
        <v>2784827</v>
      </c>
      <c r="AN281" s="84">
        <v>729280</v>
      </c>
      <c r="AO281" s="84">
        <v>29987</v>
      </c>
      <c r="AP281" s="84">
        <v>112932</v>
      </c>
      <c r="AQ281" s="84">
        <v>13522</v>
      </c>
      <c r="AR281" s="84">
        <v>7066488</v>
      </c>
      <c r="AS281" s="84">
        <v>13095049</v>
      </c>
      <c r="AT281" s="84">
        <f t="shared" si="82"/>
        <v>164847958</v>
      </c>
      <c r="AU281" s="84">
        <f t="shared" si="83"/>
        <v>842212</v>
      </c>
      <c r="AV281" s="84">
        <f t="shared" si="84"/>
        <v>20161537</v>
      </c>
      <c r="AW281" s="84">
        <f t="shared" si="93"/>
        <v>185851707</v>
      </c>
      <c r="AX281" s="84">
        <f t="shared" si="86"/>
        <v>1782525</v>
      </c>
      <c r="AY281" s="83">
        <f t="shared" si="89"/>
        <v>187634232</v>
      </c>
      <c r="BA281" s="233"/>
      <c r="BB281" s="233"/>
      <c r="BC281" s="233"/>
      <c r="BD281" s="233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</row>
    <row r="282" spans="1:75">
      <c r="A282" s="96">
        <f t="shared" ref="A282:A293" si="94">IF(B282=1,A281+1,A281)</f>
        <v>2042</v>
      </c>
      <c r="B282" s="96">
        <f t="shared" si="88"/>
        <v>1</v>
      </c>
      <c r="C282" s="95">
        <f t="shared" si="71"/>
        <v>51867</v>
      </c>
      <c r="E282" s="85">
        <v>97437227</v>
      </c>
      <c r="F282" s="84">
        <v>38565330</v>
      </c>
      <c r="G282" s="84">
        <v>2266301</v>
      </c>
      <c r="H282" s="84">
        <v>503602</v>
      </c>
      <c r="I282" s="84">
        <v>23190</v>
      </c>
      <c r="J282" s="84">
        <v>94010</v>
      </c>
      <c r="K282" s="84">
        <v>12585</v>
      </c>
      <c r="L282" s="84">
        <v>6864436</v>
      </c>
      <c r="M282" s="84">
        <v>11352996</v>
      </c>
      <c r="N282" s="84">
        <f t="shared" si="72"/>
        <v>138304633</v>
      </c>
      <c r="O282" s="84">
        <f t="shared" si="73"/>
        <v>597612</v>
      </c>
      <c r="P282" s="84">
        <f t="shared" si="74"/>
        <v>18217432</v>
      </c>
      <c r="Q282" s="84">
        <f t="shared" ref="Q282:Q293" si="95">SUM(N282:P282)</f>
        <v>157119677</v>
      </c>
      <c r="R282" s="84">
        <f t="shared" si="76"/>
        <v>1506953</v>
      </c>
      <c r="S282" s="83">
        <f t="shared" si="90"/>
        <v>158626630</v>
      </c>
      <c r="T282" s="84"/>
      <c r="U282" s="85">
        <v>110148818</v>
      </c>
      <c r="V282" s="84">
        <v>41618481</v>
      </c>
      <c r="W282" s="84">
        <v>2429001</v>
      </c>
      <c r="X282" s="84">
        <v>550400</v>
      </c>
      <c r="Y282" s="84">
        <v>23190</v>
      </c>
      <c r="Z282" s="84">
        <v>105286</v>
      </c>
      <c r="AA282" s="84">
        <v>12585</v>
      </c>
      <c r="AB282" s="84">
        <v>6864436</v>
      </c>
      <c r="AC282" s="84">
        <v>11352996</v>
      </c>
      <c r="AD282" s="84">
        <f t="shared" si="77"/>
        <v>154232075</v>
      </c>
      <c r="AE282" s="84">
        <f t="shared" si="78"/>
        <v>655686</v>
      </c>
      <c r="AF282" s="84">
        <f t="shared" si="79"/>
        <v>18217432</v>
      </c>
      <c r="AG282" s="84">
        <f t="shared" si="80"/>
        <v>173105193</v>
      </c>
      <c r="AH282" s="84">
        <f t="shared" si="81"/>
        <v>1660272</v>
      </c>
      <c r="AI282" s="83">
        <f t="shared" si="91"/>
        <v>174765465</v>
      </c>
      <c r="AK282" s="85">
        <v>111636780</v>
      </c>
      <c r="AL282" s="84">
        <v>42748956</v>
      </c>
      <c r="AM282" s="84">
        <v>2429001</v>
      </c>
      <c r="AN282" s="84">
        <v>571147</v>
      </c>
      <c r="AO282" s="84">
        <v>23190</v>
      </c>
      <c r="AP282" s="84">
        <v>105286</v>
      </c>
      <c r="AQ282" s="84">
        <v>12585</v>
      </c>
      <c r="AR282" s="84">
        <v>6864436</v>
      </c>
      <c r="AS282" s="84">
        <v>11352996</v>
      </c>
      <c r="AT282" s="84">
        <f t="shared" si="82"/>
        <v>156850512</v>
      </c>
      <c r="AU282" s="84">
        <f t="shared" si="83"/>
        <v>676433</v>
      </c>
      <c r="AV282" s="84">
        <f t="shared" si="84"/>
        <v>18217432</v>
      </c>
      <c r="AW282" s="84">
        <f t="shared" ref="AW282:AW293" si="96">SUM(AT282:AV282)</f>
        <v>175744377</v>
      </c>
      <c r="AX282" s="84">
        <f t="shared" si="86"/>
        <v>1685585</v>
      </c>
      <c r="AY282" s="83">
        <f t="shared" si="89"/>
        <v>177429962</v>
      </c>
      <c r="BA282" s="233"/>
      <c r="BB282" s="233"/>
      <c r="BC282" s="233"/>
      <c r="BD282" s="233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</row>
    <row r="283" spans="1:75">
      <c r="A283" s="96">
        <f t="shared" si="94"/>
        <v>2042</v>
      </c>
      <c r="B283" s="96">
        <f t="shared" si="88"/>
        <v>2</v>
      </c>
      <c r="C283" s="95">
        <f t="shared" si="71"/>
        <v>51898</v>
      </c>
      <c r="E283" s="85">
        <v>82633266</v>
      </c>
      <c r="F283" s="84">
        <v>36150173</v>
      </c>
      <c r="G283" s="84">
        <v>2028726</v>
      </c>
      <c r="H283" s="84">
        <v>474729</v>
      </c>
      <c r="I283" s="84">
        <v>27317</v>
      </c>
      <c r="J283" s="84">
        <v>110200</v>
      </c>
      <c r="K283" s="84">
        <v>13740</v>
      </c>
      <c r="L283" s="84">
        <v>7182858</v>
      </c>
      <c r="M283" s="84">
        <v>15744889</v>
      </c>
      <c r="N283" s="84">
        <f t="shared" si="72"/>
        <v>120853222</v>
      </c>
      <c r="O283" s="84">
        <f t="shared" si="73"/>
        <v>584929</v>
      </c>
      <c r="P283" s="84">
        <f t="shared" si="74"/>
        <v>22927747</v>
      </c>
      <c r="Q283" s="84">
        <f t="shared" si="95"/>
        <v>144365898</v>
      </c>
      <c r="R283" s="84">
        <f t="shared" si="76"/>
        <v>1384630</v>
      </c>
      <c r="S283" s="83">
        <f t="shared" si="90"/>
        <v>145750528</v>
      </c>
      <c r="T283" s="84"/>
      <c r="U283" s="85">
        <v>93037493</v>
      </c>
      <c r="V283" s="84">
        <v>38645195</v>
      </c>
      <c r="W283" s="84">
        <v>2177326</v>
      </c>
      <c r="X283" s="84">
        <v>521930</v>
      </c>
      <c r="Y283" s="84">
        <v>27317</v>
      </c>
      <c r="Z283" s="84">
        <v>121267</v>
      </c>
      <c r="AA283" s="84">
        <v>13740</v>
      </c>
      <c r="AB283" s="84">
        <v>7182858</v>
      </c>
      <c r="AC283" s="84">
        <v>15744889</v>
      </c>
      <c r="AD283" s="84">
        <f t="shared" si="77"/>
        <v>133901071</v>
      </c>
      <c r="AE283" s="84">
        <f t="shared" si="78"/>
        <v>643197</v>
      </c>
      <c r="AF283" s="84">
        <f t="shared" si="79"/>
        <v>22927747</v>
      </c>
      <c r="AG283" s="84">
        <f t="shared" si="80"/>
        <v>157472015</v>
      </c>
      <c r="AH283" s="84">
        <f t="shared" si="81"/>
        <v>1510332</v>
      </c>
      <c r="AI283" s="83">
        <f t="shared" si="91"/>
        <v>158982347</v>
      </c>
      <c r="AK283" s="85">
        <v>94216349</v>
      </c>
      <c r="AL283" s="84">
        <v>39452775</v>
      </c>
      <c r="AM283" s="84">
        <v>2177326</v>
      </c>
      <c r="AN283" s="84">
        <v>542504</v>
      </c>
      <c r="AO283" s="84">
        <v>27317</v>
      </c>
      <c r="AP283" s="84">
        <v>121267</v>
      </c>
      <c r="AQ283" s="84">
        <v>13740</v>
      </c>
      <c r="AR283" s="84">
        <v>7182858</v>
      </c>
      <c r="AS283" s="84">
        <v>15744889</v>
      </c>
      <c r="AT283" s="84">
        <f t="shared" si="82"/>
        <v>135887507</v>
      </c>
      <c r="AU283" s="84">
        <f t="shared" si="83"/>
        <v>663771</v>
      </c>
      <c r="AV283" s="84">
        <f t="shared" si="84"/>
        <v>22927747</v>
      </c>
      <c r="AW283" s="84">
        <f t="shared" si="96"/>
        <v>159479025</v>
      </c>
      <c r="AX283" s="84">
        <f t="shared" si="86"/>
        <v>1529582</v>
      </c>
      <c r="AY283" s="83">
        <f t="shared" si="89"/>
        <v>161008607</v>
      </c>
      <c r="BA283" s="233"/>
      <c r="BB283" s="233"/>
      <c r="BC283" s="233"/>
      <c r="BD283" s="233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</row>
    <row r="284" spans="1:75">
      <c r="A284" s="96">
        <f t="shared" si="94"/>
        <v>2042</v>
      </c>
      <c r="B284" s="96">
        <f t="shared" si="88"/>
        <v>3</v>
      </c>
      <c r="C284" s="95">
        <f t="shared" si="71"/>
        <v>51926</v>
      </c>
      <c r="E284" s="85">
        <v>75292939</v>
      </c>
      <c r="F284" s="84">
        <v>33289535</v>
      </c>
      <c r="G284" s="84">
        <v>1827882</v>
      </c>
      <c r="H284" s="84">
        <v>446360</v>
      </c>
      <c r="I284" s="84">
        <v>26827</v>
      </c>
      <c r="J284" s="84">
        <v>99164</v>
      </c>
      <c r="K284" s="84">
        <v>14893</v>
      </c>
      <c r="L284" s="84">
        <v>6682803</v>
      </c>
      <c r="M284" s="84">
        <v>10720447</v>
      </c>
      <c r="N284" s="84">
        <f t="shared" si="72"/>
        <v>110452076</v>
      </c>
      <c r="O284" s="84">
        <f t="shared" si="73"/>
        <v>545524</v>
      </c>
      <c r="P284" s="84">
        <f t="shared" si="74"/>
        <v>17403250</v>
      </c>
      <c r="Q284" s="84">
        <f t="shared" si="95"/>
        <v>128400850</v>
      </c>
      <c r="R284" s="84">
        <f t="shared" si="76"/>
        <v>1231507</v>
      </c>
      <c r="S284" s="83">
        <f t="shared" si="90"/>
        <v>129632357</v>
      </c>
      <c r="T284" s="84"/>
      <c r="U284" s="85">
        <v>85574210</v>
      </c>
      <c r="V284" s="84">
        <v>35655427</v>
      </c>
      <c r="W284" s="84">
        <v>1978349</v>
      </c>
      <c r="X284" s="84">
        <v>490178</v>
      </c>
      <c r="Y284" s="84">
        <v>26827</v>
      </c>
      <c r="Z284" s="84">
        <v>110186</v>
      </c>
      <c r="AA284" s="84">
        <v>14893</v>
      </c>
      <c r="AB284" s="84">
        <v>6682803</v>
      </c>
      <c r="AC284" s="84">
        <v>10720447</v>
      </c>
      <c r="AD284" s="84">
        <f t="shared" si="77"/>
        <v>123249706</v>
      </c>
      <c r="AE284" s="84">
        <f t="shared" si="78"/>
        <v>600364</v>
      </c>
      <c r="AF284" s="84">
        <f t="shared" si="79"/>
        <v>17403250</v>
      </c>
      <c r="AG284" s="84">
        <f t="shared" si="80"/>
        <v>141253320</v>
      </c>
      <c r="AH284" s="84">
        <f t="shared" si="81"/>
        <v>1354777</v>
      </c>
      <c r="AI284" s="83">
        <f t="shared" si="91"/>
        <v>142608097</v>
      </c>
      <c r="AK284" s="85">
        <v>86710328</v>
      </c>
      <c r="AL284" s="84">
        <v>36324487</v>
      </c>
      <c r="AM284" s="84">
        <v>1978349</v>
      </c>
      <c r="AN284" s="84">
        <v>507854</v>
      </c>
      <c r="AO284" s="84">
        <v>26827</v>
      </c>
      <c r="AP284" s="84">
        <v>110186</v>
      </c>
      <c r="AQ284" s="84">
        <v>14893</v>
      </c>
      <c r="AR284" s="84">
        <v>6682803</v>
      </c>
      <c r="AS284" s="84">
        <v>10720447</v>
      </c>
      <c r="AT284" s="84">
        <f t="shared" si="82"/>
        <v>125054884</v>
      </c>
      <c r="AU284" s="84">
        <f t="shared" si="83"/>
        <v>618040</v>
      </c>
      <c r="AV284" s="84">
        <f t="shared" si="84"/>
        <v>17403250</v>
      </c>
      <c r="AW284" s="84">
        <f t="shared" si="96"/>
        <v>143076174</v>
      </c>
      <c r="AX284" s="84">
        <f t="shared" si="86"/>
        <v>1372260</v>
      </c>
      <c r="AY284" s="83">
        <f t="shared" si="89"/>
        <v>144448434</v>
      </c>
      <c r="BA284" s="233"/>
      <c r="BB284" s="233"/>
      <c r="BC284" s="233"/>
      <c r="BD284" s="233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</row>
    <row r="285" spans="1:75">
      <c r="A285" s="96">
        <f t="shared" si="94"/>
        <v>2042</v>
      </c>
      <c r="B285" s="96">
        <f t="shared" si="88"/>
        <v>4</v>
      </c>
      <c r="C285" s="95">
        <f t="shared" si="71"/>
        <v>51957</v>
      </c>
      <c r="E285" s="85">
        <v>51309670</v>
      </c>
      <c r="F285" s="84">
        <v>24565872</v>
      </c>
      <c r="G285" s="84">
        <v>1511587</v>
      </c>
      <c r="H285" s="84">
        <v>347760</v>
      </c>
      <c r="I285" s="84">
        <v>20024</v>
      </c>
      <c r="J285" s="84">
        <v>66256</v>
      </c>
      <c r="K285" s="84">
        <v>13445</v>
      </c>
      <c r="L285" s="84">
        <v>6779488</v>
      </c>
      <c r="M285" s="84">
        <v>11560596</v>
      </c>
      <c r="N285" s="84">
        <f t="shared" si="72"/>
        <v>77420598</v>
      </c>
      <c r="O285" s="84">
        <f t="shared" si="73"/>
        <v>414016</v>
      </c>
      <c r="P285" s="84">
        <f t="shared" si="74"/>
        <v>18340084</v>
      </c>
      <c r="Q285" s="84">
        <f t="shared" si="95"/>
        <v>96174698</v>
      </c>
      <c r="R285" s="84">
        <f t="shared" si="76"/>
        <v>922423</v>
      </c>
      <c r="S285" s="83">
        <f t="shared" si="90"/>
        <v>97097121</v>
      </c>
      <c r="T285" s="84"/>
      <c r="U285" s="85">
        <v>59760513</v>
      </c>
      <c r="V285" s="84">
        <v>26621472</v>
      </c>
      <c r="W285" s="84">
        <v>1661663</v>
      </c>
      <c r="X285" s="84">
        <v>383906</v>
      </c>
      <c r="Y285" s="84">
        <v>20024</v>
      </c>
      <c r="Z285" s="84">
        <v>76142</v>
      </c>
      <c r="AA285" s="84">
        <v>13445</v>
      </c>
      <c r="AB285" s="84">
        <v>6779488</v>
      </c>
      <c r="AC285" s="84">
        <v>11560596</v>
      </c>
      <c r="AD285" s="84">
        <f t="shared" si="77"/>
        <v>88077117</v>
      </c>
      <c r="AE285" s="84">
        <f t="shared" si="78"/>
        <v>460048</v>
      </c>
      <c r="AF285" s="84">
        <f t="shared" si="79"/>
        <v>18340084</v>
      </c>
      <c r="AG285" s="84">
        <f t="shared" si="80"/>
        <v>106877249</v>
      </c>
      <c r="AH285" s="84">
        <f t="shared" si="81"/>
        <v>1025072</v>
      </c>
      <c r="AI285" s="83">
        <f t="shared" si="91"/>
        <v>107902321</v>
      </c>
      <c r="AK285" s="85">
        <v>60648857</v>
      </c>
      <c r="AL285" s="84">
        <v>27117693</v>
      </c>
      <c r="AM285" s="84">
        <v>1661663</v>
      </c>
      <c r="AN285" s="84">
        <v>397277</v>
      </c>
      <c r="AO285" s="84">
        <v>20024</v>
      </c>
      <c r="AP285" s="84">
        <v>76142</v>
      </c>
      <c r="AQ285" s="84">
        <v>13445</v>
      </c>
      <c r="AR285" s="84">
        <v>6779488</v>
      </c>
      <c r="AS285" s="84">
        <v>11560596</v>
      </c>
      <c r="AT285" s="84">
        <f t="shared" si="82"/>
        <v>89461682</v>
      </c>
      <c r="AU285" s="84">
        <f t="shared" si="83"/>
        <v>473419</v>
      </c>
      <c r="AV285" s="84">
        <f t="shared" si="84"/>
        <v>18340084</v>
      </c>
      <c r="AW285" s="84">
        <f t="shared" si="96"/>
        <v>108275185</v>
      </c>
      <c r="AX285" s="84">
        <f t="shared" si="86"/>
        <v>1038480</v>
      </c>
      <c r="AY285" s="83">
        <f t="shared" si="89"/>
        <v>109313665</v>
      </c>
      <c r="BA285" s="233"/>
      <c r="BB285" s="233"/>
      <c r="BC285" s="233"/>
      <c r="BD285" s="233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</row>
    <row r="286" spans="1:75">
      <c r="A286" s="96">
        <f t="shared" si="94"/>
        <v>2042</v>
      </c>
      <c r="B286" s="96">
        <f t="shared" si="88"/>
        <v>5</v>
      </c>
      <c r="C286" s="95">
        <f t="shared" ref="C286:C293" si="97">DATE(A286,B286,1)</f>
        <v>51987</v>
      </c>
      <c r="E286" s="85">
        <v>27852480</v>
      </c>
      <c r="F286" s="84">
        <v>18112041</v>
      </c>
      <c r="G286" s="84">
        <v>1049234</v>
      </c>
      <c r="H286" s="84">
        <v>342783</v>
      </c>
      <c r="I286" s="84">
        <v>20727</v>
      </c>
      <c r="J286" s="84">
        <v>52967</v>
      </c>
      <c r="K286" s="84">
        <v>12408</v>
      </c>
      <c r="L286" s="84">
        <v>5993446</v>
      </c>
      <c r="M286" s="84">
        <v>10618695</v>
      </c>
      <c r="N286" s="84">
        <f t="shared" ref="N286:N293" si="98">SUM(E286:G286,I286,K286)</f>
        <v>47046890</v>
      </c>
      <c r="O286" s="84">
        <f t="shared" ref="O286:O293" si="99">SUM(H286,J286)</f>
        <v>395750</v>
      </c>
      <c r="P286" s="84">
        <f t="shared" ref="P286:P293" si="100">SUM(L286:M286)</f>
        <v>16612141</v>
      </c>
      <c r="Q286" s="84">
        <f t="shared" si="95"/>
        <v>64054781</v>
      </c>
      <c r="R286" s="84">
        <f t="shared" ref="R286:R293" si="101">S286-Q286</f>
        <v>614357</v>
      </c>
      <c r="S286" s="83">
        <f t="shared" si="90"/>
        <v>64669138</v>
      </c>
      <c r="T286" s="84"/>
      <c r="U286" s="85">
        <v>33044210</v>
      </c>
      <c r="V286" s="84">
        <v>19789503</v>
      </c>
      <c r="W286" s="84">
        <v>1182744</v>
      </c>
      <c r="X286" s="84">
        <v>378472</v>
      </c>
      <c r="Y286" s="84">
        <v>20727</v>
      </c>
      <c r="Z286" s="84">
        <v>61791</v>
      </c>
      <c r="AA286" s="84">
        <v>12408</v>
      </c>
      <c r="AB286" s="84">
        <v>5993446</v>
      </c>
      <c r="AC286" s="84">
        <v>10618695</v>
      </c>
      <c r="AD286" s="84">
        <f t="shared" ref="AD286:AD293" si="102">SUM(U286:W286,Y286,AA286)</f>
        <v>54049592</v>
      </c>
      <c r="AE286" s="84">
        <f t="shared" ref="AE286:AE293" si="103">SUM(X286,Z286)</f>
        <v>440263</v>
      </c>
      <c r="AF286" s="84">
        <f t="shared" ref="AF286:AF293" si="104">SUM(AB286:AC286)</f>
        <v>16612141</v>
      </c>
      <c r="AG286" s="84">
        <f t="shared" ref="AG286:AG293" si="105">SUM(AD286:AF286)</f>
        <v>71101996</v>
      </c>
      <c r="AH286" s="84">
        <f t="shared" ref="AH286:AH293" si="106">AI286-AG286</f>
        <v>681947</v>
      </c>
      <c r="AI286" s="83">
        <f t="shared" si="91"/>
        <v>71783943</v>
      </c>
      <c r="AK286" s="85">
        <v>33507558</v>
      </c>
      <c r="AL286" s="84">
        <v>20066668</v>
      </c>
      <c r="AM286" s="84">
        <v>1182744</v>
      </c>
      <c r="AN286" s="84">
        <v>389239</v>
      </c>
      <c r="AO286" s="84">
        <v>20727</v>
      </c>
      <c r="AP286" s="84">
        <v>61791</v>
      </c>
      <c r="AQ286" s="84">
        <v>12408</v>
      </c>
      <c r="AR286" s="84">
        <v>5993446</v>
      </c>
      <c r="AS286" s="84">
        <v>10618695</v>
      </c>
      <c r="AT286" s="84">
        <f t="shared" ref="AT286:AT293" si="107">SUM(AK286:AM286,AO286,AQ286)</f>
        <v>54790105</v>
      </c>
      <c r="AU286" s="84">
        <f t="shared" ref="AU286:AU293" si="108">SUM(AN286,AP286)</f>
        <v>451030</v>
      </c>
      <c r="AV286" s="84">
        <f t="shared" ref="AV286:AV293" si="109">SUM(AR286:AS286)</f>
        <v>16612141</v>
      </c>
      <c r="AW286" s="84">
        <f t="shared" si="96"/>
        <v>71853276</v>
      </c>
      <c r="AX286" s="84">
        <f t="shared" ref="AX286:AX293" si="110">AY286-AW286</f>
        <v>689153</v>
      </c>
      <c r="AY286" s="83">
        <f t="shared" si="89"/>
        <v>72542429</v>
      </c>
      <c r="BA286" s="233"/>
      <c r="BB286" s="233"/>
      <c r="BC286" s="233"/>
      <c r="BD286" s="233"/>
      <c r="BE286" s="233"/>
      <c r="BF286" s="233"/>
      <c r="BG286" s="233"/>
      <c r="BH286" s="233"/>
      <c r="BI286" s="233"/>
      <c r="BJ286" s="233"/>
      <c r="BK286" s="233"/>
      <c r="BL286" s="233"/>
      <c r="BM286" s="233"/>
      <c r="BN286" s="233"/>
      <c r="BO286" s="233"/>
      <c r="BP286" s="233"/>
      <c r="BQ286" s="233"/>
      <c r="BR286" s="233"/>
      <c r="BS286" s="233"/>
      <c r="BT286" s="233"/>
      <c r="BU286" s="233"/>
      <c r="BV286" s="233"/>
      <c r="BW286" s="233"/>
    </row>
    <row r="287" spans="1:75">
      <c r="A287" s="96">
        <f t="shared" si="94"/>
        <v>2042</v>
      </c>
      <c r="B287" s="96">
        <f t="shared" ref="B287:B293" si="111">IF(B286=12,1,B286+1)</f>
        <v>6</v>
      </c>
      <c r="C287" s="95">
        <f t="shared" si="97"/>
        <v>52018</v>
      </c>
      <c r="E287" s="85">
        <v>17080025</v>
      </c>
      <c r="F287" s="84">
        <v>14345859</v>
      </c>
      <c r="G287" s="84">
        <v>808160</v>
      </c>
      <c r="H287" s="84">
        <v>274686</v>
      </c>
      <c r="I287" s="84">
        <v>16273</v>
      </c>
      <c r="J287" s="84">
        <v>52534</v>
      </c>
      <c r="K287" s="84">
        <v>12274</v>
      </c>
      <c r="L287" s="84">
        <v>6031131</v>
      </c>
      <c r="M287" s="84">
        <v>11548864</v>
      </c>
      <c r="N287" s="84">
        <f t="shared" si="98"/>
        <v>32262591</v>
      </c>
      <c r="O287" s="84">
        <f t="shared" si="99"/>
        <v>327220</v>
      </c>
      <c r="P287" s="84">
        <f t="shared" si="100"/>
        <v>17579995</v>
      </c>
      <c r="Q287" s="84">
        <f t="shared" si="95"/>
        <v>50169806</v>
      </c>
      <c r="R287" s="84">
        <f t="shared" si="101"/>
        <v>481184</v>
      </c>
      <c r="S287" s="83">
        <f t="shared" si="90"/>
        <v>50650990</v>
      </c>
      <c r="T287" s="84"/>
      <c r="U287" s="85">
        <v>20845636</v>
      </c>
      <c r="V287" s="84">
        <v>15871537</v>
      </c>
      <c r="W287" s="84">
        <v>950607</v>
      </c>
      <c r="X287" s="84">
        <v>304033</v>
      </c>
      <c r="Y287" s="84">
        <v>16273</v>
      </c>
      <c r="Z287" s="84">
        <v>61264</v>
      </c>
      <c r="AA287" s="84">
        <v>12274</v>
      </c>
      <c r="AB287" s="84">
        <v>6031131</v>
      </c>
      <c r="AC287" s="84">
        <v>11548864</v>
      </c>
      <c r="AD287" s="84">
        <f t="shared" si="102"/>
        <v>37696327</v>
      </c>
      <c r="AE287" s="84">
        <f t="shared" si="103"/>
        <v>365297</v>
      </c>
      <c r="AF287" s="84">
        <f t="shared" si="104"/>
        <v>17579995</v>
      </c>
      <c r="AG287" s="84">
        <f t="shared" si="105"/>
        <v>55641619</v>
      </c>
      <c r="AH287" s="84">
        <f t="shared" si="106"/>
        <v>533665</v>
      </c>
      <c r="AI287" s="83">
        <f t="shared" si="91"/>
        <v>56175284</v>
      </c>
      <c r="AK287" s="85">
        <v>21104973</v>
      </c>
      <c r="AL287" s="84">
        <v>16017265</v>
      </c>
      <c r="AM287" s="84">
        <v>950607</v>
      </c>
      <c r="AN287" s="84">
        <v>310818</v>
      </c>
      <c r="AO287" s="84">
        <v>16273</v>
      </c>
      <c r="AP287" s="84">
        <v>61264</v>
      </c>
      <c r="AQ287" s="84">
        <v>12274</v>
      </c>
      <c r="AR287" s="84">
        <v>6031131</v>
      </c>
      <c r="AS287" s="84">
        <v>11548864</v>
      </c>
      <c r="AT287" s="84">
        <f t="shared" si="107"/>
        <v>38101392</v>
      </c>
      <c r="AU287" s="84">
        <f t="shared" si="108"/>
        <v>372082</v>
      </c>
      <c r="AV287" s="84">
        <f t="shared" si="109"/>
        <v>17579995</v>
      </c>
      <c r="AW287" s="84">
        <f t="shared" si="96"/>
        <v>56053469</v>
      </c>
      <c r="AX287" s="84">
        <f t="shared" si="110"/>
        <v>537615</v>
      </c>
      <c r="AY287" s="83">
        <f t="shared" ref="AY287:AY293" si="112">ROUND(AW287/(1-0.0095), 0)</f>
        <v>56591084</v>
      </c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</row>
    <row r="288" spans="1:75">
      <c r="A288" s="96">
        <f t="shared" si="94"/>
        <v>2042</v>
      </c>
      <c r="B288" s="96">
        <f t="shared" si="111"/>
        <v>7</v>
      </c>
      <c r="C288" s="95">
        <f t="shared" si="97"/>
        <v>52048</v>
      </c>
      <c r="E288" s="85">
        <v>10998131</v>
      </c>
      <c r="F288" s="84">
        <v>11916230</v>
      </c>
      <c r="G288" s="84">
        <v>629330</v>
      </c>
      <c r="H288" s="84">
        <v>261562</v>
      </c>
      <c r="I288" s="84">
        <v>14495</v>
      </c>
      <c r="J288" s="84">
        <v>48977</v>
      </c>
      <c r="K288" s="84">
        <v>11605</v>
      </c>
      <c r="L288" s="84">
        <v>5353514</v>
      </c>
      <c r="M288" s="84">
        <v>11480254</v>
      </c>
      <c r="N288" s="84">
        <f t="shared" si="98"/>
        <v>23569791</v>
      </c>
      <c r="O288" s="84">
        <f t="shared" si="99"/>
        <v>310539</v>
      </c>
      <c r="P288" s="84">
        <f t="shared" si="100"/>
        <v>16833768</v>
      </c>
      <c r="Q288" s="84">
        <f t="shared" si="95"/>
        <v>40714098</v>
      </c>
      <c r="R288" s="84">
        <f t="shared" si="101"/>
        <v>390494</v>
      </c>
      <c r="S288" s="83">
        <f t="shared" ref="S288:S293" si="113">ROUND(Q288/(1-0.0095), 0)</f>
        <v>41104592</v>
      </c>
      <c r="T288" s="84"/>
      <c r="U288" s="85">
        <v>14276744</v>
      </c>
      <c r="V288" s="84">
        <v>13343390</v>
      </c>
      <c r="W288" s="84">
        <v>763326</v>
      </c>
      <c r="X288" s="84">
        <v>290877</v>
      </c>
      <c r="Y288" s="84">
        <v>14495</v>
      </c>
      <c r="Z288" s="84">
        <v>57560</v>
      </c>
      <c r="AA288" s="84">
        <v>11605</v>
      </c>
      <c r="AB288" s="84">
        <v>5353514</v>
      </c>
      <c r="AC288" s="84">
        <v>11480254</v>
      </c>
      <c r="AD288" s="84">
        <f t="shared" si="102"/>
        <v>28409560</v>
      </c>
      <c r="AE288" s="84">
        <f t="shared" si="103"/>
        <v>348437</v>
      </c>
      <c r="AF288" s="84">
        <f t="shared" si="104"/>
        <v>16833768</v>
      </c>
      <c r="AG288" s="84">
        <f t="shared" si="105"/>
        <v>45591765</v>
      </c>
      <c r="AH288" s="84">
        <f t="shared" si="106"/>
        <v>437276</v>
      </c>
      <c r="AI288" s="83">
        <f t="shared" ref="AI288:AI293" si="114">ROUND(AG288/(1-0.0095), 0)</f>
        <v>46029041</v>
      </c>
      <c r="AK288" s="85">
        <v>14472841</v>
      </c>
      <c r="AL288" s="84">
        <v>13436492</v>
      </c>
      <c r="AM288" s="84">
        <v>763326</v>
      </c>
      <c r="AN288" s="84">
        <v>296904</v>
      </c>
      <c r="AO288" s="84">
        <v>14495</v>
      </c>
      <c r="AP288" s="84">
        <v>57560</v>
      </c>
      <c r="AQ288" s="84">
        <v>11605</v>
      </c>
      <c r="AR288" s="84">
        <v>5353514</v>
      </c>
      <c r="AS288" s="84">
        <v>11480254</v>
      </c>
      <c r="AT288" s="84">
        <f t="shared" si="107"/>
        <v>28698759</v>
      </c>
      <c r="AU288" s="84">
        <f t="shared" si="108"/>
        <v>354464</v>
      </c>
      <c r="AV288" s="84">
        <f t="shared" si="109"/>
        <v>16833768</v>
      </c>
      <c r="AW288" s="84">
        <f t="shared" si="96"/>
        <v>45886991</v>
      </c>
      <c r="AX288" s="84">
        <f t="shared" si="110"/>
        <v>440107</v>
      </c>
      <c r="AY288" s="83">
        <f t="shared" si="112"/>
        <v>46327098</v>
      </c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</row>
    <row r="289" spans="1:75">
      <c r="A289" s="96">
        <f t="shared" si="94"/>
        <v>2042</v>
      </c>
      <c r="B289" s="96">
        <f t="shared" si="111"/>
        <v>8</v>
      </c>
      <c r="C289" s="95">
        <f t="shared" si="97"/>
        <v>52079</v>
      </c>
      <c r="E289" s="85">
        <v>9903758</v>
      </c>
      <c r="F289" s="84">
        <v>12339322</v>
      </c>
      <c r="G289" s="84">
        <v>660928</v>
      </c>
      <c r="H289" s="84">
        <v>269517</v>
      </c>
      <c r="I289" s="84">
        <v>14862</v>
      </c>
      <c r="J289" s="84">
        <v>50098</v>
      </c>
      <c r="K289" s="84">
        <v>11801</v>
      </c>
      <c r="L289" s="84">
        <v>5602625</v>
      </c>
      <c r="M289" s="84">
        <v>11052065</v>
      </c>
      <c r="N289" s="84">
        <f t="shared" si="98"/>
        <v>22930671</v>
      </c>
      <c r="O289" s="84">
        <f t="shared" si="99"/>
        <v>319615</v>
      </c>
      <c r="P289" s="84">
        <f t="shared" si="100"/>
        <v>16654690</v>
      </c>
      <c r="Q289" s="84">
        <f t="shared" si="95"/>
        <v>39904976</v>
      </c>
      <c r="R289" s="84">
        <f t="shared" si="101"/>
        <v>382733</v>
      </c>
      <c r="S289" s="83">
        <f t="shared" si="113"/>
        <v>40287709</v>
      </c>
      <c r="T289" s="84"/>
      <c r="U289" s="85">
        <v>13327192</v>
      </c>
      <c r="V289" s="84">
        <v>13811829</v>
      </c>
      <c r="W289" s="84">
        <v>807212</v>
      </c>
      <c r="X289" s="84">
        <v>300486</v>
      </c>
      <c r="Y289" s="84">
        <v>14862</v>
      </c>
      <c r="Z289" s="84">
        <v>58466</v>
      </c>
      <c r="AA289" s="84">
        <v>11801</v>
      </c>
      <c r="AB289" s="84">
        <v>5602625</v>
      </c>
      <c r="AC289" s="84">
        <v>11052065</v>
      </c>
      <c r="AD289" s="84">
        <f t="shared" si="102"/>
        <v>27972896</v>
      </c>
      <c r="AE289" s="84">
        <f t="shared" si="103"/>
        <v>358952</v>
      </c>
      <c r="AF289" s="84">
        <f t="shared" si="104"/>
        <v>16654690</v>
      </c>
      <c r="AG289" s="84">
        <f t="shared" si="105"/>
        <v>44986538</v>
      </c>
      <c r="AH289" s="84">
        <f t="shared" si="106"/>
        <v>431471</v>
      </c>
      <c r="AI289" s="83">
        <f t="shared" si="114"/>
        <v>45418009</v>
      </c>
      <c r="AK289" s="85">
        <v>13555174</v>
      </c>
      <c r="AL289" s="84">
        <v>13909892</v>
      </c>
      <c r="AM289" s="84">
        <v>807212</v>
      </c>
      <c r="AN289" s="84">
        <v>306946</v>
      </c>
      <c r="AO289" s="84">
        <v>14862</v>
      </c>
      <c r="AP289" s="84">
        <v>58466</v>
      </c>
      <c r="AQ289" s="84">
        <v>11801</v>
      </c>
      <c r="AR289" s="84">
        <v>5602625</v>
      </c>
      <c r="AS289" s="84">
        <v>11052065</v>
      </c>
      <c r="AT289" s="84">
        <f t="shared" si="107"/>
        <v>28298941</v>
      </c>
      <c r="AU289" s="84">
        <f t="shared" si="108"/>
        <v>365412</v>
      </c>
      <c r="AV289" s="84">
        <f t="shared" si="109"/>
        <v>16654690</v>
      </c>
      <c r="AW289" s="84">
        <f t="shared" si="96"/>
        <v>45319043</v>
      </c>
      <c r="AX289" s="84">
        <f t="shared" si="110"/>
        <v>434660</v>
      </c>
      <c r="AY289" s="83">
        <f t="shared" si="112"/>
        <v>45753703</v>
      </c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</row>
    <row r="290" spans="1:75">
      <c r="A290" s="96">
        <f t="shared" si="94"/>
        <v>2042</v>
      </c>
      <c r="B290" s="96">
        <f t="shared" si="111"/>
        <v>9</v>
      </c>
      <c r="C290" s="95">
        <f t="shared" si="97"/>
        <v>52110</v>
      </c>
      <c r="E290" s="85">
        <v>17103599</v>
      </c>
      <c r="F290" s="84">
        <v>13614970</v>
      </c>
      <c r="G290" s="84">
        <v>887315</v>
      </c>
      <c r="H290" s="84">
        <v>250458</v>
      </c>
      <c r="I290" s="84">
        <v>15358</v>
      </c>
      <c r="J290" s="84">
        <v>77099</v>
      </c>
      <c r="K290" s="84">
        <v>14490</v>
      </c>
      <c r="L290" s="84">
        <v>5568795</v>
      </c>
      <c r="M290" s="84">
        <v>10857953</v>
      </c>
      <c r="N290" s="84">
        <f t="shared" si="98"/>
        <v>31635732</v>
      </c>
      <c r="O290" s="84">
        <f t="shared" si="99"/>
        <v>327557</v>
      </c>
      <c r="P290" s="84">
        <f t="shared" si="100"/>
        <v>16426748</v>
      </c>
      <c r="Q290" s="84">
        <f t="shared" si="95"/>
        <v>48390037</v>
      </c>
      <c r="R290" s="84">
        <f t="shared" si="101"/>
        <v>464114</v>
      </c>
      <c r="S290" s="83">
        <f t="shared" si="113"/>
        <v>48854151</v>
      </c>
      <c r="T290" s="84"/>
      <c r="U290" s="85">
        <v>21269445</v>
      </c>
      <c r="V290" s="84">
        <v>15057165</v>
      </c>
      <c r="W290" s="84">
        <v>1043183</v>
      </c>
      <c r="X290" s="84">
        <v>279637</v>
      </c>
      <c r="Y290" s="84">
        <v>15358</v>
      </c>
      <c r="Z290" s="84">
        <v>84752</v>
      </c>
      <c r="AA290" s="84">
        <v>14490</v>
      </c>
      <c r="AB290" s="84">
        <v>5568795</v>
      </c>
      <c r="AC290" s="84">
        <v>10857953</v>
      </c>
      <c r="AD290" s="84">
        <f t="shared" si="102"/>
        <v>37399641</v>
      </c>
      <c r="AE290" s="84">
        <f t="shared" si="103"/>
        <v>364389</v>
      </c>
      <c r="AF290" s="84">
        <f t="shared" si="104"/>
        <v>16426748</v>
      </c>
      <c r="AG290" s="84">
        <f t="shared" si="105"/>
        <v>54190778</v>
      </c>
      <c r="AH290" s="84">
        <f t="shared" si="106"/>
        <v>519750</v>
      </c>
      <c r="AI290" s="83">
        <f t="shared" si="114"/>
        <v>54710528</v>
      </c>
      <c r="AK290" s="85">
        <v>21622381</v>
      </c>
      <c r="AL290" s="84">
        <v>15229874</v>
      </c>
      <c r="AM290" s="84">
        <v>1043183</v>
      </c>
      <c r="AN290" s="84">
        <v>287197</v>
      </c>
      <c r="AO290" s="84">
        <v>15358</v>
      </c>
      <c r="AP290" s="84">
        <v>84752</v>
      </c>
      <c r="AQ290" s="84">
        <v>14490</v>
      </c>
      <c r="AR290" s="84">
        <v>5568795</v>
      </c>
      <c r="AS290" s="84">
        <v>10857953</v>
      </c>
      <c r="AT290" s="84">
        <f t="shared" si="107"/>
        <v>37925286</v>
      </c>
      <c r="AU290" s="84">
        <f t="shared" si="108"/>
        <v>371949</v>
      </c>
      <c r="AV290" s="84">
        <f t="shared" si="109"/>
        <v>16426748</v>
      </c>
      <c r="AW290" s="84">
        <f t="shared" si="96"/>
        <v>54723983</v>
      </c>
      <c r="AX290" s="84">
        <f t="shared" si="110"/>
        <v>524864</v>
      </c>
      <c r="AY290" s="83">
        <f t="shared" si="112"/>
        <v>55248847</v>
      </c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</row>
    <row r="291" spans="1:75">
      <c r="A291" s="96">
        <f t="shared" si="94"/>
        <v>2042</v>
      </c>
      <c r="B291" s="96">
        <f t="shared" si="111"/>
        <v>10</v>
      </c>
      <c r="C291" s="95">
        <f t="shared" si="97"/>
        <v>52140</v>
      </c>
      <c r="E291" s="85">
        <v>44789290</v>
      </c>
      <c r="F291" s="84">
        <v>22520032</v>
      </c>
      <c r="G291" s="84">
        <v>1064665</v>
      </c>
      <c r="H291" s="84">
        <v>354597</v>
      </c>
      <c r="I291" s="84">
        <v>20770</v>
      </c>
      <c r="J291" s="84">
        <v>89516</v>
      </c>
      <c r="K291" s="84">
        <v>14766</v>
      </c>
      <c r="L291" s="84">
        <v>6015726</v>
      </c>
      <c r="M291" s="84">
        <v>11899212</v>
      </c>
      <c r="N291" s="84">
        <f t="shared" si="98"/>
        <v>68409523</v>
      </c>
      <c r="O291" s="84">
        <f t="shared" si="99"/>
        <v>444113</v>
      </c>
      <c r="P291" s="84">
        <f t="shared" si="100"/>
        <v>17914938</v>
      </c>
      <c r="Q291" s="84">
        <f t="shared" si="95"/>
        <v>86768574</v>
      </c>
      <c r="R291" s="84">
        <f t="shared" si="101"/>
        <v>832207</v>
      </c>
      <c r="S291" s="83">
        <f t="shared" si="113"/>
        <v>87600781</v>
      </c>
      <c r="T291" s="84"/>
      <c r="U291" s="85">
        <v>52047128</v>
      </c>
      <c r="V291" s="84">
        <v>24495737</v>
      </c>
      <c r="W291" s="84">
        <v>1191370</v>
      </c>
      <c r="X291" s="84">
        <v>398488</v>
      </c>
      <c r="Y291" s="84">
        <v>20770</v>
      </c>
      <c r="Z291" s="84">
        <v>99472</v>
      </c>
      <c r="AA291" s="84">
        <v>14766</v>
      </c>
      <c r="AB291" s="84">
        <v>6015726</v>
      </c>
      <c r="AC291" s="84">
        <v>11899212</v>
      </c>
      <c r="AD291" s="84">
        <f t="shared" si="102"/>
        <v>77769771</v>
      </c>
      <c r="AE291" s="84">
        <f t="shared" si="103"/>
        <v>497960</v>
      </c>
      <c r="AF291" s="84">
        <f t="shared" si="104"/>
        <v>17914938</v>
      </c>
      <c r="AG291" s="84">
        <f t="shared" si="105"/>
        <v>96182669</v>
      </c>
      <c r="AH291" s="84">
        <f t="shared" si="106"/>
        <v>922499</v>
      </c>
      <c r="AI291" s="83">
        <f t="shared" si="114"/>
        <v>97105168</v>
      </c>
      <c r="AK291" s="85">
        <v>52780179</v>
      </c>
      <c r="AL291" s="84">
        <v>24912559</v>
      </c>
      <c r="AM291" s="84">
        <v>1191370</v>
      </c>
      <c r="AN291" s="84">
        <v>413961</v>
      </c>
      <c r="AO291" s="84">
        <v>20770</v>
      </c>
      <c r="AP291" s="84">
        <v>99472</v>
      </c>
      <c r="AQ291" s="84">
        <v>14766</v>
      </c>
      <c r="AR291" s="84">
        <v>6015726</v>
      </c>
      <c r="AS291" s="84">
        <v>11899212</v>
      </c>
      <c r="AT291" s="84">
        <f t="shared" si="107"/>
        <v>78919644</v>
      </c>
      <c r="AU291" s="84">
        <f t="shared" si="108"/>
        <v>513433</v>
      </c>
      <c r="AV291" s="84">
        <f t="shared" si="109"/>
        <v>17914938</v>
      </c>
      <c r="AW291" s="84">
        <f t="shared" si="96"/>
        <v>97348015</v>
      </c>
      <c r="AX291" s="84">
        <f t="shared" si="110"/>
        <v>933676</v>
      </c>
      <c r="AY291" s="83">
        <f t="shared" si="112"/>
        <v>98281691</v>
      </c>
      <c r="BA291" s="233"/>
      <c r="BB291" s="233"/>
      <c r="BC291" s="233"/>
      <c r="BD291" s="233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</row>
    <row r="292" spans="1:75">
      <c r="A292" s="96">
        <f t="shared" si="94"/>
        <v>2042</v>
      </c>
      <c r="B292" s="96">
        <f t="shared" si="111"/>
        <v>11</v>
      </c>
      <c r="C292" s="95">
        <f t="shared" si="97"/>
        <v>52171</v>
      </c>
      <c r="E292" s="85">
        <v>76726608</v>
      </c>
      <c r="F292" s="84">
        <v>32407224</v>
      </c>
      <c r="G292" s="84">
        <v>1967198</v>
      </c>
      <c r="H292" s="84">
        <v>383045</v>
      </c>
      <c r="I292" s="84">
        <v>17395</v>
      </c>
      <c r="J292" s="84">
        <v>86834</v>
      </c>
      <c r="K292" s="84">
        <v>12218</v>
      </c>
      <c r="L292" s="84">
        <v>7012352</v>
      </c>
      <c r="M292" s="84">
        <v>12725449</v>
      </c>
      <c r="N292" s="84">
        <f t="shared" si="98"/>
        <v>111130643</v>
      </c>
      <c r="O292" s="84">
        <f t="shared" si="99"/>
        <v>469879</v>
      </c>
      <c r="P292" s="84">
        <f t="shared" si="100"/>
        <v>19737801</v>
      </c>
      <c r="Q292" s="84">
        <f t="shared" si="95"/>
        <v>131338323</v>
      </c>
      <c r="R292" s="84">
        <f t="shared" si="101"/>
        <v>1259681</v>
      </c>
      <c r="S292" s="83">
        <f t="shared" si="113"/>
        <v>132598004</v>
      </c>
      <c r="T292" s="84"/>
      <c r="U292" s="85">
        <v>86954821</v>
      </c>
      <c r="V292" s="84">
        <v>35007115</v>
      </c>
      <c r="W292" s="84">
        <v>2135450</v>
      </c>
      <c r="X292" s="84">
        <v>420102</v>
      </c>
      <c r="Y292" s="84">
        <v>17395</v>
      </c>
      <c r="Z292" s="84">
        <v>96625</v>
      </c>
      <c r="AA292" s="84">
        <v>12218</v>
      </c>
      <c r="AB292" s="84">
        <v>7012352</v>
      </c>
      <c r="AC292" s="84">
        <v>12725449</v>
      </c>
      <c r="AD292" s="84">
        <f t="shared" si="102"/>
        <v>124126999</v>
      </c>
      <c r="AE292" s="84">
        <f t="shared" si="103"/>
        <v>516727</v>
      </c>
      <c r="AF292" s="84">
        <f t="shared" si="104"/>
        <v>19737801</v>
      </c>
      <c r="AG292" s="84">
        <f t="shared" si="105"/>
        <v>144381527</v>
      </c>
      <c r="AH292" s="84">
        <f t="shared" si="106"/>
        <v>1384780</v>
      </c>
      <c r="AI292" s="83">
        <f t="shared" si="114"/>
        <v>145766307</v>
      </c>
      <c r="AK292" s="85">
        <v>88095418</v>
      </c>
      <c r="AL292" s="84">
        <v>35837476</v>
      </c>
      <c r="AM292" s="84">
        <v>2135450</v>
      </c>
      <c r="AN292" s="84">
        <v>433728</v>
      </c>
      <c r="AO292" s="84">
        <v>17395</v>
      </c>
      <c r="AP292" s="84">
        <v>96625</v>
      </c>
      <c r="AQ292" s="84">
        <v>12218</v>
      </c>
      <c r="AR292" s="84">
        <v>7012352</v>
      </c>
      <c r="AS292" s="84">
        <v>12725449</v>
      </c>
      <c r="AT292" s="84">
        <f t="shared" si="107"/>
        <v>126097957</v>
      </c>
      <c r="AU292" s="84">
        <f t="shared" si="108"/>
        <v>530353</v>
      </c>
      <c r="AV292" s="84">
        <f t="shared" si="109"/>
        <v>19737801</v>
      </c>
      <c r="AW292" s="84">
        <f t="shared" si="96"/>
        <v>146366111</v>
      </c>
      <c r="AX292" s="84">
        <f t="shared" si="110"/>
        <v>1403814</v>
      </c>
      <c r="AY292" s="83">
        <f t="shared" si="112"/>
        <v>147769925</v>
      </c>
      <c r="BA292" s="233"/>
      <c r="BB292" s="233"/>
      <c r="BC292" s="233"/>
      <c r="BD292" s="233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</row>
    <row r="293" spans="1:75" ht="13.5" thickBot="1">
      <c r="A293" s="96">
        <f t="shared" si="94"/>
        <v>2042</v>
      </c>
      <c r="B293" s="96">
        <f t="shared" si="111"/>
        <v>12</v>
      </c>
      <c r="C293" s="95">
        <f t="shared" si="97"/>
        <v>52201</v>
      </c>
      <c r="E293" s="82">
        <v>104326041</v>
      </c>
      <c r="F293" s="197">
        <v>41371586</v>
      </c>
      <c r="G293" s="197">
        <v>2571258</v>
      </c>
      <c r="H293" s="197">
        <v>480973</v>
      </c>
      <c r="I293" s="197">
        <v>20472</v>
      </c>
      <c r="J293" s="197">
        <v>102673</v>
      </c>
      <c r="K293" s="197">
        <v>13522</v>
      </c>
      <c r="L293" s="197">
        <v>7200933</v>
      </c>
      <c r="M293" s="197">
        <v>13080479</v>
      </c>
      <c r="N293" s="197">
        <f t="shared" si="98"/>
        <v>148302879</v>
      </c>
      <c r="O293" s="197">
        <f t="shared" si="99"/>
        <v>583646</v>
      </c>
      <c r="P293" s="197">
        <f t="shared" si="100"/>
        <v>20281412</v>
      </c>
      <c r="Q293" s="197">
        <f t="shared" si="95"/>
        <v>169167937</v>
      </c>
      <c r="R293" s="197">
        <f t="shared" si="101"/>
        <v>1622509</v>
      </c>
      <c r="S293" s="81">
        <f t="shared" si="113"/>
        <v>170790446</v>
      </c>
      <c r="T293" s="84"/>
      <c r="U293" s="82">
        <v>117956067</v>
      </c>
      <c r="V293" s="197">
        <v>44829588</v>
      </c>
      <c r="W293" s="197">
        <v>2758868</v>
      </c>
      <c r="X293" s="197">
        <v>519998</v>
      </c>
      <c r="Y293" s="197">
        <v>20472</v>
      </c>
      <c r="Z293" s="197">
        <v>112748</v>
      </c>
      <c r="AA293" s="197">
        <v>13522</v>
      </c>
      <c r="AB293" s="197">
        <v>7200933</v>
      </c>
      <c r="AC293" s="197">
        <v>13080479</v>
      </c>
      <c r="AD293" s="197">
        <f t="shared" si="102"/>
        <v>165578517</v>
      </c>
      <c r="AE293" s="197">
        <f t="shared" si="103"/>
        <v>632746</v>
      </c>
      <c r="AF293" s="197">
        <f t="shared" si="104"/>
        <v>20281412</v>
      </c>
      <c r="AG293" s="197">
        <f t="shared" si="105"/>
        <v>186492675</v>
      </c>
      <c r="AH293" s="197">
        <f t="shared" si="106"/>
        <v>1788673</v>
      </c>
      <c r="AI293" s="81">
        <f t="shared" si="114"/>
        <v>188281348</v>
      </c>
      <c r="AK293" s="82">
        <v>119551950</v>
      </c>
      <c r="AL293" s="197">
        <v>46172367</v>
      </c>
      <c r="AM293" s="197">
        <v>2758868</v>
      </c>
      <c r="AN293" s="197">
        <v>534584</v>
      </c>
      <c r="AO293" s="197">
        <v>20472</v>
      </c>
      <c r="AP293" s="197">
        <v>112748</v>
      </c>
      <c r="AQ293" s="197">
        <v>13522</v>
      </c>
      <c r="AR293" s="197">
        <v>7200933</v>
      </c>
      <c r="AS293" s="197">
        <v>13080479</v>
      </c>
      <c r="AT293" s="197">
        <f t="shared" si="107"/>
        <v>168517179</v>
      </c>
      <c r="AU293" s="197">
        <f t="shared" si="108"/>
        <v>647332</v>
      </c>
      <c r="AV293" s="197">
        <f t="shared" si="109"/>
        <v>20281412</v>
      </c>
      <c r="AW293" s="197">
        <f t="shared" si="96"/>
        <v>189445923</v>
      </c>
      <c r="AX293" s="197">
        <f t="shared" si="110"/>
        <v>1816998</v>
      </c>
      <c r="AY293" s="81">
        <f t="shared" si="112"/>
        <v>191262921</v>
      </c>
      <c r="BA293" s="233"/>
      <c r="BB293" s="233"/>
      <c r="BC293" s="233"/>
      <c r="BD293" s="233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</row>
    <row r="294" spans="1:75">
      <c r="A294" s="96"/>
      <c r="B294" s="96"/>
      <c r="C294" s="95"/>
    </row>
    <row r="295" spans="1:75">
      <c r="C295" s="95"/>
    </row>
  </sheetData>
  <mergeCells count="4">
    <mergeCell ref="U3:AI3"/>
    <mergeCell ref="E4:S4"/>
    <mergeCell ref="U4:AI4"/>
    <mergeCell ref="AK4:AY4"/>
  </mergeCells>
  <pageMargins left="0.7" right="0.7" top="0.75" bottom="0.75" header="0.3" footer="0.3"/>
  <pageSetup orientation="portrait" r:id="rId1"/>
  <customProperties>
    <customPr name="_pios_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I42"/>
  <sheetViews>
    <sheetView workbookViewId="0"/>
  </sheetViews>
  <sheetFormatPr defaultRowHeight="12.75"/>
  <cols>
    <col min="1" max="1" width="13.28515625" customWidth="1"/>
    <col min="2" max="2" width="39.140625" customWidth="1"/>
    <col min="3" max="3" width="11.140625" customWidth="1"/>
    <col min="4" max="4" width="23.42578125" customWidth="1"/>
    <col min="5" max="5" width="19.7109375" bestFit="1" customWidth="1"/>
    <col min="6" max="6" width="23.42578125" bestFit="1" customWidth="1"/>
    <col min="7" max="7" width="15.42578125" customWidth="1"/>
    <col min="8" max="8" width="13.5703125" bestFit="1" customWidth="1"/>
  </cols>
  <sheetData>
    <row r="5" spans="1:9">
      <c r="F5" s="4"/>
      <c r="G5" s="4"/>
      <c r="H5" s="4"/>
      <c r="I5" s="4"/>
    </row>
    <row r="6" spans="1:9">
      <c r="F6" s="4"/>
      <c r="G6" s="4"/>
      <c r="H6" s="4"/>
      <c r="I6" s="4"/>
    </row>
    <row r="7" spans="1:9">
      <c r="A7" s="73" t="s">
        <v>175</v>
      </c>
      <c r="B7" s="45"/>
      <c r="C7" s="45"/>
      <c r="D7" s="45"/>
      <c r="E7" s="45"/>
      <c r="F7" s="171"/>
      <c r="G7" s="171"/>
      <c r="H7" s="171"/>
      <c r="I7" s="4"/>
    </row>
    <row r="8" spans="1:9">
      <c r="A8" s="73" t="s">
        <v>62</v>
      </c>
      <c r="B8" s="45"/>
      <c r="C8" s="45"/>
      <c r="D8" s="45"/>
      <c r="E8" s="45"/>
      <c r="F8" s="171"/>
      <c r="G8" s="171"/>
      <c r="H8" s="171"/>
      <c r="I8" s="4"/>
    </row>
    <row r="9" spans="1:9">
      <c r="A9" s="73" t="s">
        <v>68</v>
      </c>
      <c r="B9" s="45"/>
      <c r="C9" s="45"/>
      <c r="D9" s="45"/>
      <c r="E9" s="45"/>
      <c r="F9" s="171"/>
      <c r="G9" s="171"/>
      <c r="H9" s="171"/>
      <c r="I9" s="4"/>
    </row>
    <row r="10" spans="1:9">
      <c r="A10" s="139" t="s">
        <v>176</v>
      </c>
      <c r="B10" s="45"/>
      <c r="C10" s="45"/>
      <c r="D10" s="45"/>
      <c r="E10" s="45"/>
      <c r="F10" s="171"/>
      <c r="G10" s="171"/>
      <c r="H10" s="171"/>
      <c r="I10" s="4"/>
    </row>
    <row r="11" spans="1:9" ht="25.5">
      <c r="A11" s="46" t="s">
        <v>50</v>
      </c>
      <c r="B11" s="46" t="s">
        <v>52</v>
      </c>
      <c r="C11" s="204" t="s">
        <v>54</v>
      </c>
      <c r="D11" s="46" t="s">
        <v>279</v>
      </c>
      <c r="E11" s="46" t="s">
        <v>53</v>
      </c>
      <c r="F11" s="46" t="s">
        <v>177</v>
      </c>
      <c r="G11" s="46" t="s">
        <v>55</v>
      </c>
      <c r="H11" s="46" t="s">
        <v>56</v>
      </c>
      <c r="I11" s="4"/>
    </row>
    <row r="12" spans="1:9">
      <c r="A12" s="45" t="s">
        <v>63</v>
      </c>
      <c r="B12" s="45" t="s">
        <v>58</v>
      </c>
      <c r="C12" s="45" t="s">
        <v>64</v>
      </c>
      <c r="D12" s="45" t="s">
        <v>60</v>
      </c>
      <c r="E12" s="45" t="s">
        <v>91</v>
      </c>
      <c r="F12" s="45" t="s">
        <v>179</v>
      </c>
      <c r="G12" s="47">
        <v>44060</v>
      </c>
      <c r="H12" s="203">
        <v>-78189.17</v>
      </c>
      <c r="I12" s="4"/>
    </row>
    <row r="13" spans="1:9">
      <c r="A13" s="45" t="s">
        <v>63</v>
      </c>
      <c r="B13" s="45" t="s">
        <v>58</v>
      </c>
      <c r="C13" s="45" t="s">
        <v>64</v>
      </c>
      <c r="D13" s="45" t="s">
        <v>60</v>
      </c>
      <c r="E13" s="45" t="s">
        <v>91</v>
      </c>
      <c r="F13" s="45" t="s">
        <v>179</v>
      </c>
      <c r="G13" s="47">
        <v>44074</v>
      </c>
      <c r="H13" s="203">
        <v>80182.62</v>
      </c>
      <c r="I13" s="4"/>
    </row>
    <row r="14" spans="1:9">
      <c r="A14" s="45" t="s">
        <v>63</v>
      </c>
      <c r="B14" s="45" t="s">
        <v>58</v>
      </c>
      <c r="C14" s="45" t="s">
        <v>64</v>
      </c>
      <c r="D14" s="45" t="s">
        <v>60</v>
      </c>
      <c r="E14" s="45" t="s">
        <v>91</v>
      </c>
      <c r="F14" s="45" t="s">
        <v>179</v>
      </c>
      <c r="G14" s="47">
        <v>44074</v>
      </c>
      <c r="H14" s="203">
        <v>132787.01999999999</v>
      </c>
      <c r="I14" s="4"/>
    </row>
    <row r="15" spans="1:9">
      <c r="A15" s="45" t="s">
        <v>63</v>
      </c>
      <c r="B15" s="45" t="s">
        <v>58</v>
      </c>
      <c r="C15" s="45" t="s">
        <v>64</v>
      </c>
      <c r="D15" s="45" t="s">
        <v>60</v>
      </c>
      <c r="E15" s="45" t="s">
        <v>91</v>
      </c>
      <c r="F15" s="45" t="s">
        <v>179</v>
      </c>
      <c r="G15" s="47">
        <v>44089</v>
      </c>
      <c r="H15" s="203">
        <v>-80182.62</v>
      </c>
      <c r="I15" s="4"/>
    </row>
    <row r="16" spans="1:9">
      <c r="A16" s="45" t="s">
        <v>63</v>
      </c>
      <c r="B16" s="45" t="s">
        <v>58</v>
      </c>
      <c r="C16" s="45" t="s">
        <v>64</v>
      </c>
      <c r="D16" s="45" t="s">
        <v>60</v>
      </c>
      <c r="E16" s="45" t="s">
        <v>91</v>
      </c>
      <c r="F16" s="45" t="s">
        <v>179</v>
      </c>
      <c r="G16" s="47">
        <v>44104</v>
      </c>
      <c r="H16" s="203">
        <v>144643.85999999999</v>
      </c>
      <c r="I16" s="4"/>
    </row>
    <row r="17" spans="1:9">
      <c r="A17" s="45" t="s">
        <v>63</v>
      </c>
      <c r="B17" s="45" t="s">
        <v>58</v>
      </c>
      <c r="C17" s="45" t="s">
        <v>64</v>
      </c>
      <c r="D17" s="45" t="s">
        <v>60</v>
      </c>
      <c r="E17" s="45" t="s">
        <v>91</v>
      </c>
      <c r="F17" s="45" t="s">
        <v>179</v>
      </c>
      <c r="G17" s="47">
        <v>44104</v>
      </c>
      <c r="H17" s="203">
        <v>88565.59</v>
      </c>
      <c r="I17" s="4"/>
    </row>
    <row r="18" spans="1:9">
      <c r="A18" s="140" t="s">
        <v>60</v>
      </c>
      <c r="B18" s="140" t="s">
        <v>60</v>
      </c>
      <c r="C18" s="140" t="s">
        <v>60</v>
      </c>
      <c r="D18" s="140" t="s">
        <v>60</v>
      </c>
      <c r="E18" s="140" t="s">
        <v>60</v>
      </c>
      <c r="F18" s="140" t="s">
        <v>60</v>
      </c>
      <c r="G18" s="141"/>
      <c r="H18" s="142"/>
      <c r="I18" s="4"/>
    </row>
    <row r="19" spans="1:9">
      <c r="F19" s="4"/>
      <c r="G19" s="48" t="s">
        <v>484</v>
      </c>
      <c r="H19" s="39">
        <f>SUM(H12:H17)</f>
        <v>287807.29999999993</v>
      </c>
      <c r="I19" s="4"/>
    </row>
    <row r="20" spans="1:9">
      <c r="C20" s="4"/>
      <c r="D20" s="4"/>
      <c r="E20" s="4"/>
      <c r="F20" s="4"/>
      <c r="G20" s="48" t="s">
        <v>485</v>
      </c>
      <c r="H20" s="172">
        <f>-'2019-2020 Gas Rev Collected'!G39</f>
        <v>-403307.27307219652</v>
      </c>
      <c r="I20" s="4"/>
    </row>
    <row r="21" spans="1:9" ht="13.5" thickBot="1">
      <c r="F21" s="4"/>
      <c r="G21" s="48" t="s">
        <v>66</v>
      </c>
      <c r="H21" s="173">
        <f>SUM(H19:H20)</f>
        <v>-115499.97307219659</v>
      </c>
      <c r="I21" s="4"/>
    </row>
    <row r="22" spans="1:9" ht="13.5" thickTop="1">
      <c r="F22" s="4"/>
      <c r="G22" s="4"/>
      <c r="H22" s="4"/>
      <c r="I22" s="4"/>
    </row>
    <row r="23" spans="1:9">
      <c r="F23" s="4"/>
      <c r="G23" s="4"/>
      <c r="H23" s="4"/>
      <c r="I23" s="4"/>
    </row>
    <row r="24" spans="1:9">
      <c r="F24" s="4"/>
      <c r="G24" s="4"/>
      <c r="H24" s="4"/>
      <c r="I24" s="4"/>
    </row>
    <row r="25" spans="1:9">
      <c r="F25" s="4"/>
      <c r="G25" s="4"/>
      <c r="H25" s="4"/>
      <c r="I25" s="4"/>
    </row>
    <row r="26" spans="1:9">
      <c r="A26" s="73" t="s">
        <v>175</v>
      </c>
      <c r="B26" s="45"/>
      <c r="C26" s="45"/>
      <c r="D26" s="45"/>
      <c r="E26" s="45"/>
      <c r="F26" s="171"/>
      <c r="G26" s="171"/>
      <c r="H26" s="171"/>
      <c r="I26" s="4"/>
    </row>
    <row r="27" spans="1:9">
      <c r="A27" s="73" t="s">
        <v>48</v>
      </c>
      <c r="B27" s="45"/>
      <c r="C27" s="45"/>
      <c r="D27" s="45"/>
      <c r="E27" s="45"/>
      <c r="F27" s="171"/>
      <c r="G27" s="171"/>
      <c r="H27" s="171"/>
      <c r="I27" s="4"/>
    </row>
    <row r="28" spans="1:9">
      <c r="A28" s="73" t="s">
        <v>49</v>
      </c>
      <c r="B28" s="45"/>
      <c r="C28" s="45"/>
      <c r="D28" s="45"/>
      <c r="E28" s="45"/>
      <c r="F28" s="171"/>
      <c r="G28" s="171"/>
      <c r="H28" s="171"/>
      <c r="I28" s="4"/>
    </row>
    <row r="29" spans="1:9">
      <c r="A29" s="139" t="s">
        <v>176</v>
      </c>
      <c r="B29" s="45"/>
      <c r="C29" s="45"/>
      <c r="D29" s="45"/>
      <c r="E29" s="45"/>
      <c r="F29" s="45"/>
      <c r="G29" s="45"/>
      <c r="H29" s="45"/>
    </row>
    <row r="30" spans="1:9" ht="25.5">
      <c r="A30" s="46" t="s">
        <v>50</v>
      </c>
      <c r="B30" s="46" t="s">
        <v>52</v>
      </c>
      <c r="C30" s="204" t="s">
        <v>54</v>
      </c>
      <c r="D30" s="46" t="s">
        <v>279</v>
      </c>
      <c r="E30" s="46" t="s">
        <v>53</v>
      </c>
      <c r="F30" s="46" t="s">
        <v>177</v>
      </c>
      <c r="G30" s="46" t="s">
        <v>55</v>
      </c>
      <c r="H30" s="46" t="s">
        <v>56</v>
      </c>
    </row>
    <row r="31" spans="1:9">
      <c r="A31" s="45" t="s">
        <v>57</v>
      </c>
      <c r="B31" s="45" t="s">
        <v>58</v>
      </c>
      <c r="C31" s="45" t="s">
        <v>59</v>
      </c>
      <c r="D31" s="45" t="s">
        <v>60</v>
      </c>
      <c r="E31" s="45" t="s">
        <v>91</v>
      </c>
      <c r="F31" s="45" t="s">
        <v>178</v>
      </c>
      <c r="G31" s="47">
        <v>44060</v>
      </c>
      <c r="H31" s="203">
        <v>-906009.73</v>
      </c>
    </row>
    <row r="32" spans="1:9">
      <c r="A32" s="45" t="s">
        <v>57</v>
      </c>
      <c r="B32" s="45" t="s">
        <v>58</v>
      </c>
      <c r="C32" s="45" t="s">
        <v>59</v>
      </c>
      <c r="D32" s="45" t="s">
        <v>60</v>
      </c>
      <c r="E32" s="45" t="s">
        <v>91</v>
      </c>
      <c r="F32" s="45" t="s">
        <v>178</v>
      </c>
      <c r="G32" s="47">
        <v>44074</v>
      </c>
      <c r="H32" s="203">
        <v>1419396.87</v>
      </c>
    </row>
    <row r="33" spans="1:8">
      <c r="A33" s="45" t="s">
        <v>57</v>
      </c>
      <c r="B33" s="45" t="s">
        <v>58</v>
      </c>
      <c r="C33" s="45" t="s">
        <v>59</v>
      </c>
      <c r="D33" s="45" t="s">
        <v>60</v>
      </c>
      <c r="E33" s="45" t="s">
        <v>91</v>
      </c>
      <c r="F33" s="45" t="s">
        <v>178</v>
      </c>
      <c r="G33" s="47">
        <v>44074</v>
      </c>
      <c r="H33" s="203">
        <v>939465</v>
      </c>
    </row>
    <row r="34" spans="1:8">
      <c r="A34" s="45" t="s">
        <v>57</v>
      </c>
      <c r="B34" s="45" t="s">
        <v>58</v>
      </c>
      <c r="C34" s="45" t="s">
        <v>59</v>
      </c>
      <c r="D34" s="45" t="s">
        <v>60</v>
      </c>
      <c r="E34" s="45" t="s">
        <v>91</v>
      </c>
      <c r="F34" s="45" t="s">
        <v>178</v>
      </c>
      <c r="G34" s="47">
        <v>44089</v>
      </c>
      <c r="H34" s="203">
        <v>-939465</v>
      </c>
    </row>
    <row r="35" spans="1:8">
      <c r="A35" s="45" t="s">
        <v>57</v>
      </c>
      <c r="B35" s="45" t="s">
        <v>58</v>
      </c>
      <c r="C35" s="45" t="s">
        <v>59</v>
      </c>
      <c r="D35" s="45" t="s">
        <v>60</v>
      </c>
      <c r="E35" s="45" t="s">
        <v>91</v>
      </c>
      <c r="F35" s="45" t="s">
        <v>178</v>
      </c>
      <c r="G35" s="47">
        <v>44104</v>
      </c>
      <c r="H35" s="203">
        <v>1437658.21</v>
      </c>
    </row>
    <row r="36" spans="1:8">
      <c r="A36" s="45" t="s">
        <v>57</v>
      </c>
      <c r="B36" s="45" t="s">
        <v>58</v>
      </c>
      <c r="C36" s="45" t="s">
        <v>59</v>
      </c>
      <c r="D36" s="45" t="s">
        <v>60</v>
      </c>
      <c r="E36" s="45" t="s">
        <v>91</v>
      </c>
      <c r="F36" s="45" t="s">
        <v>178</v>
      </c>
      <c r="G36" s="47">
        <v>44104</v>
      </c>
      <c r="H36" s="203">
        <v>853535.23</v>
      </c>
    </row>
    <row r="37" spans="1:8">
      <c r="H37" s="202"/>
    </row>
    <row r="38" spans="1:8">
      <c r="G38" s="49" t="s">
        <v>486</v>
      </c>
      <c r="H38" s="202">
        <f>SUM(H31:H36)</f>
        <v>2804580.58</v>
      </c>
    </row>
    <row r="39" spans="1:8">
      <c r="C39" s="4"/>
      <c r="D39" s="4"/>
      <c r="E39" s="4"/>
      <c r="F39" s="4"/>
      <c r="G39" s="48" t="s">
        <v>487</v>
      </c>
      <c r="H39" s="172">
        <f>-'2019-2020 Elec Rev Collected'!H38</f>
        <v>-2537700.3343299553</v>
      </c>
    </row>
    <row r="40" spans="1:8" ht="13.5" thickBot="1">
      <c r="G40" s="50" t="s">
        <v>67</v>
      </c>
      <c r="H40" s="173">
        <f>SUM(H38:H39)</f>
        <v>266880.24567004479</v>
      </c>
    </row>
    <row r="41" spans="1:8" ht="13.5" thickTop="1">
      <c r="H41" s="4"/>
    </row>
    <row r="42" spans="1:8">
      <c r="H42" s="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08" customWidth="1"/>
    <col min="2" max="2" width="58.28515625" style="108" customWidth="1"/>
    <col min="3" max="3" width="3.42578125" style="108" customWidth="1"/>
    <col min="4" max="4" width="7.85546875" style="108" customWidth="1"/>
    <col min="5" max="5" width="18.140625" style="108" customWidth="1"/>
    <col min="6" max="16384" width="9.140625" style="108"/>
  </cols>
  <sheetData>
    <row r="1" spans="1:9">
      <c r="E1" s="155"/>
    </row>
    <row r="3" spans="1:9">
      <c r="A3" s="123"/>
      <c r="B3" s="111"/>
      <c r="C3" s="111"/>
      <c r="D3" s="111"/>
      <c r="E3" s="127"/>
    </row>
    <row r="4" spans="1:9">
      <c r="A4" s="123"/>
      <c r="B4" s="123"/>
      <c r="C4" s="123"/>
      <c r="D4" s="123"/>
      <c r="E4" s="127"/>
    </row>
    <row r="5" spans="1:9">
      <c r="A5" s="123"/>
      <c r="B5" s="123"/>
      <c r="C5" s="123"/>
      <c r="D5" s="123"/>
      <c r="E5" s="220"/>
      <c r="F5" s="170"/>
      <c r="G5" s="170"/>
      <c r="H5" s="170"/>
      <c r="I5" s="170"/>
    </row>
    <row r="6" spans="1:9">
      <c r="B6" s="581" t="s">
        <v>79</v>
      </c>
      <c r="C6" s="581"/>
      <c r="D6" s="581"/>
      <c r="E6" s="581"/>
      <c r="F6" s="170"/>
      <c r="G6" s="170"/>
      <c r="H6" s="170"/>
      <c r="I6" s="170"/>
    </row>
    <row r="7" spans="1:9">
      <c r="A7" s="126"/>
      <c r="B7" s="582" t="s">
        <v>78</v>
      </c>
      <c r="C7" s="582"/>
      <c r="D7" s="582"/>
      <c r="E7" s="582"/>
      <c r="F7" s="170"/>
      <c r="G7" s="170"/>
      <c r="H7" s="170"/>
      <c r="I7" s="170"/>
    </row>
    <row r="8" spans="1:9">
      <c r="A8" s="125"/>
      <c r="B8" s="583" t="s">
        <v>266</v>
      </c>
      <c r="C8" s="583"/>
      <c r="D8" s="583"/>
      <c r="E8" s="583"/>
      <c r="F8" s="170"/>
      <c r="G8" s="170"/>
      <c r="H8" s="170"/>
      <c r="I8" s="170"/>
    </row>
    <row r="9" spans="1:9">
      <c r="A9" s="125"/>
      <c r="B9" s="583" t="s">
        <v>267</v>
      </c>
      <c r="C9" s="583"/>
      <c r="D9" s="583"/>
      <c r="E9" s="583"/>
      <c r="F9" s="170"/>
      <c r="G9" s="170"/>
      <c r="H9" s="170"/>
      <c r="I9" s="170"/>
    </row>
    <row r="10" spans="1:9">
      <c r="A10" s="123"/>
      <c r="B10" s="123"/>
      <c r="C10" s="123"/>
      <c r="D10" s="123"/>
      <c r="E10" s="123"/>
      <c r="F10" s="170"/>
      <c r="G10" s="170"/>
      <c r="H10" s="170"/>
      <c r="I10" s="170"/>
    </row>
    <row r="11" spans="1:9">
      <c r="A11" s="124" t="s">
        <v>77</v>
      </c>
      <c r="B11" s="123"/>
      <c r="C11" s="123"/>
      <c r="D11" s="123"/>
      <c r="E11" s="123"/>
      <c r="F11" s="170"/>
      <c r="G11" s="170"/>
      <c r="H11" s="170"/>
      <c r="I11" s="170"/>
    </row>
    <row r="12" spans="1:9">
      <c r="A12" s="122" t="s">
        <v>76</v>
      </c>
      <c r="B12" s="121" t="s">
        <v>75</v>
      </c>
      <c r="C12" s="120"/>
      <c r="D12" s="120"/>
      <c r="E12" s="119" t="s">
        <v>74</v>
      </c>
      <c r="F12" s="170"/>
      <c r="G12" s="170"/>
      <c r="H12" s="170"/>
      <c r="I12" s="170"/>
    </row>
    <row r="13" spans="1:9">
      <c r="A13" s="111"/>
      <c r="B13" s="111"/>
      <c r="C13" s="111"/>
      <c r="D13" s="111"/>
      <c r="E13" s="110"/>
      <c r="F13" s="170"/>
      <c r="G13" s="170"/>
      <c r="H13" s="170"/>
      <c r="I13" s="170"/>
    </row>
    <row r="14" spans="1:9">
      <c r="A14" s="110">
        <v>1</v>
      </c>
      <c r="B14" s="113" t="s">
        <v>73</v>
      </c>
      <c r="C14" s="111"/>
      <c r="D14" s="111"/>
      <c r="E14" s="114">
        <v>8.4790000000000004E-3</v>
      </c>
      <c r="F14" s="170"/>
      <c r="G14" s="170"/>
      <c r="H14" s="170"/>
      <c r="I14" s="170"/>
    </row>
    <row r="15" spans="1:9">
      <c r="A15" s="110">
        <v>2</v>
      </c>
      <c r="B15" s="113" t="s">
        <v>72</v>
      </c>
      <c r="C15" s="111"/>
      <c r="D15" s="111"/>
      <c r="E15" s="114">
        <v>2E-3</v>
      </c>
      <c r="F15" s="170"/>
      <c r="G15" s="170"/>
      <c r="H15" s="170"/>
      <c r="I15" s="170"/>
    </row>
    <row r="16" spans="1:9">
      <c r="A16" s="110">
        <v>3</v>
      </c>
      <c r="B16" s="113" t="str">
        <f>"STATE UTILITY TAX - NET OF BAD DEBTS ( "&amp;D16*100&amp;"% - ( LINE 1 * "&amp;D16*100&amp;"%) )"</f>
        <v>STATE UTILITY TAX - NET OF BAD DEBTS ( 3.8734% - ( LINE 1 * 3.8734%) )</v>
      </c>
      <c r="C16" s="111"/>
      <c r="D16" s="118">
        <v>3.8733999999999998E-2</v>
      </c>
      <c r="E16" s="117">
        <f>ROUND(D16-(D16*E14),6)</f>
        <v>3.8406000000000003E-2</v>
      </c>
      <c r="F16" s="170"/>
      <c r="G16" s="170"/>
      <c r="H16" s="170"/>
      <c r="I16" s="170"/>
    </row>
    <row r="17" spans="1:9">
      <c r="A17" s="110">
        <v>4</v>
      </c>
      <c r="B17" s="113"/>
      <c r="C17" s="111"/>
      <c r="D17" s="111"/>
      <c r="E17" s="116"/>
      <c r="F17" s="170"/>
      <c r="G17" s="170"/>
      <c r="H17" s="170"/>
      <c r="I17" s="170"/>
    </row>
    <row r="18" spans="1:9">
      <c r="A18" s="110">
        <v>5</v>
      </c>
      <c r="B18" s="113" t="s">
        <v>71</v>
      </c>
      <c r="C18" s="111"/>
      <c r="D18" s="111"/>
      <c r="E18" s="114">
        <f>ROUND(SUM(E14:E16),6)</f>
        <v>4.8884999999999998E-2</v>
      </c>
      <c r="F18" s="170"/>
      <c r="G18" s="170"/>
      <c r="H18" s="170"/>
      <c r="I18" s="170"/>
    </row>
    <row r="19" spans="1:9">
      <c r="A19" s="110">
        <v>6</v>
      </c>
      <c r="B19" s="111"/>
      <c r="C19" s="111"/>
      <c r="D19" s="111"/>
      <c r="E19" s="114"/>
      <c r="F19" s="170"/>
      <c r="G19" s="170"/>
      <c r="H19" s="170"/>
      <c r="I19" s="170"/>
    </row>
    <row r="20" spans="1:9">
      <c r="A20" s="110">
        <v>7</v>
      </c>
      <c r="B20" s="111" t="s">
        <v>70</v>
      </c>
      <c r="C20" s="111"/>
      <c r="D20" s="111"/>
      <c r="E20" s="114">
        <f>ROUND(1-E18,6)</f>
        <v>0.95111500000000004</v>
      </c>
      <c r="F20" s="170"/>
      <c r="G20" s="170"/>
      <c r="H20" s="170"/>
      <c r="I20" s="170"/>
    </row>
    <row r="21" spans="1:9">
      <c r="A21" s="110">
        <v>8</v>
      </c>
      <c r="B21" s="113" t="s">
        <v>265</v>
      </c>
      <c r="C21" s="111"/>
      <c r="D21" s="115">
        <v>0.21</v>
      </c>
      <c r="E21" s="114">
        <f>ROUND((E20)*D21,6)</f>
        <v>0.19973399999999999</v>
      </c>
      <c r="F21" s="170"/>
      <c r="G21" s="170"/>
      <c r="H21" s="170"/>
      <c r="I21" s="170"/>
    </row>
    <row r="22" spans="1:9">
      <c r="A22" s="110">
        <v>9</v>
      </c>
      <c r="B22" s="113" t="s">
        <v>69</v>
      </c>
      <c r="C22" s="111"/>
      <c r="D22" s="111"/>
      <c r="E22" s="112">
        <f>ROUND(1-E21-E18,6)</f>
        <v>0.75138099999999997</v>
      </c>
      <c r="F22" s="170"/>
      <c r="G22" s="170"/>
      <c r="H22" s="170"/>
      <c r="I22" s="170"/>
    </row>
    <row r="23" spans="1:9">
      <c r="A23" s="111"/>
      <c r="B23" s="111"/>
      <c r="C23" s="111"/>
      <c r="D23" s="111"/>
      <c r="E23" s="110"/>
      <c r="F23" s="170"/>
      <c r="G23" s="170"/>
      <c r="H23" s="170"/>
      <c r="I23" s="170"/>
    </row>
    <row r="24" spans="1:9">
      <c r="F24" s="170"/>
      <c r="G24" s="170"/>
      <c r="H24" s="170"/>
      <c r="I24" s="170"/>
    </row>
    <row r="25" spans="1:9">
      <c r="F25" s="170"/>
      <c r="G25" s="170"/>
      <c r="H25" s="170"/>
      <c r="I25" s="170"/>
    </row>
    <row r="26" spans="1:9">
      <c r="E26" s="109"/>
      <c r="F26" s="170"/>
      <c r="G26" s="170"/>
      <c r="H26" s="170"/>
      <c r="I26" s="170"/>
    </row>
    <row r="27" spans="1:9">
      <c r="F27" s="170"/>
      <c r="G27" s="170"/>
      <c r="H27" s="170"/>
      <c r="I27" s="170"/>
    </row>
    <row r="28" spans="1:9">
      <c r="F28" s="170"/>
      <c r="G28" s="170"/>
      <c r="H28" s="170"/>
      <c r="I28" s="170"/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08" customWidth="1"/>
    <col min="2" max="2" width="57.42578125" style="108" customWidth="1"/>
    <col min="3" max="3" width="3.42578125" style="108" customWidth="1"/>
    <col min="4" max="4" width="7.85546875" style="108" customWidth="1"/>
    <col min="5" max="5" width="18.140625" style="108" customWidth="1"/>
    <col min="6" max="16384" width="9.140625" style="108"/>
  </cols>
  <sheetData>
    <row r="1" spans="1:9">
      <c r="E1" s="155"/>
    </row>
    <row r="2" spans="1:9">
      <c r="A2" s="123"/>
      <c r="B2" s="111"/>
      <c r="C2" s="111"/>
      <c r="D2" s="111"/>
      <c r="E2" s="127"/>
    </row>
    <row r="3" spans="1:9">
      <c r="A3" s="123"/>
      <c r="B3" s="123"/>
      <c r="C3" s="123"/>
      <c r="D3" s="123"/>
      <c r="E3" s="127"/>
    </row>
    <row r="4" spans="1:9">
      <c r="A4" s="123"/>
      <c r="B4" s="123"/>
      <c r="C4" s="123"/>
      <c r="D4" s="123"/>
      <c r="E4" s="127"/>
    </row>
    <row r="5" spans="1:9">
      <c r="B5" s="581" t="s">
        <v>81</v>
      </c>
      <c r="C5" s="581"/>
      <c r="D5" s="581"/>
      <c r="E5" s="581"/>
      <c r="F5" s="170"/>
      <c r="G5" s="170"/>
      <c r="H5" s="170"/>
      <c r="I5" s="170"/>
    </row>
    <row r="6" spans="1:9">
      <c r="A6" s="126"/>
      <c r="B6" s="582" t="s">
        <v>80</v>
      </c>
      <c r="C6" s="582"/>
      <c r="D6" s="582"/>
      <c r="E6" s="582"/>
      <c r="F6" s="170"/>
      <c r="G6" s="170"/>
      <c r="H6" s="170"/>
      <c r="I6" s="170"/>
    </row>
    <row r="7" spans="1:9">
      <c r="A7" s="125"/>
      <c r="B7" s="583" t="s">
        <v>266</v>
      </c>
      <c r="C7" s="583"/>
      <c r="D7" s="583"/>
      <c r="E7" s="583"/>
      <c r="F7" s="170"/>
      <c r="G7" s="170"/>
      <c r="H7" s="170"/>
      <c r="I7" s="170"/>
    </row>
    <row r="8" spans="1:9">
      <c r="A8" s="125"/>
      <c r="B8" s="583" t="s">
        <v>267</v>
      </c>
      <c r="C8" s="583"/>
      <c r="D8" s="583"/>
      <c r="E8" s="583"/>
      <c r="F8" s="170"/>
      <c r="G8" s="170"/>
      <c r="H8" s="170"/>
      <c r="I8" s="170"/>
    </row>
    <row r="9" spans="1:9">
      <c r="A9" s="123"/>
      <c r="B9" s="123"/>
      <c r="C9" s="123"/>
      <c r="D9" s="123"/>
      <c r="E9" s="123"/>
      <c r="F9" s="170"/>
      <c r="G9" s="170"/>
      <c r="H9" s="170"/>
      <c r="I9" s="170"/>
    </row>
    <row r="10" spans="1:9">
      <c r="A10" s="124" t="s">
        <v>77</v>
      </c>
      <c r="B10" s="123"/>
      <c r="C10" s="123"/>
      <c r="D10" s="123"/>
      <c r="E10" s="123"/>
      <c r="F10" s="170"/>
      <c r="G10" s="170"/>
      <c r="H10" s="170"/>
      <c r="I10" s="170"/>
    </row>
    <row r="11" spans="1:9">
      <c r="A11" s="122" t="s">
        <v>76</v>
      </c>
      <c r="B11" s="121" t="s">
        <v>75</v>
      </c>
      <c r="C11" s="120"/>
      <c r="D11" s="120"/>
      <c r="E11" s="119" t="s">
        <v>74</v>
      </c>
      <c r="F11" s="170"/>
      <c r="G11" s="170"/>
      <c r="H11" s="170"/>
      <c r="I11" s="170"/>
    </row>
    <row r="12" spans="1:9">
      <c r="A12" s="111"/>
      <c r="B12" s="111"/>
      <c r="C12" s="111"/>
      <c r="D12" s="111"/>
      <c r="E12" s="110"/>
      <c r="F12" s="170"/>
      <c r="G12" s="170"/>
      <c r="H12" s="170"/>
      <c r="I12" s="170"/>
    </row>
    <row r="13" spans="1:9">
      <c r="A13" s="110">
        <v>1</v>
      </c>
      <c r="B13" s="113" t="s">
        <v>73</v>
      </c>
      <c r="C13" s="111"/>
      <c r="D13" s="111"/>
      <c r="E13" s="114">
        <v>5.1240000000000001E-3</v>
      </c>
      <c r="F13" s="170"/>
      <c r="G13" s="170"/>
      <c r="H13" s="170"/>
      <c r="I13" s="170"/>
    </row>
    <row r="14" spans="1:9">
      <c r="A14" s="110">
        <v>2</v>
      </c>
      <c r="B14" s="113" t="s">
        <v>72</v>
      </c>
      <c r="C14" s="111"/>
      <c r="D14" s="111"/>
      <c r="E14" s="114">
        <v>2E-3</v>
      </c>
      <c r="F14" s="170"/>
      <c r="G14" s="170"/>
      <c r="H14" s="170"/>
      <c r="I14" s="170"/>
    </row>
    <row r="15" spans="1:9">
      <c r="A15" s="110">
        <v>3</v>
      </c>
      <c r="B15" s="113" t="str">
        <f>"STATE UTILITY TAX - NET OF BAD DEBTS ( "&amp;D15*100&amp;"% - ( LINE 1 * "&amp;D15*100&amp;"%) )"</f>
        <v>STATE UTILITY TAX - NET OF BAD DEBTS ( 3.852% - ( LINE 1 * 3.852%) )</v>
      </c>
      <c r="C15" s="111"/>
      <c r="D15" s="128">
        <v>3.8519999999999999E-2</v>
      </c>
      <c r="E15" s="117">
        <f>ROUND(D15-(D15*E13),6)</f>
        <v>3.8323000000000003E-2</v>
      </c>
      <c r="F15" s="170"/>
      <c r="G15" s="170"/>
      <c r="H15" s="170"/>
      <c r="I15" s="170"/>
    </row>
    <row r="16" spans="1:9">
      <c r="A16" s="110">
        <v>4</v>
      </c>
      <c r="B16" s="113"/>
      <c r="C16" s="111"/>
      <c r="D16" s="111"/>
      <c r="E16" s="116"/>
      <c r="F16" s="170"/>
      <c r="G16" s="170"/>
      <c r="H16" s="170"/>
      <c r="I16" s="170"/>
    </row>
    <row r="17" spans="1:9">
      <c r="A17" s="110">
        <v>5</v>
      </c>
      <c r="B17" s="113" t="s">
        <v>71</v>
      </c>
      <c r="C17" s="111"/>
      <c r="D17" s="111"/>
      <c r="E17" s="114">
        <f>ROUND(SUM(E13:E15),6)</f>
        <v>4.5447000000000001E-2</v>
      </c>
      <c r="F17" s="170"/>
      <c r="G17" s="170"/>
      <c r="H17" s="170"/>
      <c r="I17" s="170"/>
    </row>
    <row r="18" spans="1:9">
      <c r="A18" s="110">
        <v>6</v>
      </c>
      <c r="B18" s="111"/>
      <c r="C18" s="111"/>
      <c r="D18" s="111"/>
      <c r="E18" s="114"/>
      <c r="F18" s="170"/>
      <c r="G18" s="170"/>
      <c r="H18" s="170"/>
      <c r="I18" s="170"/>
    </row>
    <row r="19" spans="1:9">
      <c r="A19" s="110">
        <v>7</v>
      </c>
      <c r="B19" s="111" t="s">
        <v>70</v>
      </c>
      <c r="C19" s="111"/>
      <c r="D19" s="111"/>
      <c r="E19" s="114">
        <f>ROUND(1-E17,6)</f>
        <v>0.95455299999999998</v>
      </c>
      <c r="F19" s="170"/>
      <c r="G19" s="170"/>
      <c r="H19" s="170"/>
      <c r="I19" s="170"/>
    </row>
    <row r="20" spans="1:9">
      <c r="A20" s="110">
        <v>8</v>
      </c>
      <c r="B20" s="113" t="s">
        <v>265</v>
      </c>
      <c r="C20" s="111"/>
      <c r="D20" s="115">
        <v>0.21</v>
      </c>
      <c r="E20" s="114">
        <f>ROUND((E19)*D20,6)</f>
        <v>0.200456</v>
      </c>
      <c r="F20" s="170"/>
      <c r="G20" s="170"/>
      <c r="H20" s="170"/>
      <c r="I20" s="170"/>
    </row>
    <row r="21" spans="1:9">
      <c r="A21" s="110">
        <v>9</v>
      </c>
      <c r="B21" s="113" t="s">
        <v>69</v>
      </c>
      <c r="C21" s="111"/>
      <c r="D21" s="111"/>
      <c r="E21" s="112">
        <f>ROUND(1-E20-E17,6)</f>
        <v>0.75409700000000002</v>
      </c>
      <c r="F21" s="170"/>
      <c r="G21" s="170"/>
      <c r="H21" s="170"/>
      <c r="I21" s="170"/>
    </row>
    <row r="22" spans="1:9">
      <c r="A22" s="111"/>
      <c r="B22" s="111"/>
      <c r="C22" s="111"/>
      <c r="D22" s="111"/>
      <c r="E22" s="110"/>
      <c r="F22" s="170"/>
      <c r="G22" s="170"/>
      <c r="H22" s="170"/>
      <c r="I22" s="170"/>
    </row>
    <row r="23" spans="1:9">
      <c r="F23" s="170"/>
      <c r="G23" s="170"/>
      <c r="H23" s="170"/>
      <c r="I23" s="170"/>
    </row>
    <row r="24" spans="1:9">
      <c r="F24" s="170"/>
      <c r="G24" s="170"/>
      <c r="H24" s="170"/>
      <c r="I24" s="170"/>
    </row>
    <row r="25" spans="1:9">
      <c r="E25" s="109"/>
      <c r="F25" s="170"/>
      <c r="G25" s="170"/>
      <c r="H25" s="170"/>
      <c r="I25" s="170"/>
    </row>
    <row r="26" spans="1:9">
      <c r="F26" s="170"/>
      <c r="G26" s="170"/>
      <c r="H26" s="170"/>
      <c r="I26" s="170"/>
    </row>
    <row r="27" spans="1:9">
      <c r="F27" s="170"/>
      <c r="G27" s="170"/>
      <c r="H27" s="170"/>
      <c r="I27" s="170"/>
    </row>
    <row r="28" spans="1:9">
      <c r="F28" s="170"/>
      <c r="G28" s="170"/>
      <c r="H28" s="170"/>
      <c r="I28" s="170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40"/>
  <sheetViews>
    <sheetView zoomScaleNormal="100" workbookViewId="0">
      <pane xSplit="4" ySplit="7" topLeftCell="E8" activePane="bottomRight" state="frozen"/>
      <selection activeCell="J45" sqref="J45"/>
      <selection pane="topRight" activeCell="J45" sqref="J45"/>
      <selection pane="bottomLeft" activeCell="J45" sqref="J45"/>
      <selection pane="bottomRight" sqref="A1:Z1"/>
    </sheetView>
  </sheetViews>
  <sheetFormatPr defaultColWidth="3.7109375" defaultRowHeight="11.25"/>
  <cols>
    <col min="1" max="1" width="3.42578125" style="247" bestFit="1" customWidth="1"/>
    <col min="2" max="2" width="18.28515625" style="251" customWidth="1"/>
    <col min="3" max="3" width="13.28515625" style="251" bestFit="1" customWidth="1"/>
    <col min="4" max="4" width="13.85546875" style="289" bestFit="1" customWidth="1"/>
    <col min="5" max="5" width="10.85546875" style="289" bestFit="1" customWidth="1"/>
    <col min="6" max="6" width="8.7109375" style="289" bestFit="1" customWidth="1"/>
    <col min="7" max="7" width="13.5703125" style="289" bestFit="1" customWidth="1"/>
    <col min="8" max="9" width="11.7109375" style="289" bestFit="1" customWidth="1"/>
    <col min="10" max="10" width="9.140625" style="289" bestFit="1" customWidth="1"/>
    <col min="11" max="11" width="11.7109375" style="289" bestFit="1" customWidth="1"/>
    <col min="12" max="12" width="12.7109375" style="289" bestFit="1" customWidth="1"/>
    <col min="13" max="14" width="11.85546875" style="289" bestFit="1" customWidth="1"/>
    <col min="15" max="15" width="8.7109375" style="289" bestFit="1" customWidth="1"/>
    <col min="16" max="16" width="11.85546875" style="289" bestFit="1" customWidth="1"/>
    <col min="17" max="17" width="13.7109375" style="289" bestFit="1" customWidth="1"/>
    <col min="18" max="19" width="14.7109375" style="251" bestFit="1" customWidth="1"/>
    <col min="20" max="20" width="1.140625" style="247" customWidth="1"/>
    <col min="21" max="21" width="11.28515625" style="247" bestFit="1" customWidth="1"/>
    <col min="22" max="23" width="10.7109375" style="247" bestFit="1" customWidth="1"/>
    <col min="24" max="24" width="0.5703125" style="247" customWidth="1"/>
    <col min="25" max="25" width="12.85546875" style="247" bestFit="1" customWidth="1"/>
    <col min="26" max="26" width="7" style="247" bestFit="1" customWidth="1"/>
    <col min="27" max="27" width="1.140625" style="247" customWidth="1"/>
    <col min="28" max="28" width="10.85546875" style="247" customWidth="1"/>
    <col min="29" max="29" width="12.85546875" style="247" bestFit="1" customWidth="1"/>
    <col min="30" max="30" width="14.85546875" style="247" customWidth="1"/>
    <col min="31" max="16384" width="3.7109375" style="247"/>
  </cols>
  <sheetData>
    <row r="1" spans="1:30">
      <c r="A1" s="584" t="s">
        <v>30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</row>
    <row r="2" spans="1:30">
      <c r="A2" s="585" t="s">
        <v>445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</row>
    <row r="3" spans="1:30">
      <c r="A3" s="584" t="s">
        <v>228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</row>
    <row r="4" spans="1:30">
      <c r="A4" s="586" t="s">
        <v>446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</row>
    <row r="5" spans="1:30">
      <c r="A5" s="248"/>
      <c r="B5" s="249"/>
      <c r="C5" s="249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49"/>
    </row>
    <row r="6" spans="1:30">
      <c r="A6" s="248"/>
      <c r="B6" s="249"/>
      <c r="C6" s="249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49"/>
      <c r="S6" s="252"/>
      <c r="U6" s="253" t="s">
        <v>229</v>
      </c>
      <c r="V6" s="254" t="s">
        <v>230</v>
      </c>
      <c r="W6" s="251"/>
      <c r="X6" s="255"/>
      <c r="Y6" s="251"/>
      <c r="Z6" s="251"/>
    </row>
    <row r="7" spans="1:30" s="262" customFormat="1" ht="56.25">
      <c r="A7" s="256" t="s">
        <v>169</v>
      </c>
      <c r="B7" s="256" t="s">
        <v>231</v>
      </c>
      <c r="C7" s="257" t="s">
        <v>384</v>
      </c>
      <c r="D7" s="258" t="s">
        <v>385</v>
      </c>
      <c r="E7" s="259" t="s">
        <v>386</v>
      </c>
      <c r="F7" s="259" t="s">
        <v>232</v>
      </c>
      <c r="G7" s="259" t="s">
        <v>233</v>
      </c>
      <c r="H7" s="259" t="s">
        <v>234</v>
      </c>
      <c r="I7" s="259" t="s">
        <v>235</v>
      </c>
      <c r="J7" s="259" t="s">
        <v>236</v>
      </c>
      <c r="K7" s="259" t="s">
        <v>237</v>
      </c>
      <c r="L7" s="259" t="s">
        <v>270</v>
      </c>
      <c r="M7" s="259" t="s">
        <v>271</v>
      </c>
      <c r="N7" s="259" t="s">
        <v>387</v>
      </c>
      <c r="O7" s="259" t="s">
        <v>238</v>
      </c>
      <c r="P7" s="259" t="s">
        <v>388</v>
      </c>
      <c r="Q7" s="259" t="s">
        <v>239</v>
      </c>
      <c r="R7" s="260" t="s">
        <v>240</v>
      </c>
      <c r="S7" s="261" t="s">
        <v>389</v>
      </c>
      <c r="U7" s="263" t="s">
        <v>241</v>
      </c>
      <c r="V7" s="264" t="s">
        <v>241</v>
      </c>
      <c r="W7" s="265" t="s">
        <v>242</v>
      </c>
      <c r="X7" s="266"/>
      <c r="Y7" s="265" t="s">
        <v>272</v>
      </c>
      <c r="Z7" s="265" t="s">
        <v>243</v>
      </c>
      <c r="AB7" s="267" t="s">
        <v>390</v>
      </c>
      <c r="AC7" s="268" t="s">
        <v>391</v>
      </c>
      <c r="AD7" s="269" t="s">
        <v>392</v>
      </c>
    </row>
    <row r="8" spans="1:30">
      <c r="A8" s="270">
        <v>1</v>
      </c>
      <c r="B8" s="249">
        <v>7</v>
      </c>
      <c r="C8" s="271">
        <v>10836904000</v>
      </c>
      <c r="D8" s="271">
        <v>1196144000</v>
      </c>
      <c r="E8" s="272">
        <v>23133000</v>
      </c>
      <c r="F8" s="272">
        <v>0</v>
      </c>
      <c r="G8" s="272">
        <v>-15605000</v>
      </c>
      <c r="H8" s="272">
        <v>50489000</v>
      </c>
      <c r="I8" s="272">
        <v>11530000</v>
      </c>
      <c r="J8" s="272">
        <v>-466000</v>
      </c>
      <c r="K8" s="272">
        <v>34776000</v>
      </c>
      <c r="L8" s="272">
        <v>-32684000</v>
      </c>
      <c r="M8" s="272">
        <v>-661000</v>
      </c>
      <c r="N8" s="272">
        <v>-9580000</v>
      </c>
      <c r="O8" s="272">
        <v>0</v>
      </c>
      <c r="P8" s="272">
        <v>3403000</v>
      </c>
      <c r="Q8" s="272">
        <v>-80043000</v>
      </c>
      <c r="R8" s="273">
        <f>SUM(E8:Q8)</f>
        <v>-15708000</v>
      </c>
      <c r="S8" s="273">
        <f>SUM(D8:Q8)</f>
        <v>1180436000</v>
      </c>
      <c r="U8" s="274">
        <f>-O8</f>
        <v>0</v>
      </c>
      <c r="V8" s="275">
        <v>-4519000</v>
      </c>
      <c r="W8" s="273">
        <f>SUM(U8:V8)</f>
        <v>-4519000</v>
      </c>
      <c r="X8" s="276"/>
      <c r="Y8" s="273">
        <f>SUM(W8,S8)</f>
        <v>1175917000</v>
      </c>
      <c r="Z8" s="277">
        <f>+W8/S8</f>
        <v>-3.8282465123056228E-3</v>
      </c>
      <c r="AB8" s="278">
        <f>S8/C8</f>
        <v>0.10892742059909362</v>
      </c>
      <c r="AC8" s="279">
        <v>11175241361.849541</v>
      </c>
      <c r="AD8" s="280">
        <f>AB8*AC8</f>
        <v>1217290216.1185727</v>
      </c>
    </row>
    <row r="9" spans="1:30">
      <c r="A9" s="270">
        <f t="shared" ref="A9:A40" si="0">+A8+1</f>
        <v>2</v>
      </c>
      <c r="B9" s="249" t="s">
        <v>24</v>
      </c>
      <c r="C9" s="281">
        <f t="shared" ref="C9:S9" si="1">SUM(C8:C8)</f>
        <v>10836904000</v>
      </c>
      <c r="D9" s="282">
        <f t="shared" si="1"/>
        <v>1196144000</v>
      </c>
      <c r="E9" s="282">
        <f t="shared" si="1"/>
        <v>23133000</v>
      </c>
      <c r="F9" s="282">
        <f t="shared" si="1"/>
        <v>0</v>
      </c>
      <c r="G9" s="282">
        <f t="shared" si="1"/>
        <v>-15605000</v>
      </c>
      <c r="H9" s="282">
        <f t="shared" si="1"/>
        <v>50489000</v>
      </c>
      <c r="I9" s="282">
        <f t="shared" si="1"/>
        <v>11530000</v>
      </c>
      <c r="J9" s="282">
        <f t="shared" si="1"/>
        <v>-466000</v>
      </c>
      <c r="K9" s="282">
        <f t="shared" si="1"/>
        <v>34776000</v>
      </c>
      <c r="L9" s="282">
        <f t="shared" si="1"/>
        <v>-32684000</v>
      </c>
      <c r="M9" s="282">
        <f t="shared" si="1"/>
        <v>-661000</v>
      </c>
      <c r="N9" s="282">
        <f t="shared" si="1"/>
        <v>-9580000</v>
      </c>
      <c r="O9" s="282">
        <f t="shared" si="1"/>
        <v>0</v>
      </c>
      <c r="P9" s="282">
        <f t="shared" si="1"/>
        <v>3403000</v>
      </c>
      <c r="Q9" s="282">
        <f t="shared" si="1"/>
        <v>-80043000</v>
      </c>
      <c r="R9" s="283">
        <f t="shared" si="1"/>
        <v>-15708000</v>
      </c>
      <c r="S9" s="283">
        <f t="shared" si="1"/>
        <v>1180436000</v>
      </c>
      <c r="U9" s="284">
        <f>SUM(U8:U8)</f>
        <v>0</v>
      </c>
      <c r="V9" s="285">
        <f>SUM(V8:V8)</f>
        <v>-4519000</v>
      </c>
      <c r="W9" s="283">
        <f>SUM(W8:W8)</f>
        <v>-4519000</v>
      </c>
      <c r="X9" s="276"/>
      <c r="Y9" s="283">
        <f>SUM(Y8:Y8)</f>
        <v>1175917000</v>
      </c>
      <c r="Z9" s="286">
        <f>+W9/S9</f>
        <v>-3.8282465123056228E-3</v>
      </c>
      <c r="AB9" s="287"/>
      <c r="AC9" s="279"/>
      <c r="AD9" s="280"/>
    </row>
    <row r="10" spans="1:30">
      <c r="A10" s="270">
        <f t="shared" si="0"/>
        <v>3</v>
      </c>
      <c r="B10" s="249"/>
      <c r="C10" s="288"/>
      <c r="R10" s="273"/>
      <c r="S10" s="273"/>
      <c r="U10" s="274"/>
      <c r="V10" s="290"/>
      <c r="W10" s="273"/>
      <c r="X10" s="276"/>
      <c r="Y10" s="273"/>
      <c r="Z10" s="277"/>
      <c r="AB10" s="287"/>
      <c r="AC10" s="279"/>
      <c r="AD10" s="280"/>
    </row>
    <row r="11" spans="1:30">
      <c r="A11" s="270">
        <f t="shared" si="0"/>
        <v>4</v>
      </c>
      <c r="B11" s="249">
        <v>8</v>
      </c>
      <c r="C11" s="271">
        <v>228323000</v>
      </c>
      <c r="D11" s="271">
        <v>23613000</v>
      </c>
      <c r="E11" s="272">
        <v>492000</v>
      </c>
      <c r="F11" s="272">
        <v>0</v>
      </c>
      <c r="G11" s="272">
        <v>-331000</v>
      </c>
      <c r="H11" s="272">
        <v>986000</v>
      </c>
      <c r="I11" s="272">
        <v>232000</v>
      </c>
      <c r="J11" s="272">
        <v>-10000</v>
      </c>
      <c r="K11" s="272">
        <v>603000</v>
      </c>
      <c r="L11" s="272">
        <v>-556000</v>
      </c>
      <c r="M11" s="272">
        <v>-11000</v>
      </c>
      <c r="N11" s="272">
        <v>-163000</v>
      </c>
      <c r="O11" s="272">
        <v>0</v>
      </c>
      <c r="P11" s="272">
        <v>274000</v>
      </c>
      <c r="Q11" s="272">
        <v>-1686000</v>
      </c>
      <c r="R11" s="273">
        <f t="shared" ref="R11:R18" si="2">SUM(E11:Q11)</f>
        <v>-170000</v>
      </c>
      <c r="S11" s="273">
        <f t="shared" ref="S11:S18" si="3">SUM(D11:Q11)</f>
        <v>23443000</v>
      </c>
      <c r="U11" s="274">
        <f t="shared" ref="U11:U18" si="4">-O11</f>
        <v>0</v>
      </c>
      <c r="V11" s="275">
        <v>749000</v>
      </c>
      <c r="W11" s="273">
        <f t="shared" ref="W11:W18" si="5">SUM(U11:V11)</f>
        <v>749000</v>
      </c>
      <c r="X11" s="276"/>
      <c r="Y11" s="273">
        <f t="shared" ref="Y11:Y18" si="6">SUM(W11,S11)</f>
        <v>24192000</v>
      </c>
      <c r="Z11" s="277">
        <f t="shared" ref="Z11:Z19" si="7">+W11/S11</f>
        <v>3.1949835771872201E-2</v>
      </c>
      <c r="AB11" s="278">
        <f>S11/C11</f>
        <v>0.10267471958584987</v>
      </c>
      <c r="AC11" s="279">
        <v>255213654.94673315</v>
      </c>
      <c r="AD11" s="280">
        <f>AB11*AC11</f>
        <v>26203990.456135672</v>
      </c>
    </row>
    <row r="12" spans="1:30">
      <c r="A12" s="270">
        <f t="shared" si="0"/>
        <v>5</v>
      </c>
      <c r="B12" s="249">
        <v>24</v>
      </c>
      <c r="C12" s="271">
        <v>2447622000</v>
      </c>
      <c r="D12" s="271">
        <v>253128000</v>
      </c>
      <c r="E12" s="272">
        <v>5274000</v>
      </c>
      <c r="F12" s="272">
        <v>0</v>
      </c>
      <c r="G12" s="272">
        <v>-3551000</v>
      </c>
      <c r="H12" s="272">
        <v>10571000</v>
      </c>
      <c r="I12" s="272">
        <v>2484000</v>
      </c>
      <c r="J12" s="272">
        <v>-108000</v>
      </c>
      <c r="K12" s="272">
        <v>6467000</v>
      </c>
      <c r="L12" s="272">
        <v>-5955000</v>
      </c>
      <c r="M12" s="272">
        <v>-122000</v>
      </c>
      <c r="N12" s="272">
        <v>-1745000</v>
      </c>
      <c r="O12" s="272">
        <v>0</v>
      </c>
      <c r="P12" s="272">
        <v>2940000</v>
      </c>
      <c r="Q12" s="272">
        <v>0</v>
      </c>
      <c r="R12" s="273">
        <f t="shared" si="2"/>
        <v>16255000</v>
      </c>
      <c r="S12" s="273">
        <f t="shared" si="3"/>
        <v>269383000</v>
      </c>
      <c r="U12" s="274">
        <f t="shared" si="4"/>
        <v>0</v>
      </c>
      <c r="V12" s="275">
        <v>8028000</v>
      </c>
      <c r="W12" s="273">
        <f t="shared" si="5"/>
        <v>8028000</v>
      </c>
      <c r="X12" s="276"/>
      <c r="Y12" s="273">
        <f t="shared" si="6"/>
        <v>277411000</v>
      </c>
      <c r="Z12" s="277">
        <f t="shared" si="7"/>
        <v>2.9801435131392849E-2</v>
      </c>
      <c r="AB12" s="278">
        <f>S12/C12</f>
        <v>0.1100590695785542</v>
      </c>
      <c r="AC12" s="279">
        <v>2328734682.8145452</v>
      </c>
      <c r="AD12" s="280">
        <f>AB12*AC12</f>
        <v>256298372.48587838</v>
      </c>
    </row>
    <row r="13" spans="1:30">
      <c r="A13" s="270">
        <f t="shared" si="0"/>
        <v>6</v>
      </c>
      <c r="B13" s="248">
        <v>11</v>
      </c>
      <c r="C13" s="271">
        <v>140459000</v>
      </c>
      <c r="D13" s="271">
        <v>13230000</v>
      </c>
      <c r="E13" s="272">
        <v>312000</v>
      </c>
      <c r="F13" s="272">
        <v>0</v>
      </c>
      <c r="G13" s="272">
        <v>-210000</v>
      </c>
      <c r="H13" s="272">
        <v>575000</v>
      </c>
      <c r="I13" s="272">
        <v>129000</v>
      </c>
      <c r="J13" s="272">
        <v>-6000</v>
      </c>
      <c r="K13" s="272">
        <v>322000</v>
      </c>
      <c r="L13" s="272">
        <v>-321000</v>
      </c>
      <c r="M13" s="272">
        <v>-6000</v>
      </c>
      <c r="N13" s="272">
        <v>-94000</v>
      </c>
      <c r="O13" s="272">
        <v>0</v>
      </c>
      <c r="P13" s="272">
        <v>-9000</v>
      </c>
      <c r="Q13" s="272">
        <v>-1037000</v>
      </c>
      <c r="R13" s="273">
        <f t="shared" si="2"/>
        <v>-345000</v>
      </c>
      <c r="S13" s="273">
        <f t="shared" si="3"/>
        <v>12885000</v>
      </c>
      <c r="U13" s="274">
        <f t="shared" si="4"/>
        <v>0</v>
      </c>
      <c r="V13" s="275">
        <v>415000</v>
      </c>
      <c r="W13" s="273">
        <f t="shared" si="5"/>
        <v>415000</v>
      </c>
      <c r="X13" s="276"/>
      <c r="Y13" s="273">
        <f t="shared" si="6"/>
        <v>13300000</v>
      </c>
      <c r="Z13" s="277">
        <f t="shared" si="7"/>
        <v>3.2207993791230113E-2</v>
      </c>
      <c r="AB13" s="278">
        <f>S13/C13</f>
        <v>9.1734954684285094E-2</v>
      </c>
      <c r="AC13" s="279">
        <v>133918933.05907442</v>
      </c>
      <c r="AD13" s="280">
        <f>AB13*AC13</f>
        <v>12285047.255542001</v>
      </c>
    </row>
    <row r="14" spans="1:30">
      <c r="A14" s="270">
        <f t="shared" si="0"/>
        <v>7</v>
      </c>
      <c r="B14" s="248" t="s">
        <v>393</v>
      </c>
      <c r="C14" s="271">
        <v>2595000</v>
      </c>
      <c r="D14" s="271">
        <v>244000</v>
      </c>
      <c r="E14" s="272">
        <v>6000</v>
      </c>
      <c r="F14" s="272">
        <v>0</v>
      </c>
      <c r="G14" s="272">
        <v>-4000</v>
      </c>
      <c r="H14" s="272">
        <v>11000</v>
      </c>
      <c r="I14" s="272">
        <v>2000</v>
      </c>
      <c r="J14" s="272">
        <v>0</v>
      </c>
      <c r="K14" s="272">
        <v>6000</v>
      </c>
      <c r="L14" s="272">
        <v>-6000</v>
      </c>
      <c r="M14" s="272">
        <v>0</v>
      </c>
      <c r="N14" s="272">
        <v>-2000</v>
      </c>
      <c r="O14" s="272">
        <v>0</v>
      </c>
      <c r="P14" s="272">
        <v>0</v>
      </c>
      <c r="Q14" s="272">
        <v>-19000</v>
      </c>
      <c r="R14" s="273">
        <f t="shared" si="2"/>
        <v>-6000</v>
      </c>
      <c r="S14" s="273">
        <f t="shared" si="3"/>
        <v>238000</v>
      </c>
      <c r="U14" s="274">
        <f t="shared" si="4"/>
        <v>0</v>
      </c>
      <c r="V14" s="275">
        <v>8000</v>
      </c>
      <c r="W14" s="273">
        <f t="shared" si="5"/>
        <v>8000</v>
      </c>
      <c r="X14" s="276"/>
      <c r="Y14" s="273">
        <f t="shared" si="6"/>
        <v>246000</v>
      </c>
      <c r="Z14" s="277">
        <f t="shared" si="7"/>
        <v>3.3613445378151259E-2</v>
      </c>
      <c r="AB14" s="278"/>
      <c r="AC14" s="279"/>
      <c r="AD14" s="280"/>
    </row>
    <row r="15" spans="1:30">
      <c r="A15" s="270">
        <f t="shared" si="0"/>
        <v>8</v>
      </c>
      <c r="B15" s="248">
        <v>25</v>
      </c>
      <c r="C15" s="271">
        <v>2698389000</v>
      </c>
      <c r="D15" s="271">
        <v>254174000</v>
      </c>
      <c r="E15" s="272">
        <v>6000000</v>
      </c>
      <c r="F15" s="272">
        <v>0</v>
      </c>
      <c r="G15" s="272">
        <v>-4042000</v>
      </c>
      <c r="H15" s="272">
        <v>11055000</v>
      </c>
      <c r="I15" s="272">
        <v>2469000</v>
      </c>
      <c r="J15" s="272">
        <v>-121000</v>
      </c>
      <c r="K15" s="272">
        <v>6187000</v>
      </c>
      <c r="L15" s="272">
        <v>-6158000</v>
      </c>
      <c r="M15" s="272">
        <v>-121000</v>
      </c>
      <c r="N15" s="272">
        <v>-1805000</v>
      </c>
      <c r="O15" s="272">
        <v>0</v>
      </c>
      <c r="P15" s="272">
        <v>-165000</v>
      </c>
      <c r="Q15" s="272">
        <v>0</v>
      </c>
      <c r="R15" s="273">
        <f t="shared" si="2"/>
        <v>13299000</v>
      </c>
      <c r="S15" s="273">
        <f t="shared" si="3"/>
        <v>267473000</v>
      </c>
      <c r="U15" s="274">
        <f t="shared" si="4"/>
        <v>0</v>
      </c>
      <c r="V15" s="275">
        <v>7976000</v>
      </c>
      <c r="W15" s="273">
        <f t="shared" si="5"/>
        <v>7976000</v>
      </c>
      <c r="X15" s="276"/>
      <c r="Y15" s="273">
        <f t="shared" si="6"/>
        <v>275449000</v>
      </c>
      <c r="Z15" s="277">
        <f t="shared" si="7"/>
        <v>2.9819832282136888E-2</v>
      </c>
      <c r="AB15" s="278">
        <f>(S15+S14)/(C15+C14)</f>
        <v>9.9116099910254926E-2</v>
      </c>
      <c r="AC15" s="279">
        <v>2672873140.9300313</v>
      </c>
      <c r="AD15" s="280">
        <f>AB15*AC15</f>
        <v>264924761.28385788</v>
      </c>
    </row>
    <row r="16" spans="1:30">
      <c r="A16" s="270">
        <f t="shared" si="0"/>
        <v>9</v>
      </c>
      <c r="B16" s="249">
        <v>12</v>
      </c>
      <c r="C16" s="271">
        <v>16963000</v>
      </c>
      <c r="D16" s="271">
        <v>1464000</v>
      </c>
      <c r="E16" s="272">
        <v>39000</v>
      </c>
      <c r="F16" s="272">
        <v>0</v>
      </c>
      <c r="G16" s="272">
        <v>-27000</v>
      </c>
      <c r="H16" s="272">
        <v>77000</v>
      </c>
      <c r="I16" s="272">
        <v>14000</v>
      </c>
      <c r="J16" s="272">
        <v>-1000</v>
      </c>
      <c r="K16" s="272">
        <v>38000</v>
      </c>
      <c r="L16" s="272">
        <v>-33000</v>
      </c>
      <c r="M16" s="272">
        <v>-1000</v>
      </c>
      <c r="N16" s="272">
        <v>-10000</v>
      </c>
      <c r="O16" s="272">
        <v>0</v>
      </c>
      <c r="P16" s="272">
        <v>5000</v>
      </c>
      <c r="Q16" s="272">
        <v>-125000</v>
      </c>
      <c r="R16" s="273">
        <f t="shared" si="2"/>
        <v>-24000</v>
      </c>
      <c r="S16" s="273">
        <f t="shared" si="3"/>
        <v>1440000</v>
      </c>
      <c r="U16" s="274">
        <f t="shared" si="4"/>
        <v>0</v>
      </c>
      <c r="V16" s="275">
        <v>47000</v>
      </c>
      <c r="W16" s="273">
        <f t="shared" si="5"/>
        <v>47000</v>
      </c>
      <c r="X16" s="276"/>
      <c r="Y16" s="273">
        <f t="shared" si="6"/>
        <v>1487000</v>
      </c>
      <c r="Z16" s="277">
        <f t="shared" si="7"/>
        <v>3.2638888888888891E-2</v>
      </c>
      <c r="AB16" s="278">
        <f>S16/C16</f>
        <v>8.4890644343571298E-2</v>
      </c>
      <c r="AC16" s="279">
        <v>16541006.933394253</v>
      </c>
      <c r="AD16" s="280">
        <f>AB16*AC16</f>
        <v>1404176.7366673185</v>
      </c>
    </row>
    <row r="17" spans="1:30">
      <c r="A17" s="270">
        <f t="shared" si="0"/>
        <v>10</v>
      </c>
      <c r="B17" s="249" t="s">
        <v>244</v>
      </c>
      <c r="C17" s="271">
        <v>1656617000</v>
      </c>
      <c r="D17" s="271">
        <v>142991000</v>
      </c>
      <c r="E17" s="272">
        <v>3855000</v>
      </c>
      <c r="F17" s="272">
        <v>0</v>
      </c>
      <c r="G17" s="272">
        <v>-2599000</v>
      </c>
      <c r="H17" s="272">
        <v>7491000</v>
      </c>
      <c r="I17" s="272">
        <v>1406000</v>
      </c>
      <c r="J17" s="272">
        <v>-78000</v>
      </c>
      <c r="K17" s="272">
        <v>3751000</v>
      </c>
      <c r="L17" s="272">
        <v>-3262000</v>
      </c>
      <c r="M17" s="272">
        <v>-75000</v>
      </c>
      <c r="N17" s="272">
        <v>-956000</v>
      </c>
      <c r="O17" s="272">
        <v>0</v>
      </c>
      <c r="P17" s="272">
        <v>497000</v>
      </c>
      <c r="Q17" s="272">
        <v>0</v>
      </c>
      <c r="R17" s="273">
        <f t="shared" si="2"/>
        <v>10030000</v>
      </c>
      <c r="S17" s="273">
        <f t="shared" si="3"/>
        <v>153021000</v>
      </c>
      <c r="U17" s="274">
        <f t="shared" si="4"/>
        <v>0</v>
      </c>
      <c r="V17" s="275">
        <v>4523000</v>
      </c>
      <c r="W17" s="273">
        <f t="shared" si="5"/>
        <v>4523000</v>
      </c>
      <c r="X17" s="276"/>
      <c r="Y17" s="273">
        <f t="shared" si="6"/>
        <v>157544000</v>
      </c>
      <c r="Z17" s="277">
        <f t="shared" si="7"/>
        <v>2.9558034518138033E-2</v>
      </c>
      <c r="AB17" s="278">
        <f>S17/C17</f>
        <v>9.2369570033387319E-2</v>
      </c>
      <c r="AC17" s="279">
        <v>1728995856.5004981</v>
      </c>
      <c r="AD17" s="280">
        <f>AB17*AC17</f>
        <v>159706603.85445926</v>
      </c>
    </row>
    <row r="18" spans="1:30">
      <c r="A18" s="270">
        <f t="shared" si="0"/>
        <v>11</v>
      </c>
      <c r="B18" s="249">
        <v>29</v>
      </c>
      <c r="C18" s="271">
        <v>14601000</v>
      </c>
      <c r="D18" s="271">
        <v>1195000</v>
      </c>
      <c r="E18" s="272">
        <v>27000</v>
      </c>
      <c r="F18" s="272">
        <v>0</v>
      </c>
      <c r="G18" s="272">
        <v>-18000</v>
      </c>
      <c r="H18" s="272">
        <v>49000</v>
      </c>
      <c r="I18" s="272">
        <v>12000</v>
      </c>
      <c r="J18" s="272">
        <v>-1000</v>
      </c>
      <c r="K18" s="272">
        <v>33000</v>
      </c>
      <c r="L18" s="272">
        <v>-33000</v>
      </c>
      <c r="M18" s="272">
        <v>-1000</v>
      </c>
      <c r="N18" s="272">
        <v>-10000</v>
      </c>
      <c r="O18" s="272">
        <v>0</v>
      </c>
      <c r="P18" s="272">
        <v>-1000</v>
      </c>
      <c r="Q18" s="272">
        <v>-108000</v>
      </c>
      <c r="R18" s="273">
        <f t="shared" si="2"/>
        <v>-51000</v>
      </c>
      <c r="S18" s="273">
        <f t="shared" si="3"/>
        <v>1144000</v>
      </c>
      <c r="U18" s="274">
        <f t="shared" si="4"/>
        <v>0</v>
      </c>
      <c r="V18" s="275">
        <v>43000</v>
      </c>
      <c r="W18" s="273">
        <f t="shared" si="5"/>
        <v>43000</v>
      </c>
      <c r="X18" s="276"/>
      <c r="Y18" s="273">
        <f t="shared" si="6"/>
        <v>1187000</v>
      </c>
      <c r="Z18" s="277">
        <f t="shared" si="7"/>
        <v>3.7587412587412584E-2</v>
      </c>
      <c r="AB18" s="278">
        <f>S18/C18</f>
        <v>7.8350797890555435E-2</v>
      </c>
      <c r="AC18" s="279">
        <v>13106876.116</v>
      </c>
      <c r="AD18" s="280">
        <f>AB18*AC18</f>
        <v>1026934.2015412642</v>
      </c>
    </row>
    <row r="19" spans="1:30">
      <c r="A19" s="270">
        <f t="shared" si="0"/>
        <v>12</v>
      </c>
      <c r="B19" s="248" t="s">
        <v>245</v>
      </c>
      <c r="C19" s="281">
        <f t="shared" ref="C19:S19" si="8">SUM(C11:C18)</f>
        <v>7205569000</v>
      </c>
      <c r="D19" s="282">
        <f t="shared" si="8"/>
        <v>690039000</v>
      </c>
      <c r="E19" s="282">
        <f t="shared" si="8"/>
        <v>16005000</v>
      </c>
      <c r="F19" s="282">
        <f t="shared" si="8"/>
        <v>0</v>
      </c>
      <c r="G19" s="282">
        <f t="shared" si="8"/>
        <v>-10782000</v>
      </c>
      <c r="H19" s="282">
        <f t="shared" si="8"/>
        <v>30815000</v>
      </c>
      <c r="I19" s="282">
        <f t="shared" si="8"/>
        <v>6748000</v>
      </c>
      <c r="J19" s="282">
        <f t="shared" si="8"/>
        <v>-325000</v>
      </c>
      <c r="K19" s="282">
        <f t="shared" si="8"/>
        <v>17407000</v>
      </c>
      <c r="L19" s="282">
        <f t="shared" si="8"/>
        <v>-16324000</v>
      </c>
      <c r="M19" s="282">
        <f t="shared" si="8"/>
        <v>-337000</v>
      </c>
      <c r="N19" s="282">
        <f t="shared" si="8"/>
        <v>-4785000</v>
      </c>
      <c r="O19" s="282">
        <f t="shared" si="8"/>
        <v>0</v>
      </c>
      <c r="P19" s="282">
        <f t="shared" si="8"/>
        <v>3541000</v>
      </c>
      <c r="Q19" s="282">
        <f t="shared" si="8"/>
        <v>-2975000</v>
      </c>
      <c r="R19" s="283">
        <f t="shared" si="8"/>
        <v>38988000</v>
      </c>
      <c r="S19" s="283">
        <f t="shared" si="8"/>
        <v>729027000</v>
      </c>
      <c r="U19" s="284">
        <f>SUM(U11:U18)</f>
        <v>0</v>
      </c>
      <c r="V19" s="285">
        <f>SUM(V11:V18)</f>
        <v>21789000</v>
      </c>
      <c r="W19" s="283">
        <f>SUM(W11:W18)</f>
        <v>21789000</v>
      </c>
      <c r="X19" s="276"/>
      <c r="Y19" s="283">
        <f>SUM(Y11:Y18)</f>
        <v>750816000</v>
      </c>
      <c r="Z19" s="286">
        <f t="shared" si="7"/>
        <v>2.9887781934002444E-2</v>
      </c>
      <c r="AB19" s="287"/>
      <c r="AC19" s="279"/>
      <c r="AD19" s="280"/>
    </row>
    <row r="20" spans="1:30">
      <c r="A20" s="270">
        <f t="shared" si="0"/>
        <v>13</v>
      </c>
      <c r="B20" s="249"/>
      <c r="C20" s="288"/>
      <c r="R20" s="273"/>
      <c r="S20" s="273"/>
      <c r="U20" s="274"/>
      <c r="V20" s="290"/>
      <c r="W20" s="273"/>
      <c r="X20" s="276"/>
      <c r="Y20" s="273"/>
      <c r="Z20" s="277"/>
      <c r="AB20" s="287"/>
      <c r="AC20" s="279"/>
      <c r="AD20" s="280"/>
    </row>
    <row r="21" spans="1:30">
      <c r="A21" s="270">
        <f t="shared" si="0"/>
        <v>14</v>
      </c>
      <c r="B21" s="249">
        <v>10</v>
      </c>
      <c r="C21" s="271">
        <v>31788000</v>
      </c>
      <c r="D21" s="271">
        <v>2711000</v>
      </c>
      <c r="E21" s="272">
        <v>68000</v>
      </c>
      <c r="F21" s="272">
        <v>0</v>
      </c>
      <c r="G21" s="272">
        <v>-46000</v>
      </c>
      <c r="H21" s="272">
        <v>129000</v>
      </c>
      <c r="I21" s="272">
        <v>27000</v>
      </c>
      <c r="J21" s="272">
        <v>-1000</v>
      </c>
      <c r="K21" s="272">
        <v>67000</v>
      </c>
      <c r="L21" s="272">
        <v>-64000</v>
      </c>
      <c r="M21" s="272">
        <v>-1000</v>
      </c>
      <c r="N21" s="272">
        <v>-19000</v>
      </c>
      <c r="O21" s="272">
        <v>0</v>
      </c>
      <c r="P21" s="272">
        <v>26000</v>
      </c>
      <c r="Q21" s="272">
        <v>-235000</v>
      </c>
      <c r="R21" s="273">
        <f>SUM(E21:Q21)</f>
        <v>-49000</v>
      </c>
      <c r="S21" s="273">
        <f>SUM(D21:Q21)</f>
        <v>2662000</v>
      </c>
      <c r="U21" s="274">
        <f>-O21</f>
        <v>0</v>
      </c>
      <c r="V21" s="275">
        <v>84000</v>
      </c>
      <c r="W21" s="273">
        <f>SUM(U21:V21)</f>
        <v>84000</v>
      </c>
      <c r="X21" s="276"/>
      <c r="Y21" s="273">
        <f>SUM(W21,S21)</f>
        <v>2746000</v>
      </c>
      <c r="Z21" s="277">
        <f>+W21/S21</f>
        <v>3.1555221637866268E-2</v>
      </c>
      <c r="AB21" s="278">
        <f>S21/C21</f>
        <v>8.3742292689065051E-2</v>
      </c>
      <c r="AC21" s="279">
        <v>25826034.391348436</v>
      </c>
      <c r="AD21" s="280">
        <f>AB21*AC21</f>
        <v>2162731.3309981609</v>
      </c>
    </row>
    <row r="22" spans="1:30">
      <c r="A22" s="270">
        <f t="shared" si="0"/>
        <v>15</v>
      </c>
      <c r="B22" s="249">
        <v>31</v>
      </c>
      <c r="C22" s="271">
        <v>1247605000</v>
      </c>
      <c r="D22" s="271">
        <v>106404000</v>
      </c>
      <c r="E22" s="272">
        <v>2657000</v>
      </c>
      <c r="F22" s="272">
        <v>0</v>
      </c>
      <c r="G22" s="272">
        <v>-1790000</v>
      </c>
      <c r="H22" s="272">
        <v>5054000</v>
      </c>
      <c r="I22" s="272">
        <v>1050000</v>
      </c>
      <c r="J22" s="272">
        <v>-54000</v>
      </c>
      <c r="K22" s="272">
        <v>2642000</v>
      </c>
      <c r="L22" s="272">
        <v>-2513000</v>
      </c>
      <c r="M22" s="272">
        <v>-52000</v>
      </c>
      <c r="N22" s="272">
        <v>-736000</v>
      </c>
      <c r="O22" s="272">
        <v>0</v>
      </c>
      <c r="P22" s="272">
        <v>1081000</v>
      </c>
      <c r="Q22" s="272">
        <v>0</v>
      </c>
      <c r="R22" s="273">
        <f>SUM(E22:Q22)</f>
        <v>7339000</v>
      </c>
      <c r="S22" s="273">
        <f>SUM(D22:Q22)</f>
        <v>113743000</v>
      </c>
      <c r="U22" s="274">
        <f>-O22</f>
        <v>0</v>
      </c>
      <c r="V22" s="275">
        <v>3394000</v>
      </c>
      <c r="W22" s="273">
        <f>SUM(U22:V22)</f>
        <v>3394000</v>
      </c>
      <c r="X22" s="276"/>
      <c r="Y22" s="273">
        <f>SUM(W22,S22)</f>
        <v>117137000</v>
      </c>
      <c r="Z22" s="277">
        <f>+W22/S22</f>
        <v>2.9839198895756223E-2</v>
      </c>
      <c r="AB22" s="278">
        <f>S22/C22</f>
        <v>9.1169079957197988E-2</v>
      </c>
      <c r="AC22" s="279">
        <v>1205618354.4440954</v>
      </c>
      <c r="AD22" s="280">
        <f>AB22*AC22</f>
        <v>109915116.1541792</v>
      </c>
    </row>
    <row r="23" spans="1:30">
      <c r="A23" s="270">
        <f t="shared" si="0"/>
        <v>16</v>
      </c>
      <c r="B23" s="249">
        <v>35</v>
      </c>
      <c r="C23" s="271">
        <v>4334000</v>
      </c>
      <c r="D23" s="271">
        <v>285000</v>
      </c>
      <c r="E23" s="272">
        <v>7000</v>
      </c>
      <c r="F23" s="272">
        <v>0</v>
      </c>
      <c r="G23" s="272">
        <v>-5000</v>
      </c>
      <c r="H23" s="272">
        <v>14000</v>
      </c>
      <c r="I23" s="272">
        <v>3000</v>
      </c>
      <c r="J23" s="272">
        <v>0</v>
      </c>
      <c r="K23" s="272">
        <v>9000</v>
      </c>
      <c r="L23" s="272">
        <v>-14000</v>
      </c>
      <c r="M23" s="272">
        <v>0</v>
      </c>
      <c r="N23" s="272">
        <v>-4000</v>
      </c>
      <c r="O23" s="272">
        <v>0</v>
      </c>
      <c r="P23" s="272">
        <v>0</v>
      </c>
      <c r="Q23" s="272">
        <v>-32000</v>
      </c>
      <c r="R23" s="273">
        <f>SUM(E23:Q23)</f>
        <v>-22000</v>
      </c>
      <c r="S23" s="273">
        <f>SUM(D23:Q23)</f>
        <v>263000</v>
      </c>
      <c r="U23" s="274">
        <f>-O23</f>
        <v>0</v>
      </c>
      <c r="V23" s="275">
        <v>13000</v>
      </c>
      <c r="W23" s="273">
        <f>SUM(U23:V23)</f>
        <v>13000</v>
      </c>
      <c r="X23" s="276"/>
      <c r="Y23" s="273">
        <f>SUM(W23,S23)</f>
        <v>276000</v>
      </c>
      <c r="Z23" s="277">
        <f>+W23/S23</f>
        <v>4.9429657794676805E-2</v>
      </c>
      <c r="AB23" s="278">
        <f>S23/C23</f>
        <v>6.0682971850484539E-2</v>
      </c>
      <c r="AC23" s="279">
        <v>4781779.2</v>
      </c>
      <c r="AD23" s="280">
        <f>AB23*AC23</f>
        <v>290172.57258883247</v>
      </c>
    </row>
    <row r="24" spans="1:30">
      <c r="A24" s="270">
        <f t="shared" si="0"/>
        <v>17</v>
      </c>
      <c r="B24" s="249">
        <v>43</v>
      </c>
      <c r="C24" s="271">
        <v>110092000</v>
      </c>
      <c r="D24" s="271">
        <v>10166000</v>
      </c>
      <c r="E24" s="272">
        <v>187000</v>
      </c>
      <c r="F24" s="272">
        <v>0</v>
      </c>
      <c r="G24" s="272">
        <v>-126000</v>
      </c>
      <c r="H24" s="272">
        <v>370000</v>
      </c>
      <c r="I24" s="272">
        <v>98000</v>
      </c>
      <c r="J24" s="272">
        <v>-4000</v>
      </c>
      <c r="K24" s="272">
        <v>332000</v>
      </c>
      <c r="L24" s="272">
        <v>-305000</v>
      </c>
      <c r="M24" s="272">
        <v>-6000</v>
      </c>
      <c r="N24" s="272">
        <v>-90000</v>
      </c>
      <c r="O24" s="272">
        <v>0</v>
      </c>
      <c r="P24" s="272">
        <v>-7000</v>
      </c>
      <c r="Q24" s="272">
        <v>0</v>
      </c>
      <c r="R24" s="273">
        <f>SUM(E24:Q24)</f>
        <v>449000</v>
      </c>
      <c r="S24" s="273">
        <f>SUM(D24:Q24)</f>
        <v>10615000</v>
      </c>
      <c r="U24" s="274">
        <f>-O24</f>
        <v>0</v>
      </c>
      <c r="V24" s="275">
        <v>325000</v>
      </c>
      <c r="W24" s="273">
        <f>SUM(U24:V24)</f>
        <v>325000</v>
      </c>
      <c r="X24" s="276"/>
      <c r="Y24" s="273">
        <f>SUM(W24,S24)</f>
        <v>10940000</v>
      </c>
      <c r="Z24" s="277">
        <f>+W24/S24</f>
        <v>3.0617051342439944E-2</v>
      </c>
      <c r="AB24" s="278">
        <f>S24/C24</f>
        <v>9.6419358354830509E-2</v>
      </c>
      <c r="AC24" s="279">
        <v>113785037.93850037</v>
      </c>
      <c r="AD24" s="280">
        <f>AB24*AC24</f>
        <v>10971080.348410252</v>
      </c>
    </row>
    <row r="25" spans="1:30">
      <c r="A25" s="270">
        <f t="shared" si="0"/>
        <v>18</v>
      </c>
      <c r="B25" s="249" t="s">
        <v>246</v>
      </c>
      <c r="C25" s="281">
        <f t="shared" ref="C25:S25" si="9">SUM(C21:C24)</f>
        <v>1393819000</v>
      </c>
      <c r="D25" s="282">
        <f t="shared" si="9"/>
        <v>119566000</v>
      </c>
      <c r="E25" s="282">
        <f t="shared" si="9"/>
        <v>2919000</v>
      </c>
      <c r="F25" s="282">
        <f t="shared" si="9"/>
        <v>0</v>
      </c>
      <c r="G25" s="282">
        <f t="shared" si="9"/>
        <v>-1967000</v>
      </c>
      <c r="H25" s="282">
        <f t="shared" si="9"/>
        <v>5567000</v>
      </c>
      <c r="I25" s="282">
        <f t="shared" si="9"/>
        <v>1178000</v>
      </c>
      <c r="J25" s="282">
        <f t="shared" si="9"/>
        <v>-59000</v>
      </c>
      <c r="K25" s="282">
        <f t="shared" si="9"/>
        <v>3050000</v>
      </c>
      <c r="L25" s="282">
        <f t="shared" si="9"/>
        <v>-2896000</v>
      </c>
      <c r="M25" s="282">
        <f t="shared" si="9"/>
        <v>-59000</v>
      </c>
      <c r="N25" s="282">
        <f t="shared" si="9"/>
        <v>-849000</v>
      </c>
      <c r="O25" s="282">
        <f t="shared" si="9"/>
        <v>0</v>
      </c>
      <c r="P25" s="282">
        <f t="shared" si="9"/>
        <v>1100000</v>
      </c>
      <c r="Q25" s="282">
        <f t="shared" si="9"/>
        <v>-267000</v>
      </c>
      <c r="R25" s="283">
        <f t="shared" si="9"/>
        <v>7717000</v>
      </c>
      <c r="S25" s="283">
        <f t="shared" si="9"/>
        <v>127283000</v>
      </c>
      <c r="U25" s="284">
        <f>SUM(U21:U24)</f>
        <v>0</v>
      </c>
      <c r="V25" s="285">
        <f>SUM(V21:V24)</f>
        <v>3816000</v>
      </c>
      <c r="W25" s="283">
        <f>SUM(W21:W24)</f>
        <v>3816000</v>
      </c>
      <c r="X25" s="276"/>
      <c r="Y25" s="283">
        <f>SUM(Y21:Y24)</f>
        <v>131099000</v>
      </c>
      <c r="Z25" s="286">
        <f>+W25/S25</f>
        <v>2.9980437293275614E-2</v>
      </c>
      <c r="AB25" s="287"/>
      <c r="AC25" s="279"/>
      <c r="AD25" s="280"/>
    </row>
    <row r="26" spans="1:30">
      <c r="A26" s="270">
        <f t="shared" si="0"/>
        <v>19</v>
      </c>
      <c r="B26" s="249"/>
      <c r="C26" s="288"/>
      <c r="R26" s="273"/>
      <c r="S26" s="273"/>
      <c r="U26" s="274"/>
      <c r="V26" s="290"/>
      <c r="W26" s="273"/>
      <c r="X26" s="276"/>
      <c r="Y26" s="273"/>
      <c r="Z26" s="277"/>
      <c r="AB26" s="278"/>
      <c r="AC26" s="279"/>
      <c r="AD26" s="280"/>
    </row>
    <row r="27" spans="1:30">
      <c r="A27" s="270">
        <f t="shared" si="0"/>
        <v>20</v>
      </c>
      <c r="B27" s="249">
        <v>46</v>
      </c>
      <c r="C27" s="271">
        <v>64495000</v>
      </c>
      <c r="D27" s="271">
        <v>4464000</v>
      </c>
      <c r="E27" s="272">
        <v>117000</v>
      </c>
      <c r="F27" s="272">
        <v>0</v>
      </c>
      <c r="G27" s="272">
        <v>-79000</v>
      </c>
      <c r="H27" s="272">
        <v>164000</v>
      </c>
      <c r="I27" s="272">
        <v>44000</v>
      </c>
      <c r="J27" s="272">
        <v>-2000</v>
      </c>
      <c r="K27" s="272">
        <v>108000</v>
      </c>
      <c r="L27" s="272">
        <v>-99000</v>
      </c>
      <c r="M27" s="272">
        <v>-2000</v>
      </c>
      <c r="N27" s="272">
        <v>-29000</v>
      </c>
      <c r="O27" s="272">
        <v>0</v>
      </c>
      <c r="P27" s="272">
        <v>0</v>
      </c>
      <c r="Q27" s="272">
        <v>0</v>
      </c>
      <c r="R27" s="273">
        <f>SUM(E27:Q27)</f>
        <v>222000</v>
      </c>
      <c r="S27" s="273">
        <f>SUM(D27:Q27)</f>
        <v>4686000</v>
      </c>
      <c r="U27" s="274">
        <f>-O27</f>
        <v>0</v>
      </c>
      <c r="V27" s="291">
        <v>0</v>
      </c>
      <c r="W27" s="273">
        <f>SUM(U27:V27)</f>
        <v>0</v>
      </c>
      <c r="X27" s="276"/>
      <c r="Y27" s="273">
        <f>SUM(W27,S27)</f>
        <v>4686000</v>
      </c>
      <c r="Z27" s="277">
        <f>+W27/S27</f>
        <v>0</v>
      </c>
      <c r="AB27" s="278"/>
      <c r="AC27" s="279"/>
      <c r="AD27" s="280"/>
    </row>
    <row r="28" spans="1:30">
      <c r="A28" s="270">
        <f t="shared" si="0"/>
        <v>21</v>
      </c>
      <c r="B28" s="249">
        <v>49</v>
      </c>
      <c r="C28" s="271">
        <v>512961000</v>
      </c>
      <c r="D28" s="271">
        <v>34543000</v>
      </c>
      <c r="E28" s="272">
        <v>1009000</v>
      </c>
      <c r="F28" s="272">
        <v>0</v>
      </c>
      <c r="G28" s="272">
        <v>-680000</v>
      </c>
      <c r="H28" s="272">
        <v>2052000</v>
      </c>
      <c r="I28" s="272">
        <v>342000</v>
      </c>
      <c r="J28" s="272">
        <v>-21000</v>
      </c>
      <c r="K28" s="272">
        <v>861000</v>
      </c>
      <c r="L28" s="272">
        <v>-787000</v>
      </c>
      <c r="M28" s="272">
        <v>-17000</v>
      </c>
      <c r="N28" s="272">
        <v>-231000</v>
      </c>
      <c r="O28" s="272">
        <v>0</v>
      </c>
      <c r="P28" s="272">
        <v>0</v>
      </c>
      <c r="Q28" s="272">
        <v>0</v>
      </c>
      <c r="R28" s="273">
        <f>SUM(E28:Q28)</f>
        <v>2528000</v>
      </c>
      <c r="S28" s="273">
        <f>SUM(D28:Q28)</f>
        <v>37071000</v>
      </c>
      <c r="U28" s="274">
        <f>-O28</f>
        <v>0</v>
      </c>
      <c r="V28" s="291">
        <v>0</v>
      </c>
      <c r="W28" s="273">
        <f>SUM(U28:V28)</f>
        <v>0</v>
      </c>
      <c r="X28" s="276"/>
      <c r="Y28" s="273">
        <f>SUM(W28,S28)</f>
        <v>37071000</v>
      </c>
      <c r="Z28" s="277">
        <f>+W28/S28</f>
        <v>0</v>
      </c>
      <c r="AB28" s="278"/>
      <c r="AC28" s="279"/>
      <c r="AD28" s="280"/>
    </row>
    <row r="29" spans="1:30">
      <c r="A29" s="270">
        <f t="shared" si="0"/>
        <v>22</v>
      </c>
      <c r="B29" s="249" t="s">
        <v>247</v>
      </c>
      <c r="C29" s="281">
        <f t="shared" ref="C29:S29" si="10">SUM(C27:C28)</f>
        <v>577456000</v>
      </c>
      <c r="D29" s="282">
        <f t="shared" si="10"/>
        <v>39007000</v>
      </c>
      <c r="E29" s="282">
        <f t="shared" si="10"/>
        <v>1126000</v>
      </c>
      <c r="F29" s="282">
        <f t="shared" si="10"/>
        <v>0</v>
      </c>
      <c r="G29" s="282">
        <f t="shared" si="10"/>
        <v>-759000</v>
      </c>
      <c r="H29" s="282">
        <f t="shared" si="10"/>
        <v>2216000</v>
      </c>
      <c r="I29" s="282">
        <f t="shared" si="10"/>
        <v>386000</v>
      </c>
      <c r="J29" s="282">
        <f t="shared" si="10"/>
        <v>-23000</v>
      </c>
      <c r="K29" s="282">
        <f t="shared" si="10"/>
        <v>969000</v>
      </c>
      <c r="L29" s="282">
        <f t="shared" si="10"/>
        <v>-886000</v>
      </c>
      <c r="M29" s="282">
        <f t="shared" si="10"/>
        <v>-19000</v>
      </c>
      <c r="N29" s="282">
        <f t="shared" si="10"/>
        <v>-260000</v>
      </c>
      <c r="O29" s="282">
        <f t="shared" si="10"/>
        <v>0</v>
      </c>
      <c r="P29" s="282">
        <f t="shared" si="10"/>
        <v>0</v>
      </c>
      <c r="Q29" s="282">
        <f t="shared" si="10"/>
        <v>0</v>
      </c>
      <c r="R29" s="283">
        <f t="shared" si="10"/>
        <v>2750000</v>
      </c>
      <c r="S29" s="283">
        <f t="shared" si="10"/>
        <v>41757000</v>
      </c>
      <c r="U29" s="284">
        <f>SUM(U27:U28)</f>
        <v>0</v>
      </c>
      <c r="V29" s="285">
        <f>SUM(V27:V28)</f>
        <v>0</v>
      </c>
      <c r="W29" s="283">
        <f>SUM(W27:W28)</f>
        <v>0</v>
      </c>
      <c r="X29" s="276"/>
      <c r="Y29" s="283">
        <f>SUM(Y27:Y28)</f>
        <v>41757000</v>
      </c>
      <c r="Z29" s="286">
        <f>+W29/S29</f>
        <v>0</v>
      </c>
      <c r="AB29" s="278"/>
      <c r="AC29" s="279"/>
      <c r="AD29" s="280"/>
    </row>
    <row r="30" spans="1:30">
      <c r="A30" s="270">
        <f t="shared" si="0"/>
        <v>23</v>
      </c>
      <c r="B30" s="249"/>
      <c r="C30" s="288"/>
      <c r="R30" s="273"/>
      <c r="S30" s="273"/>
      <c r="U30" s="274"/>
      <c r="V30" s="290"/>
      <c r="W30" s="273"/>
      <c r="X30" s="276"/>
      <c r="Y30" s="273"/>
      <c r="Z30" s="277"/>
      <c r="AB30" s="287"/>
      <c r="AC30" s="279"/>
      <c r="AD30" s="280"/>
    </row>
    <row r="31" spans="1:30" s="295" customFormat="1" ht="12.75" customHeight="1">
      <c r="A31" s="270">
        <f t="shared" si="0"/>
        <v>24</v>
      </c>
      <c r="B31" s="292" t="s">
        <v>248</v>
      </c>
      <c r="C31" s="293">
        <v>62835000</v>
      </c>
      <c r="D31" s="293">
        <v>15672000</v>
      </c>
      <c r="E31" s="294">
        <v>134000</v>
      </c>
      <c r="F31" s="294">
        <v>0</v>
      </c>
      <c r="G31" s="294">
        <v>-90000</v>
      </c>
      <c r="H31" s="294">
        <v>315000</v>
      </c>
      <c r="I31" s="294">
        <v>150000</v>
      </c>
      <c r="J31" s="294">
        <v>-3000</v>
      </c>
      <c r="K31" s="294">
        <v>599000</v>
      </c>
      <c r="L31" s="294">
        <v>-536000</v>
      </c>
      <c r="M31" s="294">
        <v>-11000</v>
      </c>
      <c r="N31" s="294">
        <v>-157000</v>
      </c>
      <c r="O31" s="294">
        <v>0</v>
      </c>
      <c r="P31" s="294">
        <v>0</v>
      </c>
      <c r="Q31" s="294">
        <v>-12000</v>
      </c>
      <c r="R31" s="276">
        <f>SUM(E31:Q31)</f>
        <v>389000</v>
      </c>
      <c r="S31" s="276">
        <f>SUM(D31:Q31)</f>
        <v>16061000</v>
      </c>
      <c r="U31" s="274">
        <f>-O31</f>
        <v>0</v>
      </c>
      <c r="V31" s="291">
        <v>0</v>
      </c>
      <c r="W31" s="276">
        <f>SUM(U31:V31)</f>
        <v>0</v>
      </c>
      <c r="X31" s="276"/>
      <c r="Y31" s="276">
        <f>SUM(W31,S31)</f>
        <v>16061000</v>
      </c>
      <c r="Z31" s="296">
        <f>+W31/S31</f>
        <v>0</v>
      </c>
      <c r="AB31" s="278"/>
      <c r="AC31" s="279"/>
      <c r="AD31" s="280"/>
    </row>
    <row r="32" spans="1:30" s="295" customFormat="1">
      <c r="A32" s="270">
        <f t="shared" si="0"/>
        <v>25</v>
      </c>
      <c r="B32" s="292" t="s">
        <v>249</v>
      </c>
      <c r="C32" s="293">
        <v>1999367000</v>
      </c>
      <c r="D32" s="293">
        <v>10005000</v>
      </c>
      <c r="E32" s="294">
        <v>0</v>
      </c>
      <c r="F32" s="294">
        <v>0</v>
      </c>
      <c r="G32" s="294">
        <v>0</v>
      </c>
      <c r="H32" s="294">
        <v>2093000</v>
      </c>
      <c r="I32" s="294">
        <v>86000</v>
      </c>
      <c r="J32" s="294">
        <v>0</v>
      </c>
      <c r="K32" s="294">
        <v>50000</v>
      </c>
      <c r="L32" s="294">
        <v>-32000</v>
      </c>
      <c r="M32" s="294">
        <v>-14000</v>
      </c>
      <c r="N32" s="294">
        <v>-10000</v>
      </c>
      <c r="O32" s="294">
        <v>0</v>
      </c>
      <c r="P32" s="294">
        <v>0</v>
      </c>
      <c r="Q32" s="294">
        <v>0</v>
      </c>
      <c r="R32" s="276">
        <f>SUM(E32:Q32)</f>
        <v>2173000</v>
      </c>
      <c r="S32" s="276">
        <f>SUM(D32:Q32)</f>
        <v>12178000</v>
      </c>
      <c r="U32" s="274">
        <f>-O32</f>
        <v>0</v>
      </c>
      <c r="V32" s="291">
        <v>0</v>
      </c>
      <c r="W32" s="276">
        <f>SUM(U32:V32)</f>
        <v>0</v>
      </c>
      <c r="X32" s="276"/>
      <c r="Y32" s="276">
        <f>SUM(W32,S32)</f>
        <v>12178000</v>
      </c>
      <c r="Z32" s="296">
        <f>+W32/S32</f>
        <v>0</v>
      </c>
      <c r="AB32" s="278"/>
      <c r="AC32" s="279"/>
      <c r="AD32" s="280"/>
    </row>
    <row r="33" spans="1:30" s="295" customFormat="1">
      <c r="A33" s="297">
        <f t="shared" si="0"/>
        <v>26</v>
      </c>
      <c r="B33" s="292" t="s">
        <v>273</v>
      </c>
      <c r="C33" s="293">
        <v>480416000</v>
      </c>
      <c r="D33" s="293">
        <v>6159000</v>
      </c>
      <c r="E33" s="294">
        <v>0</v>
      </c>
      <c r="F33" s="294">
        <v>0</v>
      </c>
      <c r="G33" s="294">
        <v>0</v>
      </c>
      <c r="H33" s="294">
        <v>1972000</v>
      </c>
      <c r="I33" s="294">
        <v>295000</v>
      </c>
      <c r="J33" s="294">
        <v>0</v>
      </c>
      <c r="K33" s="294">
        <v>999000</v>
      </c>
      <c r="L33" s="294">
        <v>-460000</v>
      </c>
      <c r="M33" s="294">
        <v>-19000</v>
      </c>
      <c r="N33" s="294">
        <v>-135000</v>
      </c>
      <c r="O33" s="294">
        <v>0</v>
      </c>
      <c r="P33" s="294">
        <v>1238000</v>
      </c>
      <c r="Q33" s="294">
        <v>0</v>
      </c>
      <c r="R33" s="276">
        <f>SUM(E33:Q33)</f>
        <v>3890000</v>
      </c>
      <c r="S33" s="276">
        <f>SUM(D33:Q33)</f>
        <v>10049000</v>
      </c>
      <c r="U33" s="274">
        <f>-O33</f>
        <v>0</v>
      </c>
      <c r="V33" s="275">
        <v>302000</v>
      </c>
      <c r="W33" s="276">
        <f>SUM(U33:V33)</f>
        <v>302000</v>
      </c>
      <c r="X33" s="276"/>
      <c r="Y33" s="276">
        <f>SUM(W33,S33)</f>
        <v>10351000</v>
      </c>
      <c r="Z33" s="296">
        <f>+W33/S33</f>
        <v>3.0052741566325009E-2</v>
      </c>
      <c r="AB33" s="278">
        <f>S33/C33</f>
        <v>2.0917288350096583E-2</v>
      </c>
      <c r="AC33" s="279">
        <v>316593245.93700004</v>
      </c>
      <c r="AD33" s="280">
        <f>AB33*AC33</f>
        <v>6622272.2149572736</v>
      </c>
    </row>
    <row r="34" spans="1:30">
      <c r="A34" s="270">
        <f t="shared" si="0"/>
        <v>27</v>
      </c>
      <c r="B34" s="249"/>
      <c r="C34" s="288"/>
      <c r="R34" s="273"/>
      <c r="S34" s="273"/>
      <c r="U34" s="274"/>
      <c r="V34" s="290"/>
      <c r="W34" s="273"/>
      <c r="X34" s="276"/>
      <c r="Y34" s="273"/>
      <c r="Z34" s="277"/>
      <c r="AB34" s="287"/>
      <c r="AC34" s="279"/>
      <c r="AD34" s="280"/>
    </row>
    <row r="35" spans="1:30" ht="12" thickBot="1">
      <c r="A35" s="270">
        <f t="shared" si="0"/>
        <v>28</v>
      </c>
      <c r="B35" s="249" t="s">
        <v>274</v>
      </c>
      <c r="C35" s="298">
        <f t="shared" ref="C35:S35" si="11">SUM(C9,C19,C25,C29,C31,C32,C33)</f>
        <v>22556366000</v>
      </c>
      <c r="D35" s="298">
        <f t="shared" si="11"/>
        <v>2076592000</v>
      </c>
      <c r="E35" s="299">
        <f t="shared" si="11"/>
        <v>43317000</v>
      </c>
      <c r="F35" s="299">
        <f t="shared" si="11"/>
        <v>0</v>
      </c>
      <c r="G35" s="299">
        <f t="shared" si="11"/>
        <v>-29203000</v>
      </c>
      <c r="H35" s="299">
        <f t="shared" si="11"/>
        <v>93467000</v>
      </c>
      <c r="I35" s="299">
        <f t="shared" si="11"/>
        <v>20373000</v>
      </c>
      <c r="J35" s="299">
        <f t="shared" si="11"/>
        <v>-876000</v>
      </c>
      <c r="K35" s="299">
        <f t="shared" si="11"/>
        <v>57850000</v>
      </c>
      <c r="L35" s="299">
        <f t="shared" si="11"/>
        <v>-53818000</v>
      </c>
      <c r="M35" s="299">
        <f t="shared" si="11"/>
        <v>-1120000</v>
      </c>
      <c r="N35" s="299">
        <f t="shared" si="11"/>
        <v>-15776000</v>
      </c>
      <c r="O35" s="299">
        <f t="shared" si="11"/>
        <v>0</v>
      </c>
      <c r="P35" s="299">
        <f t="shared" si="11"/>
        <v>9282000</v>
      </c>
      <c r="Q35" s="299">
        <f t="shared" si="11"/>
        <v>-83297000</v>
      </c>
      <c r="R35" s="298">
        <f t="shared" si="11"/>
        <v>40199000</v>
      </c>
      <c r="S35" s="298">
        <f t="shared" si="11"/>
        <v>2116791000</v>
      </c>
      <c r="U35" s="300">
        <f t="shared" ref="U35:Y35" si="12">SUM(U9,U19,U25,U29,U31,U32,U33)</f>
        <v>0</v>
      </c>
      <c r="V35" s="301">
        <f t="shared" si="12"/>
        <v>21388000</v>
      </c>
      <c r="W35" s="298">
        <f t="shared" si="12"/>
        <v>21388000</v>
      </c>
      <c r="X35" s="298">
        <f t="shared" si="12"/>
        <v>0</v>
      </c>
      <c r="Y35" s="298">
        <f t="shared" si="12"/>
        <v>2138179000</v>
      </c>
      <c r="Z35" s="302">
        <f>+W35/S35</f>
        <v>1.0103973420143983E-2</v>
      </c>
      <c r="AB35" s="287"/>
      <c r="AC35" s="279"/>
      <c r="AD35" s="280"/>
    </row>
    <row r="36" spans="1:30" ht="12" thickTop="1">
      <c r="A36" s="270">
        <f t="shared" si="0"/>
        <v>29</v>
      </c>
      <c r="U36" s="303"/>
      <c r="V36" s="304"/>
      <c r="W36" s="251"/>
      <c r="X36" s="276"/>
      <c r="Y36" s="251"/>
      <c r="Z36" s="251"/>
      <c r="AB36" s="287"/>
      <c r="AC36" s="279"/>
      <c r="AD36" s="280"/>
    </row>
    <row r="37" spans="1:30">
      <c r="A37" s="270">
        <f t="shared" si="0"/>
        <v>30</v>
      </c>
      <c r="B37" s="249">
        <v>5</v>
      </c>
      <c r="C37" s="293">
        <v>7435000</v>
      </c>
      <c r="D37" s="293">
        <v>719000</v>
      </c>
      <c r="E37" s="294">
        <v>0</v>
      </c>
      <c r="F37" s="294">
        <v>0</v>
      </c>
      <c r="G37" s="294">
        <v>0</v>
      </c>
      <c r="H37" s="294">
        <v>0</v>
      </c>
      <c r="I37" s="294">
        <v>0</v>
      </c>
      <c r="J37" s="294">
        <v>0</v>
      </c>
      <c r="K37" s="294">
        <v>0</v>
      </c>
      <c r="L37" s="294">
        <v>0</v>
      </c>
      <c r="M37" s="294">
        <v>0</v>
      </c>
      <c r="N37" s="294">
        <v>0</v>
      </c>
      <c r="O37" s="294">
        <v>0</v>
      </c>
      <c r="P37" s="294">
        <v>0</v>
      </c>
      <c r="Q37" s="294">
        <v>0</v>
      </c>
      <c r="R37" s="276">
        <f>SUM(E37:Q37)</f>
        <v>0</v>
      </c>
      <c r="S37" s="276">
        <f>SUM(D37:Q37)</f>
        <v>719000</v>
      </c>
      <c r="U37" s="274">
        <f>-O37</f>
        <v>0</v>
      </c>
      <c r="V37" s="291">
        <v>0</v>
      </c>
      <c r="W37" s="276">
        <f>SUM(U37:V37)</f>
        <v>0</v>
      </c>
      <c r="X37" s="251"/>
      <c r="Y37" s="276">
        <f>SUM(W37,S37)</f>
        <v>719000</v>
      </c>
      <c r="Z37" s="296">
        <f>+W37/S37</f>
        <v>0</v>
      </c>
      <c r="AB37" s="278"/>
      <c r="AC37" s="279"/>
      <c r="AD37" s="280"/>
    </row>
    <row r="38" spans="1:30">
      <c r="A38" s="270">
        <f t="shared" si="0"/>
        <v>31</v>
      </c>
      <c r="B38" s="249"/>
      <c r="U38" s="303"/>
      <c r="V38" s="304"/>
      <c r="W38" s="251"/>
      <c r="X38" s="251"/>
      <c r="Y38" s="251"/>
      <c r="Z38" s="251"/>
      <c r="AB38" s="287"/>
      <c r="AC38" s="305"/>
      <c r="AD38" s="280"/>
    </row>
    <row r="39" spans="1:30" ht="12" thickBot="1">
      <c r="A39" s="270">
        <f t="shared" si="0"/>
        <v>32</v>
      </c>
      <c r="B39" s="249" t="s">
        <v>107</v>
      </c>
      <c r="C39" s="298">
        <f t="shared" ref="C39:Y39" si="13">C35+C37</f>
        <v>22563801000</v>
      </c>
      <c r="D39" s="298">
        <f t="shared" si="13"/>
        <v>2077311000</v>
      </c>
      <c r="E39" s="299">
        <f t="shared" si="13"/>
        <v>43317000</v>
      </c>
      <c r="F39" s="299">
        <f t="shared" si="13"/>
        <v>0</v>
      </c>
      <c r="G39" s="299">
        <f t="shared" si="13"/>
        <v>-29203000</v>
      </c>
      <c r="H39" s="299">
        <f t="shared" si="13"/>
        <v>93467000</v>
      </c>
      <c r="I39" s="299">
        <f t="shared" si="13"/>
        <v>20373000</v>
      </c>
      <c r="J39" s="299">
        <f t="shared" si="13"/>
        <v>-876000</v>
      </c>
      <c r="K39" s="299">
        <f t="shared" si="13"/>
        <v>57850000</v>
      </c>
      <c r="L39" s="299">
        <f t="shared" si="13"/>
        <v>-53818000</v>
      </c>
      <c r="M39" s="299">
        <f t="shared" si="13"/>
        <v>-1120000</v>
      </c>
      <c r="N39" s="299">
        <f t="shared" si="13"/>
        <v>-15776000</v>
      </c>
      <c r="O39" s="299">
        <f t="shared" si="13"/>
        <v>0</v>
      </c>
      <c r="P39" s="299">
        <f t="shared" si="13"/>
        <v>9282000</v>
      </c>
      <c r="Q39" s="299">
        <f t="shared" si="13"/>
        <v>-83297000</v>
      </c>
      <c r="R39" s="298">
        <f t="shared" si="13"/>
        <v>40199000</v>
      </c>
      <c r="S39" s="298">
        <f t="shared" si="13"/>
        <v>2117510000</v>
      </c>
      <c r="T39" s="298">
        <f t="shared" si="13"/>
        <v>0</v>
      </c>
      <c r="U39" s="306">
        <f t="shared" si="13"/>
        <v>0</v>
      </c>
      <c r="V39" s="307">
        <f t="shared" si="13"/>
        <v>21388000</v>
      </c>
      <c r="W39" s="298">
        <f t="shared" si="13"/>
        <v>21388000</v>
      </c>
      <c r="X39" s="298">
        <f t="shared" si="13"/>
        <v>0</v>
      </c>
      <c r="Y39" s="298">
        <f t="shared" si="13"/>
        <v>2138898000</v>
      </c>
      <c r="Z39" s="308">
        <f>+W39/S39</f>
        <v>1.0100542618452805E-2</v>
      </c>
      <c r="AB39" s="287"/>
      <c r="AC39" s="305"/>
      <c r="AD39" s="280"/>
    </row>
    <row r="40" spans="1:30" ht="12" thickTop="1">
      <c r="A40" s="270">
        <f t="shared" si="0"/>
        <v>33</v>
      </c>
    </row>
  </sheetData>
  <mergeCells count="4">
    <mergeCell ref="A1:Z1"/>
    <mergeCell ref="A2:Z2"/>
    <mergeCell ref="A3:Z3"/>
    <mergeCell ref="A4:Z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7"/>
  <sheetViews>
    <sheetView zoomScaleNormal="100" workbookViewId="0">
      <pane xSplit="3" ySplit="8" topLeftCell="D9" activePane="bottomRight" state="frozenSplit"/>
      <selection activeCell="O55" sqref="O55"/>
      <selection pane="topRight" activeCell="O55" sqref="O55"/>
      <selection pane="bottomLeft" activeCell="O55" sqref="O55"/>
      <selection pane="bottomRight"/>
    </sheetView>
  </sheetViews>
  <sheetFormatPr defaultRowHeight="11.25"/>
  <cols>
    <col min="1" max="1" width="2.85546875" style="321" customWidth="1"/>
    <col min="2" max="2" width="38.7109375" style="321" customWidth="1"/>
    <col min="3" max="3" width="8.28515625" style="321" bestFit="1" customWidth="1"/>
    <col min="4" max="4" width="12" style="321" bestFit="1" customWidth="1"/>
    <col min="5" max="5" width="12.85546875" style="321" bestFit="1" customWidth="1"/>
    <col min="6" max="6" width="10.28515625" style="321" bestFit="1" customWidth="1"/>
    <col min="7" max="7" width="14.85546875" style="321" customWidth="1"/>
    <col min="8" max="8" width="12.85546875" style="321" bestFit="1" customWidth="1"/>
    <col min="9" max="9" width="11.5703125" style="321" bestFit="1" customWidth="1"/>
    <col min="10" max="11" width="10.7109375" style="321" bestFit="1" customWidth="1"/>
    <col min="12" max="12" width="9.85546875" style="321" bestFit="1" customWidth="1"/>
    <col min="13" max="13" width="10.7109375" style="321" bestFit="1" customWidth="1"/>
    <col min="14" max="16" width="11.28515625" style="321" bestFit="1" customWidth="1"/>
    <col min="17" max="18" width="10.7109375" style="321" bestFit="1" customWidth="1"/>
    <col min="19" max="19" width="14" style="321" customWidth="1"/>
    <col min="20" max="20" width="10.42578125" style="321" bestFit="1" customWidth="1"/>
    <col min="21" max="21" width="7.140625" style="321" bestFit="1" customWidth="1"/>
    <col min="22" max="22" width="1.85546875" style="321" customWidth="1"/>
    <col min="23" max="23" width="14.5703125" style="321" customWidth="1"/>
    <col min="24" max="24" width="12.28515625" style="321" customWidth="1"/>
    <col min="25" max="25" width="13.85546875" style="321" bestFit="1" customWidth="1"/>
    <col min="26" max="16384" width="9.140625" style="321"/>
  </cols>
  <sheetData>
    <row r="1" spans="2:25" s="309" customFormat="1">
      <c r="B1" s="587" t="s">
        <v>30</v>
      </c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</row>
    <row r="2" spans="2:25" s="309" customFormat="1">
      <c r="B2" s="588" t="s">
        <v>394</v>
      </c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8"/>
      <c r="T2" s="588"/>
      <c r="U2" s="588"/>
    </row>
    <row r="3" spans="2:25" s="309" customFormat="1">
      <c r="B3" s="589" t="s">
        <v>263</v>
      </c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</row>
    <row r="4" spans="2:25" s="309" customFormat="1">
      <c r="B4" s="588" t="s">
        <v>395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</row>
    <row r="5" spans="2:25" s="309" customFormat="1">
      <c r="F5" s="310"/>
      <c r="R5" s="310"/>
    </row>
    <row r="6" spans="2:25" s="309" customFormat="1">
      <c r="B6" s="311"/>
      <c r="C6" s="311"/>
      <c r="D6" s="312" t="s">
        <v>396</v>
      </c>
      <c r="E6" s="313" t="s">
        <v>396</v>
      </c>
      <c r="F6" s="311"/>
      <c r="G6" s="311" t="s">
        <v>261</v>
      </c>
      <c r="H6" s="310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3" t="s">
        <v>397</v>
      </c>
      <c r="T6" s="313" t="s">
        <v>398</v>
      </c>
      <c r="U6" s="311"/>
    </row>
    <row r="7" spans="2:25" s="309" customFormat="1">
      <c r="B7" s="311"/>
      <c r="C7" s="311" t="s">
        <v>27</v>
      </c>
      <c r="D7" s="311" t="s">
        <v>47</v>
      </c>
      <c r="E7" s="311" t="s">
        <v>151</v>
      </c>
      <c r="F7" s="311" t="s">
        <v>262</v>
      </c>
      <c r="G7" s="311" t="s">
        <v>186</v>
      </c>
      <c r="H7" s="310" t="s">
        <v>261</v>
      </c>
      <c r="I7" s="311" t="s">
        <v>187</v>
      </c>
      <c r="J7" s="311" t="s">
        <v>188</v>
      </c>
      <c r="K7" s="311" t="s">
        <v>189</v>
      </c>
      <c r="L7" s="311" t="s">
        <v>190</v>
      </c>
      <c r="M7" s="311" t="s">
        <v>191</v>
      </c>
      <c r="N7" s="311" t="s">
        <v>260</v>
      </c>
      <c r="O7" s="311" t="s">
        <v>259</v>
      </c>
      <c r="P7" s="311" t="s">
        <v>399</v>
      </c>
      <c r="Q7" s="311" t="s">
        <v>185</v>
      </c>
      <c r="R7" s="311" t="s">
        <v>192</v>
      </c>
      <c r="S7" s="311" t="s">
        <v>258</v>
      </c>
      <c r="T7" s="311" t="s">
        <v>25</v>
      </c>
      <c r="U7" s="311" t="s">
        <v>193</v>
      </c>
    </row>
    <row r="8" spans="2:25" s="309" customFormat="1" ht="34.5">
      <c r="B8" s="314" t="s">
        <v>194</v>
      </c>
      <c r="C8" s="314" t="s">
        <v>26</v>
      </c>
      <c r="D8" s="314" t="s">
        <v>268</v>
      </c>
      <c r="E8" s="314" t="s">
        <v>269</v>
      </c>
      <c r="F8" s="314" t="s">
        <v>257</v>
      </c>
      <c r="G8" s="315" t="s">
        <v>400</v>
      </c>
      <c r="H8" s="316" t="s">
        <v>256</v>
      </c>
      <c r="I8" s="314" t="s">
        <v>25</v>
      </c>
      <c r="J8" s="314" t="s">
        <v>25</v>
      </c>
      <c r="K8" s="314" t="s">
        <v>25</v>
      </c>
      <c r="L8" s="314" t="s">
        <v>25</v>
      </c>
      <c r="M8" s="314" t="s">
        <v>25</v>
      </c>
      <c r="N8" s="314" t="s">
        <v>25</v>
      </c>
      <c r="O8" s="314" t="s">
        <v>25</v>
      </c>
      <c r="P8" s="314" t="s">
        <v>25</v>
      </c>
      <c r="Q8" s="314" t="s">
        <v>25</v>
      </c>
      <c r="R8" s="314" t="s">
        <v>25</v>
      </c>
      <c r="S8" s="314" t="s">
        <v>401</v>
      </c>
      <c r="T8" s="314" t="s">
        <v>195</v>
      </c>
      <c r="U8" s="314" t="s">
        <v>195</v>
      </c>
      <c r="W8" s="269" t="s">
        <v>402</v>
      </c>
      <c r="X8" s="268" t="s">
        <v>391</v>
      </c>
      <c r="Y8" s="317" t="s">
        <v>392</v>
      </c>
    </row>
    <row r="9" spans="2:25">
      <c r="B9" s="318" t="s">
        <v>138</v>
      </c>
      <c r="C9" s="318" t="s">
        <v>137</v>
      </c>
      <c r="D9" s="319" t="s">
        <v>136</v>
      </c>
      <c r="E9" s="320" t="s">
        <v>135</v>
      </c>
      <c r="F9" s="318" t="s">
        <v>255</v>
      </c>
      <c r="G9" s="318" t="s">
        <v>254</v>
      </c>
      <c r="H9" s="318" t="s">
        <v>253</v>
      </c>
      <c r="I9" s="318" t="s">
        <v>196</v>
      </c>
      <c r="J9" s="318" t="s">
        <v>252</v>
      </c>
      <c r="K9" s="318" t="s">
        <v>197</v>
      </c>
      <c r="L9" s="320" t="s">
        <v>198</v>
      </c>
      <c r="M9" s="318" t="s">
        <v>199</v>
      </c>
      <c r="N9" s="320" t="s">
        <v>200</v>
      </c>
      <c r="O9" s="320" t="s">
        <v>201</v>
      </c>
      <c r="P9" s="318" t="s">
        <v>202</v>
      </c>
      <c r="Q9" s="320" t="s">
        <v>203</v>
      </c>
      <c r="R9" s="318" t="s">
        <v>204</v>
      </c>
      <c r="S9" s="320" t="s">
        <v>403</v>
      </c>
      <c r="T9" s="318" t="s">
        <v>251</v>
      </c>
      <c r="U9" s="318" t="s">
        <v>250</v>
      </c>
      <c r="W9" s="322"/>
      <c r="X9" s="323"/>
      <c r="Y9" s="324"/>
    </row>
    <row r="10" spans="2:25">
      <c r="B10" s="321" t="s">
        <v>24</v>
      </c>
      <c r="C10" s="325" t="s">
        <v>205</v>
      </c>
      <c r="D10" s="326">
        <v>609248315.15931809</v>
      </c>
      <c r="E10" s="327">
        <v>369409021.81868041</v>
      </c>
      <c r="F10" s="328">
        <f t="shared" ref="F10:F15" si="0">(E10)/D10</f>
        <v>0.60633572982812456</v>
      </c>
      <c r="G10" s="326">
        <v>626377148</v>
      </c>
      <c r="H10" s="329">
        <f>F10*G10</f>
        <v>379794845.1802392</v>
      </c>
      <c r="I10" s="327">
        <v>238831342.75999999</v>
      </c>
      <c r="J10" s="327">
        <v>30235224.93</v>
      </c>
      <c r="K10" s="327">
        <v>13648758.054920001</v>
      </c>
      <c r="L10" s="327">
        <v>4390903.80748</v>
      </c>
      <c r="M10" s="327">
        <v>12345893.587080002</v>
      </c>
      <c r="N10" s="327">
        <v>-8694114.8142399993</v>
      </c>
      <c r="O10" s="327">
        <v>-425936.46064</v>
      </c>
      <c r="P10" s="327">
        <v>-858136.69275999989</v>
      </c>
      <c r="Q10" s="327">
        <v>7716966.46</v>
      </c>
      <c r="R10" s="327">
        <v>11086875.5196</v>
      </c>
      <c r="S10" s="330">
        <f t="shared" ref="S10:S22" si="1">SUM(H10:R10)</f>
        <v>688072622.33167922</v>
      </c>
      <c r="T10" s="327">
        <v>6389046.9100000001</v>
      </c>
      <c r="U10" s="331">
        <f>T10/S10</f>
        <v>9.2854252627424232E-3</v>
      </c>
      <c r="W10" s="332">
        <f t="shared" ref="W10:W22" si="2">S10/G10</f>
        <v>1.0984957298149696</v>
      </c>
      <c r="X10" s="333">
        <v>626901489.92004681</v>
      </c>
      <c r="Y10" s="334">
        <f>W10*X10</f>
        <v>688648609.69181359</v>
      </c>
    </row>
    <row r="11" spans="2:25">
      <c r="B11" s="321" t="s">
        <v>206</v>
      </c>
      <c r="C11" s="325">
        <v>16</v>
      </c>
      <c r="D11" s="326">
        <v>9386</v>
      </c>
      <c r="E11" s="327">
        <v>5636.54</v>
      </c>
      <c r="F11" s="328">
        <f t="shared" si="0"/>
        <v>0.60052631578947369</v>
      </c>
      <c r="G11" s="326">
        <v>8999</v>
      </c>
      <c r="H11" s="329">
        <f t="shared" ref="H11:H22" si="3">F11*G11</f>
        <v>5404.1363157894739</v>
      </c>
      <c r="I11" s="327">
        <v>3431.23</v>
      </c>
      <c r="J11" s="327">
        <v>434.38</v>
      </c>
      <c r="K11" s="327">
        <v>196.08821</v>
      </c>
      <c r="L11" s="327">
        <v>0</v>
      </c>
      <c r="M11" s="327">
        <v>177.37029000000001</v>
      </c>
      <c r="N11" s="327">
        <v>-124.90612</v>
      </c>
      <c r="O11" s="327">
        <v>-6.1193200000000001</v>
      </c>
      <c r="P11" s="327">
        <v>-12.328629999999999</v>
      </c>
      <c r="Q11" s="327">
        <v>0</v>
      </c>
      <c r="R11" s="327">
        <v>159.28229999999999</v>
      </c>
      <c r="S11" s="330">
        <f t="shared" si="1"/>
        <v>9659.1330457894746</v>
      </c>
      <c r="T11" s="327"/>
      <c r="U11" s="331">
        <f t="shared" ref="U11:U23" si="4">T11/S11</f>
        <v>0</v>
      </c>
      <c r="W11" s="332">
        <f t="shared" si="2"/>
        <v>1.0733562668951522</v>
      </c>
      <c r="X11" s="333">
        <v>8769.7669999999998</v>
      </c>
      <c r="Y11" s="334">
        <f t="shared" ref="Y11:Y22" si="5">W11*X11</f>
        <v>9413.0843686602984</v>
      </c>
    </row>
    <row r="12" spans="2:25">
      <c r="B12" s="321" t="s">
        <v>207</v>
      </c>
      <c r="C12" s="325">
        <v>31</v>
      </c>
      <c r="D12" s="326">
        <v>234140158.08963937</v>
      </c>
      <c r="E12" s="327">
        <v>117941137.18000001</v>
      </c>
      <c r="F12" s="328">
        <f t="shared" si="0"/>
        <v>0.50372024236375057</v>
      </c>
      <c r="G12" s="326">
        <v>232667656</v>
      </c>
      <c r="H12" s="329">
        <f t="shared" si="3"/>
        <v>117199408.07052575</v>
      </c>
      <c r="I12" s="327">
        <v>86819935.840000004</v>
      </c>
      <c r="J12" s="327">
        <v>11195967.609999999</v>
      </c>
      <c r="K12" s="327">
        <v>5069828.2242400004</v>
      </c>
      <c r="L12" s="327">
        <v>1293632.1673599998</v>
      </c>
      <c r="M12" s="327">
        <v>4944187.6900000004</v>
      </c>
      <c r="N12" s="327">
        <v>-3478381.4572000001</v>
      </c>
      <c r="O12" s="327">
        <v>-167520.71232000002</v>
      </c>
      <c r="P12" s="327">
        <v>-342021.45431999996</v>
      </c>
      <c r="Q12" s="327">
        <v>-1717087.3</v>
      </c>
      <c r="R12" s="327">
        <v>4374151.9328000005</v>
      </c>
      <c r="S12" s="330">
        <f t="shared" si="1"/>
        <v>225192100.61108574</v>
      </c>
      <c r="T12" s="327">
        <v>9227599.2400000002</v>
      </c>
      <c r="U12" s="331">
        <f t="shared" si="4"/>
        <v>4.0976567184016689E-2</v>
      </c>
      <c r="W12" s="332">
        <f t="shared" si="2"/>
        <v>0.96787024239882202</v>
      </c>
      <c r="X12" s="333">
        <v>221132541.18786937</v>
      </c>
      <c r="Y12" s="334">
        <f t="shared" si="5"/>
        <v>214027606.24177063</v>
      </c>
    </row>
    <row r="13" spans="2:25">
      <c r="B13" s="321" t="s">
        <v>208</v>
      </c>
      <c r="C13" s="325">
        <v>41</v>
      </c>
      <c r="D13" s="326">
        <v>65836657.463465497</v>
      </c>
      <c r="E13" s="327">
        <v>16769592.583254175</v>
      </c>
      <c r="F13" s="328">
        <f t="shared" si="0"/>
        <v>0.25471512724594297</v>
      </c>
      <c r="G13" s="326">
        <v>64505965</v>
      </c>
      <c r="H13" s="329">
        <f t="shared" si="3"/>
        <v>16430645.083097344</v>
      </c>
      <c r="I13" s="327">
        <v>21690930.699999999</v>
      </c>
      <c r="J13" s="327">
        <v>3063388.28</v>
      </c>
      <c r="K13" s="327">
        <v>1405584.9773500001</v>
      </c>
      <c r="L13" s="327">
        <v>196743.19325000001</v>
      </c>
      <c r="M13" s="327">
        <v>487020.03575000004</v>
      </c>
      <c r="N13" s="327">
        <v>-367684.00050000002</v>
      </c>
      <c r="O13" s="327">
        <v>-18706.72985</v>
      </c>
      <c r="P13" s="327">
        <v>-36123.340399999994</v>
      </c>
      <c r="Q13" s="327">
        <v>-886729.88000000012</v>
      </c>
      <c r="R13" s="327">
        <v>597970.29555000004</v>
      </c>
      <c r="S13" s="330">
        <f t="shared" si="1"/>
        <v>42563038.614247337</v>
      </c>
      <c r="T13" s="327">
        <v>-419782.61</v>
      </c>
      <c r="U13" s="331">
        <f t="shared" si="4"/>
        <v>-9.8626090539382701E-3</v>
      </c>
      <c r="W13" s="332">
        <f t="shared" si="2"/>
        <v>0.65983104995402109</v>
      </c>
      <c r="X13" s="333">
        <v>61369391.228887789</v>
      </c>
      <c r="Y13" s="334">
        <f t="shared" si="5"/>
        <v>40493429.84959612</v>
      </c>
    </row>
    <row r="14" spans="2:25">
      <c r="B14" s="321" t="s">
        <v>39</v>
      </c>
      <c r="C14" s="325">
        <v>85</v>
      </c>
      <c r="D14" s="326">
        <v>16184434.068649083</v>
      </c>
      <c r="E14" s="327">
        <v>1712016.4100000001</v>
      </c>
      <c r="F14" s="328">
        <f t="shared" si="0"/>
        <v>0.10578166667664657</v>
      </c>
      <c r="G14" s="326">
        <v>9717323</v>
      </c>
      <c r="H14" s="329">
        <f t="shared" si="3"/>
        <v>1027914.6225753112</v>
      </c>
      <c r="I14" s="327">
        <v>3012149.54</v>
      </c>
      <c r="J14" s="327">
        <v>457200.05</v>
      </c>
      <c r="K14" s="327">
        <v>177827.01089999999</v>
      </c>
      <c r="L14" s="327">
        <v>13796.355827199839</v>
      </c>
      <c r="M14" s="327">
        <v>42561.874739999999</v>
      </c>
      <c r="N14" s="327">
        <v>-26236.772100000002</v>
      </c>
      <c r="O14" s="327">
        <v>-1554.7716800000001</v>
      </c>
      <c r="P14" s="327">
        <v>-2623.6772099999998</v>
      </c>
      <c r="Q14" s="327">
        <v>0</v>
      </c>
      <c r="R14" s="327">
        <v>48100.748850000004</v>
      </c>
      <c r="S14" s="330">
        <f t="shared" si="1"/>
        <v>4749134.9819025109</v>
      </c>
      <c r="T14" s="327"/>
      <c r="U14" s="331">
        <f t="shared" si="4"/>
        <v>0</v>
      </c>
      <c r="W14" s="332">
        <f t="shared" si="2"/>
        <v>0.48872873546577705</v>
      </c>
      <c r="X14" s="333">
        <v>18205076.037592929</v>
      </c>
      <c r="Y14" s="334">
        <f t="shared" si="5"/>
        <v>8897343.790911112</v>
      </c>
    </row>
    <row r="15" spans="2:25">
      <c r="B15" s="321" t="s">
        <v>209</v>
      </c>
      <c r="C15" s="325">
        <v>86</v>
      </c>
      <c r="D15" s="326">
        <v>9397200.2729263548</v>
      </c>
      <c r="E15" s="327">
        <v>1992002.78</v>
      </c>
      <c r="F15" s="328">
        <f t="shared" si="0"/>
        <v>0.21197832568696295</v>
      </c>
      <c r="G15" s="326">
        <v>4551465</v>
      </c>
      <c r="H15" s="329">
        <f t="shared" si="3"/>
        <v>964811.93012281286</v>
      </c>
      <c r="I15" s="327">
        <v>1515772.4100000001</v>
      </c>
      <c r="J15" s="327">
        <v>215056.72</v>
      </c>
      <c r="K15" s="327">
        <v>83291.809500000003</v>
      </c>
      <c r="L15" s="327">
        <v>13472.3364</v>
      </c>
      <c r="M15" s="327">
        <v>35911.058850000009</v>
      </c>
      <c r="N15" s="327">
        <v>-15383.951700000001</v>
      </c>
      <c r="O15" s="327">
        <v>-1456.4688000000001</v>
      </c>
      <c r="P15" s="327">
        <v>-1501.9834499999999</v>
      </c>
      <c r="Q15" s="327">
        <v>-61554.38</v>
      </c>
      <c r="R15" s="327">
        <v>40143.921300000002</v>
      </c>
      <c r="S15" s="330">
        <f t="shared" si="1"/>
        <v>2788563.4022228131</v>
      </c>
      <c r="T15" s="327">
        <v>-20557.199999999997</v>
      </c>
      <c r="U15" s="331">
        <f t="shared" si="4"/>
        <v>-7.3719679400559767E-3</v>
      </c>
      <c r="W15" s="332">
        <f t="shared" si="2"/>
        <v>0.61267380991017462</v>
      </c>
      <c r="X15" s="333">
        <v>5804462.7380077541</v>
      </c>
      <c r="Y15" s="334">
        <f t="shared" si="5"/>
        <v>3556242.3001768542</v>
      </c>
    </row>
    <row r="16" spans="2:25">
      <c r="B16" s="321" t="s">
        <v>210</v>
      </c>
      <c r="C16" s="325">
        <v>87</v>
      </c>
      <c r="D16" s="326">
        <v>23337042.118500695</v>
      </c>
      <c r="E16" s="327">
        <v>1405341.91</v>
      </c>
      <c r="F16" s="328">
        <f>(E16)/D16</f>
        <v>6.0219367255882859E-2</v>
      </c>
      <c r="G16" s="326">
        <v>14248694</v>
      </c>
      <c r="H16" s="329">
        <f t="shared" si="3"/>
        <v>858047.33690269454</v>
      </c>
      <c r="I16" s="327">
        <v>4443312.74</v>
      </c>
      <c r="J16" s="327">
        <v>670828.51</v>
      </c>
      <c r="K16" s="327">
        <v>260751.10020000002</v>
      </c>
      <c r="L16" s="327">
        <v>8325.450629642135</v>
      </c>
      <c r="M16" s="327">
        <v>32914.483139999997</v>
      </c>
      <c r="N16" s="327">
        <v>-20233.145479999999</v>
      </c>
      <c r="O16" s="327">
        <v>-1139.89552</v>
      </c>
      <c r="P16" s="327">
        <v>-1994.8171599999998</v>
      </c>
      <c r="Q16" s="327">
        <v>0</v>
      </c>
      <c r="R16" s="327">
        <v>41321.212599999999</v>
      </c>
      <c r="S16" s="330">
        <f t="shared" si="1"/>
        <v>6292132.9753123373</v>
      </c>
      <c r="T16" s="327"/>
      <c r="U16" s="331">
        <f t="shared" si="4"/>
        <v>0</v>
      </c>
      <c r="W16" s="332">
        <f t="shared" si="2"/>
        <v>0.4415936629218325</v>
      </c>
      <c r="X16" s="333">
        <v>22431397.990590375</v>
      </c>
      <c r="Y16" s="334">
        <f t="shared" si="5"/>
        <v>9905563.2031222377</v>
      </c>
    </row>
    <row r="17" spans="2:25">
      <c r="B17" s="321" t="s">
        <v>211</v>
      </c>
      <c r="C17" s="325" t="s">
        <v>212</v>
      </c>
      <c r="D17" s="326">
        <v>36359.963605097219</v>
      </c>
      <c r="E17" s="327">
        <v>25456.9</v>
      </c>
      <c r="F17" s="328">
        <f>(E17)/D17</f>
        <v>0.70013546428388773</v>
      </c>
      <c r="G17" s="326">
        <v>22610</v>
      </c>
      <c r="H17" s="329">
        <f t="shared" si="3"/>
        <v>15830.062847458701</v>
      </c>
      <c r="I17" s="327">
        <v>0</v>
      </c>
      <c r="J17" s="327">
        <v>0</v>
      </c>
      <c r="K17" s="327">
        <v>0</v>
      </c>
      <c r="L17" s="327">
        <v>125.71159999999999</v>
      </c>
      <c r="M17" s="327">
        <v>480.46250000000003</v>
      </c>
      <c r="N17" s="327">
        <v>-338.01949999999999</v>
      </c>
      <c r="O17" s="327">
        <v>-16.279199999999999</v>
      </c>
      <c r="P17" s="327">
        <v>-33.236699999999999</v>
      </c>
      <c r="Q17" s="327">
        <v>-158.72</v>
      </c>
      <c r="R17" s="327">
        <v>425.06800000000004</v>
      </c>
      <c r="S17" s="330">
        <f t="shared" si="1"/>
        <v>16315.049547458702</v>
      </c>
      <c r="T17" s="327">
        <v>863.48</v>
      </c>
      <c r="U17" s="331">
        <f t="shared" si="4"/>
        <v>5.2925367924150687E-2</v>
      </c>
      <c r="W17" s="332">
        <f t="shared" si="2"/>
        <v>0.72158556158596654</v>
      </c>
      <c r="X17" s="333">
        <v>42537.440000000002</v>
      </c>
      <c r="Y17" s="334">
        <f t="shared" si="5"/>
        <v>30694.402530829357</v>
      </c>
    </row>
    <row r="18" spans="2:25">
      <c r="B18" s="321" t="s">
        <v>213</v>
      </c>
      <c r="C18" s="321" t="s">
        <v>214</v>
      </c>
      <c r="D18" s="326">
        <v>20492334.449073859</v>
      </c>
      <c r="E18" s="327">
        <v>4419777.9054754293</v>
      </c>
      <c r="F18" s="328">
        <f t="shared" ref="F18:F21" si="6">(E18)/D18</f>
        <v>0.21567957113227668</v>
      </c>
      <c r="G18" s="326">
        <v>24168312</v>
      </c>
      <c r="H18" s="329">
        <f>F18*G18</f>
        <v>5212611.1671510562</v>
      </c>
      <c r="I18" s="327">
        <v>0</v>
      </c>
      <c r="J18" s="327">
        <v>0</v>
      </c>
      <c r="K18" s="327">
        <v>0</v>
      </c>
      <c r="L18" s="327">
        <v>73713.351600000009</v>
      </c>
      <c r="M18" s="327">
        <v>182470.7556</v>
      </c>
      <c r="N18" s="327">
        <v>-137759.37840000002</v>
      </c>
      <c r="O18" s="327">
        <v>-7008.8104800000001</v>
      </c>
      <c r="P18" s="327">
        <v>-13534.254719999999</v>
      </c>
      <c r="Q18" s="327">
        <v>-284726.82999999996</v>
      </c>
      <c r="R18" s="327">
        <v>224040.25224</v>
      </c>
      <c r="S18" s="330">
        <f t="shared" si="1"/>
        <v>5249806.2529910561</v>
      </c>
      <c r="T18" s="327">
        <v>-138057.72999999998</v>
      </c>
      <c r="U18" s="331">
        <f t="shared" si="4"/>
        <v>-2.6297680970862904E-2</v>
      </c>
      <c r="W18" s="332">
        <f t="shared" si="2"/>
        <v>0.21721857335303582</v>
      </c>
      <c r="X18" s="333">
        <v>20243565.612134714</v>
      </c>
      <c r="Y18" s="334">
        <f t="shared" si="5"/>
        <v>4397278.4418464778</v>
      </c>
    </row>
    <row r="19" spans="2:25">
      <c r="B19" s="321" t="s">
        <v>215</v>
      </c>
      <c r="C19" s="321" t="s">
        <v>42</v>
      </c>
      <c r="D19" s="326">
        <v>74773537.134971082</v>
      </c>
      <c r="E19" s="327">
        <v>7547127.8200000003</v>
      </c>
      <c r="F19" s="328">
        <f t="shared" si="6"/>
        <v>0.10093313903790516</v>
      </c>
      <c r="G19" s="326">
        <v>72016415</v>
      </c>
      <c r="H19" s="329">
        <f t="shared" si="3"/>
        <v>7268842.8282064786</v>
      </c>
      <c r="I19" s="327">
        <v>0</v>
      </c>
      <c r="J19" s="327">
        <v>0</v>
      </c>
      <c r="K19" s="327">
        <v>0</v>
      </c>
      <c r="L19" s="327">
        <v>93741.149655008965</v>
      </c>
      <c r="M19" s="327">
        <v>315431.89770000003</v>
      </c>
      <c r="N19" s="327">
        <v>-194444.3205</v>
      </c>
      <c r="O19" s="327">
        <v>-11522.626400000001</v>
      </c>
      <c r="P19" s="327">
        <v>-19444.432049999999</v>
      </c>
      <c r="Q19" s="327">
        <v>0</v>
      </c>
      <c r="R19" s="327">
        <v>356481.25425000006</v>
      </c>
      <c r="S19" s="330">
        <f t="shared" si="1"/>
        <v>7809085.7508614864</v>
      </c>
      <c r="T19" s="327"/>
      <c r="U19" s="331">
        <f t="shared" si="4"/>
        <v>0</v>
      </c>
      <c r="W19" s="332">
        <f t="shared" si="2"/>
        <v>0.10843480268854658</v>
      </c>
      <c r="X19" s="333">
        <v>67213918.794144511</v>
      </c>
      <c r="Y19" s="334">
        <f t="shared" si="5"/>
        <v>7288328.0223670527</v>
      </c>
    </row>
    <row r="20" spans="2:25">
      <c r="B20" s="321" t="s">
        <v>216</v>
      </c>
      <c r="C20" s="321" t="s">
        <v>217</v>
      </c>
      <c r="D20" s="326">
        <v>351288.14999999997</v>
      </c>
      <c r="E20" s="327">
        <v>70216.179999999993</v>
      </c>
      <c r="F20" s="328">
        <f t="shared" si="6"/>
        <v>0.19988200569817113</v>
      </c>
      <c r="G20" s="326">
        <v>200424</v>
      </c>
      <c r="H20" s="329">
        <f t="shared" si="3"/>
        <v>40061.151110050254</v>
      </c>
      <c r="I20" s="327">
        <v>0</v>
      </c>
      <c r="J20" s="327">
        <v>0</v>
      </c>
      <c r="K20" s="327">
        <v>0</v>
      </c>
      <c r="L20" s="327">
        <v>593.25504000000001</v>
      </c>
      <c r="M20" s="327">
        <v>1581.3453600000003</v>
      </c>
      <c r="N20" s="327">
        <v>-677.43312000000003</v>
      </c>
      <c r="O20" s="327">
        <v>-64.135680000000008</v>
      </c>
      <c r="P20" s="327">
        <v>-66.139920000000004</v>
      </c>
      <c r="Q20" s="327">
        <v>-2925.2799999999997</v>
      </c>
      <c r="R20" s="327">
        <v>1767.7396799999999</v>
      </c>
      <c r="S20" s="330">
        <f t="shared" si="1"/>
        <v>40270.502470050254</v>
      </c>
      <c r="T20" s="327">
        <v>-1133.9000000000001</v>
      </c>
      <c r="U20" s="331">
        <f t="shared" si="4"/>
        <v>-2.815708596740996E-2</v>
      </c>
      <c r="W20" s="332">
        <f t="shared" si="2"/>
        <v>0.20092654806834637</v>
      </c>
      <c r="X20" s="333">
        <v>1271816.1200000001</v>
      </c>
      <c r="Y20" s="334">
        <f t="shared" si="5"/>
        <v>255541.6227692778</v>
      </c>
    </row>
    <row r="21" spans="2:25">
      <c r="B21" s="321" t="s">
        <v>218</v>
      </c>
      <c r="C21" s="321" t="s">
        <v>38</v>
      </c>
      <c r="D21" s="326">
        <v>100441128.37470125</v>
      </c>
      <c r="E21" s="327">
        <v>4429994.87</v>
      </c>
      <c r="F21" s="328">
        <f t="shared" si="6"/>
        <v>4.4105387321751864E-2</v>
      </c>
      <c r="G21" s="326">
        <v>92087076</v>
      </c>
      <c r="H21" s="329">
        <f t="shared" si="3"/>
        <v>4061536.1543076006</v>
      </c>
      <c r="I21" s="327">
        <v>0</v>
      </c>
      <c r="J21" s="327">
        <v>0</v>
      </c>
      <c r="K21" s="327">
        <v>0</v>
      </c>
      <c r="L21" s="327">
        <v>44056.353049085774</v>
      </c>
      <c r="M21" s="327">
        <v>212721.14556</v>
      </c>
      <c r="N21" s="327">
        <v>-130763.64792</v>
      </c>
      <c r="O21" s="327">
        <v>-7366.9660800000011</v>
      </c>
      <c r="P21" s="327">
        <v>-12892.190639999999</v>
      </c>
      <c r="Q21" s="327">
        <v>0</v>
      </c>
      <c r="R21" s="327">
        <v>267052.52039999998</v>
      </c>
      <c r="S21" s="330">
        <f t="shared" si="1"/>
        <v>4434343.3686766867</v>
      </c>
      <c r="T21" s="327"/>
      <c r="U21" s="331">
        <f t="shared" si="4"/>
        <v>0</v>
      </c>
      <c r="W21" s="332">
        <f t="shared" si="2"/>
        <v>4.8153807909773208E-2</v>
      </c>
      <c r="X21" s="333">
        <v>92886459.471163645</v>
      </c>
      <c r="Y21" s="334">
        <f t="shared" si="5"/>
        <v>4472836.7267933488</v>
      </c>
    </row>
    <row r="22" spans="2:25">
      <c r="B22" s="321" t="s">
        <v>219</v>
      </c>
      <c r="D22" s="326">
        <v>37056427.854413897</v>
      </c>
      <c r="E22" s="327">
        <v>1757519.5213237838</v>
      </c>
      <c r="F22" s="335">
        <f>(E22)/D22</f>
        <v>4.7428195945617584E-2</v>
      </c>
      <c r="G22" s="326">
        <v>32440860</v>
      </c>
      <c r="H22" s="329">
        <f t="shared" si="3"/>
        <v>1538611.4647243477</v>
      </c>
      <c r="I22" s="327">
        <v>0</v>
      </c>
      <c r="J22" s="327">
        <v>0</v>
      </c>
      <c r="K22" s="327">
        <v>0</v>
      </c>
      <c r="L22" s="327">
        <v>0</v>
      </c>
      <c r="M22" s="327">
        <v>94402.902600000001</v>
      </c>
      <c r="N22" s="327">
        <v>-24006.236399999998</v>
      </c>
      <c r="O22" s="327">
        <v>-3568.4946</v>
      </c>
      <c r="P22" s="327">
        <v>-2270.8601999999996</v>
      </c>
      <c r="Q22" s="327">
        <v>0</v>
      </c>
      <c r="R22" s="327">
        <v>22384.1934</v>
      </c>
      <c r="S22" s="330">
        <f t="shared" si="1"/>
        <v>1625552.9695243475</v>
      </c>
      <c r="T22" s="327"/>
      <c r="U22" s="331">
        <f t="shared" si="4"/>
        <v>0</v>
      </c>
      <c r="W22" s="332">
        <f t="shared" si="2"/>
        <v>5.0108195945617579E-2</v>
      </c>
      <c r="X22" s="333">
        <v>32588730.529967844</v>
      </c>
      <c r="Y22" s="334">
        <f t="shared" si="5"/>
        <v>1632962.4950145585</v>
      </c>
    </row>
    <row r="23" spans="2:25">
      <c r="B23" s="321" t="s">
        <v>31</v>
      </c>
      <c r="D23" s="336">
        <f>SUM(D10:D22)</f>
        <v>1191304269.0992641</v>
      </c>
      <c r="E23" s="337">
        <f>SUM(E10:E22)</f>
        <v>527484842.41873384</v>
      </c>
      <c r="F23" s="328">
        <f>(E23)/D23</f>
        <v>0.44277927654667182</v>
      </c>
      <c r="G23" s="336">
        <f>SUM(G10:G22)</f>
        <v>1173012947</v>
      </c>
      <c r="H23" s="337">
        <f>SUM(H10:H22)</f>
        <v>534418569.18812579</v>
      </c>
      <c r="I23" s="337">
        <f t="shared" ref="I23:K23" si="7">SUM(I10:I22)</f>
        <v>356316875.22000003</v>
      </c>
      <c r="J23" s="337">
        <f t="shared" si="7"/>
        <v>45838100.479999997</v>
      </c>
      <c r="K23" s="337">
        <f t="shared" si="7"/>
        <v>20646237.265320003</v>
      </c>
      <c r="L23" s="337">
        <f>SUM(L10:L22)</f>
        <v>6129103.1318909377</v>
      </c>
      <c r="M23" s="337">
        <f>SUM(M10:M22)</f>
        <v>18695754.609170008</v>
      </c>
      <c r="N23" s="337">
        <f>SUM(N10:N22)</f>
        <v>-13090148.083179997</v>
      </c>
      <c r="O23" s="337">
        <f>SUM(O10:O22)</f>
        <v>-645868.47057</v>
      </c>
      <c r="P23" s="337">
        <f>SUM(P10:P22)</f>
        <v>-1290655.4081600001</v>
      </c>
      <c r="Q23" s="337">
        <f t="shared" ref="Q23:S23" si="8">SUM(Q10:Q22)</f>
        <v>4763784.07</v>
      </c>
      <c r="R23" s="337">
        <f t="shared" si="8"/>
        <v>17060873.940969996</v>
      </c>
      <c r="S23" s="338">
        <f t="shared" si="8"/>
        <v>988842625.94356692</v>
      </c>
      <c r="T23" s="337">
        <f>SUM(T10:T22)</f>
        <v>15037978.190000001</v>
      </c>
      <c r="U23" s="339">
        <f t="shared" si="4"/>
        <v>1.5207655693089243E-2</v>
      </c>
      <c r="V23" s="329"/>
    </row>
    <row r="24" spans="2:25" s="251" customFormat="1">
      <c r="B24" s="340"/>
      <c r="C24" s="341"/>
      <c r="D24" s="342"/>
      <c r="E24" s="343"/>
      <c r="F24" s="343"/>
      <c r="G24" s="344"/>
      <c r="H24" s="345"/>
      <c r="I24" s="344"/>
      <c r="J24" s="344"/>
      <c r="K24" s="344"/>
      <c r="L24" s="343"/>
      <c r="M24" s="343"/>
      <c r="N24" s="343"/>
      <c r="O24" s="343"/>
      <c r="P24" s="344"/>
      <c r="Q24" s="343"/>
      <c r="R24" s="343"/>
      <c r="S24" s="343"/>
      <c r="T24" s="346"/>
      <c r="U24" s="277"/>
    </row>
    <row r="25" spans="2:25" s="251" customFormat="1">
      <c r="B25" s="347" t="s">
        <v>220</v>
      </c>
      <c r="C25" s="347"/>
      <c r="D25" s="341"/>
      <c r="E25" s="342"/>
      <c r="T25" s="330"/>
      <c r="U25" s="277"/>
    </row>
    <row r="26" spans="2:25" s="251" customFormat="1">
      <c r="B26" s="348" t="s">
        <v>221</v>
      </c>
      <c r="C26" s="348"/>
      <c r="D26" s="288">
        <f>D10+D11</f>
        <v>609257701.15931809</v>
      </c>
      <c r="E26" s="273">
        <f>E10+E11</f>
        <v>369414658.35868043</v>
      </c>
      <c r="H26" s="273">
        <f>H10+H11</f>
        <v>379800249.31655496</v>
      </c>
      <c r="L26" s="273"/>
      <c r="N26" s="273"/>
      <c r="O26" s="273"/>
      <c r="P26" s="273"/>
      <c r="Q26" s="273"/>
      <c r="S26" s="273">
        <f>S10+S11</f>
        <v>688082281.46472502</v>
      </c>
      <c r="T26" s="329">
        <f>SUM(T10:T11)</f>
        <v>6389046.9100000001</v>
      </c>
      <c r="U26" s="331">
        <f t="shared" ref="U26:U33" si="9">T26/S26</f>
        <v>9.2852949161829831E-3</v>
      </c>
      <c r="V26" s="349"/>
    </row>
    <row r="27" spans="2:25" s="251" customFormat="1">
      <c r="B27" s="340" t="s">
        <v>222</v>
      </c>
      <c r="C27" s="340"/>
      <c r="D27" s="288">
        <f>D12+D17</f>
        <v>234176518.05324447</v>
      </c>
      <c r="E27" s="273">
        <f>E12+E17</f>
        <v>117966594.08000001</v>
      </c>
      <c r="F27" s="350"/>
      <c r="H27" s="273">
        <f>H12+H17</f>
        <v>117215238.13337322</v>
      </c>
      <c r="I27" s="350"/>
      <c r="J27" s="350"/>
      <c r="K27" s="350"/>
      <c r="L27" s="273"/>
      <c r="N27" s="273"/>
      <c r="O27" s="273"/>
      <c r="P27" s="273"/>
      <c r="Q27" s="273"/>
      <c r="R27" s="350"/>
      <c r="S27" s="273">
        <f>S12+S17</f>
        <v>225208415.66063321</v>
      </c>
      <c r="T27" s="329">
        <f>SUM(T12,T17)</f>
        <v>9228462.7200000007</v>
      </c>
      <c r="U27" s="331">
        <f t="shared" si="9"/>
        <v>4.0977432805647813E-2</v>
      </c>
    </row>
    <row r="28" spans="2:25" s="251" customFormat="1">
      <c r="B28" s="348" t="s">
        <v>223</v>
      </c>
      <c r="C28" s="348"/>
      <c r="D28" s="288">
        <f t="shared" ref="D28:E31" si="10">D13+D18</f>
        <v>86328991.912539363</v>
      </c>
      <c r="E28" s="273">
        <f t="shared" si="10"/>
        <v>21189370.488729604</v>
      </c>
      <c r="F28" s="350"/>
      <c r="H28" s="273">
        <f>H13+H18</f>
        <v>21643256.250248402</v>
      </c>
      <c r="I28" s="350"/>
      <c r="J28" s="350"/>
      <c r="K28" s="350"/>
      <c r="L28" s="273"/>
      <c r="N28" s="273"/>
      <c r="O28" s="273"/>
      <c r="P28" s="273"/>
      <c r="Q28" s="273"/>
      <c r="R28" s="350"/>
      <c r="S28" s="273">
        <f>S13+S18</f>
        <v>47812844.867238395</v>
      </c>
      <c r="T28" s="329">
        <f>SUM(T13,T18)</f>
        <v>-557840.34</v>
      </c>
      <c r="U28" s="331">
        <f t="shared" si="9"/>
        <v>-1.1667164786972026E-2</v>
      </c>
    </row>
    <row r="29" spans="2:25" s="251" customFormat="1">
      <c r="B29" s="348" t="s">
        <v>224</v>
      </c>
      <c r="C29" s="348"/>
      <c r="D29" s="288">
        <f t="shared" si="10"/>
        <v>90957971.203620166</v>
      </c>
      <c r="E29" s="273">
        <f t="shared" si="10"/>
        <v>9259144.2300000004</v>
      </c>
      <c r="F29" s="350"/>
      <c r="H29" s="273">
        <f>H14+H19</f>
        <v>8296757.4507817896</v>
      </c>
      <c r="I29" s="350"/>
      <c r="J29" s="350"/>
      <c r="K29" s="350"/>
      <c r="L29" s="273"/>
      <c r="N29" s="273"/>
      <c r="O29" s="273"/>
      <c r="P29" s="273"/>
      <c r="Q29" s="273"/>
      <c r="R29" s="350"/>
      <c r="S29" s="273">
        <f>S14+S19</f>
        <v>12558220.732763998</v>
      </c>
      <c r="T29" s="329">
        <f>SUM(T14,T19)</f>
        <v>0</v>
      </c>
      <c r="U29" s="331">
        <f t="shared" si="9"/>
        <v>0</v>
      </c>
    </row>
    <row r="30" spans="2:25" s="251" customFormat="1">
      <c r="B30" s="348" t="s">
        <v>225</v>
      </c>
      <c r="C30" s="348"/>
      <c r="D30" s="288">
        <f t="shared" si="10"/>
        <v>9748488.4229263552</v>
      </c>
      <c r="E30" s="273">
        <f t="shared" si="10"/>
        <v>2062218.96</v>
      </c>
      <c r="F30" s="350"/>
      <c r="H30" s="273">
        <f>H15+H20</f>
        <v>1004873.0812328631</v>
      </c>
      <c r="I30" s="350"/>
      <c r="J30" s="350"/>
      <c r="K30" s="350"/>
      <c r="L30" s="276"/>
      <c r="N30" s="276"/>
      <c r="O30" s="276"/>
      <c r="P30" s="276"/>
      <c r="Q30" s="276"/>
      <c r="R30" s="350"/>
      <c r="S30" s="273">
        <f>S15+S20</f>
        <v>2828833.9046928636</v>
      </c>
      <c r="T30" s="329">
        <f>SUM(T15,T20)</f>
        <v>-21691.1</v>
      </c>
      <c r="U30" s="331">
        <f t="shared" si="9"/>
        <v>-7.6678591712351094E-3</v>
      </c>
    </row>
    <row r="31" spans="2:25" s="251" customFormat="1">
      <c r="B31" s="340" t="s">
        <v>226</v>
      </c>
      <c r="C31" s="340"/>
      <c r="D31" s="288">
        <f t="shared" si="10"/>
        <v>123778170.49320194</v>
      </c>
      <c r="E31" s="273">
        <f t="shared" si="10"/>
        <v>5835336.7800000003</v>
      </c>
      <c r="F31" s="350"/>
      <c r="H31" s="273">
        <f>H16+H21</f>
        <v>4919583.4912102949</v>
      </c>
      <c r="I31" s="350"/>
      <c r="J31" s="350"/>
      <c r="K31" s="350"/>
      <c r="L31" s="276"/>
      <c r="N31" s="276"/>
      <c r="O31" s="276"/>
      <c r="P31" s="276"/>
      <c r="Q31" s="276"/>
      <c r="R31" s="350"/>
      <c r="S31" s="273">
        <f>S16+S21</f>
        <v>10726476.343989024</v>
      </c>
      <c r="T31" s="329">
        <f>SUM(T16,T21)</f>
        <v>0</v>
      </c>
      <c r="U31" s="331">
        <f t="shared" si="9"/>
        <v>0</v>
      </c>
    </row>
    <row r="32" spans="2:25" s="251" customFormat="1">
      <c r="B32" s="351" t="s">
        <v>219</v>
      </c>
      <c r="C32" s="340"/>
      <c r="D32" s="288">
        <f>D22</f>
        <v>37056427.854413897</v>
      </c>
      <c r="E32" s="273">
        <f>E22</f>
        <v>1757519.5213237838</v>
      </c>
      <c r="F32" s="350"/>
      <c r="H32" s="273">
        <f>H22</f>
        <v>1538611.4647243477</v>
      </c>
      <c r="I32" s="350"/>
      <c r="J32" s="350"/>
      <c r="K32" s="350"/>
      <c r="L32" s="276"/>
      <c r="N32" s="276"/>
      <c r="O32" s="276"/>
      <c r="P32" s="276"/>
      <c r="Q32" s="276"/>
      <c r="R32" s="350"/>
      <c r="S32" s="273">
        <f>S22</f>
        <v>1625552.9695243475</v>
      </c>
      <c r="T32" s="329">
        <f>T22</f>
        <v>0</v>
      </c>
      <c r="U32" s="331">
        <f t="shared" si="9"/>
        <v>0</v>
      </c>
    </row>
    <row r="33" spans="2:21" s="251" customFormat="1">
      <c r="B33" s="352" t="s">
        <v>227</v>
      </c>
      <c r="C33" s="352"/>
      <c r="D33" s="353">
        <f>SUM(D26:D32)</f>
        <v>1191304269.0992644</v>
      </c>
      <c r="E33" s="354">
        <f>SUM(E26:E32)</f>
        <v>527484842.41873378</v>
      </c>
      <c r="H33" s="354">
        <f>SUM(H26:H32)</f>
        <v>534418569.18812585</v>
      </c>
      <c r="K33" s="350"/>
      <c r="L33" s="276"/>
      <c r="N33" s="276"/>
      <c r="O33" s="276"/>
      <c r="P33" s="276"/>
      <c r="Q33" s="276"/>
      <c r="R33" s="350"/>
      <c r="S33" s="354">
        <f>SUM(S26:S32)</f>
        <v>988842625.94356692</v>
      </c>
      <c r="T33" s="354">
        <f>SUM(T26:T32)</f>
        <v>15037978.190000001</v>
      </c>
      <c r="U33" s="339">
        <f t="shared" si="9"/>
        <v>1.5207655693089243E-2</v>
      </c>
    </row>
    <row r="34" spans="2:21" s="251" customFormat="1">
      <c r="B34" s="340"/>
      <c r="C34" s="340"/>
      <c r="D34" s="288"/>
      <c r="E34" s="273"/>
      <c r="H34" s="273"/>
      <c r="K34" s="350"/>
      <c r="L34" s="276"/>
      <c r="N34" s="276"/>
      <c r="O34" s="276"/>
      <c r="P34" s="276"/>
      <c r="Q34" s="276"/>
      <c r="R34" s="350"/>
      <c r="S34" s="273"/>
      <c r="T34" s="273"/>
      <c r="U34" s="331"/>
    </row>
    <row r="35" spans="2:21" s="251" customFormat="1">
      <c r="I35" s="350"/>
      <c r="T35" s="355"/>
    </row>
    <row r="36" spans="2:21">
      <c r="B36" s="356" t="s">
        <v>404</v>
      </c>
      <c r="D36" s="357"/>
      <c r="E36" s="357"/>
      <c r="H36" s="358"/>
      <c r="L36" s="357"/>
      <c r="N36" s="357"/>
      <c r="O36" s="357"/>
      <c r="P36" s="357"/>
      <c r="Q36" s="357"/>
      <c r="S36" s="357"/>
    </row>
    <row r="37" spans="2:21">
      <c r="B37" s="356" t="s">
        <v>405</v>
      </c>
      <c r="D37" s="357"/>
      <c r="E37" s="357"/>
      <c r="L37" s="357"/>
      <c r="N37" s="357"/>
      <c r="O37" s="357"/>
      <c r="P37" s="357"/>
      <c r="Q37" s="357"/>
      <c r="S37" s="357"/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48" orientation="landscape" blackAndWhite="1" r:id="rId1"/>
  <headerFooter>
    <oddFooter>&amp;L&amp;F 
&amp;A&amp;C&amp;P&amp;R&amp;D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workbookViewId="0"/>
  </sheetViews>
  <sheetFormatPr defaultRowHeight="12.75"/>
  <cols>
    <col min="1" max="1" width="14.140625" bestFit="1" customWidth="1"/>
  </cols>
  <sheetData>
    <row r="1" spans="1:9">
      <c r="A1" s="39">
        <v>984326.92</v>
      </c>
    </row>
    <row r="5" spans="1:9">
      <c r="F5" s="4"/>
      <c r="G5" s="4"/>
      <c r="H5" s="4"/>
      <c r="I5" s="4"/>
    </row>
    <row r="6" spans="1:9">
      <c r="F6" s="4"/>
      <c r="G6" s="4"/>
      <c r="H6" s="4"/>
      <c r="I6" s="4"/>
    </row>
    <row r="7" spans="1:9">
      <c r="F7" s="4"/>
      <c r="G7" s="4"/>
      <c r="H7" s="4"/>
      <c r="I7" s="4"/>
    </row>
    <row r="8" spans="1:9">
      <c r="F8" s="4"/>
      <c r="G8" s="4"/>
      <c r="H8" s="4"/>
      <c r="I8" s="4"/>
    </row>
    <row r="9" spans="1:9">
      <c r="F9" s="4"/>
      <c r="G9" s="4"/>
      <c r="H9" s="4"/>
      <c r="I9" s="4"/>
    </row>
    <row r="10" spans="1:9">
      <c r="F10" s="4"/>
      <c r="G10" s="4"/>
      <c r="H10" s="4"/>
      <c r="I10" s="4"/>
    </row>
    <row r="11" spans="1:9">
      <c r="F11" s="4"/>
      <c r="G11" s="4"/>
      <c r="H11" s="4"/>
      <c r="I11" s="4"/>
    </row>
    <row r="12" spans="1:9">
      <c r="F12" s="4"/>
      <c r="G12" s="4"/>
      <c r="H12" s="4"/>
      <c r="I12" s="4"/>
    </row>
    <row r="13" spans="1:9">
      <c r="F13" s="4"/>
      <c r="G13" s="4"/>
      <c r="H13" s="4"/>
      <c r="I13" s="4"/>
    </row>
    <row r="14" spans="1:9">
      <c r="F14" s="4"/>
      <c r="G14" s="4"/>
      <c r="H14" s="4"/>
      <c r="I14" s="4"/>
    </row>
    <row r="15" spans="1:9">
      <c r="F15" s="4"/>
      <c r="G15" s="4"/>
      <c r="H15" s="4"/>
      <c r="I15" s="4"/>
    </row>
    <row r="16" spans="1:9">
      <c r="F16" s="4"/>
      <c r="G16" s="4"/>
      <c r="H16" s="4"/>
      <c r="I16" s="4"/>
    </row>
    <row r="17" spans="6:9">
      <c r="F17" s="4"/>
      <c r="G17" s="4"/>
      <c r="H17" s="4"/>
      <c r="I17" s="4"/>
    </row>
    <row r="18" spans="6:9">
      <c r="F18" s="4"/>
      <c r="G18" s="4"/>
      <c r="H18" s="4"/>
      <c r="I18" s="4"/>
    </row>
    <row r="19" spans="6:9">
      <c r="F19" s="4"/>
      <c r="G19" s="4"/>
      <c r="H19" s="4"/>
      <c r="I19" s="4"/>
    </row>
    <row r="20" spans="6:9">
      <c r="F20" s="4"/>
      <c r="G20" s="4"/>
      <c r="H20" s="4"/>
      <c r="I20" s="4"/>
    </row>
    <row r="21" spans="6:9">
      <c r="F21" s="4"/>
      <c r="G21" s="4"/>
      <c r="H21" s="4"/>
      <c r="I21" s="4"/>
    </row>
    <row r="22" spans="6:9">
      <c r="F22" s="4"/>
      <c r="G22" s="4"/>
      <c r="H22" s="4"/>
      <c r="I22" s="4"/>
    </row>
    <row r="23" spans="6:9">
      <c r="F23" s="4"/>
      <c r="G23" s="4"/>
      <c r="H23" s="4"/>
      <c r="I23" s="4"/>
    </row>
    <row r="24" spans="6:9">
      <c r="F24" s="4"/>
      <c r="G24" s="4"/>
      <c r="H24" s="4"/>
      <c r="I24" s="4"/>
    </row>
    <row r="25" spans="6:9">
      <c r="F25" s="4"/>
      <c r="G25" s="4"/>
      <c r="H25" s="4"/>
      <c r="I25" s="4"/>
    </row>
    <row r="26" spans="6:9">
      <c r="F26" s="4"/>
      <c r="G26" s="4"/>
      <c r="H26" s="4"/>
      <c r="I26" s="4"/>
    </row>
    <row r="27" spans="6:9">
      <c r="F27" s="4"/>
      <c r="G27" s="4"/>
      <c r="H27" s="4"/>
      <c r="I27" s="4"/>
    </row>
    <row r="28" spans="6:9">
      <c r="F28" s="4"/>
      <c r="G28" s="4"/>
      <c r="H28" s="4"/>
      <c r="I28" s="4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S47"/>
  <sheetViews>
    <sheetView workbookViewId="0"/>
  </sheetViews>
  <sheetFormatPr defaultRowHeight="12.75"/>
  <cols>
    <col min="1" max="1" width="14" bestFit="1" customWidth="1"/>
    <col min="2" max="2" width="9.7109375" bestFit="1" customWidth="1"/>
    <col min="7" max="7" width="14" bestFit="1" customWidth="1"/>
    <col min="14" max="14" width="96.42578125" bestFit="1" customWidth="1"/>
    <col min="15" max="16" width="11.5703125" bestFit="1" customWidth="1"/>
    <col min="17" max="17" width="15.5703125" bestFit="1" customWidth="1"/>
    <col min="18" max="18" width="14.28515625" bestFit="1" customWidth="1"/>
    <col min="19" max="19" width="17.7109375" bestFit="1" customWidth="1"/>
  </cols>
  <sheetData>
    <row r="4" spans="1:19">
      <c r="A4" s="31"/>
    </row>
    <row r="5" spans="1:19">
      <c r="A5" s="218" t="s">
        <v>517</v>
      </c>
    </row>
    <row r="7" spans="1:19">
      <c r="N7" s="218" t="s">
        <v>351</v>
      </c>
    </row>
    <row r="9" spans="1:19" ht="15.75">
      <c r="M9" s="227" t="s">
        <v>518</v>
      </c>
      <c r="N9" s="151" t="s">
        <v>519</v>
      </c>
      <c r="O9" s="211"/>
      <c r="P9" s="211"/>
      <c r="Q9" s="212">
        <v>21557696.521461602</v>
      </c>
      <c r="R9" s="212">
        <v>5934024.5710490262</v>
      </c>
      <c r="S9" s="212">
        <v>27491721.092510629</v>
      </c>
    </row>
    <row r="10" spans="1:19" ht="15">
      <c r="M10" s="217"/>
      <c r="N10" s="213" t="s">
        <v>458</v>
      </c>
      <c r="O10" s="214">
        <f>'Elec Sch 142 5-2021'!Z9</f>
        <v>-3.8282465123056228E-3</v>
      </c>
      <c r="P10" s="214">
        <f>'Gas Sch 142 05-2021'!U10</f>
        <v>9.2854252627424232E-3</v>
      </c>
      <c r="Q10" s="215">
        <v>0</v>
      </c>
      <c r="R10" s="215">
        <f>IF(P10&lt;0,0,P10)*R9</f>
        <v>55099.941661752899</v>
      </c>
      <c r="S10" s="215">
        <f>SUM(Q10:R10)</f>
        <v>55099.941661752899</v>
      </c>
    </row>
    <row r="11" spans="1:19" ht="15">
      <c r="M11" s="217"/>
      <c r="N11" s="213" t="s">
        <v>373</v>
      </c>
      <c r="O11" s="216">
        <f>S22</f>
        <v>0.06</v>
      </c>
      <c r="P11" s="216">
        <v>0</v>
      </c>
      <c r="Q11" s="527">
        <f>Q9*O11</f>
        <v>1293461.791287696</v>
      </c>
      <c r="R11" s="527">
        <v>0</v>
      </c>
      <c r="S11" s="527">
        <f t="shared" ref="S11" si="0">SUM(Q11:R11)</f>
        <v>1293461.791287696</v>
      </c>
    </row>
    <row r="12" spans="1:19" ht="15.75">
      <c r="M12" s="217"/>
      <c r="N12" s="151" t="s">
        <v>457</v>
      </c>
      <c r="O12" s="211"/>
      <c r="P12" s="211"/>
      <c r="Q12" s="212">
        <f>SUM(Q9:Q11)</f>
        <v>22851158.312749296</v>
      </c>
      <c r="R12" s="212">
        <f>SUM(R9:R11)</f>
        <v>5989124.512710779</v>
      </c>
      <c r="S12" s="212">
        <f>SUM(S9:S11)</f>
        <v>28840282.825460076</v>
      </c>
    </row>
    <row r="13" spans="1:19">
      <c r="M13" s="217"/>
    </row>
    <row r="14" spans="1:19">
      <c r="M14" s="217"/>
    </row>
    <row r="15" spans="1:19">
      <c r="M15" s="217"/>
    </row>
    <row r="16" spans="1:19">
      <c r="J16" t="s">
        <v>521</v>
      </c>
    </row>
    <row r="17" spans="18:19">
      <c r="R17" s="543" t="s">
        <v>522</v>
      </c>
    </row>
    <row r="18" spans="18:19">
      <c r="R18" s="543" t="s">
        <v>523</v>
      </c>
      <c r="S18" s="89">
        <f>'2020 PCORC Electric'!X9</f>
        <v>36004022</v>
      </c>
    </row>
    <row r="19" spans="18:19">
      <c r="R19" s="543" t="s">
        <v>524</v>
      </c>
      <c r="S19" s="547">
        <f>'2020 PCORC Electric'!D9</f>
        <v>1198750986.2385011</v>
      </c>
    </row>
    <row r="20" spans="18:19">
      <c r="R20" s="543" t="s">
        <v>525</v>
      </c>
      <c r="S20" s="548">
        <f>ROUND(S18/S19,4)</f>
        <v>0.03</v>
      </c>
    </row>
    <row r="21" spans="18:19">
      <c r="R21" s="543" t="s">
        <v>526</v>
      </c>
      <c r="S21" s="545">
        <v>2</v>
      </c>
    </row>
    <row r="22" spans="18:19" ht="13.5" thickBot="1">
      <c r="R22" s="543" t="s">
        <v>527</v>
      </c>
      <c r="S22" s="546">
        <f>ROUND(S20*S21,4)</f>
        <v>0.06</v>
      </c>
    </row>
    <row r="23" spans="18:19" ht="13.5" thickTop="1">
      <c r="S23" s="544"/>
    </row>
    <row r="24" spans="18:19">
      <c r="S24" s="2"/>
    </row>
    <row r="46" spans="7:7">
      <c r="G46" s="219"/>
    </row>
    <row r="47" spans="7:7">
      <c r="G47" s="41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40"/>
  <sheetViews>
    <sheetView zoomScaleNormal="100" workbookViewId="0">
      <pane xSplit="4" ySplit="6" topLeftCell="N7" activePane="bottomRight" state="frozen"/>
      <selection activeCell="D36" sqref="D36:J36"/>
      <selection pane="topRight" activeCell="D36" sqref="D36:J36"/>
      <selection pane="bottomLeft" activeCell="D36" sqref="D36:J36"/>
      <selection pane="bottomRight"/>
    </sheetView>
  </sheetViews>
  <sheetFormatPr defaultColWidth="6.28515625" defaultRowHeight="11.25"/>
  <cols>
    <col min="1" max="1" width="3.85546875" style="460" bestFit="1" customWidth="1"/>
    <col min="2" max="2" width="17.42578125" style="460" bestFit="1" customWidth="1"/>
    <col min="3" max="3" width="14.7109375" style="460" customWidth="1"/>
    <col min="4" max="4" width="13.7109375" style="460" bestFit="1" customWidth="1"/>
    <col min="5" max="6" width="12" style="460" bestFit="1" customWidth="1"/>
    <col min="7" max="8" width="11.5703125" style="460" bestFit="1" customWidth="1"/>
    <col min="9" max="9" width="11.28515625" style="460" bestFit="1" customWidth="1"/>
    <col min="10" max="10" width="11.28515625" style="460" customWidth="1"/>
    <col min="11" max="11" width="11.5703125" style="460" bestFit="1" customWidth="1"/>
    <col min="12" max="13" width="12" style="460" bestFit="1" customWidth="1"/>
    <col min="14" max="14" width="12" style="460" customWidth="1"/>
    <col min="15" max="15" width="11.5703125" style="460" bestFit="1" customWidth="1"/>
    <col min="16" max="16" width="12.140625" style="460" bestFit="1" customWidth="1"/>
    <col min="17" max="17" width="11.5703125" style="460" bestFit="1" customWidth="1"/>
    <col min="18" max="18" width="13.7109375" style="460" bestFit="1" customWidth="1"/>
    <col min="19" max="19" width="1.7109375" style="460" customWidth="1"/>
    <col min="20" max="21" width="11.140625" style="460" customWidth="1"/>
    <col min="22" max="23" width="11.5703125" style="460" bestFit="1" customWidth="1"/>
    <col min="24" max="24" width="11.28515625" style="460" customWidth="1"/>
    <col min="25" max="25" width="12.85546875" style="460" bestFit="1" customWidth="1"/>
    <col min="26" max="26" width="10" style="460" customWidth="1"/>
    <col min="27" max="27" width="9.42578125" style="460" customWidth="1"/>
    <col min="28" max="28" width="7.42578125" style="460" bestFit="1" customWidth="1"/>
    <col min="29" max="29" width="6.28515625" style="460"/>
    <col min="30" max="30" width="11.5703125" style="460" bestFit="1" customWidth="1"/>
    <col min="31" max="31" width="8.5703125" style="460" customWidth="1"/>
    <col min="32" max="32" width="7.42578125" style="460" bestFit="1" customWidth="1"/>
    <col min="33" max="35" width="6.28515625" style="460"/>
    <col min="36" max="36" width="7.7109375" style="460" customWidth="1"/>
    <col min="37" max="16384" width="6.28515625" style="460"/>
  </cols>
  <sheetData>
    <row r="1" spans="1:39">
      <c r="A1" s="457" t="s">
        <v>30</v>
      </c>
      <c r="B1" s="457"/>
      <c r="C1" s="457"/>
      <c r="D1" s="457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9"/>
      <c r="T1" s="459"/>
      <c r="U1" s="459"/>
      <c r="V1" s="459"/>
      <c r="W1" s="459"/>
      <c r="X1" s="459"/>
      <c r="Y1" s="459"/>
      <c r="Z1" s="459"/>
      <c r="AA1" s="459"/>
    </row>
    <row r="2" spans="1:39">
      <c r="A2" s="457" t="s">
        <v>432</v>
      </c>
      <c r="B2" s="457"/>
      <c r="C2" s="457"/>
      <c r="D2" s="457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9"/>
      <c r="T2" s="459"/>
      <c r="U2" s="459"/>
      <c r="V2" s="459"/>
      <c r="W2" s="459"/>
      <c r="X2" s="459"/>
      <c r="Y2" s="459"/>
      <c r="Z2" s="459"/>
      <c r="AA2" s="459"/>
    </row>
    <row r="3" spans="1:39">
      <c r="A3" s="457" t="s">
        <v>444</v>
      </c>
      <c r="B3" s="457"/>
      <c r="C3" s="457"/>
      <c r="D3" s="457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59"/>
      <c r="AA3" s="459"/>
    </row>
    <row r="4" spans="1:39" ht="13.5" thickBot="1">
      <c r="A4" s="461" t="s">
        <v>433</v>
      </c>
      <c r="B4" s="457"/>
      <c r="C4" s="457"/>
      <c r="D4" s="457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58"/>
      <c r="T4" s="462"/>
      <c r="U4" s="462"/>
      <c r="V4" s="462"/>
      <c r="W4" s="462"/>
      <c r="AD4" s="210" t="s">
        <v>520</v>
      </c>
      <c r="AE4" s="210"/>
      <c r="AF4" s="210"/>
      <c r="AG4" s="542"/>
      <c r="AH4" s="542"/>
      <c r="AI4" s="542"/>
      <c r="AJ4" s="542"/>
      <c r="AK4" s="542"/>
      <c r="AL4" s="542"/>
      <c r="AM4" s="542"/>
    </row>
    <row r="5" spans="1:39" ht="13.5" customHeight="1" thickBot="1">
      <c r="A5" s="463"/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4"/>
      <c r="S5" s="464"/>
      <c r="T5" s="590" t="s">
        <v>229</v>
      </c>
      <c r="U5" s="591"/>
      <c r="V5" s="590" t="s">
        <v>230</v>
      </c>
      <c r="W5" s="591"/>
      <c r="X5" s="465"/>
    </row>
    <row r="6" spans="1:39" ht="57" thickBot="1">
      <c r="A6" s="466" t="s">
        <v>169</v>
      </c>
      <c r="B6" s="466" t="s">
        <v>231</v>
      </c>
      <c r="C6" s="467" t="s">
        <v>434</v>
      </c>
      <c r="D6" s="468" t="s">
        <v>385</v>
      </c>
      <c r="E6" s="468" t="s">
        <v>435</v>
      </c>
      <c r="F6" s="468" t="s">
        <v>233</v>
      </c>
      <c r="G6" s="468" t="s">
        <v>234</v>
      </c>
      <c r="H6" s="468" t="s">
        <v>235</v>
      </c>
      <c r="I6" s="468" t="s">
        <v>236</v>
      </c>
      <c r="J6" s="468" t="s">
        <v>436</v>
      </c>
      <c r="K6" s="468" t="s">
        <v>237</v>
      </c>
      <c r="L6" s="468" t="s">
        <v>437</v>
      </c>
      <c r="M6" s="468" t="s">
        <v>271</v>
      </c>
      <c r="N6" s="468" t="s">
        <v>387</v>
      </c>
      <c r="O6" s="468" t="s">
        <v>438</v>
      </c>
      <c r="P6" s="468" t="s">
        <v>239</v>
      </c>
      <c r="Q6" s="468" t="s">
        <v>439</v>
      </c>
      <c r="R6" s="468" t="s">
        <v>440</v>
      </c>
      <c r="S6" s="469"/>
      <c r="T6" s="470" t="s">
        <v>435</v>
      </c>
      <c r="U6" s="471" t="s">
        <v>436</v>
      </c>
      <c r="V6" s="472" t="s">
        <v>435</v>
      </c>
      <c r="W6" s="471" t="s">
        <v>436</v>
      </c>
      <c r="X6" s="473" t="s">
        <v>411</v>
      </c>
      <c r="Y6" s="474" t="s">
        <v>441</v>
      </c>
      <c r="Z6" s="473" t="s">
        <v>442</v>
      </c>
      <c r="AA6" s="473" t="s">
        <v>443</v>
      </c>
      <c r="AB6" s="475" t="s">
        <v>412</v>
      </c>
    </row>
    <row r="7" spans="1:39">
      <c r="A7" s="476"/>
      <c r="B7" s="476"/>
      <c r="C7" s="477" t="s">
        <v>327</v>
      </c>
      <c r="D7" s="469" t="s">
        <v>328</v>
      </c>
      <c r="E7" s="469" t="s">
        <v>329</v>
      </c>
      <c r="F7" s="469" t="s">
        <v>330</v>
      </c>
      <c r="G7" s="469" t="s">
        <v>331</v>
      </c>
      <c r="H7" s="469" t="s">
        <v>332</v>
      </c>
      <c r="I7" s="469" t="s">
        <v>333</v>
      </c>
      <c r="J7" s="469" t="s">
        <v>334</v>
      </c>
      <c r="K7" s="469" t="s">
        <v>335</v>
      </c>
      <c r="L7" s="469" t="s">
        <v>336</v>
      </c>
      <c r="M7" s="469" t="s">
        <v>337</v>
      </c>
      <c r="N7" s="469" t="s">
        <v>338</v>
      </c>
      <c r="O7" s="469" t="s">
        <v>413</v>
      </c>
      <c r="P7" s="469" t="s">
        <v>414</v>
      </c>
      <c r="Q7" s="469" t="s">
        <v>339</v>
      </c>
      <c r="R7" s="469" t="s">
        <v>415</v>
      </c>
      <c r="S7" s="469"/>
      <c r="T7" s="478" t="s">
        <v>416</v>
      </c>
      <c r="U7" s="479" t="s">
        <v>417</v>
      </c>
      <c r="V7" s="469" t="s">
        <v>418</v>
      </c>
      <c r="W7" s="479" t="s">
        <v>340</v>
      </c>
      <c r="X7" s="480" t="s">
        <v>341</v>
      </c>
      <c r="Y7" s="480" t="s">
        <v>342</v>
      </c>
      <c r="Z7" s="480" t="s">
        <v>343</v>
      </c>
      <c r="AA7" s="480" t="s">
        <v>419</v>
      </c>
      <c r="AB7" s="481" t="s">
        <v>420</v>
      </c>
    </row>
    <row r="8" spans="1:39" ht="12.75">
      <c r="A8" s="462">
        <v>1</v>
      </c>
      <c r="B8" s="462">
        <v>7</v>
      </c>
      <c r="C8" s="482">
        <v>10863043096.272161</v>
      </c>
      <c r="D8" s="483">
        <v>1198750986.2385011</v>
      </c>
      <c r="E8" s="483">
        <v>23188538</v>
      </c>
      <c r="F8" s="483">
        <v>-15642782</v>
      </c>
      <c r="G8" s="483">
        <v>41551140</v>
      </c>
      <c r="H8" s="483">
        <v>11558278</v>
      </c>
      <c r="I8" s="483">
        <v>-467111</v>
      </c>
      <c r="J8" s="483">
        <v>-80</v>
      </c>
      <c r="K8" s="483">
        <v>33371268</v>
      </c>
      <c r="L8" s="483">
        <v>-32762938</v>
      </c>
      <c r="M8" s="483">
        <v>-662646</v>
      </c>
      <c r="N8" s="483">
        <v>-9602930</v>
      </c>
      <c r="O8" s="483">
        <v>-1118893</v>
      </c>
      <c r="P8" s="483">
        <v>-80235816</v>
      </c>
      <c r="Q8" s="484">
        <f>SUM(E8:P8)</f>
        <v>-30823972</v>
      </c>
      <c r="R8" s="484">
        <f>SUM(Q8,D8)</f>
        <v>1167927014.2385011</v>
      </c>
      <c r="T8" s="485">
        <v>-23188538</v>
      </c>
      <c r="U8" s="486">
        <v>80</v>
      </c>
      <c r="V8" s="487">
        <v>59191343</v>
      </c>
      <c r="W8" s="486">
        <v>1137</v>
      </c>
      <c r="X8" s="487">
        <f>SUM(T8:W8)</f>
        <v>36004022</v>
      </c>
      <c r="Y8" s="487">
        <f>SUM(R8,X8)</f>
        <v>1203931036.2385011</v>
      </c>
      <c r="Z8" s="488">
        <f>R8/C8</f>
        <v>0.10751379736671533</v>
      </c>
      <c r="AA8" s="488">
        <f>Y8/C8</f>
        <v>0.11082815612244515</v>
      </c>
      <c r="AB8" s="489">
        <f>X8/R8</f>
        <v>3.0827287631046831E-2</v>
      </c>
      <c r="AC8" s="539" t="s">
        <v>350</v>
      </c>
      <c r="AD8" s="540"/>
      <c r="AE8" s="541"/>
      <c r="AF8" s="484"/>
    </row>
    <row r="9" spans="1:39">
      <c r="A9" s="462">
        <f>+A8+1</f>
        <v>2</v>
      </c>
      <c r="B9" s="462" t="s">
        <v>24</v>
      </c>
      <c r="C9" s="491">
        <f>SUM(C8:C8)</f>
        <v>10863043096.272161</v>
      </c>
      <c r="D9" s="492">
        <f t="shared" ref="D9:O9" si="0">SUM(D8:D8)</f>
        <v>1198750986.2385011</v>
      </c>
      <c r="E9" s="492">
        <f t="shared" si="0"/>
        <v>23188538</v>
      </c>
      <c r="F9" s="492">
        <f t="shared" si="0"/>
        <v>-15642782</v>
      </c>
      <c r="G9" s="492">
        <f t="shared" si="0"/>
        <v>41551140</v>
      </c>
      <c r="H9" s="492">
        <f t="shared" si="0"/>
        <v>11558278</v>
      </c>
      <c r="I9" s="492">
        <f t="shared" si="0"/>
        <v>-467111</v>
      </c>
      <c r="J9" s="492">
        <f t="shared" si="0"/>
        <v>-80</v>
      </c>
      <c r="K9" s="492">
        <f t="shared" si="0"/>
        <v>33371268</v>
      </c>
      <c r="L9" s="492">
        <f t="shared" si="0"/>
        <v>-32762938</v>
      </c>
      <c r="M9" s="492">
        <f t="shared" si="0"/>
        <v>-662646</v>
      </c>
      <c r="N9" s="492">
        <f t="shared" si="0"/>
        <v>-9602930</v>
      </c>
      <c r="O9" s="492">
        <f t="shared" si="0"/>
        <v>-1118893</v>
      </c>
      <c r="P9" s="492">
        <f>SUM(P8:P8)</f>
        <v>-80235816</v>
      </c>
      <c r="Q9" s="493">
        <f>SUM(Q8:Q8)</f>
        <v>-30823972</v>
      </c>
      <c r="R9" s="493">
        <f>SUM(R8:R8)</f>
        <v>1167927014.2385011</v>
      </c>
      <c r="T9" s="494">
        <f t="shared" ref="T9:Y9" si="1">SUM(T8:T8)</f>
        <v>-23188538</v>
      </c>
      <c r="U9" s="495">
        <f t="shared" si="1"/>
        <v>80</v>
      </c>
      <c r="V9" s="493">
        <f t="shared" si="1"/>
        <v>59191343</v>
      </c>
      <c r="W9" s="495">
        <f t="shared" si="1"/>
        <v>1137</v>
      </c>
      <c r="X9" s="493">
        <f t="shared" si="1"/>
        <v>36004022</v>
      </c>
      <c r="Y9" s="493">
        <f t="shared" si="1"/>
        <v>1203931036.2385011</v>
      </c>
      <c r="Z9" s="496">
        <f>R9/C9</f>
        <v>0.10751379736671533</v>
      </c>
      <c r="AA9" s="496">
        <f>Y9/C9</f>
        <v>0.11082815612244515</v>
      </c>
      <c r="AB9" s="497">
        <f>X9/R9</f>
        <v>3.0827287631046831E-2</v>
      </c>
      <c r="AC9" s="490"/>
      <c r="AD9" s="484"/>
      <c r="AF9" s="484"/>
    </row>
    <row r="10" spans="1:39">
      <c r="A10" s="462">
        <f t="shared" ref="A10:A40" si="2">+A9+1</f>
        <v>3</v>
      </c>
      <c r="B10" s="462"/>
      <c r="C10" s="482"/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4"/>
      <c r="R10" s="484"/>
      <c r="T10" s="485"/>
      <c r="U10" s="486"/>
      <c r="V10" s="487"/>
      <c r="W10" s="486"/>
      <c r="X10" s="487"/>
      <c r="Y10" s="487"/>
      <c r="Z10" s="488"/>
      <c r="AA10" s="488"/>
      <c r="AB10" s="489"/>
      <c r="AD10" s="484"/>
      <c r="AF10" s="484"/>
    </row>
    <row r="11" spans="1:39">
      <c r="A11" s="462">
        <f t="shared" si="2"/>
        <v>4</v>
      </c>
      <c r="B11" s="463" t="s">
        <v>344</v>
      </c>
      <c r="C11" s="482">
        <v>2586338527.0017586</v>
      </c>
      <c r="D11" s="483">
        <v>266717014</v>
      </c>
      <c r="E11" s="483">
        <v>5573098</v>
      </c>
      <c r="F11" s="483">
        <v>-3752777</v>
      </c>
      <c r="G11" s="483">
        <v>9957403</v>
      </c>
      <c r="H11" s="483">
        <v>2625134</v>
      </c>
      <c r="I11" s="483">
        <v>-113799</v>
      </c>
      <c r="J11" s="483">
        <v>-168132</v>
      </c>
      <c r="K11" s="483">
        <v>6825347</v>
      </c>
      <c r="L11" s="483">
        <v>-6292561</v>
      </c>
      <c r="M11" s="483">
        <v>-129317</v>
      </c>
      <c r="N11" s="483">
        <v>-1844060</v>
      </c>
      <c r="O11" s="483">
        <v>11589383</v>
      </c>
      <c r="P11" s="483">
        <v>-1863985</v>
      </c>
      <c r="Q11" s="484">
        <f>SUM(E11:P11)</f>
        <v>22405734</v>
      </c>
      <c r="R11" s="484">
        <f>SUM(Q11,D11)</f>
        <v>289122748</v>
      </c>
      <c r="T11" s="485">
        <v>-5573098</v>
      </c>
      <c r="U11" s="486">
        <v>168132</v>
      </c>
      <c r="V11" s="487">
        <v>14492592</v>
      </c>
      <c r="W11" s="486">
        <v>1414778</v>
      </c>
      <c r="X11" s="487">
        <f>SUM(T11:W11)</f>
        <v>10502404</v>
      </c>
      <c r="Y11" s="487">
        <f>SUM(R11,X11)</f>
        <v>299625152</v>
      </c>
      <c r="Z11" s="488">
        <f>R11/C11</f>
        <v>0.11178843951846038</v>
      </c>
      <c r="AA11" s="488">
        <f>Y11/C11</f>
        <v>0.11584916238607935</v>
      </c>
      <c r="AB11" s="489">
        <f>X11/R11</f>
        <v>3.6325069793539735E-2</v>
      </c>
      <c r="AC11" s="490"/>
      <c r="AD11" s="484"/>
      <c r="AE11" s="483"/>
      <c r="AF11" s="484"/>
    </row>
    <row r="12" spans="1:39">
      <c r="A12" s="462">
        <f t="shared" si="2"/>
        <v>5</v>
      </c>
      <c r="B12" s="463" t="s">
        <v>345</v>
      </c>
      <c r="C12" s="482">
        <v>2884671453.8191686</v>
      </c>
      <c r="D12" s="483">
        <v>271468431</v>
      </c>
      <c r="E12" s="483">
        <v>6414072</v>
      </c>
      <c r="F12" s="483">
        <v>-4321237</v>
      </c>
      <c r="G12" s="483">
        <v>11792537</v>
      </c>
      <c r="H12" s="483">
        <v>2639474</v>
      </c>
      <c r="I12" s="483">
        <v>-129810</v>
      </c>
      <c r="J12" s="483">
        <v>-41965</v>
      </c>
      <c r="K12" s="483">
        <v>7006867</v>
      </c>
      <c r="L12" s="483">
        <v>-6582821</v>
      </c>
      <c r="M12" s="483">
        <v>-129810</v>
      </c>
      <c r="N12" s="483">
        <v>-1929845</v>
      </c>
      <c r="O12" s="483">
        <v>8351124</v>
      </c>
      <c r="P12" s="483">
        <v>-1021759</v>
      </c>
      <c r="Q12" s="484">
        <f>SUM(E12:P12)</f>
        <v>22046827</v>
      </c>
      <c r="R12" s="484">
        <f>SUM(Q12,D12)</f>
        <v>293515258</v>
      </c>
      <c r="T12" s="485">
        <v>-6414072</v>
      </c>
      <c r="U12" s="486">
        <v>41965</v>
      </c>
      <c r="V12" s="487">
        <v>16198332</v>
      </c>
      <c r="W12" s="486">
        <v>394434</v>
      </c>
      <c r="X12" s="487">
        <f>SUM(T12:W12)</f>
        <v>10220659</v>
      </c>
      <c r="Y12" s="487">
        <f>SUM(R12,X12)</f>
        <v>303735917</v>
      </c>
      <c r="Z12" s="488">
        <f>R12/C12</f>
        <v>0.10174997835937249</v>
      </c>
      <c r="AA12" s="488">
        <f>Y12/C12</f>
        <v>0.10529307127779422</v>
      </c>
      <c r="AB12" s="489">
        <f>X12/R12</f>
        <v>3.4821559429799726E-2</v>
      </c>
      <c r="AC12" s="490"/>
      <c r="AD12" s="484"/>
      <c r="AE12" s="483"/>
      <c r="AF12" s="498"/>
    </row>
    <row r="13" spans="1:39">
      <c r="A13" s="462">
        <f t="shared" si="2"/>
        <v>6</v>
      </c>
      <c r="B13" s="463" t="s">
        <v>346</v>
      </c>
      <c r="C13" s="482">
        <v>1841173274.7668719</v>
      </c>
      <c r="D13" s="483">
        <v>159383675</v>
      </c>
      <c r="E13" s="483">
        <v>4283949</v>
      </c>
      <c r="F13" s="483">
        <v>-2888800</v>
      </c>
      <c r="G13" s="483">
        <v>7732928</v>
      </c>
      <c r="H13" s="483">
        <v>1563156</v>
      </c>
      <c r="I13" s="483">
        <v>-86535</v>
      </c>
      <c r="J13" s="483">
        <v>-34620</v>
      </c>
      <c r="K13" s="483">
        <v>4247587</v>
      </c>
      <c r="L13" s="483">
        <v>-3625271</v>
      </c>
      <c r="M13" s="483">
        <v>-82852</v>
      </c>
      <c r="N13" s="483">
        <v>-1062357</v>
      </c>
      <c r="O13" s="483">
        <v>5614271</v>
      </c>
      <c r="P13" s="483">
        <v>-121354</v>
      </c>
      <c r="Q13" s="484">
        <f>SUM(E13:P13)</f>
        <v>15540102</v>
      </c>
      <c r="R13" s="484">
        <f>SUM(Q13,D13)</f>
        <v>174923777</v>
      </c>
      <c r="T13" s="485">
        <v>-4283949</v>
      </c>
      <c r="U13" s="486">
        <v>34620</v>
      </c>
      <c r="V13" s="487">
        <v>10337923</v>
      </c>
      <c r="W13" s="486">
        <v>412425</v>
      </c>
      <c r="X13" s="487">
        <f>SUM(T13:W13)</f>
        <v>6501019</v>
      </c>
      <c r="Y13" s="487">
        <f>SUM(R13,X13)</f>
        <v>181424796</v>
      </c>
      <c r="Z13" s="488">
        <f>R13/C13</f>
        <v>9.5006689157026092E-2</v>
      </c>
      <c r="AA13" s="488">
        <f>Y13/C13</f>
        <v>9.853760017398247E-2</v>
      </c>
      <c r="AB13" s="489">
        <f>X13/R13</f>
        <v>3.7164867529701238E-2</v>
      </c>
      <c r="AC13" s="490"/>
      <c r="AD13" s="484"/>
      <c r="AE13" s="483"/>
      <c r="AF13" s="484"/>
    </row>
    <row r="14" spans="1:39">
      <c r="A14" s="462">
        <f t="shared" si="2"/>
        <v>7</v>
      </c>
      <c r="B14" s="462">
        <v>29</v>
      </c>
      <c r="C14" s="482">
        <v>11424740.434375001</v>
      </c>
      <c r="D14" s="483">
        <v>1039246</v>
      </c>
      <c r="E14" s="483">
        <v>21164</v>
      </c>
      <c r="F14" s="483">
        <v>-14235</v>
      </c>
      <c r="G14" s="483">
        <v>39073</v>
      </c>
      <c r="H14" s="483">
        <v>9208</v>
      </c>
      <c r="I14" s="483">
        <v>-423</v>
      </c>
      <c r="J14" s="483">
        <v>0</v>
      </c>
      <c r="K14" s="483">
        <v>27751</v>
      </c>
      <c r="L14" s="483">
        <v>-26071</v>
      </c>
      <c r="M14" s="483">
        <v>-514</v>
      </c>
      <c r="N14" s="483">
        <v>-7643</v>
      </c>
      <c r="O14" s="483">
        <v>33075</v>
      </c>
      <c r="P14" s="483">
        <v>-84385</v>
      </c>
      <c r="Q14" s="484">
        <f>SUM(E14:P14)</f>
        <v>-3000</v>
      </c>
      <c r="R14" s="484">
        <f>SUM(Q14,D14)</f>
        <v>1036246</v>
      </c>
      <c r="T14" s="485">
        <v>-21164</v>
      </c>
      <c r="U14" s="486">
        <v>0</v>
      </c>
      <c r="V14" s="487">
        <v>62680</v>
      </c>
      <c r="W14" s="486">
        <v>0</v>
      </c>
      <c r="X14" s="487">
        <f>SUM(T14:W14)</f>
        <v>41516</v>
      </c>
      <c r="Y14" s="487">
        <f>SUM(R14,X14)</f>
        <v>1077762</v>
      </c>
      <c r="Z14" s="488">
        <f>R14/C14</f>
        <v>9.0701929374440854E-2</v>
      </c>
      <c r="AA14" s="488">
        <f>Y14/C14</f>
        <v>9.4335797490611412E-2</v>
      </c>
      <c r="AB14" s="489">
        <f>X14/R14</f>
        <v>4.0063845843554526E-2</v>
      </c>
      <c r="AC14" s="490"/>
      <c r="AD14" s="484"/>
      <c r="AE14" s="483"/>
      <c r="AF14" s="484"/>
    </row>
    <row r="15" spans="1:39">
      <c r="A15" s="462">
        <f t="shared" si="2"/>
        <v>8</v>
      </c>
      <c r="B15" s="463" t="s">
        <v>347</v>
      </c>
      <c r="C15" s="491">
        <f>SUM(C11:C14)</f>
        <v>7323607996.0221739</v>
      </c>
      <c r="D15" s="492">
        <f t="shared" ref="D15:O15" si="3">SUM(D11:D14)</f>
        <v>698608366</v>
      </c>
      <c r="E15" s="492">
        <f t="shared" si="3"/>
        <v>16292283</v>
      </c>
      <c r="F15" s="492">
        <f t="shared" si="3"/>
        <v>-10977049</v>
      </c>
      <c r="G15" s="492">
        <f t="shared" si="3"/>
        <v>29521941</v>
      </c>
      <c r="H15" s="492">
        <f t="shared" si="3"/>
        <v>6836972</v>
      </c>
      <c r="I15" s="492">
        <f t="shared" si="3"/>
        <v>-330567</v>
      </c>
      <c r="J15" s="492">
        <f t="shared" si="3"/>
        <v>-244717</v>
      </c>
      <c r="K15" s="492">
        <f t="shared" si="3"/>
        <v>18107552</v>
      </c>
      <c r="L15" s="492">
        <f t="shared" si="3"/>
        <v>-16526724</v>
      </c>
      <c r="M15" s="492">
        <f t="shared" si="3"/>
        <v>-342493</v>
      </c>
      <c r="N15" s="492">
        <f t="shared" si="3"/>
        <v>-4843905</v>
      </c>
      <c r="O15" s="492">
        <f t="shared" si="3"/>
        <v>25587853</v>
      </c>
      <c r="P15" s="492">
        <f>SUM(P11:P14)</f>
        <v>-3091483</v>
      </c>
      <c r="Q15" s="493">
        <f>SUM(Q11:Q14)</f>
        <v>59989663</v>
      </c>
      <c r="R15" s="493">
        <f>SUM(R11:R14)</f>
        <v>758598029</v>
      </c>
      <c r="T15" s="494">
        <f t="shared" ref="T15:Y15" si="4">SUM(T11:T14)</f>
        <v>-16292283</v>
      </c>
      <c r="U15" s="495">
        <f t="shared" si="4"/>
        <v>244717</v>
      </c>
      <c r="V15" s="493">
        <f t="shared" si="4"/>
        <v>41091527</v>
      </c>
      <c r="W15" s="495">
        <f t="shared" si="4"/>
        <v>2221637</v>
      </c>
      <c r="X15" s="493">
        <f t="shared" si="4"/>
        <v>27265598</v>
      </c>
      <c r="Y15" s="493">
        <f t="shared" si="4"/>
        <v>785863627</v>
      </c>
      <c r="Z15" s="496">
        <f>R15/C15</f>
        <v>0.10358255513020814</v>
      </c>
      <c r="AA15" s="496">
        <f>Y15/C15</f>
        <v>0.10730552856281259</v>
      </c>
      <c r="AB15" s="497">
        <f>X15/R15</f>
        <v>3.5942089166698853E-2</v>
      </c>
      <c r="AC15" s="490"/>
      <c r="AD15" s="484"/>
      <c r="AE15" s="483"/>
      <c r="AF15" s="484"/>
    </row>
    <row r="16" spans="1:39">
      <c r="A16" s="462">
        <f t="shared" si="2"/>
        <v>9</v>
      </c>
      <c r="B16" s="462"/>
      <c r="C16" s="482"/>
      <c r="D16" s="483"/>
      <c r="E16" s="483"/>
      <c r="F16" s="483"/>
      <c r="G16" s="483"/>
      <c r="H16" s="483"/>
      <c r="I16" s="483"/>
      <c r="J16" s="483"/>
      <c r="K16" s="483"/>
      <c r="L16" s="483"/>
      <c r="M16" s="483"/>
      <c r="N16" s="483"/>
      <c r="O16" s="483"/>
      <c r="P16" s="483"/>
      <c r="Q16" s="484"/>
      <c r="R16" s="484"/>
      <c r="T16" s="485"/>
      <c r="U16" s="486"/>
      <c r="V16" s="487"/>
      <c r="W16" s="486"/>
      <c r="X16" s="487"/>
      <c r="Y16" s="487"/>
      <c r="Z16" s="488"/>
      <c r="AA16" s="488"/>
      <c r="AB16" s="489"/>
      <c r="AD16" s="484"/>
      <c r="AE16" s="483"/>
      <c r="AF16" s="484"/>
    </row>
    <row r="17" spans="1:32">
      <c r="A17" s="462">
        <f t="shared" si="2"/>
        <v>10</v>
      </c>
      <c r="B17" s="462" t="s">
        <v>348</v>
      </c>
      <c r="C17" s="482">
        <v>1335654341.1168144</v>
      </c>
      <c r="D17" s="483">
        <v>114022050</v>
      </c>
      <c r="E17" s="483">
        <v>2844020</v>
      </c>
      <c r="F17" s="483">
        <v>-1916664</v>
      </c>
      <c r="G17" s="483">
        <v>5104871</v>
      </c>
      <c r="H17" s="483">
        <v>1124621</v>
      </c>
      <c r="I17" s="483">
        <v>-57433</v>
      </c>
      <c r="J17" s="483">
        <v>-34905</v>
      </c>
      <c r="K17" s="483">
        <v>2967824</v>
      </c>
      <c r="L17" s="483">
        <v>-2690008</v>
      </c>
      <c r="M17" s="483">
        <v>-56097</v>
      </c>
      <c r="N17" s="483">
        <v>-788036</v>
      </c>
      <c r="O17" s="483">
        <v>4698945</v>
      </c>
      <c r="P17" s="483">
        <v>-188893</v>
      </c>
      <c r="Q17" s="484">
        <f>SUM(E17:P17)</f>
        <v>11008245</v>
      </c>
      <c r="R17" s="484">
        <f>SUM(Q17,D17)</f>
        <v>125030295</v>
      </c>
      <c r="T17" s="485">
        <v>-2844020</v>
      </c>
      <c r="U17" s="486">
        <v>34905</v>
      </c>
      <c r="V17" s="487">
        <v>7069466</v>
      </c>
      <c r="W17" s="486">
        <v>335835</v>
      </c>
      <c r="X17" s="487">
        <f>SUM(T17:W17)</f>
        <v>4596186</v>
      </c>
      <c r="Y17" s="487">
        <f>SUM(R17,X17)</f>
        <v>129626481</v>
      </c>
      <c r="Z17" s="488">
        <f>R17/C17</f>
        <v>9.3609769497290191E-2</v>
      </c>
      <c r="AA17" s="488">
        <f>Y17/C17</f>
        <v>9.7050918796559402E-2</v>
      </c>
      <c r="AB17" s="489">
        <f>X17/R17</f>
        <v>3.6760578706144777E-2</v>
      </c>
      <c r="AC17" s="490"/>
      <c r="AD17" s="484"/>
      <c r="AE17" s="483"/>
      <c r="AF17" s="484"/>
    </row>
    <row r="18" spans="1:32">
      <c r="A18" s="462">
        <f t="shared" si="2"/>
        <v>11</v>
      </c>
      <c r="B18" s="462">
        <v>35</v>
      </c>
      <c r="C18" s="482">
        <v>5945040</v>
      </c>
      <c r="D18" s="483">
        <v>399858</v>
      </c>
      <c r="E18" s="483">
        <v>9446</v>
      </c>
      <c r="F18" s="483">
        <v>-6355</v>
      </c>
      <c r="G18" s="483">
        <v>16747</v>
      </c>
      <c r="H18" s="483">
        <v>3579</v>
      </c>
      <c r="I18" s="483">
        <v>-190</v>
      </c>
      <c r="J18" s="483">
        <v>0</v>
      </c>
      <c r="K18" s="483">
        <v>13210</v>
      </c>
      <c r="L18" s="483">
        <v>-19827</v>
      </c>
      <c r="M18" s="483">
        <v>-250</v>
      </c>
      <c r="N18" s="483">
        <v>-5814</v>
      </c>
      <c r="O18" s="483">
        <v>17211</v>
      </c>
      <c r="P18" s="483">
        <v>-43911</v>
      </c>
      <c r="Q18" s="484">
        <f>SUM(E18:P18)</f>
        <v>-16154</v>
      </c>
      <c r="R18" s="484">
        <f>SUM(Q18,D18)</f>
        <v>383704</v>
      </c>
      <c r="T18" s="485">
        <v>-9446</v>
      </c>
      <c r="U18" s="486">
        <v>0</v>
      </c>
      <c r="V18" s="487">
        <v>20012</v>
      </c>
      <c r="W18" s="486">
        <v>0</v>
      </c>
      <c r="X18" s="487">
        <f>SUM(T18:W18)</f>
        <v>10566</v>
      </c>
      <c r="Y18" s="487">
        <f>SUM(R18,X18)</f>
        <v>394270</v>
      </c>
      <c r="Z18" s="488">
        <f>R18/C18</f>
        <v>6.454187019767739E-2</v>
      </c>
      <c r="AA18" s="488">
        <f>Y18/C18</f>
        <v>6.6319150081412398E-2</v>
      </c>
      <c r="AB18" s="489">
        <f>X18/R18</f>
        <v>2.7536851322894733E-2</v>
      </c>
      <c r="AC18" s="490"/>
      <c r="AD18" s="484"/>
      <c r="AE18" s="483"/>
      <c r="AF18" s="484"/>
    </row>
    <row r="19" spans="1:32">
      <c r="A19" s="462">
        <f t="shared" si="2"/>
        <v>12</v>
      </c>
      <c r="B19" s="462">
        <v>43</v>
      </c>
      <c r="C19" s="482">
        <v>116280759.88464826</v>
      </c>
      <c r="D19" s="483">
        <v>10673527</v>
      </c>
      <c r="E19" s="483">
        <v>197712</v>
      </c>
      <c r="F19" s="483">
        <v>-133258</v>
      </c>
      <c r="G19" s="483">
        <v>356517</v>
      </c>
      <c r="H19" s="483">
        <v>103490</v>
      </c>
      <c r="I19" s="483">
        <v>-3954</v>
      </c>
      <c r="J19" s="483">
        <v>-513</v>
      </c>
      <c r="K19" s="483">
        <v>355354</v>
      </c>
      <c r="L19" s="483">
        <v>-322447</v>
      </c>
      <c r="M19" s="483">
        <v>-6861</v>
      </c>
      <c r="N19" s="483">
        <v>-94536</v>
      </c>
      <c r="O19" s="483">
        <v>336633</v>
      </c>
      <c r="P19" s="483">
        <v>0</v>
      </c>
      <c r="Q19" s="484">
        <f>SUM(E19:P19)</f>
        <v>788137</v>
      </c>
      <c r="R19" s="484">
        <f>SUM(Q19,D19)</f>
        <v>11461664</v>
      </c>
      <c r="T19" s="485">
        <v>-197712</v>
      </c>
      <c r="U19" s="486">
        <v>513</v>
      </c>
      <c r="V19" s="487">
        <v>488491</v>
      </c>
      <c r="W19" s="486">
        <v>7360</v>
      </c>
      <c r="X19" s="487">
        <f>SUM(T19:W19)</f>
        <v>298652</v>
      </c>
      <c r="Y19" s="487">
        <f>SUM(R19,X19)</f>
        <v>11760316</v>
      </c>
      <c r="Z19" s="488">
        <f>R19/C19</f>
        <v>9.8568877700576527E-2</v>
      </c>
      <c r="AA19" s="488">
        <f>Y19/C19</f>
        <v>0.10113724756930001</v>
      </c>
      <c r="AB19" s="489">
        <f>X19/R19</f>
        <v>2.605660050757028E-2</v>
      </c>
      <c r="AC19" s="490"/>
      <c r="AD19" s="484"/>
      <c r="AE19" s="483"/>
      <c r="AF19" s="484"/>
    </row>
    <row r="20" spans="1:32">
      <c r="A20" s="462">
        <f t="shared" si="2"/>
        <v>13</v>
      </c>
      <c r="B20" s="463" t="s">
        <v>349</v>
      </c>
      <c r="C20" s="491">
        <f>SUM(C17:C19)</f>
        <v>1457880141.0014627</v>
      </c>
      <c r="D20" s="492">
        <f t="shared" ref="D20:O20" si="5">SUM(D17:D19)</f>
        <v>125095435</v>
      </c>
      <c r="E20" s="492">
        <f t="shared" si="5"/>
        <v>3051178</v>
      </c>
      <c r="F20" s="492">
        <f t="shared" si="5"/>
        <v>-2056277</v>
      </c>
      <c r="G20" s="492">
        <f t="shared" si="5"/>
        <v>5478135</v>
      </c>
      <c r="H20" s="492">
        <f t="shared" si="5"/>
        <v>1231690</v>
      </c>
      <c r="I20" s="492">
        <f t="shared" si="5"/>
        <v>-61577</v>
      </c>
      <c r="J20" s="492">
        <f t="shared" si="5"/>
        <v>-35418</v>
      </c>
      <c r="K20" s="492">
        <f t="shared" si="5"/>
        <v>3336388</v>
      </c>
      <c r="L20" s="492">
        <f t="shared" si="5"/>
        <v>-3032282</v>
      </c>
      <c r="M20" s="492">
        <f t="shared" si="5"/>
        <v>-63208</v>
      </c>
      <c r="N20" s="492">
        <f t="shared" si="5"/>
        <v>-888386</v>
      </c>
      <c r="O20" s="492">
        <f t="shared" si="5"/>
        <v>5052789</v>
      </c>
      <c r="P20" s="492">
        <f>SUM(P17:P19)</f>
        <v>-232804</v>
      </c>
      <c r="Q20" s="493">
        <f>SUM(Q17:Q19)</f>
        <v>11780228</v>
      </c>
      <c r="R20" s="493">
        <f>SUM(R17:R19)</f>
        <v>136875663</v>
      </c>
      <c r="T20" s="494">
        <f t="shared" ref="T20:Y20" si="6">SUM(T17:T19)</f>
        <v>-3051178</v>
      </c>
      <c r="U20" s="495">
        <f t="shared" si="6"/>
        <v>35418</v>
      </c>
      <c r="V20" s="493">
        <f t="shared" si="6"/>
        <v>7577969</v>
      </c>
      <c r="W20" s="495">
        <f t="shared" si="6"/>
        <v>343195</v>
      </c>
      <c r="X20" s="493">
        <f t="shared" si="6"/>
        <v>4905404</v>
      </c>
      <c r="Y20" s="493">
        <f t="shared" si="6"/>
        <v>141781067</v>
      </c>
      <c r="Z20" s="496">
        <f>R20/C20</f>
        <v>9.3886773782360392E-2</v>
      </c>
      <c r="AA20" s="496">
        <f>Y20/C20</f>
        <v>9.7251525013987927E-2</v>
      </c>
      <c r="AB20" s="497">
        <f>X20/R20</f>
        <v>3.583839444123825E-2</v>
      </c>
      <c r="AC20" s="490"/>
      <c r="AD20" s="484"/>
      <c r="AE20" s="483"/>
      <c r="AF20" s="484"/>
    </row>
    <row r="21" spans="1:32">
      <c r="A21" s="462">
        <f t="shared" si="2"/>
        <v>14</v>
      </c>
      <c r="B21" s="462"/>
      <c r="C21" s="482"/>
      <c r="D21" s="483"/>
      <c r="E21" s="483"/>
      <c r="F21" s="483"/>
      <c r="G21" s="483"/>
      <c r="H21" s="483"/>
      <c r="I21" s="483"/>
      <c r="J21" s="483"/>
      <c r="K21" s="483"/>
      <c r="L21" s="483"/>
      <c r="M21" s="483"/>
      <c r="N21" s="483"/>
      <c r="O21" s="483"/>
      <c r="P21" s="483"/>
      <c r="Q21" s="484"/>
      <c r="R21" s="484"/>
      <c r="T21" s="485"/>
      <c r="U21" s="486"/>
      <c r="V21" s="487"/>
      <c r="W21" s="486"/>
      <c r="X21" s="487"/>
      <c r="Y21" s="487"/>
      <c r="Z21" s="488"/>
      <c r="AA21" s="488"/>
      <c r="AB21" s="489"/>
      <c r="AD21" s="484"/>
      <c r="AE21" s="483"/>
      <c r="AF21" s="484"/>
    </row>
    <row r="22" spans="1:32">
      <c r="A22" s="462">
        <f t="shared" si="2"/>
        <v>15</v>
      </c>
      <c r="B22" s="462">
        <v>46</v>
      </c>
      <c r="C22" s="482">
        <v>81635228</v>
      </c>
      <c r="D22" s="483">
        <v>5647851</v>
      </c>
      <c r="E22" s="483">
        <v>148375</v>
      </c>
      <c r="F22" s="483">
        <v>-100003</v>
      </c>
      <c r="G22" s="483">
        <v>290540</v>
      </c>
      <c r="H22" s="483">
        <v>55594</v>
      </c>
      <c r="I22" s="483">
        <v>-3021</v>
      </c>
      <c r="J22" s="483">
        <v>-10403</v>
      </c>
      <c r="K22" s="483">
        <v>136168</v>
      </c>
      <c r="L22" s="483">
        <v>-125310</v>
      </c>
      <c r="M22" s="483">
        <v>-2776</v>
      </c>
      <c r="N22" s="483">
        <v>-36736</v>
      </c>
      <c r="O22" s="483">
        <v>0</v>
      </c>
      <c r="P22" s="483">
        <v>0</v>
      </c>
      <c r="Q22" s="484">
        <f>SUM(E22:P22)</f>
        <v>352428</v>
      </c>
      <c r="R22" s="484">
        <f>SUM(Q22,D22)</f>
        <v>6000279</v>
      </c>
      <c r="T22" s="485">
        <v>-148375</v>
      </c>
      <c r="U22" s="486">
        <v>10403</v>
      </c>
      <c r="V22" s="487">
        <v>330723</v>
      </c>
      <c r="W22" s="486">
        <v>58665</v>
      </c>
      <c r="X22" s="487">
        <f>SUM(T22:W22)</f>
        <v>251416</v>
      </c>
      <c r="Y22" s="487">
        <f>SUM(R22,X22)</f>
        <v>6251695</v>
      </c>
      <c r="Z22" s="488">
        <f>R22/C22</f>
        <v>7.3501099304824624E-2</v>
      </c>
      <c r="AA22" s="488">
        <f>Y22/C22</f>
        <v>7.6580848160306483E-2</v>
      </c>
      <c r="AB22" s="489">
        <f>X22/R22</f>
        <v>4.1900718283266497E-2</v>
      </c>
      <c r="AC22" s="490"/>
      <c r="AD22" s="484"/>
      <c r="AE22" s="483"/>
      <c r="AF22" s="484"/>
    </row>
    <row r="23" spans="1:32">
      <c r="A23" s="462">
        <f t="shared" si="2"/>
        <v>16</v>
      </c>
      <c r="B23" s="462">
        <v>49</v>
      </c>
      <c r="C23" s="482">
        <v>563071445.51999998</v>
      </c>
      <c r="D23" s="483">
        <v>38129814</v>
      </c>
      <c r="E23" s="483">
        <v>1107541</v>
      </c>
      <c r="F23" s="483">
        <v>-746633</v>
      </c>
      <c r="G23" s="483">
        <v>1965119</v>
      </c>
      <c r="H23" s="483">
        <v>375006</v>
      </c>
      <c r="I23" s="483">
        <v>-22523</v>
      </c>
      <c r="J23" s="483">
        <v>-55702</v>
      </c>
      <c r="K23" s="483">
        <v>939203</v>
      </c>
      <c r="L23" s="483">
        <v>-864315</v>
      </c>
      <c r="M23" s="483">
        <v>-19144</v>
      </c>
      <c r="N23" s="483">
        <v>-253382</v>
      </c>
      <c r="O23" s="483">
        <v>0</v>
      </c>
      <c r="P23" s="483">
        <v>0</v>
      </c>
      <c r="Q23" s="484">
        <f>SUM(E23:P23)</f>
        <v>2425170</v>
      </c>
      <c r="R23" s="484">
        <f>SUM(Q23,D23)</f>
        <v>40554984</v>
      </c>
      <c r="T23" s="485">
        <v>-1107541</v>
      </c>
      <c r="U23" s="486">
        <v>55702</v>
      </c>
      <c r="V23" s="487">
        <v>2671312</v>
      </c>
      <c r="W23" s="486">
        <v>609547</v>
      </c>
      <c r="X23" s="487">
        <f>SUM(T23:W23)</f>
        <v>2229020</v>
      </c>
      <c r="Y23" s="487">
        <f>SUM(R23,X23)</f>
        <v>42784004</v>
      </c>
      <c r="Z23" s="488">
        <f>R23/C23</f>
        <v>7.2024579336547989E-2</v>
      </c>
      <c r="AA23" s="488">
        <f>Y23/C23</f>
        <v>7.598325992270609E-2</v>
      </c>
      <c r="AB23" s="489">
        <f>X23/R23</f>
        <v>5.4962911586896444E-2</v>
      </c>
      <c r="AC23" s="490"/>
      <c r="AD23" s="484"/>
      <c r="AE23" s="483"/>
      <c r="AF23" s="484"/>
    </row>
    <row r="24" spans="1:32">
      <c r="A24" s="462">
        <f t="shared" si="2"/>
        <v>17</v>
      </c>
      <c r="B24" s="462" t="s">
        <v>247</v>
      </c>
      <c r="C24" s="491">
        <f>SUM(C22:C23)</f>
        <v>644706673.51999998</v>
      </c>
      <c r="D24" s="492">
        <f>SUM(D22:D23)</f>
        <v>43777665</v>
      </c>
      <c r="E24" s="492">
        <f t="shared" ref="E24:O24" si="7">SUM(E22:E23)</f>
        <v>1255916</v>
      </c>
      <c r="F24" s="492">
        <f t="shared" si="7"/>
        <v>-846636</v>
      </c>
      <c r="G24" s="492">
        <f t="shared" si="7"/>
        <v>2255659</v>
      </c>
      <c r="H24" s="492">
        <f t="shared" si="7"/>
        <v>430600</v>
      </c>
      <c r="I24" s="492">
        <f t="shared" si="7"/>
        <v>-25544</v>
      </c>
      <c r="J24" s="492">
        <f t="shared" si="7"/>
        <v>-66105</v>
      </c>
      <c r="K24" s="492">
        <f t="shared" si="7"/>
        <v>1075371</v>
      </c>
      <c r="L24" s="492">
        <f t="shared" si="7"/>
        <v>-989625</v>
      </c>
      <c r="M24" s="492">
        <f t="shared" si="7"/>
        <v>-21920</v>
      </c>
      <c r="N24" s="492">
        <f t="shared" si="7"/>
        <v>-290118</v>
      </c>
      <c r="O24" s="492">
        <f t="shared" si="7"/>
        <v>0</v>
      </c>
      <c r="P24" s="492">
        <f>SUM(P22:P23)</f>
        <v>0</v>
      </c>
      <c r="Q24" s="493">
        <f>SUM(Q22:Q23)</f>
        <v>2777598</v>
      </c>
      <c r="R24" s="493">
        <f>SUM(R22:R23)</f>
        <v>46555263</v>
      </c>
      <c r="T24" s="494">
        <f t="shared" ref="T24:Y24" si="8">SUM(T22:T23)</f>
        <v>-1255916</v>
      </c>
      <c r="U24" s="495">
        <f t="shared" si="8"/>
        <v>66105</v>
      </c>
      <c r="V24" s="493">
        <f t="shared" si="8"/>
        <v>3002035</v>
      </c>
      <c r="W24" s="495">
        <f t="shared" si="8"/>
        <v>668212</v>
      </c>
      <c r="X24" s="493">
        <f t="shared" si="8"/>
        <v>2480436</v>
      </c>
      <c r="Y24" s="493">
        <f t="shared" si="8"/>
        <v>49035699</v>
      </c>
      <c r="Z24" s="496">
        <f>R24/C24</f>
        <v>7.2211541949481262E-2</v>
      </c>
      <c r="AA24" s="496">
        <f>Y24/C24</f>
        <v>7.6058928833902972E-2</v>
      </c>
      <c r="AB24" s="497">
        <f>X24/R24</f>
        <v>5.3279389700794946E-2</v>
      </c>
      <c r="AC24" s="490"/>
      <c r="AD24" s="484"/>
      <c r="AE24" s="483"/>
      <c r="AF24" s="484"/>
    </row>
    <row r="25" spans="1:32">
      <c r="A25" s="462">
        <f t="shared" si="2"/>
        <v>18</v>
      </c>
      <c r="B25" s="462"/>
      <c r="C25" s="482"/>
      <c r="D25" s="483"/>
      <c r="E25" s="483"/>
      <c r="F25" s="483"/>
      <c r="G25" s="483"/>
      <c r="H25" s="483"/>
      <c r="I25" s="483"/>
      <c r="J25" s="483"/>
      <c r="K25" s="483"/>
      <c r="L25" s="483"/>
      <c r="M25" s="483"/>
      <c r="N25" s="483"/>
      <c r="O25" s="483"/>
      <c r="P25" s="483"/>
      <c r="Q25" s="484"/>
      <c r="R25" s="484"/>
      <c r="T25" s="485"/>
      <c r="U25" s="486"/>
      <c r="V25" s="487"/>
      <c r="W25" s="486"/>
      <c r="X25" s="487"/>
      <c r="Y25" s="487"/>
      <c r="Z25" s="488"/>
      <c r="AA25" s="488"/>
      <c r="AB25" s="489"/>
      <c r="AD25" s="484"/>
      <c r="AE25" s="483"/>
      <c r="AF25" s="484"/>
    </row>
    <row r="26" spans="1:32">
      <c r="A26" s="462">
        <f t="shared" si="2"/>
        <v>19</v>
      </c>
      <c r="B26" s="462" t="s">
        <v>248</v>
      </c>
      <c r="C26" s="482">
        <v>68936797.67750001</v>
      </c>
      <c r="D26" s="483">
        <v>17648843</v>
      </c>
      <c r="E26" s="483">
        <v>146866</v>
      </c>
      <c r="F26" s="483">
        <v>-99131</v>
      </c>
      <c r="G26" s="483">
        <v>248655</v>
      </c>
      <c r="H26" s="483">
        <v>164070</v>
      </c>
      <c r="I26" s="483">
        <v>-2964</v>
      </c>
      <c r="J26" s="483">
        <v>0</v>
      </c>
      <c r="K26" s="483">
        <v>640423</v>
      </c>
      <c r="L26" s="483">
        <v>-588376</v>
      </c>
      <c r="M26" s="483">
        <v>-12478</v>
      </c>
      <c r="N26" s="483">
        <v>-172549</v>
      </c>
      <c r="O26" s="483">
        <v>0</v>
      </c>
      <c r="P26" s="483">
        <v>-13604</v>
      </c>
      <c r="Q26" s="484">
        <f>SUM(E26:P26)</f>
        <v>310912</v>
      </c>
      <c r="R26" s="484">
        <f>SUM(Q26,D26)</f>
        <v>17959755</v>
      </c>
      <c r="T26" s="485">
        <v>-146866</v>
      </c>
      <c r="U26" s="486">
        <v>0</v>
      </c>
      <c r="V26" s="487">
        <v>355737</v>
      </c>
      <c r="W26" s="486">
        <v>5</v>
      </c>
      <c r="X26" s="487">
        <f>SUM(T26:W26)</f>
        <v>208876</v>
      </c>
      <c r="Y26" s="487">
        <f>SUM(R26,X26)</f>
        <v>18168631</v>
      </c>
      <c r="Z26" s="488">
        <f>R26/C26</f>
        <v>0.2605249388580434</v>
      </c>
      <c r="AA26" s="488">
        <f>Y26/C26</f>
        <v>0.26355490263699882</v>
      </c>
      <c r="AB26" s="489">
        <f>X26/R26</f>
        <v>1.1630225467997754E-2</v>
      </c>
      <c r="AC26" s="490"/>
      <c r="AD26" s="484"/>
      <c r="AE26" s="483"/>
      <c r="AF26" s="484"/>
    </row>
    <row r="27" spans="1:32">
      <c r="A27" s="462">
        <f t="shared" si="2"/>
        <v>20</v>
      </c>
      <c r="B27" s="462" t="s">
        <v>421</v>
      </c>
      <c r="C27" s="482">
        <v>1993508561.5469999</v>
      </c>
      <c r="D27" s="483">
        <v>9257176.9800000004</v>
      </c>
      <c r="E27" s="483">
        <v>0</v>
      </c>
      <c r="F27" s="483">
        <v>0</v>
      </c>
      <c r="G27" s="483">
        <v>2087203</v>
      </c>
      <c r="H27" s="483">
        <v>85721</v>
      </c>
      <c r="I27" s="483">
        <v>0</v>
      </c>
      <c r="J27" s="483">
        <v>0</v>
      </c>
      <c r="K27" s="483">
        <v>43857</v>
      </c>
      <c r="L27" s="483">
        <v>-31896</v>
      </c>
      <c r="M27" s="483">
        <v>-13955</v>
      </c>
      <c r="N27" s="483">
        <v>-9968</v>
      </c>
      <c r="O27" s="483">
        <v>0</v>
      </c>
      <c r="P27" s="483">
        <v>0</v>
      </c>
      <c r="Q27" s="484">
        <f>SUM(E27:P27)</f>
        <v>2160962</v>
      </c>
      <c r="R27" s="484">
        <f>SUM(Q27,D27)</f>
        <v>11418138.98</v>
      </c>
      <c r="T27" s="485">
        <v>0</v>
      </c>
      <c r="U27" s="486">
        <v>0</v>
      </c>
      <c r="V27" s="487">
        <v>0</v>
      </c>
      <c r="W27" s="486">
        <v>0</v>
      </c>
      <c r="X27" s="487">
        <f>SUM(T27:W27)</f>
        <v>0</v>
      </c>
      <c r="Y27" s="487">
        <f>SUM(R27,X27)</f>
        <v>11418138.98</v>
      </c>
      <c r="Z27" s="488">
        <f>R27/C27</f>
        <v>5.7276598657491152E-3</v>
      </c>
      <c r="AA27" s="488">
        <f>Y27/C27</f>
        <v>5.7276598657491152E-3</v>
      </c>
      <c r="AB27" s="489">
        <f>X27/R27</f>
        <v>0</v>
      </c>
      <c r="AC27" s="484"/>
      <c r="AD27" s="484"/>
      <c r="AE27" s="483"/>
      <c r="AF27" s="484"/>
    </row>
    <row r="28" spans="1:32">
      <c r="A28" s="462">
        <f t="shared" si="2"/>
        <v>21</v>
      </c>
      <c r="B28" s="463" t="s">
        <v>275</v>
      </c>
      <c r="C28" s="482">
        <v>303234527.03700018</v>
      </c>
      <c r="D28" s="483">
        <v>4716790.9999999981</v>
      </c>
      <c r="E28" s="483">
        <v>0</v>
      </c>
      <c r="F28" s="483">
        <v>0</v>
      </c>
      <c r="G28" s="483">
        <v>688949</v>
      </c>
      <c r="H28" s="483">
        <v>186186</v>
      </c>
      <c r="I28" s="483">
        <v>0</v>
      </c>
      <c r="J28" s="483">
        <v>0</v>
      </c>
      <c r="K28" s="483">
        <v>147069</v>
      </c>
      <c r="L28" s="483">
        <v>-290195</v>
      </c>
      <c r="M28" s="483">
        <v>-12129</v>
      </c>
      <c r="N28" s="483">
        <v>-85209</v>
      </c>
      <c r="O28" s="483">
        <v>971867</v>
      </c>
      <c r="P28" s="483">
        <v>0</v>
      </c>
      <c r="Q28" s="484">
        <f>SUM(E28:P28)</f>
        <v>1606538</v>
      </c>
      <c r="R28" s="484">
        <f>SUM(Q28,D28)</f>
        <v>6323328.9999999981</v>
      </c>
      <c r="T28" s="485">
        <v>0</v>
      </c>
      <c r="U28" s="486">
        <v>0</v>
      </c>
      <c r="V28" s="487">
        <v>0</v>
      </c>
      <c r="W28" s="486">
        <v>0</v>
      </c>
      <c r="X28" s="487">
        <f>SUM(T28:W28)</f>
        <v>0</v>
      </c>
      <c r="Y28" s="487">
        <f>SUM(R28,X28)</f>
        <v>6323328.9999999981</v>
      </c>
      <c r="Z28" s="488">
        <f>R28/C28</f>
        <v>2.0852932091167956E-2</v>
      </c>
      <c r="AA28" s="488">
        <f>Y28/C28</f>
        <v>2.0852932091167956E-2</v>
      </c>
      <c r="AB28" s="489">
        <f>X28/R28</f>
        <v>0</v>
      </c>
      <c r="AC28" s="484"/>
      <c r="AD28" s="484"/>
      <c r="AE28" s="483"/>
      <c r="AF28" s="484"/>
    </row>
    <row r="29" spans="1:32">
      <c r="A29" s="462">
        <f t="shared" si="2"/>
        <v>22</v>
      </c>
      <c r="B29" s="462"/>
      <c r="C29" s="499"/>
      <c r="D29" s="500"/>
      <c r="E29" s="500"/>
      <c r="F29" s="500"/>
      <c r="G29" s="500"/>
      <c r="H29" s="500"/>
      <c r="I29" s="500"/>
      <c r="J29" s="500"/>
      <c r="K29" s="500"/>
      <c r="L29" s="500"/>
      <c r="M29" s="500"/>
      <c r="N29" s="500"/>
      <c r="O29" s="500"/>
      <c r="P29" s="500"/>
      <c r="Q29" s="487"/>
      <c r="R29" s="487"/>
      <c r="T29" s="485"/>
      <c r="U29" s="486"/>
      <c r="V29" s="487"/>
      <c r="W29" s="486"/>
      <c r="X29" s="487"/>
      <c r="Y29" s="487"/>
      <c r="Z29" s="488"/>
      <c r="AA29" s="488"/>
      <c r="AB29" s="489"/>
      <c r="AC29" s="484"/>
      <c r="AD29" s="484"/>
      <c r="AE29" s="483"/>
      <c r="AF29" s="484"/>
    </row>
    <row r="30" spans="1:32" ht="12" thickBot="1">
      <c r="A30" s="462">
        <f t="shared" si="2"/>
        <v>23</v>
      </c>
      <c r="B30" s="462" t="s">
        <v>274</v>
      </c>
      <c r="C30" s="501">
        <f>SUM(C9,C15,C20,C24,C26:C28)</f>
        <v>22654917793.077297</v>
      </c>
      <c r="D30" s="502">
        <f>SUM(D9,D15,D20,D24,D26:D28)</f>
        <v>2097855263.2185011</v>
      </c>
      <c r="E30" s="502">
        <f t="shared" ref="E30:R30" si="9">SUM(E9,E15,E20,E24,E26:E28)</f>
        <v>43934781</v>
      </c>
      <c r="F30" s="502">
        <f t="shared" si="9"/>
        <v>-29621875</v>
      </c>
      <c r="G30" s="502">
        <f t="shared" si="9"/>
        <v>81831682</v>
      </c>
      <c r="H30" s="502">
        <f t="shared" si="9"/>
        <v>20493517</v>
      </c>
      <c r="I30" s="502">
        <f t="shared" si="9"/>
        <v>-887763</v>
      </c>
      <c r="J30" s="502">
        <f t="shared" si="9"/>
        <v>-346320</v>
      </c>
      <c r="K30" s="502">
        <f t="shared" si="9"/>
        <v>56721928</v>
      </c>
      <c r="L30" s="502">
        <f t="shared" si="9"/>
        <v>-54222036</v>
      </c>
      <c r="M30" s="502">
        <f t="shared" si="9"/>
        <v>-1128829</v>
      </c>
      <c r="N30" s="502">
        <f t="shared" si="9"/>
        <v>-15893065</v>
      </c>
      <c r="O30" s="502">
        <f t="shared" si="9"/>
        <v>30493616</v>
      </c>
      <c r="P30" s="502">
        <f t="shared" si="9"/>
        <v>-83573707</v>
      </c>
      <c r="Q30" s="502">
        <f t="shared" si="9"/>
        <v>47801929</v>
      </c>
      <c r="R30" s="502">
        <f t="shared" si="9"/>
        <v>2145657192.2185011</v>
      </c>
      <c r="T30" s="503">
        <f>SUM(T9,T15,T20,T24,T26:T28)</f>
        <v>-43934781</v>
      </c>
      <c r="U30" s="504">
        <f t="shared" ref="U30:W30" si="10">SUM(U9,U15,U20,U24,U26:U28)</f>
        <v>346320</v>
      </c>
      <c r="V30" s="502">
        <f t="shared" si="10"/>
        <v>111218611</v>
      </c>
      <c r="W30" s="504">
        <f t="shared" si="10"/>
        <v>3234186</v>
      </c>
      <c r="X30" s="502">
        <f>SUM(X9,X15,X20,X24,X26:X28)</f>
        <v>70864336</v>
      </c>
      <c r="Y30" s="502">
        <f>SUM(Y9,Y15,Y20,Y24,Y26:Y28)</f>
        <v>2216521528.2185011</v>
      </c>
      <c r="Z30" s="505">
        <f>R30/C30</f>
        <v>9.471043822874313E-2</v>
      </c>
      <c r="AA30" s="505">
        <f>Y30/C30</f>
        <v>9.7838427332356398E-2</v>
      </c>
      <c r="AB30" s="506">
        <f>X30/R30</f>
        <v>3.3026867598886969E-2</v>
      </c>
      <c r="AC30" s="484"/>
      <c r="AD30" s="484"/>
      <c r="AE30" s="483"/>
      <c r="AF30" s="484"/>
    </row>
    <row r="31" spans="1:32" ht="12" thickTop="1">
      <c r="A31" s="462">
        <f t="shared" si="2"/>
        <v>24</v>
      </c>
      <c r="B31" s="462"/>
      <c r="C31" s="499"/>
      <c r="D31" s="500"/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487"/>
      <c r="R31" s="487"/>
      <c r="T31" s="485"/>
      <c r="U31" s="486"/>
      <c r="V31" s="487"/>
      <c r="W31" s="486"/>
      <c r="X31" s="487"/>
      <c r="Y31" s="487"/>
      <c r="Z31" s="488"/>
      <c r="AA31" s="488"/>
      <c r="AB31" s="489"/>
      <c r="AC31" s="484"/>
      <c r="AD31" s="484"/>
      <c r="AE31" s="483"/>
      <c r="AF31" s="484"/>
    </row>
    <row r="32" spans="1:32">
      <c r="A32" s="462">
        <f t="shared" si="2"/>
        <v>25</v>
      </c>
      <c r="B32" s="462">
        <v>5</v>
      </c>
      <c r="C32" s="491">
        <v>7369853.2214806583</v>
      </c>
      <c r="D32" s="492">
        <v>346070.24</v>
      </c>
      <c r="E32" s="492">
        <v>15016</v>
      </c>
      <c r="F32" s="492">
        <v>0</v>
      </c>
      <c r="G32" s="492">
        <v>0</v>
      </c>
      <c r="H32" s="492">
        <v>0</v>
      </c>
      <c r="I32" s="492">
        <v>-302</v>
      </c>
      <c r="J32" s="492">
        <v>0</v>
      </c>
      <c r="K32" s="492">
        <v>0</v>
      </c>
      <c r="L32" s="492">
        <v>0</v>
      </c>
      <c r="M32" s="492">
        <v>0</v>
      </c>
      <c r="N32" s="492">
        <v>0</v>
      </c>
      <c r="O32" s="492">
        <v>0</v>
      </c>
      <c r="P32" s="492">
        <v>0</v>
      </c>
      <c r="Q32" s="492">
        <v>14714</v>
      </c>
      <c r="R32" s="492">
        <v>360784.24</v>
      </c>
      <c r="T32" s="507">
        <v>-15016</v>
      </c>
      <c r="U32" s="508">
        <v>0</v>
      </c>
      <c r="V32" s="492">
        <v>38234</v>
      </c>
      <c r="W32" s="508">
        <v>0</v>
      </c>
      <c r="X32" s="493">
        <f>SUM(T32:W32)</f>
        <v>23218</v>
      </c>
      <c r="Y32" s="493">
        <f>SUM(R32,X32)</f>
        <v>384002.24</v>
      </c>
      <c r="Z32" s="496">
        <f>R32/C32</f>
        <v>4.8954060434804124E-2</v>
      </c>
      <c r="AA32" s="496">
        <f>Y32/C32</f>
        <v>5.210446239020905E-2</v>
      </c>
      <c r="AB32" s="497">
        <f>X32/R32</f>
        <v>6.4354252281086335E-2</v>
      </c>
      <c r="AC32" s="484"/>
      <c r="AD32" s="484"/>
      <c r="AE32" s="483"/>
      <c r="AF32" s="484"/>
    </row>
    <row r="33" spans="1:32" ht="12" thickBot="1">
      <c r="A33" s="462">
        <f t="shared" si="2"/>
        <v>26</v>
      </c>
      <c r="B33" s="462"/>
      <c r="C33" s="499"/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487"/>
      <c r="R33" s="487"/>
      <c r="T33" s="485"/>
      <c r="U33" s="486"/>
      <c r="V33" s="487"/>
      <c r="W33" s="486"/>
      <c r="X33" s="509"/>
      <c r="Y33" s="509"/>
      <c r="Z33" s="510"/>
      <c r="AA33" s="510"/>
      <c r="AB33" s="511"/>
      <c r="AC33" s="484"/>
      <c r="AD33" s="484"/>
      <c r="AE33" s="483"/>
      <c r="AF33" s="484"/>
    </row>
    <row r="34" spans="1:32" ht="12" thickBot="1">
      <c r="A34" s="462">
        <f t="shared" si="2"/>
        <v>27</v>
      </c>
      <c r="B34" s="462" t="s">
        <v>107</v>
      </c>
      <c r="C34" s="501">
        <f>SUM(C30,C32)</f>
        <v>22662287646.298779</v>
      </c>
      <c r="D34" s="502">
        <f>SUM(D30,D32)</f>
        <v>2098201333.4585011</v>
      </c>
      <c r="E34" s="502">
        <f t="shared" ref="E34:Y34" si="11">SUM(E30,E32)</f>
        <v>43949797</v>
      </c>
      <c r="F34" s="502">
        <f t="shared" si="11"/>
        <v>-29621875</v>
      </c>
      <c r="G34" s="502">
        <f t="shared" si="11"/>
        <v>81831682</v>
      </c>
      <c r="H34" s="502">
        <f>SUM(H30,H32)</f>
        <v>20493517</v>
      </c>
      <c r="I34" s="502">
        <f t="shared" si="11"/>
        <v>-888065</v>
      </c>
      <c r="J34" s="502">
        <f t="shared" si="11"/>
        <v>-346320</v>
      </c>
      <c r="K34" s="502">
        <f t="shared" si="11"/>
        <v>56721928</v>
      </c>
      <c r="L34" s="502">
        <f t="shared" si="11"/>
        <v>-54222036</v>
      </c>
      <c r="M34" s="502">
        <f t="shared" si="11"/>
        <v>-1128829</v>
      </c>
      <c r="N34" s="502">
        <f t="shared" si="11"/>
        <v>-15893065</v>
      </c>
      <c r="O34" s="502">
        <f t="shared" si="11"/>
        <v>30493616</v>
      </c>
      <c r="P34" s="502">
        <f>SUM(P30,P32)</f>
        <v>-83573707</v>
      </c>
      <c r="Q34" s="502">
        <f t="shared" si="11"/>
        <v>47816643</v>
      </c>
      <c r="R34" s="502">
        <f t="shared" si="11"/>
        <v>2146017976.4585011</v>
      </c>
      <c r="T34" s="503">
        <f t="shared" si="11"/>
        <v>-43949797</v>
      </c>
      <c r="U34" s="504">
        <f t="shared" si="11"/>
        <v>346320</v>
      </c>
      <c r="V34" s="502">
        <f t="shared" si="11"/>
        <v>111256845</v>
      </c>
      <c r="W34" s="504">
        <f t="shared" si="11"/>
        <v>3234186</v>
      </c>
      <c r="X34" s="512">
        <f t="shared" si="11"/>
        <v>70887554</v>
      </c>
      <c r="Y34" s="512">
        <f t="shared" si="11"/>
        <v>2216905530.4585009</v>
      </c>
      <c r="Z34" s="510">
        <f>R34/C34</f>
        <v>9.4695558098654278E-2</v>
      </c>
      <c r="AA34" s="510">
        <f>Y34/C34</f>
        <v>9.7823554491003356E-2</v>
      </c>
      <c r="AB34" s="513">
        <f>X34/R34</f>
        <v>3.3032134295996565E-2</v>
      </c>
      <c r="AC34" s="484"/>
    </row>
    <row r="35" spans="1:32" ht="12" thickTop="1">
      <c r="A35" s="462">
        <f t="shared" si="2"/>
        <v>28</v>
      </c>
      <c r="D35" s="514"/>
      <c r="T35" s="515"/>
      <c r="U35" s="516"/>
      <c r="V35" s="517"/>
      <c r="W35" s="516"/>
    </row>
    <row r="36" spans="1:32">
      <c r="A36" s="462">
        <f t="shared" si="2"/>
        <v>29</v>
      </c>
      <c r="B36" s="460" t="s">
        <v>85</v>
      </c>
      <c r="C36" s="518">
        <v>22662287646.298779</v>
      </c>
      <c r="D36" s="483">
        <v>2098201333.4585011</v>
      </c>
      <c r="E36" s="483">
        <v>43949797</v>
      </c>
      <c r="F36" s="483">
        <v>-29621875</v>
      </c>
      <c r="G36" s="483">
        <v>81831682</v>
      </c>
      <c r="H36" s="483">
        <v>20493517</v>
      </c>
      <c r="I36" s="483">
        <v>-888065</v>
      </c>
      <c r="J36" s="483">
        <v>-346320</v>
      </c>
      <c r="K36" s="483">
        <v>56721928</v>
      </c>
      <c r="L36" s="483">
        <v>-54222036</v>
      </c>
      <c r="M36" s="483">
        <v>-1128829</v>
      </c>
      <c r="N36" s="483">
        <v>-15893065</v>
      </c>
      <c r="O36" s="483">
        <v>30493616</v>
      </c>
      <c r="P36" s="483">
        <v>-83573707</v>
      </c>
      <c r="Q36" s="483">
        <v>47816643</v>
      </c>
      <c r="R36" s="483">
        <v>2146017976.4585011</v>
      </c>
      <c r="T36" s="519">
        <v>-43949797</v>
      </c>
      <c r="U36" s="520">
        <v>346320</v>
      </c>
      <c r="V36" s="500">
        <v>111256845</v>
      </c>
      <c r="W36" s="520">
        <v>3234186</v>
      </c>
      <c r="X36" s="483">
        <v>70887554</v>
      </c>
      <c r="Y36" s="483">
        <v>2216905530.4585009</v>
      </c>
    </row>
    <row r="37" spans="1:32" ht="12" thickBot="1">
      <c r="A37" s="462">
        <f t="shared" si="2"/>
        <v>30</v>
      </c>
      <c r="T37" s="521"/>
      <c r="U37" s="522"/>
      <c r="V37" s="523"/>
      <c r="W37" s="522"/>
    </row>
    <row r="38" spans="1:32">
      <c r="A38" s="462">
        <f t="shared" si="2"/>
        <v>31</v>
      </c>
    </row>
    <row r="39" spans="1:32">
      <c r="A39" s="462">
        <f t="shared" si="2"/>
        <v>32</v>
      </c>
      <c r="W39" s="524" t="s">
        <v>422</v>
      </c>
      <c r="X39" s="484">
        <f>+V36+T36</f>
        <v>67307048</v>
      </c>
    </row>
    <row r="40" spans="1:32">
      <c r="A40" s="462">
        <f t="shared" si="2"/>
        <v>33</v>
      </c>
      <c r="W40" s="525" t="s">
        <v>423</v>
      </c>
      <c r="X40" s="484">
        <f>+W36+U36</f>
        <v>3580506</v>
      </c>
    </row>
  </sheetData>
  <mergeCells count="2">
    <mergeCell ref="T5:U5"/>
    <mergeCell ref="V5:W5"/>
  </mergeCells>
  <printOptions horizontalCentered="1"/>
  <pageMargins left="0.7" right="0.7" top="0.75" bottom="0.75" header="0.3" footer="0.3"/>
  <pageSetup scale="60" fitToWidth="0" orientation="landscape" r:id="rId1"/>
  <headerFooter>
    <oddFooter>&amp;L&amp;"Times New Roman,Regular"&amp;F&amp;R&amp;"Times New Roman,Regular"&amp;A</oddFooter>
  </headerFooter>
  <colBreaks count="1" manualBreakCount="1">
    <brk id="17" max="33" man="1"/>
  </colBreaks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7"/>
  <sheetViews>
    <sheetView zoomScaleNormal="100" workbookViewId="0">
      <pane xSplit="1" ySplit="6" topLeftCell="B7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RowHeight="12.75"/>
  <cols>
    <col min="1" max="1" width="8.5703125" customWidth="1"/>
    <col min="2" max="2" width="35.28515625" customWidth="1"/>
    <col min="3" max="3" width="38.85546875" customWidth="1"/>
    <col min="4" max="5" width="10.42578125" customWidth="1"/>
    <col min="6" max="6" width="12.85546875" style="4" bestFit="1" customWidth="1"/>
    <col min="7" max="7" width="11.85546875" style="4" bestFit="1" customWidth="1"/>
    <col min="8" max="8" width="12.85546875" style="4" bestFit="1" customWidth="1"/>
    <col min="9" max="9" width="11.85546875" bestFit="1" customWidth="1"/>
    <col min="10" max="10" width="12.28515625" style="4" bestFit="1" customWidth="1"/>
    <col min="11" max="11" width="12.140625" style="4" bestFit="1" customWidth="1"/>
    <col min="12" max="12" width="11.140625" style="4" bestFit="1" customWidth="1"/>
    <col min="13" max="13" width="12.140625" style="4" bestFit="1" customWidth="1"/>
    <col min="14" max="30" width="9.140625" style="4"/>
  </cols>
  <sheetData>
    <row r="1" spans="1:30" ht="18">
      <c r="A1" s="71" t="s">
        <v>0</v>
      </c>
      <c r="B1" s="72"/>
      <c r="C1" s="72"/>
      <c r="D1" s="72"/>
      <c r="E1" s="72"/>
      <c r="F1" s="72"/>
      <c r="G1" s="72"/>
      <c r="H1" s="72"/>
      <c r="I1" s="72"/>
    </row>
    <row r="2" spans="1:30" ht="18">
      <c r="A2" s="71" t="s">
        <v>1</v>
      </c>
      <c r="B2" s="72"/>
      <c r="C2" s="72"/>
      <c r="D2" s="72"/>
      <c r="E2" s="72"/>
      <c r="F2" s="72"/>
      <c r="G2" s="72"/>
      <c r="H2" s="72"/>
      <c r="I2" s="72"/>
    </row>
    <row r="3" spans="1:30" ht="18">
      <c r="A3" s="71" t="s">
        <v>2</v>
      </c>
      <c r="B3" s="70"/>
      <c r="C3" s="70"/>
      <c r="D3" s="70"/>
      <c r="E3" s="70"/>
      <c r="F3" s="70"/>
      <c r="G3" s="70"/>
      <c r="H3" s="70"/>
      <c r="I3" s="70"/>
    </row>
    <row r="4" spans="1:30" ht="18">
      <c r="A4" s="71" t="s">
        <v>264</v>
      </c>
      <c r="B4" s="70"/>
      <c r="C4" s="70"/>
      <c r="D4" s="70"/>
      <c r="E4" s="70"/>
      <c r="F4" s="70"/>
      <c r="G4" s="70"/>
      <c r="H4" s="70"/>
      <c r="I4" s="70"/>
    </row>
    <row r="5" spans="1:30" s="78" customFormat="1" ht="17.25" customHeight="1">
      <c r="A5" s="74"/>
      <c r="C5" s="80"/>
      <c r="D5" s="79"/>
      <c r="E5" s="75"/>
      <c r="F5" s="76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</row>
    <row r="6" spans="1:30" ht="39.75" customHeight="1" thickBot="1">
      <c r="A6" s="69" t="s">
        <v>3</v>
      </c>
      <c r="B6" s="68"/>
      <c r="C6" s="5"/>
      <c r="D6" s="6" t="s">
        <v>4</v>
      </c>
      <c r="E6" s="7" t="s">
        <v>5</v>
      </c>
      <c r="F6" s="67" t="s">
        <v>6</v>
      </c>
      <c r="G6" s="67" t="s">
        <v>7</v>
      </c>
      <c r="H6" s="67" t="s">
        <v>8</v>
      </c>
      <c r="I6" s="66" t="s">
        <v>9</v>
      </c>
      <c r="J6" s="154"/>
      <c r="K6" s="154"/>
    </row>
    <row r="7" spans="1:30">
      <c r="A7" s="64" t="s">
        <v>10</v>
      </c>
      <c r="B7" s="65" t="s">
        <v>11</v>
      </c>
      <c r="C7" s="8" t="s">
        <v>12</v>
      </c>
      <c r="D7" s="8" t="s">
        <v>13</v>
      </c>
      <c r="E7" s="9" t="s">
        <v>14</v>
      </c>
      <c r="F7" s="10" t="s">
        <v>15</v>
      </c>
      <c r="G7" s="10" t="s">
        <v>16</v>
      </c>
      <c r="H7" s="10" t="s">
        <v>17</v>
      </c>
      <c r="I7" s="10" t="s">
        <v>18</v>
      </c>
      <c r="J7" s="3"/>
    </row>
    <row r="8" spans="1:30">
      <c r="A8" s="64"/>
      <c r="B8" s="65"/>
      <c r="C8" s="8"/>
      <c r="D8" s="8"/>
      <c r="E8" s="9"/>
      <c r="F8" s="11"/>
      <c r="G8" s="11"/>
      <c r="H8" s="11"/>
      <c r="I8" s="11"/>
      <c r="J8" s="157"/>
    </row>
    <row r="9" spans="1:30">
      <c r="A9" s="64">
        <f>A8+1</f>
        <v>1</v>
      </c>
      <c r="B9" s="63" t="s">
        <v>360</v>
      </c>
      <c r="C9" s="8"/>
      <c r="D9" s="8"/>
      <c r="E9" s="9"/>
      <c r="F9" s="164">
        <v>19151820.944557771</v>
      </c>
      <c r="G9" s="164">
        <v>5015233.7483511036</v>
      </c>
      <c r="H9" s="164">
        <v>24167054.692908876</v>
      </c>
      <c r="I9" s="11"/>
      <c r="J9" s="158"/>
      <c r="K9" s="154"/>
    </row>
    <row r="10" spans="1:30">
      <c r="A10" s="64">
        <f>A9+1</f>
        <v>2</v>
      </c>
      <c r="B10" s="63" t="s">
        <v>362</v>
      </c>
      <c r="C10" s="8"/>
      <c r="D10" s="152">
        <v>1.1779965631080057E-3</v>
      </c>
      <c r="E10" s="153">
        <v>-6.7981964135746184E-3</v>
      </c>
      <c r="F10" s="165">
        <v>22560.779249948973</v>
      </c>
      <c r="G10" s="165">
        <v>0</v>
      </c>
      <c r="H10" s="165">
        <v>22560.779249948973</v>
      </c>
      <c r="I10" s="11"/>
      <c r="J10" s="159"/>
      <c r="K10" s="154"/>
    </row>
    <row r="11" spans="1:30">
      <c r="A11" s="64">
        <f t="shared" ref="A11:A33" si="0">A10+1</f>
        <v>3</v>
      </c>
      <c r="B11" s="31" t="s">
        <v>363</v>
      </c>
      <c r="C11" s="8"/>
      <c r="D11" s="224" t="s">
        <v>366</v>
      </c>
      <c r="E11" s="225"/>
      <c r="F11" s="166">
        <v>2383314.7976538851</v>
      </c>
      <c r="G11" s="166">
        <v>918790.82269792224</v>
      </c>
      <c r="H11" s="166">
        <v>3302105.6203518072</v>
      </c>
      <c r="I11" s="221" t="s">
        <v>364</v>
      </c>
      <c r="J11" s="159"/>
      <c r="K11" s="154"/>
    </row>
    <row r="12" spans="1:30">
      <c r="A12" s="64">
        <f t="shared" si="0"/>
        <v>4</v>
      </c>
      <c r="B12" s="63" t="s">
        <v>89</v>
      </c>
      <c r="C12" s="3"/>
      <c r="D12" s="12"/>
      <c r="E12" s="13"/>
      <c r="F12" s="167">
        <f>SUM(F9:F11)</f>
        <v>21557696.521461602</v>
      </c>
      <c r="G12" s="167">
        <f>SUM(G9:G11)</f>
        <v>5934024.5710490262</v>
      </c>
      <c r="H12" s="164">
        <f>SUM(H9:H11)</f>
        <v>27491721.092510629</v>
      </c>
      <c r="I12" s="14"/>
      <c r="J12" s="226"/>
    </row>
    <row r="13" spans="1:30">
      <c r="A13" s="64">
        <f t="shared" si="0"/>
        <v>5</v>
      </c>
      <c r="B13" s="63"/>
      <c r="C13" s="3"/>
      <c r="D13" s="12"/>
      <c r="E13" s="13"/>
      <c r="F13" s="16"/>
      <c r="G13" s="16"/>
      <c r="H13" s="17"/>
      <c r="I13" s="14"/>
    </row>
    <row r="14" spans="1:30">
      <c r="A14" s="64">
        <f t="shared" si="0"/>
        <v>6</v>
      </c>
      <c r="B14" s="63" t="s">
        <v>368</v>
      </c>
      <c r="C14" s="3"/>
      <c r="D14" s="12"/>
      <c r="E14" s="13"/>
      <c r="F14" s="16">
        <v>-243660.29381966731</v>
      </c>
      <c r="G14" s="16">
        <v>87825.401962933305</v>
      </c>
      <c r="H14" s="168">
        <v>-155834.891856734</v>
      </c>
      <c r="I14" s="14"/>
    </row>
    <row r="15" spans="1:30">
      <c r="A15" s="64">
        <f t="shared" si="0"/>
        <v>7</v>
      </c>
      <c r="B15" s="61" t="s">
        <v>361</v>
      </c>
      <c r="C15" s="3"/>
      <c r="D15" s="3"/>
      <c r="E15" s="18"/>
      <c r="F15" s="168">
        <v>675972.95411333442</v>
      </c>
      <c r="G15" s="168">
        <v>49992.664219651371</v>
      </c>
      <c r="H15" s="168">
        <v>725965.61833298579</v>
      </c>
      <c r="I15" s="14"/>
      <c r="J15" s="3"/>
    </row>
    <row r="16" spans="1:30">
      <c r="A16" s="64">
        <f t="shared" si="0"/>
        <v>8</v>
      </c>
      <c r="B16" s="19" t="s">
        <v>90</v>
      </c>
      <c r="C16" s="3"/>
      <c r="D16" s="206">
        <v>0.8</v>
      </c>
      <c r="E16" s="206">
        <v>0.2</v>
      </c>
      <c r="F16" s="168">
        <v>-670254.86400000006</v>
      </c>
      <c r="G16" s="168">
        <v>-167563.71600000001</v>
      </c>
      <c r="H16" s="168">
        <v>-837818.58</v>
      </c>
      <c r="I16" s="14"/>
      <c r="J16" s="3"/>
      <c r="K16" s="160"/>
    </row>
    <row r="17" spans="1:11">
      <c r="A17" s="64">
        <f t="shared" si="0"/>
        <v>9</v>
      </c>
      <c r="B17" s="63"/>
      <c r="C17" s="3"/>
      <c r="D17" s="206"/>
      <c r="E17" s="207"/>
      <c r="F17" s="168"/>
      <c r="G17" s="168"/>
      <c r="H17" s="168">
        <v>0</v>
      </c>
      <c r="I17" s="14"/>
      <c r="J17" s="3"/>
      <c r="K17" s="160"/>
    </row>
    <row r="18" spans="1:11">
      <c r="A18" s="64">
        <f t="shared" si="0"/>
        <v>10</v>
      </c>
      <c r="B18" s="2" t="s">
        <v>365</v>
      </c>
      <c r="C18" s="8"/>
      <c r="D18" s="152"/>
      <c r="E18" s="153"/>
      <c r="F18" s="169">
        <v>-1724915.8399999999</v>
      </c>
      <c r="G18" s="205">
        <v>0</v>
      </c>
      <c r="H18" s="205">
        <v>-1724915.8399999999</v>
      </c>
      <c r="I18" s="14"/>
      <c r="J18" s="3"/>
      <c r="K18" s="160"/>
    </row>
    <row r="19" spans="1:11">
      <c r="A19" s="64">
        <f t="shared" si="0"/>
        <v>11</v>
      </c>
      <c r="B19" s="3"/>
      <c r="C19" s="3"/>
      <c r="D19" s="3"/>
      <c r="E19" s="20"/>
      <c r="F19" s="21"/>
      <c r="G19" s="21"/>
      <c r="H19" s="21"/>
      <c r="I19" s="14"/>
      <c r="J19" s="3"/>
      <c r="K19" s="161"/>
    </row>
    <row r="20" spans="1:11" s="4" customFormat="1" ht="14.1" customHeight="1">
      <c r="A20" s="64">
        <f t="shared" si="0"/>
        <v>12</v>
      </c>
      <c r="B20" s="61" t="s">
        <v>426</v>
      </c>
      <c r="C20" s="3"/>
      <c r="F20" s="22">
        <f>SUM(F12:F18)</f>
        <v>19594838.477755271</v>
      </c>
      <c r="G20" s="22">
        <f>SUM(G12:G18)</f>
        <v>5904278.9212316107</v>
      </c>
      <c r="H20" s="22">
        <f>SUM(H12:H18)</f>
        <v>25499117.398986883</v>
      </c>
      <c r="I20" s="14"/>
      <c r="K20" s="161"/>
    </row>
    <row r="21" spans="1:11" ht="14.1" customHeight="1">
      <c r="A21" s="64">
        <f t="shared" si="0"/>
        <v>13</v>
      </c>
      <c r="B21" s="19"/>
      <c r="C21" s="3"/>
      <c r="D21" s="3"/>
      <c r="E21" s="20"/>
      <c r="F21" s="23"/>
      <c r="G21" s="23"/>
      <c r="H21" s="23"/>
      <c r="I21" s="14"/>
    </row>
    <row r="22" spans="1:11" ht="14.1" customHeight="1">
      <c r="A22" s="64">
        <f t="shared" si="0"/>
        <v>14</v>
      </c>
      <c r="B22" s="62" t="s">
        <v>19</v>
      </c>
      <c r="C22" s="3"/>
      <c r="D22" s="3"/>
      <c r="E22" s="20"/>
      <c r="F22" s="23"/>
      <c r="G22" s="23"/>
      <c r="H22" s="23"/>
      <c r="I22" s="14"/>
    </row>
    <row r="23" spans="1:11" ht="14.1" customHeight="1">
      <c r="A23" s="64">
        <f t="shared" si="0"/>
        <v>15</v>
      </c>
      <c r="B23" s="19" t="s">
        <v>325</v>
      </c>
      <c r="C23" s="3"/>
      <c r="D23" s="3"/>
      <c r="E23" s="20"/>
      <c r="F23" s="208">
        <v>8.4790000000000004E-3</v>
      </c>
      <c r="G23" s="208">
        <v>5.1240000000000001E-3</v>
      </c>
      <c r="H23" s="23"/>
      <c r="I23" s="20"/>
    </row>
    <row r="24" spans="1:11" ht="14.1" customHeight="1">
      <c r="A24" s="64">
        <f t="shared" si="0"/>
        <v>16</v>
      </c>
      <c r="B24" s="19" t="s">
        <v>20</v>
      </c>
      <c r="C24" s="3"/>
      <c r="D24" s="3"/>
      <c r="E24" s="20"/>
      <c r="F24" s="208">
        <v>2E-3</v>
      </c>
      <c r="G24" s="208">
        <v>2E-3</v>
      </c>
      <c r="H24" s="23"/>
      <c r="I24" s="20"/>
    </row>
    <row r="25" spans="1:11" ht="14.1" customHeight="1">
      <c r="A25" s="64">
        <f t="shared" si="0"/>
        <v>17</v>
      </c>
      <c r="B25" s="19" t="s">
        <v>21</v>
      </c>
      <c r="C25" s="3"/>
      <c r="D25" s="3"/>
      <c r="E25" s="20"/>
      <c r="F25" s="208">
        <v>3.8406000000000003E-2</v>
      </c>
      <c r="G25" s="208">
        <v>3.8323000000000003E-2</v>
      </c>
      <c r="H25" s="23"/>
      <c r="I25" s="20"/>
    </row>
    <row r="26" spans="1:11" ht="14.1" customHeight="1">
      <c r="A26" s="64">
        <f t="shared" si="0"/>
        <v>18</v>
      </c>
      <c r="B26" s="19"/>
      <c r="C26" s="3"/>
      <c r="D26" s="3"/>
      <c r="E26" s="20"/>
      <c r="F26" s="24"/>
      <c r="G26" s="24"/>
      <c r="H26" s="23"/>
      <c r="I26" s="20"/>
    </row>
    <row r="27" spans="1:11" ht="14.1" customHeight="1">
      <c r="A27" s="64">
        <f t="shared" si="0"/>
        <v>19</v>
      </c>
      <c r="B27" s="61" t="s">
        <v>182</v>
      </c>
      <c r="C27" s="3"/>
      <c r="D27" s="3"/>
      <c r="E27" s="20"/>
      <c r="F27" s="209">
        <v>0.95111500000000004</v>
      </c>
      <c r="G27" s="209">
        <v>0.95455299999999998</v>
      </c>
      <c r="H27" s="25"/>
      <c r="I27" s="20"/>
    </row>
    <row r="28" spans="1:11" ht="14.1" customHeight="1">
      <c r="A28" s="64">
        <f t="shared" si="0"/>
        <v>20</v>
      </c>
      <c r="B28" s="19"/>
      <c r="C28" s="3"/>
      <c r="D28" s="3"/>
      <c r="E28" s="20"/>
      <c r="F28" s="23"/>
      <c r="G28" s="23"/>
      <c r="H28" s="23"/>
      <c r="I28" s="20"/>
    </row>
    <row r="29" spans="1:11" ht="14.1" customHeight="1">
      <c r="A29" s="64">
        <f t="shared" si="0"/>
        <v>21</v>
      </c>
      <c r="B29" s="61" t="s">
        <v>183</v>
      </c>
      <c r="C29" s="3"/>
      <c r="D29" s="3"/>
      <c r="E29" s="20"/>
      <c r="F29" s="22">
        <f>F20/F27</f>
        <v>20601965.56436947</v>
      </c>
      <c r="G29" s="22">
        <f>G20/G27</f>
        <v>6185386.1663329443</v>
      </c>
      <c r="H29" s="22">
        <f>SUM(F29:G29)</f>
        <v>26787351.730702415</v>
      </c>
      <c r="I29" s="20"/>
    </row>
    <row r="30" spans="1:11" ht="14.1" customHeight="1">
      <c r="A30" s="64">
        <f t="shared" si="0"/>
        <v>22</v>
      </c>
      <c r="B30" s="19"/>
      <c r="C30" s="3"/>
      <c r="D30" s="3"/>
      <c r="E30" s="20"/>
      <c r="F30" s="26"/>
      <c r="G30" s="26"/>
      <c r="H30" s="26"/>
      <c r="I30" s="20"/>
    </row>
    <row r="31" spans="1:11" ht="14.1" customHeight="1">
      <c r="A31" s="64">
        <f t="shared" si="0"/>
        <v>23</v>
      </c>
      <c r="B31" s="61" t="s">
        <v>323</v>
      </c>
      <c r="C31" s="3"/>
      <c r="D31" s="3"/>
      <c r="E31" s="3"/>
      <c r="F31" s="27">
        <v>20659545.214275822</v>
      </c>
      <c r="G31" s="27">
        <v>5359731.5322091393</v>
      </c>
      <c r="H31" s="28">
        <f>SUM(F31:G31)</f>
        <v>26019276.746484961</v>
      </c>
      <c r="I31" s="20"/>
      <c r="K31" s="160"/>
    </row>
    <row r="32" spans="1:11">
      <c r="A32" s="64">
        <f t="shared" si="0"/>
        <v>24</v>
      </c>
      <c r="B32" s="60"/>
      <c r="C32" s="59"/>
      <c r="D32" s="59"/>
      <c r="E32" s="59"/>
      <c r="F32" s="29"/>
      <c r="G32" s="29"/>
      <c r="H32" s="29"/>
      <c r="I32" s="20"/>
    </row>
    <row r="33" spans="1:11" ht="13.5" thickBot="1">
      <c r="A33" s="64">
        <f t="shared" si="0"/>
        <v>25</v>
      </c>
      <c r="B33" s="150" t="s">
        <v>88</v>
      </c>
      <c r="C33" s="58"/>
      <c r="D33" s="58"/>
      <c r="E33" s="57"/>
      <c r="F33" s="56">
        <f>F29-F31</f>
        <v>-57579.649906352162</v>
      </c>
      <c r="G33" s="56">
        <f>G29-G31</f>
        <v>825654.63412380498</v>
      </c>
      <c r="H33" s="56">
        <f>H29-H31</f>
        <v>768074.98421745375</v>
      </c>
      <c r="I33" s="30"/>
    </row>
    <row r="34" spans="1:11" ht="13.5" thickTop="1">
      <c r="A34" s="8"/>
      <c r="B34" s="8"/>
      <c r="C34" s="3"/>
      <c r="D34" s="3"/>
      <c r="E34" s="3"/>
      <c r="F34" s="3"/>
      <c r="G34" s="3"/>
      <c r="H34" s="3"/>
      <c r="I34" s="4"/>
    </row>
    <row r="35" spans="1:11" ht="14.1" customHeight="1">
      <c r="B35" s="8"/>
      <c r="C35" s="3"/>
      <c r="D35" s="3"/>
      <c r="E35" s="3"/>
      <c r="F35" s="42"/>
      <c r="G35" s="42"/>
      <c r="H35" s="44"/>
      <c r="I35" s="4"/>
    </row>
    <row r="36" spans="1:11" ht="14.1" customHeight="1">
      <c r="A36" s="222" t="s">
        <v>369</v>
      </c>
      <c r="B36" s="8"/>
      <c r="C36" s="3"/>
      <c r="D36" s="3"/>
      <c r="E36" s="3"/>
      <c r="F36" s="42"/>
      <c r="G36" s="42"/>
      <c r="H36" s="44"/>
      <c r="I36" s="4"/>
    </row>
    <row r="37" spans="1:11" ht="14.1" customHeight="1">
      <c r="A37" s="223" t="s">
        <v>370</v>
      </c>
      <c r="B37" s="8"/>
      <c r="C37" s="3"/>
      <c r="D37" s="3"/>
      <c r="E37" s="3"/>
      <c r="F37" s="42"/>
      <c r="G37" s="42"/>
      <c r="H37" s="44"/>
      <c r="I37" s="4"/>
    </row>
    <row r="38" spans="1:11" ht="14.1" customHeight="1">
      <c r="B38" s="8"/>
      <c r="C38" s="3"/>
      <c r="D38" s="3"/>
      <c r="E38" s="3"/>
      <c r="F38" s="42"/>
      <c r="G38" s="42"/>
      <c r="H38" s="44"/>
      <c r="I38" s="4"/>
    </row>
    <row r="39" spans="1:11" ht="14.1" customHeight="1" thickBot="1">
      <c r="A39" s="32" t="s">
        <v>22</v>
      </c>
      <c r="B39" s="4"/>
      <c r="C39" s="3"/>
      <c r="D39" s="3"/>
      <c r="E39" s="3"/>
      <c r="F39" s="33" t="s">
        <v>6</v>
      </c>
      <c r="G39" s="33" t="s">
        <v>7</v>
      </c>
      <c r="H39" s="43" t="s">
        <v>8</v>
      </c>
    </row>
    <row r="40" spans="1:11" ht="14.1" customHeight="1">
      <c r="A40" s="34"/>
      <c r="B40" s="4"/>
      <c r="C40" s="3"/>
      <c r="D40" s="3"/>
      <c r="E40" s="3"/>
      <c r="F40" s="51"/>
      <c r="G40" s="51"/>
      <c r="H40" s="42"/>
    </row>
    <row r="41" spans="1:11" ht="14.1" customHeight="1">
      <c r="A41" s="31"/>
      <c r="C41" s="3"/>
      <c r="D41" s="3"/>
      <c r="E41" s="3"/>
      <c r="F41" s="52"/>
      <c r="G41" s="52"/>
      <c r="H41" s="52"/>
      <c r="J41" s="162"/>
    </row>
    <row r="42" spans="1:11" ht="14.1" customHeight="1">
      <c r="A42" s="31" t="s">
        <v>324</v>
      </c>
      <c r="C42" s="3"/>
      <c r="D42" s="3"/>
      <c r="E42" s="3"/>
      <c r="F42" s="52">
        <v>1709751.747000949</v>
      </c>
      <c r="G42" s="52">
        <v>962436.98139292421</v>
      </c>
      <c r="H42" s="52">
        <v>2672188.7283938732</v>
      </c>
      <c r="J42" s="162"/>
      <c r="K42" s="160"/>
    </row>
    <row r="43" spans="1:11" ht="14.1" customHeight="1">
      <c r="A43" s="63" t="s">
        <v>368</v>
      </c>
      <c r="C43" s="3"/>
      <c r="D43" s="3"/>
      <c r="E43" s="3"/>
      <c r="F43" s="52">
        <v>-173158.83540788473</v>
      </c>
      <c r="G43" s="52">
        <v>91997.452158505184</v>
      </c>
      <c r="H43" s="52">
        <v>-81161.383249379549</v>
      </c>
      <c r="J43" s="162"/>
      <c r="K43" s="160"/>
    </row>
    <row r="44" spans="1:11" ht="25.5" customHeight="1">
      <c r="A44" s="551" t="s">
        <v>488</v>
      </c>
      <c r="B44" s="551"/>
      <c r="C44" s="551"/>
      <c r="D44" s="551"/>
      <c r="E44" s="551"/>
      <c r="F44" s="1">
        <v>-462439.73483579507</v>
      </c>
      <c r="G44" s="1">
        <v>-263451.92961995857</v>
      </c>
      <c r="H44" s="1">
        <v>-725891.66445575363</v>
      </c>
      <c r="J44" s="162"/>
    </row>
    <row r="45" spans="1:11">
      <c r="A45" s="34" t="s">
        <v>92</v>
      </c>
      <c r="C45" s="4"/>
      <c r="D45" s="4"/>
      <c r="E45" s="4"/>
      <c r="F45" s="52">
        <v>94090.278729451806</v>
      </c>
      <c r="G45" s="52">
        <v>34672.130192334203</v>
      </c>
      <c r="H45" s="36">
        <v>128762.408921786</v>
      </c>
      <c r="J45" s="162"/>
    </row>
    <row r="46" spans="1:11">
      <c r="A46" s="63" t="s">
        <v>367</v>
      </c>
      <c r="C46" s="4"/>
      <c r="D46" s="4"/>
      <c r="E46" s="4"/>
      <c r="F46" s="52">
        <v>0</v>
      </c>
      <c r="G46" s="52">
        <v>0</v>
      </c>
      <c r="H46" s="36">
        <v>0</v>
      </c>
      <c r="J46" s="162"/>
    </row>
    <row r="47" spans="1:11">
      <c r="A47" s="34" t="s">
        <v>326</v>
      </c>
      <c r="C47" s="4"/>
      <c r="D47" s="4"/>
      <c r="E47" s="4"/>
      <c r="F47" s="52">
        <v>-1225823.1053930731</v>
      </c>
      <c r="G47" s="52">
        <v>0</v>
      </c>
      <c r="H47" s="36">
        <v>-1225823.1053930731</v>
      </c>
      <c r="J47" s="162"/>
    </row>
    <row r="48" spans="1:11">
      <c r="A48" s="4"/>
      <c r="B48" s="4"/>
      <c r="C48" s="4"/>
      <c r="D48" s="4"/>
      <c r="E48" s="4"/>
      <c r="F48" s="52"/>
      <c r="G48" s="52"/>
      <c r="H48" s="36"/>
      <c r="J48" s="162"/>
    </row>
    <row r="49" spans="1:11" ht="13.5" thickBot="1">
      <c r="A49" s="37" t="s">
        <v>23</v>
      </c>
      <c r="B49" s="4"/>
      <c r="C49" s="4"/>
      <c r="D49" s="4"/>
      <c r="E49" s="4"/>
      <c r="F49" s="38">
        <f>SUM(F41:F48)</f>
        <v>-57579.649906352162</v>
      </c>
      <c r="G49" s="38">
        <f>SUM(G41:G48)</f>
        <v>825654.63412380486</v>
      </c>
      <c r="H49" s="38">
        <f>SUM(H41:H48)</f>
        <v>768074.98421745282</v>
      </c>
      <c r="K49" s="160"/>
    </row>
    <row r="50" spans="1:11" ht="13.5" thickTop="1">
      <c r="B50" s="4"/>
      <c r="C50" s="4"/>
      <c r="D50" s="4"/>
      <c r="E50" s="4"/>
      <c r="I50" s="4"/>
    </row>
    <row r="51" spans="1:11">
      <c r="A51" s="64">
        <f>A33+1</f>
        <v>26</v>
      </c>
      <c r="B51" s="61" t="s">
        <v>529</v>
      </c>
      <c r="C51" s="3"/>
      <c r="D51" s="3"/>
      <c r="E51" s="3"/>
      <c r="F51" s="27">
        <f>'2020-2021 Elec Rev Collected'!H40</f>
        <v>19593559.571307719</v>
      </c>
      <c r="G51" s="27">
        <f>'2020-2021 Gas Rev Collected'!G41</f>
        <v>5683308.7144494895</v>
      </c>
      <c r="H51" s="28">
        <f>SUM(F51:G51)</f>
        <v>25276868.285757206</v>
      </c>
      <c r="I51" s="4"/>
      <c r="K51" s="160"/>
    </row>
    <row r="52" spans="1:11">
      <c r="A52" s="64">
        <f>A51+1</f>
        <v>27</v>
      </c>
      <c r="B52" s="60"/>
      <c r="C52" s="59"/>
      <c r="D52" s="59"/>
      <c r="E52" s="59"/>
      <c r="F52" s="29"/>
      <c r="G52" s="29"/>
      <c r="H52" s="29"/>
      <c r="J52" s="163"/>
    </row>
    <row r="53" spans="1:11" ht="13.5" thickBot="1">
      <c r="A53" s="64">
        <f>A52+1</f>
        <v>28</v>
      </c>
      <c r="B53" s="58" t="s">
        <v>530</v>
      </c>
      <c r="C53" s="58"/>
      <c r="D53" s="58"/>
      <c r="E53" s="57"/>
      <c r="F53" s="56">
        <f>F20-F51</f>
        <v>1278.9064475521445</v>
      </c>
      <c r="G53" s="56">
        <f>G20-G51</f>
        <v>220970.20678212121</v>
      </c>
      <c r="H53" s="38">
        <f>SUM(F53:G53)</f>
        <v>222249.11322967336</v>
      </c>
      <c r="J53" s="163"/>
    </row>
    <row r="54" spans="1:11" ht="13.5" thickTop="1">
      <c r="A54" s="4"/>
      <c r="B54" s="4"/>
      <c r="C54" s="40"/>
      <c r="D54" s="40"/>
      <c r="E54" s="4"/>
    </row>
    <row r="55" spans="1:11">
      <c r="A55" s="4"/>
      <c r="B55" s="4"/>
      <c r="C55" s="4"/>
      <c r="D55" s="4"/>
      <c r="E55" s="4"/>
    </row>
    <row r="56" spans="1:11">
      <c r="C56" s="15"/>
      <c r="D56" s="15"/>
      <c r="K56" s="160"/>
    </row>
    <row r="57" spans="1:11">
      <c r="C57" s="41"/>
      <c r="D57" s="41"/>
    </row>
  </sheetData>
  <sortState ref="B10:H11">
    <sortCondition descending="1" ref="B10"/>
  </sortState>
  <mergeCells count="1">
    <mergeCell ref="A44:E44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31"/>
  <sheetViews>
    <sheetView workbookViewId="0"/>
  </sheetViews>
  <sheetFormatPr defaultRowHeight="12.75"/>
  <cols>
    <col min="1" max="1" width="60" bestFit="1" customWidth="1"/>
    <col min="2" max="2" width="14.5703125" bestFit="1" customWidth="1"/>
    <col min="3" max="3" width="13.28515625" customWidth="1"/>
    <col min="4" max="4" width="14.140625" customWidth="1"/>
    <col min="5" max="5" width="3" customWidth="1"/>
    <col min="6" max="6" width="12.7109375" customWidth="1"/>
    <col min="7" max="7" width="13.7109375" customWidth="1"/>
    <col min="8" max="8" width="13.42578125" customWidth="1"/>
  </cols>
  <sheetData>
    <row r="1" spans="1:10">
      <c r="A1" t="s">
        <v>88</v>
      </c>
    </row>
    <row r="3" spans="1:10">
      <c r="B3" s="55" t="s">
        <v>86</v>
      </c>
      <c r="C3" s="55"/>
      <c r="D3" s="55"/>
      <c r="F3" s="55" t="s">
        <v>87</v>
      </c>
      <c r="G3" s="55"/>
      <c r="H3" s="55"/>
    </row>
    <row r="4" spans="1:10">
      <c r="B4" s="55"/>
      <c r="C4" s="55"/>
      <c r="D4" s="55"/>
      <c r="F4" s="55"/>
      <c r="G4" s="55"/>
      <c r="H4" s="55"/>
    </row>
    <row r="5" spans="1:10">
      <c r="F5" s="177">
        <f>'Revenue Req 2020-2021'!F27</f>
        <v>0.95111500000000004</v>
      </c>
      <c r="G5" s="177">
        <f>'Revenue Req 2020-2021'!G27</f>
        <v>0.95455299999999998</v>
      </c>
      <c r="H5" s="4"/>
      <c r="I5" s="4"/>
    </row>
    <row r="6" spans="1:10">
      <c r="F6" s="4"/>
      <c r="G6" s="4"/>
      <c r="H6" s="4"/>
      <c r="I6" s="4"/>
    </row>
    <row r="7" spans="1:10">
      <c r="A7" s="53" t="s">
        <v>75</v>
      </c>
      <c r="B7" s="53" t="s">
        <v>6</v>
      </c>
      <c r="C7" s="53" t="s">
        <v>7</v>
      </c>
      <c r="D7" s="53" t="s">
        <v>8</v>
      </c>
      <c r="F7" s="178" t="s">
        <v>6</v>
      </c>
      <c r="G7" s="178" t="s">
        <v>7</v>
      </c>
      <c r="H7" s="178" t="s">
        <v>8</v>
      </c>
      <c r="I7" s="4"/>
    </row>
    <row r="8" spans="1:10">
      <c r="B8" s="4"/>
      <c r="C8" s="4"/>
      <c r="D8" s="4"/>
      <c r="F8" s="4"/>
      <c r="G8" s="4"/>
      <c r="H8" s="4"/>
      <c r="I8" s="4"/>
      <c r="J8" s="31"/>
    </row>
    <row r="9" spans="1:10">
      <c r="A9" s="4" t="s">
        <v>362</v>
      </c>
      <c r="B9" s="532">
        <f>'Revenue Req 2021-2022'!F10</f>
        <v>0</v>
      </c>
      <c r="C9" s="532">
        <f>'Revenue Req 2021-2022'!G10</f>
        <v>55099.941661752899</v>
      </c>
      <c r="D9" s="532">
        <f t="shared" ref="D9:D15" si="0">SUM(B9:C9)</f>
        <v>55099.941661752899</v>
      </c>
      <c r="E9" s="4"/>
      <c r="F9" s="162">
        <f>'Revenue Req 2021-2022'!$F$32*$B$9/$B$18</f>
        <v>0</v>
      </c>
      <c r="G9" s="162">
        <f>'Revenue Req 2021-2022'!$G$32*C9/$C$18</f>
        <v>57723.292118670106</v>
      </c>
      <c r="H9" s="532">
        <f t="shared" ref="H9:H14" si="1">SUM(F9:G9)</f>
        <v>57723.292118670106</v>
      </c>
      <c r="I9" s="4"/>
    </row>
    <row r="10" spans="1:10">
      <c r="A10" s="63" t="s">
        <v>512</v>
      </c>
      <c r="B10" s="162">
        <f>'Revenue Req 2021-2022'!F11</f>
        <v>1293461.791287696</v>
      </c>
      <c r="C10" s="162">
        <f>'Revenue Req 2021-2022'!G11</f>
        <v>0</v>
      </c>
      <c r="D10" s="162">
        <f>SUM(B10:C10)</f>
        <v>1293461.791287696</v>
      </c>
      <c r="E10" s="4"/>
      <c r="F10" s="162">
        <f>'Revenue Req 2021-2022'!$F$32*B10/$B$18</f>
        <v>1359942.5845325699</v>
      </c>
      <c r="G10" s="162">
        <f>'Revenue Req 2021-2022'!$G$32*C10/$C$18</f>
        <v>0</v>
      </c>
      <c r="H10" s="162">
        <f>SUM(F10:G10)</f>
        <v>1359942.5845325699</v>
      </c>
      <c r="I10" s="4"/>
    </row>
    <row r="11" spans="1:10">
      <c r="A11" s="4" t="s">
        <v>83</v>
      </c>
      <c r="B11" s="162">
        <f>'Revenue Req 2021-2022'!F16-'Revenue Req 2020-2021'!F15</f>
        <v>-674694.04766578227</v>
      </c>
      <c r="C11" s="162">
        <f>'Revenue Req 2021-2022'!G16-'Revenue Req 2020-2021'!G15</f>
        <v>170977.54256246984</v>
      </c>
      <c r="D11" s="162">
        <f>SUM(B11:C11)</f>
        <v>-503716.50510331243</v>
      </c>
      <c r="E11" s="4"/>
      <c r="F11" s="162">
        <f>'Revenue Req 2021-2022'!$F$32*B11/$B$18</f>
        <v>-709371.68235784513</v>
      </c>
      <c r="G11" s="162">
        <f>'Revenue Req 2021-2022'!$G$32*C11/$C$18</f>
        <v>179117.9144190735</v>
      </c>
      <c r="H11" s="162">
        <f>SUM(F11:G11)</f>
        <v>-530253.76793877163</v>
      </c>
      <c r="I11" s="4"/>
    </row>
    <row r="12" spans="1:10">
      <c r="A12" s="63" t="s">
        <v>372</v>
      </c>
      <c r="B12" s="162">
        <f>'Revenue Req 2021-2022'!F15-'Revenue Req 2020-2021'!F14</f>
        <v>-23219.951850377489</v>
      </c>
      <c r="C12" s="162">
        <f>'Revenue Req 2021-2022'!G15-'Revenue Req 2020-2021'!G14</f>
        <v>27674.571109263285</v>
      </c>
      <c r="D12" s="162">
        <f t="shared" si="0"/>
        <v>4454.6192588857957</v>
      </c>
      <c r="E12" s="4"/>
      <c r="F12" s="162">
        <f>'Revenue Req 2021-2022'!$F$32*B12/$B$18</f>
        <v>-24413.400956117268</v>
      </c>
      <c r="G12" s="162">
        <f>'Revenue Req 2021-2022'!$G$32*C12/$C$18</f>
        <v>28992.178652482668</v>
      </c>
      <c r="H12" s="162">
        <f t="shared" ref="H12" si="2">SUM(F12:G12)</f>
        <v>4578.7776963653996</v>
      </c>
      <c r="I12" s="4"/>
    </row>
    <row r="13" spans="1:10" s="4" customFormat="1">
      <c r="A13" s="4" t="s">
        <v>84</v>
      </c>
      <c r="B13" s="538">
        <f>'Revenue Req 2021-2022'!F17-'Revenue Req 2020-2021'!F16</f>
        <v>-215639.36399999994</v>
      </c>
      <c r="C13" s="538">
        <f>'Revenue Req 2021-2022'!G17-'Revenue Req 2020-2021'!G16</f>
        <v>69131.024000000005</v>
      </c>
      <c r="D13" s="162">
        <f t="shared" si="0"/>
        <v>-146508.33999999994</v>
      </c>
      <c r="F13" s="162">
        <f>'Revenue Req 2021-2022'!$F$32*B13/$B$18</f>
        <v>-226722.70335343236</v>
      </c>
      <c r="G13" s="162">
        <f>'Revenue Req 2021-2022'!$G$32*C13/$C$18</f>
        <v>72422.405041941107</v>
      </c>
      <c r="H13" s="162">
        <f t="shared" si="1"/>
        <v>-154300.29831149126</v>
      </c>
    </row>
    <row r="14" spans="1:10" s="4" customFormat="1">
      <c r="A14" s="63" t="s">
        <v>371</v>
      </c>
      <c r="B14" s="162">
        <f>'Revenue Req 2020-2021'!F17</f>
        <v>0</v>
      </c>
      <c r="C14" s="162"/>
      <c r="D14" s="162">
        <f t="shared" si="0"/>
        <v>0</v>
      </c>
      <c r="F14" s="162">
        <f>'Revenue Req 2021-2022'!$F$32*B14/$B$18</f>
        <v>0</v>
      </c>
      <c r="G14" s="162">
        <f>'Revenue Req 2021-2022'!$G$32*C14/$C$18</f>
        <v>0</v>
      </c>
      <c r="H14" s="162">
        <f t="shared" si="1"/>
        <v>0</v>
      </c>
    </row>
    <row r="15" spans="1:10" s="4" customFormat="1">
      <c r="A15" s="31" t="s">
        <v>528</v>
      </c>
      <c r="B15" s="162">
        <f>'Revenue Req 2021-2022'!F12</f>
        <v>3184852.4617979638</v>
      </c>
      <c r="C15" s="162">
        <f>'Revenue Req 2021-2022'!G12</f>
        <v>-3184852.4617979629</v>
      </c>
      <c r="D15" s="162">
        <f t="shared" si="0"/>
        <v>0</v>
      </c>
      <c r="F15" s="162">
        <f>'Revenue Req 2021-2022'!$F$32*B15/$B$18</f>
        <v>3348546.1398442476</v>
      </c>
      <c r="G15" s="162">
        <f>'Revenue Req 2021-2022'!$G$32*C15/$C$18</f>
        <v>-3336485.728710677</v>
      </c>
      <c r="H15" s="162">
        <f t="shared" ref="H15" si="3">SUM(F15:G15)</f>
        <v>12060.411133570597</v>
      </c>
    </row>
    <row r="16" spans="1:10" s="4" customFormat="1">
      <c r="A16" s="31" t="s">
        <v>516</v>
      </c>
      <c r="B16" s="162">
        <f>-'Revenue Req 2020-2021'!F18</f>
        <v>1724915.8399999999</v>
      </c>
      <c r="C16" s="162">
        <f>'Revenue Req 2020-2021'!G18</f>
        <v>0</v>
      </c>
      <c r="D16" s="162">
        <f>SUM(B16:C16)</f>
        <v>1724915.8399999999</v>
      </c>
      <c r="F16" s="162">
        <f>'Revenue Req 2021-2022'!$F$32*B16/$B$18</f>
        <v>1813572.3230103601</v>
      </c>
      <c r="G16" s="162">
        <f>'Revenue Req 2021-2022'!$G$32*C16/$C$18</f>
        <v>0</v>
      </c>
      <c r="H16" s="162">
        <f t="shared" ref="H16" si="4">SUM(F16:G16)</f>
        <v>1813572.3230103601</v>
      </c>
    </row>
    <row r="17" spans="1:9">
      <c r="A17" s="4"/>
      <c r="B17" s="179"/>
      <c r="C17" s="179"/>
      <c r="D17" s="179"/>
      <c r="E17" s="4"/>
      <c r="F17" s="179"/>
      <c r="G17" s="179"/>
      <c r="H17" s="179"/>
      <c r="I17" s="4"/>
    </row>
    <row r="18" spans="1:9" ht="13.5" thickBot="1">
      <c r="A18" s="4" t="s">
        <v>88</v>
      </c>
      <c r="B18" s="180">
        <f>SUM(B9:B17)</f>
        <v>5289676.7295695003</v>
      </c>
      <c r="C18" s="180">
        <f>SUM(C9:C17)</f>
        <v>-2861969.3824644769</v>
      </c>
      <c r="D18" s="180">
        <f>SUM(D9:D17)</f>
        <v>2427707.3471050221</v>
      </c>
      <c r="E18" s="4"/>
      <c r="F18" s="180">
        <f>SUM(F9:F17)</f>
        <v>5561553.2607197827</v>
      </c>
      <c r="G18" s="180">
        <f>SUM(G9:G17)</f>
        <v>-2998229.9384785099</v>
      </c>
      <c r="H18" s="180">
        <f>SUM(H9:H17)</f>
        <v>2563323.3222412732</v>
      </c>
      <c r="I18" s="4"/>
    </row>
    <row r="19" spans="1:9" ht="13.5" thickTop="1">
      <c r="A19" s="534" t="s">
        <v>85</v>
      </c>
      <c r="B19" s="181">
        <f>'Revenue Req 2021-2022'!F19-'Revenue Req 2020-2021'!F20-B18</f>
        <v>0</v>
      </c>
      <c r="C19" s="181">
        <f>'Revenue Req 2021-2022'!G19-'Revenue Req 2020-2021'!G20-C18</f>
        <v>0</v>
      </c>
      <c r="D19" s="181">
        <f>'Revenue Req 2021-2022'!H19-'Revenue Req 2020-2021'!H20-D18</f>
        <v>-6.9849193096160889E-9</v>
      </c>
      <c r="E19" s="4"/>
      <c r="F19" s="181">
        <f>'Revenue Req 2021-2022'!F28-'Revenue Req 2020-2021'!F29-'Summary of RR change'!F18</f>
        <v>0</v>
      </c>
      <c r="G19" s="181">
        <f>'Revenue Req 2021-2022'!G28-'Revenue Req 2020-2021'!G29-'Summary of RR change'!G18</f>
        <v>0</v>
      </c>
      <c r="H19" s="181">
        <f>'Revenue Req 2021-2022'!H28-'Revenue Req 2020-2021'!H29-'Summary of RR change'!H18</f>
        <v>0</v>
      </c>
      <c r="I19" s="4"/>
    </row>
    <row r="20" spans="1:9">
      <c r="B20" s="35"/>
      <c r="C20" s="35"/>
      <c r="D20" s="35"/>
      <c r="F20" s="4"/>
      <c r="G20" s="4"/>
      <c r="H20" s="4"/>
      <c r="I20" s="4"/>
    </row>
    <row r="21" spans="1:9">
      <c r="A21" s="535"/>
      <c r="B21" s="536"/>
      <c r="C21" s="536"/>
      <c r="D21" s="54"/>
      <c r="F21" s="4"/>
      <c r="G21" s="4"/>
      <c r="H21" s="4"/>
      <c r="I21" s="4"/>
    </row>
    <row r="22" spans="1:9">
      <c r="A22" s="535"/>
      <c r="B22" s="537"/>
      <c r="C22" s="537"/>
      <c r="D22" s="537"/>
      <c r="F22" s="4"/>
      <c r="G22" s="4"/>
      <c r="H22" s="4"/>
      <c r="I22" s="4"/>
    </row>
    <row r="23" spans="1:9">
      <c r="B23" s="15"/>
      <c r="C23" s="15"/>
      <c r="D23" s="15"/>
      <c r="F23" s="4"/>
      <c r="G23" s="4"/>
      <c r="H23" s="4"/>
      <c r="I23" s="4"/>
    </row>
    <row r="24" spans="1:9">
      <c r="B24" s="35"/>
      <c r="C24" s="35"/>
      <c r="D24" s="35"/>
      <c r="F24" s="4"/>
      <c r="G24" s="4"/>
      <c r="H24" s="4"/>
      <c r="I24" s="4"/>
    </row>
    <row r="25" spans="1:9">
      <c r="B25" s="35"/>
      <c r="C25" s="35"/>
      <c r="D25" s="35"/>
      <c r="F25" s="4"/>
      <c r="G25" s="4"/>
      <c r="H25" s="4"/>
      <c r="I25" s="4"/>
    </row>
    <row r="26" spans="1:9">
      <c r="B26" s="35"/>
      <c r="C26" s="35"/>
      <c r="D26" s="35"/>
      <c r="F26" s="4"/>
      <c r="G26" s="4"/>
      <c r="H26" s="4"/>
      <c r="I26" s="4"/>
    </row>
    <row r="27" spans="1:9">
      <c r="B27" s="35"/>
      <c r="C27" s="35"/>
      <c r="D27" s="35"/>
      <c r="F27" s="4"/>
      <c r="G27" s="4"/>
      <c r="H27" s="4"/>
      <c r="I27" s="4"/>
    </row>
    <row r="28" spans="1:9">
      <c r="B28" s="35"/>
      <c r="C28" s="35"/>
      <c r="D28" s="35"/>
      <c r="F28" s="4"/>
      <c r="G28" s="4"/>
      <c r="H28" s="4"/>
      <c r="I28" s="4"/>
    </row>
    <row r="29" spans="1:9">
      <c r="F29" s="4"/>
      <c r="G29" s="4"/>
      <c r="H29" s="4"/>
      <c r="I29" s="4"/>
    </row>
    <row r="30" spans="1:9">
      <c r="F30" s="4"/>
      <c r="G30" s="4"/>
      <c r="H30" s="4"/>
      <c r="I30" s="4"/>
    </row>
    <row r="31" spans="1:9">
      <c r="F31" s="4"/>
      <c r="G31" s="4"/>
      <c r="H31" s="4"/>
      <c r="I31" s="4"/>
    </row>
  </sheetData>
  <pageMargins left="0.7" right="0.7" top="0.75" bottom="0.75" header="0.3" footer="0.3"/>
  <pageSetup scale="7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4"/>
  <sheetViews>
    <sheetView workbookViewId="0"/>
  </sheetViews>
  <sheetFormatPr defaultColWidth="8.85546875" defaultRowHeight="12.75"/>
  <cols>
    <col min="1" max="1" width="10" style="133" bestFit="1" customWidth="1"/>
    <col min="2" max="2" width="44" style="133" bestFit="1" customWidth="1"/>
    <col min="3" max="3" width="10.42578125" style="133" customWidth="1"/>
    <col min="4" max="4" width="22" style="133" bestFit="1" customWidth="1"/>
    <col min="5" max="5" width="10" style="133" bestFit="1" customWidth="1"/>
    <col min="6" max="6" width="17.28515625" style="133" customWidth="1"/>
    <col min="7" max="7" width="11.140625" style="133" customWidth="1"/>
    <col min="8" max="8" width="17" style="133" bestFit="1" customWidth="1"/>
    <col min="9" max="9" width="12.7109375" style="133" customWidth="1"/>
    <col min="10" max="10" width="14.140625" style="133" bestFit="1" customWidth="1"/>
    <col min="11" max="11" width="13.85546875" style="133" customWidth="1"/>
    <col min="12" max="12" width="14.85546875" style="133" bestFit="1" customWidth="1"/>
    <col min="13" max="13" width="12.28515625" style="133" bestFit="1" customWidth="1"/>
    <col min="14" max="21" width="8.85546875" style="133"/>
    <col min="22" max="22" width="12.85546875" style="133" bestFit="1" customWidth="1"/>
    <col min="23" max="16384" width="8.85546875" style="133"/>
  </cols>
  <sheetData>
    <row r="1" spans="1:8">
      <c r="A1" s="132" t="s">
        <v>181</v>
      </c>
    </row>
    <row r="2" spans="1:8">
      <c r="A2" s="132" t="s">
        <v>48</v>
      </c>
    </row>
    <row r="3" spans="1:8">
      <c r="A3" s="132" t="s">
        <v>49</v>
      </c>
    </row>
    <row r="4" spans="1:8">
      <c r="A4" s="134" t="s">
        <v>176</v>
      </c>
    </row>
    <row r="5" spans="1:8" ht="25.5">
      <c r="A5" s="135" t="s">
        <v>50</v>
      </c>
      <c r="B5" s="135" t="s">
        <v>51</v>
      </c>
      <c r="C5" s="136" t="s">
        <v>52</v>
      </c>
      <c r="D5" s="135" t="s">
        <v>53</v>
      </c>
      <c r="E5" s="135" t="s">
        <v>54</v>
      </c>
      <c r="F5" s="136" t="s">
        <v>177</v>
      </c>
      <c r="G5" s="135" t="s">
        <v>55</v>
      </c>
      <c r="H5" s="136" t="s">
        <v>56</v>
      </c>
    </row>
    <row r="6" spans="1:8">
      <c r="A6" s="171" t="s">
        <v>57</v>
      </c>
      <c r="B6" s="171" t="s">
        <v>465</v>
      </c>
      <c r="C6" s="171" t="s">
        <v>58</v>
      </c>
      <c r="D6" s="176" t="s">
        <v>91</v>
      </c>
      <c r="E6" s="171" t="s">
        <v>59</v>
      </c>
      <c r="F6" s="171" t="s">
        <v>178</v>
      </c>
      <c r="G6" s="528">
        <v>44123</v>
      </c>
      <c r="H6" s="530">
        <v>-853535.23</v>
      </c>
    </row>
    <row r="7" spans="1:8">
      <c r="A7" s="171" t="s">
        <v>57</v>
      </c>
      <c r="B7" s="171" t="s">
        <v>466</v>
      </c>
      <c r="C7" s="171" t="s">
        <v>58</v>
      </c>
      <c r="D7" s="176" t="s">
        <v>91</v>
      </c>
      <c r="E7" s="171" t="s">
        <v>59</v>
      </c>
      <c r="F7" s="171" t="s">
        <v>178</v>
      </c>
      <c r="G7" s="528">
        <v>44135</v>
      </c>
      <c r="H7" s="530">
        <v>1404263.34</v>
      </c>
    </row>
    <row r="8" spans="1:8">
      <c r="A8" s="171" t="s">
        <v>57</v>
      </c>
      <c r="B8" s="171" t="s">
        <v>467</v>
      </c>
      <c r="C8" s="171" t="s">
        <v>58</v>
      </c>
      <c r="D8" s="176" t="s">
        <v>91</v>
      </c>
      <c r="E8" s="171" t="s">
        <v>59</v>
      </c>
      <c r="F8" s="171" t="s">
        <v>178</v>
      </c>
      <c r="G8" s="528">
        <v>44135</v>
      </c>
      <c r="H8" s="530">
        <v>1013757.73</v>
      </c>
    </row>
    <row r="9" spans="1:8">
      <c r="A9" s="171" t="s">
        <v>57</v>
      </c>
      <c r="B9" s="171" t="s">
        <v>467</v>
      </c>
      <c r="C9" s="171" t="s">
        <v>58</v>
      </c>
      <c r="D9" s="176" t="s">
        <v>91</v>
      </c>
      <c r="E9" s="171" t="s">
        <v>59</v>
      </c>
      <c r="F9" s="171" t="s">
        <v>178</v>
      </c>
      <c r="G9" s="528">
        <v>44154</v>
      </c>
      <c r="H9" s="530">
        <v>-1013757.73</v>
      </c>
    </row>
    <row r="10" spans="1:8">
      <c r="A10" s="171" t="s">
        <v>57</v>
      </c>
      <c r="B10" s="171" t="s">
        <v>468</v>
      </c>
      <c r="C10" s="171" t="s">
        <v>58</v>
      </c>
      <c r="D10" s="176" t="s">
        <v>91</v>
      </c>
      <c r="E10" s="171" t="s">
        <v>59</v>
      </c>
      <c r="F10" s="171" t="s">
        <v>178</v>
      </c>
      <c r="G10" s="528">
        <v>44165</v>
      </c>
      <c r="H10" s="530">
        <v>1631403.26</v>
      </c>
    </row>
    <row r="11" spans="1:8">
      <c r="A11" s="171" t="s">
        <v>57</v>
      </c>
      <c r="B11" s="171" t="s">
        <v>469</v>
      </c>
      <c r="C11" s="171" t="s">
        <v>58</v>
      </c>
      <c r="D11" s="176" t="s">
        <v>91</v>
      </c>
      <c r="E11" s="171" t="s">
        <v>59</v>
      </c>
      <c r="F11" s="171" t="s">
        <v>178</v>
      </c>
      <c r="G11" s="528">
        <v>44165</v>
      </c>
      <c r="H11" s="530">
        <v>1224998.17</v>
      </c>
    </row>
    <row r="12" spans="1:8">
      <c r="A12" s="171" t="s">
        <v>57</v>
      </c>
      <c r="B12" s="171" t="s">
        <v>469</v>
      </c>
      <c r="C12" s="171" t="s">
        <v>58</v>
      </c>
      <c r="D12" s="176" t="s">
        <v>91</v>
      </c>
      <c r="E12" s="171" t="s">
        <v>59</v>
      </c>
      <c r="F12" s="171" t="s">
        <v>178</v>
      </c>
      <c r="G12" s="528">
        <v>44174</v>
      </c>
      <c r="H12" s="530">
        <v>-1224998.17</v>
      </c>
    </row>
    <row r="13" spans="1:8">
      <c r="A13" s="171" t="s">
        <v>57</v>
      </c>
      <c r="B13" s="171" t="s">
        <v>470</v>
      </c>
      <c r="C13" s="171" t="s">
        <v>58</v>
      </c>
      <c r="D13" s="176" t="s">
        <v>91</v>
      </c>
      <c r="E13" s="171" t="s">
        <v>180</v>
      </c>
      <c r="F13" s="171" t="s">
        <v>299</v>
      </c>
      <c r="G13" s="528">
        <v>44196</v>
      </c>
      <c r="H13" s="530">
        <v>1861703.47</v>
      </c>
    </row>
    <row r="14" spans="1:8">
      <c r="A14" s="171" t="s">
        <v>57</v>
      </c>
      <c r="B14" s="171" t="s">
        <v>471</v>
      </c>
      <c r="C14" s="171" t="s">
        <v>58</v>
      </c>
      <c r="D14" s="176" t="s">
        <v>91</v>
      </c>
      <c r="E14" s="171" t="s">
        <v>59</v>
      </c>
      <c r="F14" s="171" t="s">
        <v>178</v>
      </c>
      <c r="G14" s="528">
        <v>44196</v>
      </c>
      <c r="H14" s="530">
        <v>1313607.08</v>
      </c>
    </row>
    <row r="15" spans="1:8">
      <c r="A15" s="171" t="s">
        <v>57</v>
      </c>
      <c r="B15" s="171" t="s">
        <v>471</v>
      </c>
      <c r="C15" s="171" t="s">
        <v>58</v>
      </c>
      <c r="D15" s="176" t="s">
        <v>91</v>
      </c>
      <c r="E15" s="171" t="s">
        <v>59</v>
      </c>
      <c r="F15" s="171" t="s">
        <v>178</v>
      </c>
      <c r="G15" s="528">
        <v>44217</v>
      </c>
      <c r="H15" s="530">
        <v>-1313607.08</v>
      </c>
    </row>
    <row r="16" spans="1:8">
      <c r="A16" s="171" t="s">
        <v>57</v>
      </c>
      <c r="B16" s="171" t="s">
        <v>472</v>
      </c>
      <c r="C16" s="171" t="s">
        <v>58</v>
      </c>
      <c r="D16" s="176" t="s">
        <v>91</v>
      </c>
      <c r="E16" s="171" t="s">
        <v>180</v>
      </c>
      <c r="F16" s="171" t="s">
        <v>299</v>
      </c>
      <c r="G16" s="528">
        <v>44227</v>
      </c>
      <c r="H16" s="530">
        <v>1918121.37</v>
      </c>
    </row>
    <row r="17" spans="1:23">
      <c r="A17" s="171" t="s">
        <v>57</v>
      </c>
      <c r="B17" s="171" t="s">
        <v>473</v>
      </c>
      <c r="C17" s="171" t="s">
        <v>58</v>
      </c>
      <c r="D17" s="176" t="s">
        <v>91</v>
      </c>
      <c r="E17" s="171" t="s">
        <v>59</v>
      </c>
      <c r="F17" s="171" t="s">
        <v>178</v>
      </c>
      <c r="G17" s="528">
        <v>44227</v>
      </c>
      <c r="H17" s="530">
        <v>1350886.02</v>
      </c>
    </row>
    <row r="18" spans="1:23">
      <c r="A18" s="171" t="s">
        <v>57</v>
      </c>
      <c r="B18" s="171" t="s">
        <v>473</v>
      </c>
      <c r="C18" s="171" t="s">
        <v>58</v>
      </c>
      <c r="D18" s="176" t="s">
        <v>91</v>
      </c>
      <c r="E18" s="171" t="s">
        <v>59</v>
      </c>
      <c r="F18" s="171" t="s">
        <v>178</v>
      </c>
      <c r="G18" s="528">
        <v>44237</v>
      </c>
      <c r="H18" s="530">
        <v>-1350886.02</v>
      </c>
    </row>
    <row r="19" spans="1:23">
      <c r="A19" s="171" t="s">
        <v>57</v>
      </c>
      <c r="B19" s="171" t="s">
        <v>474</v>
      </c>
      <c r="C19" s="171" t="s">
        <v>58</v>
      </c>
      <c r="D19" s="176" t="s">
        <v>91</v>
      </c>
      <c r="E19" s="171" t="s">
        <v>59</v>
      </c>
      <c r="F19" s="171" t="s">
        <v>178</v>
      </c>
      <c r="G19" s="528">
        <v>44255</v>
      </c>
      <c r="H19" s="530">
        <v>1955171.9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</row>
    <row r="20" spans="1:23">
      <c r="A20" s="171" t="s">
        <v>57</v>
      </c>
      <c r="B20" s="171" t="s">
        <v>475</v>
      </c>
      <c r="C20" s="171" t="s">
        <v>58</v>
      </c>
      <c r="D20" s="176" t="s">
        <v>91</v>
      </c>
      <c r="E20" s="171" t="s">
        <v>59</v>
      </c>
      <c r="F20" s="171" t="s">
        <v>178</v>
      </c>
      <c r="G20" s="528">
        <v>44255</v>
      </c>
      <c r="H20" s="530">
        <v>1373233.65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1:23">
      <c r="A21" s="171" t="s">
        <v>57</v>
      </c>
      <c r="B21" s="171" t="s">
        <v>475</v>
      </c>
      <c r="C21" s="171" t="s">
        <v>58</v>
      </c>
      <c r="D21" s="176" t="s">
        <v>91</v>
      </c>
      <c r="E21" s="171" t="s">
        <v>59</v>
      </c>
      <c r="F21" s="171" t="s">
        <v>178</v>
      </c>
      <c r="G21" s="528">
        <v>44279</v>
      </c>
      <c r="H21" s="530">
        <v>-1373233.65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</row>
    <row r="22" spans="1:23">
      <c r="A22" s="171" t="s">
        <v>57</v>
      </c>
      <c r="B22" s="171" t="s">
        <v>476</v>
      </c>
      <c r="C22" s="171" t="s">
        <v>58</v>
      </c>
      <c r="D22" s="176" t="s">
        <v>91</v>
      </c>
      <c r="E22" s="171" t="s">
        <v>180</v>
      </c>
      <c r="F22" s="171" t="s">
        <v>299</v>
      </c>
      <c r="G22" s="528">
        <v>44286</v>
      </c>
      <c r="H22" s="530">
        <v>1883462.2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</row>
    <row r="23" spans="1:23">
      <c r="A23" s="171" t="s">
        <v>57</v>
      </c>
      <c r="B23" s="171" t="s">
        <v>477</v>
      </c>
      <c r="C23" s="171" t="s">
        <v>58</v>
      </c>
      <c r="D23" s="176" t="s">
        <v>91</v>
      </c>
      <c r="E23" s="171" t="s">
        <v>59</v>
      </c>
      <c r="F23" s="171" t="s">
        <v>178</v>
      </c>
      <c r="G23" s="528">
        <v>44286</v>
      </c>
      <c r="H23" s="530">
        <v>1330812.6499999999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</row>
    <row r="24" spans="1:23">
      <c r="A24" s="171" t="s">
        <v>57</v>
      </c>
      <c r="B24" s="171" t="s">
        <v>477</v>
      </c>
      <c r="C24" s="171" t="s">
        <v>58</v>
      </c>
      <c r="D24" s="176" t="s">
        <v>91</v>
      </c>
      <c r="E24" s="171" t="s">
        <v>59</v>
      </c>
      <c r="F24" s="171" t="s">
        <v>178</v>
      </c>
      <c r="G24" s="528">
        <v>44308</v>
      </c>
      <c r="H24" s="530">
        <v>-1330812.6499999999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</row>
    <row r="25" spans="1:23">
      <c r="A25" s="171" t="s">
        <v>57</v>
      </c>
      <c r="B25" s="171" t="s">
        <v>478</v>
      </c>
      <c r="C25" s="171" t="s">
        <v>58</v>
      </c>
      <c r="D25" s="176" t="s">
        <v>91</v>
      </c>
      <c r="E25" s="171" t="s">
        <v>59</v>
      </c>
      <c r="F25" s="171" t="s">
        <v>178</v>
      </c>
      <c r="G25" s="528">
        <v>44316</v>
      </c>
      <c r="H25" s="530">
        <v>1738300.71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</row>
    <row r="26" spans="1:23">
      <c r="A26" s="171" t="s">
        <v>57</v>
      </c>
      <c r="B26" s="171" t="s">
        <v>479</v>
      </c>
      <c r="C26" s="171" t="s">
        <v>58</v>
      </c>
      <c r="D26" s="176" t="s">
        <v>91</v>
      </c>
      <c r="E26" s="171" t="s">
        <v>59</v>
      </c>
      <c r="F26" s="171" t="s">
        <v>178</v>
      </c>
      <c r="G26" s="528">
        <v>44316</v>
      </c>
      <c r="H26" s="530">
        <v>1112397.52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</row>
    <row r="27" spans="1:23">
      <c r="A27" s="171" t="s">
        <v>57</v>
      </c>
      <c r="B27" s="171" t="s">
        <v>479</v>
      </c>
      <c r="C27" s="171" t="s">
        <v>58</v>
      </c>
      <c r="D27" s="176" t="s">
        <v>91</v>
      </c>
      <c r="E27" s="171" t="s">
        <v>59</v>
      </c>
      <c r="F27" s="171" t="s">
        <v>178</v>
      </c>
      <c r="G27" s="528">
        <v>44330</v>
      </c>
      <c r="H27" s="530">
        <v>-1112397.52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3">
      <c r="A28" s="171" t="s">
        <v>57</v>
      </c>
      <c r="B28" s="171" t="s">
        <v>480</v>
      </c>
      <c r="C28" s="171" t="s">
        <v>58</v>
      </c>
      <c r="D28" s="176" t="s">
        <v>91</v>
      </c>
      <c r="E28" s="171" t="s">
        <v>59</v>
      </c>
      <c r="F28" s="171" t="s">
        <v>178</v>
      </c>
      <c r="G28" s="528">
        <v>44347</v>
      </c>
      <c r="H28" s="530">
        <v>1431873.05</v>
      </c>
      <c r="I28" s="176"/>
      <c r="J28"/>
      <c r="K28"/>
      <c r="L28"/>
      <c r="M28"/>
      <c r="N28"/>
      <c r="O28"/>
      <c r="P28"/>
      <c r="Q28"/>
      <c r="R28"/>
      <c r="S28"/>
      <c r="T28"/>
      <c r="U28"/>
      <c r="V28"/>
      <c r="W28"/>
    </row>
    <row r="29" spans="1:23">
      <c r="A29" s="171" t="s">
        <v>57</v>
      </c>
      <c r="B29" s="171" t="s">
        <v>481</v>
      </c>
      <c r="C29" s="171" t="s">
        <v>58</v>
      </c>
      <c r="D29" s="176" t="s">
        <v>91</v>
      </c>
      <c r="E29" s="171" t="s">
        <v>59</v>
      </c>
      <c r="F29" s="171" t="s">
        <v>178</v>
      </c>
      <c r="G29" s="528">
        <v>44347</v>
      </c>
      <c r="H29" s="530">
        <v>1110661.6100000001</v>
      </c>
      <c r="I29" s="176"/>
      <c r="J29" s="176"/>
      <c r="K29" s="176"/>
      <c r="L29" s="176"/>
      <c r="M29" s="176"/>
    </row>
    <row r="30" spans="1:23">
      <c r="A30" s="171" t="s">
        <v>57</v>
      </c>
      <c r="B30" s="171" t="s">
        <v>481</v>
      </c>
      <c r="C30" s="171" t="s">
        <v>58</v>
      </c>
      <c r="D30" s="176" t="s">
        <v>91</v>
      </c>
      <c r="E30" s="171" t="s">
        <v>59</v>
      </c>
      <c r="F30" s="171" t="s">
        <v>178</v>
      </c>
      <c r="G30" s="528">
        <v>44369</v>
      </c>
      <c r="H30" s="530">
        <v>-1110661.6100000001</v>
      </c>
      <c r="I30" s="176"/>
      <c r="J30" s="176"/>
      <c r="K30" s="176"/>
      <c r="L30" s="176"/>
      <c r="M30" s="176"/>
    </row>
    <row r="31" spans="1:23">
      <c r="A31" s="171" t="s">
        <v>57</v>
      </c>
      <c r="B31" s="171" t="s">
        <v>482</v>
      </c>
      <c r="C31" s="171" t="s">
        <v>58</v>
      </c>
      <c r="D31" s="176" t="s">
        <v>91</v>
      </c>
      <c r="E31" s="171" t="s">
        <v>59</v>
      </c>
      <c r="F31" s="171" t="s">
        <v>178</v>
      </c>
      <c r="G31" s="528">
        <v>44377</v>
      </c>
      <c r="H31" s="530">
        <v>1463459.58</v>
      </c>
      <c r="I31" s="176"/>
      <c r="J31" s="176"/>
      <c r="K31" s="176"/>
      <c r="L31" s="176"/>
      <c r="M31" s="176"/>
    </row>
    <row r="32" spans="1:23">
      <c r="A32" s="171" t="s">
        <v>57</v>
      </c>
      <c r="B32" s="171" t="s">
        <v>483</v>
      </c>
      <c r="C32" s="171" t="s">
        <v>58</v>
      </c>
      <c r="D32" s="176" t="s">
        <v>91</v>
      </c>
      <c r="E32" s="171" t="s">
        <v>59</v>
      </c>
      <c r="F32" s="171" t="s">
        <v>178</v>
      </c>
      <c r="G32" s="528">
        <v>44377</v>
      </c>
      <c r="H32" s="530">
        <v>1185968.3400000001</v>
      </c>
      <c r="I32" s="176"/>
      <c r="J32" s="176"/>
      <c r="K32" s="176"/>
      <c r="L32" s="176"/>
      <c r="M32" s="176"/>
    </row>
    <row r="33" spans="1:13">
      <c r="A33" s="171" t="s">
        <v>57</v>
      </c>
      <c r="B33" s="171" t="s">
        <v>483</v>
      </c>
      <c r="C33" s="171" t="s">
        <v>58</v>
      </c>
      <c r="D33" s="176" t="s">
        <v>91</v>
      </c>
      <c r="E33" s="171" t="s">
        <v>59</v>
      </c>
      <c r="F33" s="171" t="s">
        <v>178</v>
      </c>
      <c r="G33" s="528">
        <v>44392</v>
      </c>
      <c r="H33" s="530">
        <v>-1185968.3400000001</v>
      </c>
      <c r="I33" s="176"/>
      <c r="J33" s="176"/>
      <c r="K33" s="176"/>
      <c r="L33" s="176"/>
      <c r="M33" s="176"/>
    </row>
    <row r="34" spans="1:13">
      <c r="A34" s="176" t="s">
        <v>57</v>
      </c>
      <c r="B34" s="176" t="s">
        <v>489</v>
      </c>
      <c r="C34" s="176" t="s">
        <v>58</v>
      </c>
      <c r="D34" s="176" t="s">
        <v>91</v>
      </c>
      <c r="E34" s="176" t="s">
        <v>59</v>
      </c>
      <c r="F34" s="176" t="s">
        <v>178</v>
      </c>
      <c r="G34" s="528">
        <v>44408</v>
      </c>
      <c r="H34" s="531">
        <v>1562473.28</v>
      </c>
      <c r="I34" s="176"/>
      <c r="J34" s="182"/>
      <c r="K34" s="182"/>
      <c r="L34" s="183" t="s">
        <v>4</v>
      </c>
      <c r="M34" s="176"/>
    </row>
    <row r="35" spans="1:13">
      <c r="A35" s="176" t="s">
        <v>57</v>
      </c>
      <c r="B35" s="176" t="s">
        <v>490</v>
      </c>
      <c r="C35" s="176" t="s">
        <v>58</v>
      </c>
      <c r="D35" s="176" t="s">
        <v>91</v>
      </c>
      <c r="E35" s="176" t="s">
        <v>59</v>
      </c>
      <c r="F35" s="176" t="s">
        <v>178</v>
      </c>
      <c r="G35" s="528">
        <v>44408</v>
      </c>
      <c r="H35" s="531">
        <v>1087673.92</v>
      </c>
      <c r="I35" s="176"/>
      <c r="J35" s="183" t="s">
        <v>145</v>
      </c>
      <c r="K35" s="183" t="s">
        <v>145</v>
      </c>
      <c r="L35" s="183" t="s">
        <v>147</v>
      </c>
      <c r="M35" s="176"/>
    </row>
    <row r="36" spans="1:13">
      <c r="A36" s="176"/>
      <c r="E36" s="176"/>
      <c r="F36" s="176"/>
      <c r="G36" s="176"/>
      <c r="H36" s="176"/>
      <c r="I36" s="176"/>
      <c r="J36" s="184" t="s">
        <v>459</v>
      </c>
      <c r="K36" s="184" t="s">
        <v>460</v>
      </c>
      <c r="L36" s="183" t="s">
        <v>31</v>
      </c>
      <c r="M36" s="176"/>
    </row>
    <row r="37" spans="1:13">
      <c r="A37" s="92" t="s">
        <v>65</v>
      </c>
      <c r="E37" s="176"/>
      <c r="F37" s="176"/>
      <c r="G37" s="137" t="s">
        <v>461</v>
      </c>
      <c r="H37" s="185">
        <f>SUM(H6:H35)</f>
        <v>17084370.850000001</v>
      </c>
      <c r="I37" s="176"/>
      <c r="J37" s="186">
        <f>'Electric - Load'!L44</f>
        <v>1507930000</v>
      </c>
      <c r="K37" s="186">
        <f>'Electric - Load'!L45</f>
        <v>1408955000</v>
      </c>
      <c r="L37" s="186"/>
      <c r="M37" s="176"/>
    </row>
    <row r="38" spans="1:13" ht="13.15" customHeight="1">
      <c r="A38" s="92" t="s">
        <v>61</v>
      </c>
      <c r="E38" s="176"/>
      <c r="F38" s="176"/>
      <c r="G38" s="196" t="s">
        <v>464</v>
      </c>
      <c r="H38" s="187">
        <f>L42</f>
        <v>2509188.7213077163</v>
      </c>
      <c r="I38" s="183" t="s">
        <v>27</v>
      </c>
      <c r="J38" s="188">
        <f>'2020 Elec Rates'!G37</f>
        <v>9.0444255594817821E-4</v>
      </c>
      <c r="K38" s="188">
        <f>'2020 Elec Rates'!G37</f>
        <v>9.0444255594817821E-4</v>
      </c>
      <c r="L38" s="176"/>
      <c r="M38" s="176"/>
    </row>
    <row r="39" spans="1:13" ht="13.9" customHeight="1">
      <c r="E39" s="176"/>
      <c r="F39" s="176"/>
      <c r="G39" s="196"/>
      <c r="H39" s="189"/>
      <c r="I39" s="190" t="s">
        <v>146</v>
      </c>
      <c r="J39" s="176">
        <f>'Revenue Req 2021-2022'!F26</f>
        <v>0.95111500000000004</v>
      </c>
      <c r="K39" s="176">
        <f>'Revenue Req 2021-2022'!F26</f>
        <v>0.95111500000000004</v>
      </c>
      <c r="L39" s="176"/>
      <c r="M39" s="176"/>
    </row>
    <row r="40" spans="1:13" ht="30" customHeight="1">
      <c r="E40" s="176"/>
      <c r="F40" s="176"/>
      <c r="G40" s="176"/>
      <c r="H40" s="191">
        <f>SUM(H37:H39)</f>
        <v>19593559.571307719</v>
      </c>
      <c r="I40" s="190" t="s">
        <v>148</v>
      </c>
      <c r="J40" s="192">
        <f>J38*J39</f>
        <v>8.6022888160065152E-4</v>
      </c>
      <c r="K40" s="192">
        <f>K38*K39</f>
        <v>8.6022888160065152E-4</v>
      </c>
      <c r="L40" s="176"/>
      <c r="M40" s="176"/>
    </row>
    <row r="41" spans="1:13">
      <c r="E41" s="176"/>
      <c r="F41" s="176"/>
      <c r="G41" s="176"/>
      <c r="H41" s="176"/>
      <c r="I41" s="176"/>
      <c r="J41" s="193">
        <f>J37*J40</f>
        <v>1297164.9374320705</v>
      </c>
      <c r="K41" s="193">
        <f>K37*K40</f>
        <v>1212023.7838756461</v>
      </c>
      <c r="L41" s="194"/>
      <c r="M41" s="176"/>
    </row>
    <row r="42" spans="1:13" ht="13.5" thickBot="1">
      <c r="E42" s="176"/>
      <c r="F42" s="176"/>
      <c r="G42" s="176"/>
      <c r="H42" s="176"/>
      <c r="I42" s="176"/>
      <c r="J42" s="176"/>
      <c r="K42" s="176"/>
      <c r="L42" s="195">
        <f>SUM(J41:K41)</f>
        <v>2509188.7213077163</v>
      </c>
      <c r="M42" s="176"/>
    </row>
    <row r="43" spans="1:13" ht="13.5" thickTop="1">
      <c r="D43"/>
      <c r="E43"/>
      <c r="H43" s="176"/>
      <c r="I43" s="176"/>
      <c r="J43" s="176"/>
      <c r="K43" s="176"/>
      <c r="L43" s="176"/>
      <c r="M43" s="176"/>
    </row>
    <row r="44" spans="1:13">
      <c r="D44"/>
      <c r="E44"/>
    </row>
  </sheetData>
  <pageMargins left="0.75" right="0.75" top="1" bottom="1" header="0.5" footer="0.5"/>
  <headerFooter alignWithMargins="0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workbookViewId="0"/>
  </sheetViews>
  <sheetFormatPr defaultColWidth="8.85546875" defaultRowHeight="12.75" outlineLevelRow="2"/>
  <cols>
    <col min="1" max="1" width="10" style="133" bestFit="1" customWidth="1"/>
    <col min="2" max="2" width="44" style="133" bestFit="1" customWidth="1"/>
    <col min="3" max="3" width="10.42578125" style="133" customWidth="1"/>
    <col min="4" max="4" width="22" style="133" bestFit="1" customWidth="1"/>
    <col min="5" max="5" width="10" style="133" bestFit="1" customWidth="1"/>
    <col min="6" max="6" width="17.28515625" style="133" customWidth="1"/>
    <col min="7" max="7" width="11.140625" style="133" customWidth="1"/>
    <col min="8" max="8" width="17" style="133" bestFit="1" customWidth="1"/>
    <col min="9" max="9" width="12.7109375" style="133" customWidth="1"/>
    <col min="10" max="10" width="14.140625" style="133" bestFit="1" customWidth="1"/>
    <col min="11" max="11" width="13.85546875" style="133" customWidth="1"/>
    <col min="12" max="12" width="14.85546875" style="133" bestFit="1" customWidth="1"/>
    <col min="13" max="13" width="12.28515625" style="133" bestFit="1" customWidth="1"/>
    <col min="14" max="16384" width="8.85546875" style="133"/>
  </cols>
  <sheetData>
    <row r="1" spans="1:11">
      <c r="A1" s="132" t="s">
        <v>181</v>
      </c>
    </row>
    <row r="2" spans="1:11">
      <c r="A2" s="132" t="s">
        <v>48</v>
      </c>
    </row>
    <row r="3" spans="1:11">
      <c r="A3" s="132" t="s">
        <v>49</v>
      </c>
    </row>
    <row r="4" spans="1:11">
      <c r="A4" s="134" t="s">
        <v>176</v>
      </c>
    </row>
    <row r="5" spans="1:11" ht="25.5">
      <c r="A5" s="135" t="s">
        <v>50</v>
      </c>
      <c r="B5" s="135" t="s">
        <v>51</v>
      </c>
      <c r="C5" s="136" t="s">
        <v>52</v>
      </c>
      <c r="D5" s="135" t="s">
        <v>53</v>
      </c>
      <c r="E5" s="135" t="s">
        <v>54</v>
      </c>
      <c r="F5" s="136" t="s">
        <v>177</v>
      </c>
      <c r="G5" s="135" t="s">
        <v>55</v>
      </c>
      <c r="H5" s="136" t="s">
        <v>56</v>
      </c>
    </row>
    <row r="6" spans="1:11" outlineLevel="2">
      <c r="A6" s="45" t="s">
        <v>57</v>
      </c>
      <c r="B6" s="45" t="s">
        <v>280</v>
      </c>
      <c r="C6" s="45" t="s">
        <v>58</v>
      </c>
      <c r="D6" s="133" t="s">
        <v>91</v>
      </c>
      <c r="E6" s="45" t="s">
        <v>59</v>
      </c>
      <c r="F6" s="45" t="s">
        <v>178</v>
      </c>
      <c r="G6" s="47">
        <v>43755</v>
      </c>
      <c r="H6" s="203">
        <v>-950055.42</v>
      </c>
    </row>
    <row r="7" spans="1:11" outlineLevel="2">
      <c r="A7" s="45" t="s">
        <v>57</v>
      </c>
      <c r="B7" s="45" t="s">
        <v>281</v>
      </c>
      <c r="C7" s="45" t="s">
        <v>58</v>
      </c>
      <c r="D7" s="133" t="s">
        <v>91</v>
      </c>
      <c r="E7" s="45" t="s">
        <v>59</v>
      </c>
      <c r="F7" s="45" t="s">
        <v>178</v>
      </c>
      <c r="G7" s="47">
        <v>43769</v>
      </c>
      <c r="H7" s="203">
        <v>1278252.27</v>
      </c>
    </row>
    <row r="8" spans="1:11" outlineLevel="2">
      <c r="A8" s="45" t="s">
        <v>57</v>
      </c>
      <c r="B8" s="45" t="s">
        <v>282</v>
      </c>
      <c r="C8" s="45" t="s">
        <v>58</v>
      </c>
      <c r="D8" s="133" t="s">
        <v>91</v>
      </c>
      <c r="E8" s="45" t="s">
        <v>180</v>
      </c>
      <c r="F8" s="45" t="s">
        <v>299</v>
      </c>
      <c r="G8" s="47">
        <v>43769</v>
      </c>
      <c r="H8" s="203">
        <v>1293589.76</v>
      </c>
    </row>
    <row r="9" spans="1:11" outlineLevel="2">
      <c r="A9" s="45" t="s">
        <v>57</v>
      </c>
      <c r="B9" s="45" t="s">
        <v>282</v>
      </c>
      <c r="C9" s="45" t="s">
        <v>58</v>
      </c>
      <c r="D9" s="133" t="s">
        <v>91</v>
      </c>
      <c r="E9" s="45" t="s">
        <v>180</v>
      </c>
      <c r="F9" s="45" t="s">
        <v>299</v>
      </c>
      <c r="G9" s="47">
        <v>43784</v>
      </c>
      <c r="H9" s="203">
        <v>-1293589.76</v>
      </c>
    </row>
    <row r="10" spans="1:11" outlineLevel="2">
      <c r="A10" s="45" t="s">
        <v>57</v>
      </c>
      <c r="B10" s="45" t="s">
        <v>283</v>
      </c>
      <c r="C10" s="45" t="s">
        <v>58</v>
      </c>
      <c r="D10" s="133" t="s">
        <v>91</v>
      </c>
      <c r="E10" s="45" t="s">
        <v>180</v>
      </c>
      <c r="F10" s="45" t="s">
        <v>299</v>
      </c>
      <c r="G10" s="47">
        <v>43799</v>
      </c>
      <c r="H10" s="203">
        <v>1524420.12</v>
      </c>
    </row>
    <row r="11" spans="1:11" outlineLevel="2">
      <c r="A11" s="45" t="s">
        <v>57</v>
      </c>
      <c r="B11" s="45" t="s">
        <v>284</v>
      </c>
      <c r="C11" s="45" t="s">
        <v>58</v>
      </c>
      <c r="D11" s="133" t="s">
        <v>91</v>
      </c>
      <c r="E11" s="45" t="s">
        <v>180</v>
      </c>
      <c r="F11" s="45" t="s">
        <v>299</v>
      </c>
      <c r="G11" s="47">
        <v>43799</v>
      </c>
      <c r="H11" s="203">
        <v>1441444.61</v>
      </c>
    </row>
    <row r="12" spans="1:11" outlineLevel="2">
      <c r="A12" s="45" t="s">
        <v>57</v>
      </c>
      <c r="B12" s="45" t="s">
        <v>284</v>
      </c>
      <c r="C12" s="45" t="s">
        <v>58</v>
      </c>
      <c r="D12" s="133" t="s">
        <v>91</v>
      </c>
      <c r="E12" s="45" t="s">
        <v>180</v>
      </c>
      <c r="F12" s="45" t="s">
        <v>299</v>
      </c>
      <c r="G12" s="47">
        <v>43810</v>
      </c>
      <c r="H12" s="203">
        <v>-1441444.61</v>
      </c>
      <c r="J12" s="156" t="s">
        <v>184</v>
      </c>
      <c r="K12" s="149"/>
    </row>
    <row r="13" spans="1:11" outlineLevel="2">
      <c r="A13" s="45" t="s">
        <v>57</v>
      </c>
      <c r="B13" s="45" t="s">
        <v>285</v>
      </c>
      <c r="C13" s="45" t="s">
        <v>58</v>
      </c>
      <c r="D13" s="133" t="s">
        <v>91</v>
      </c>
      <c r="E13" s="45" t="s">
        <v>180</v>
      </c>
      <c r="F13" s="45" t="s">
        <v>299</v>
      </c>
      <c r="G13" s="47">
        <v>43830</v>
      </c>
      <c r="H13" s="203">
        <v>1992211.03</v>
      </c>
    </row>
    <row r="14" spans="1:11" outlineLevel="2">
      <c r="A14" s="45" t="s">
        <v>57</v>
      </c>
      <c r="B14" s="45" t="s">
        <v>286</v>
      </c>
      <c r="C14" s="45" t="s">
        <v>58</v>
      </c>
      <c r="D14" s="133" t="s">
        <v>91</v>
      </c>
      <c r="E14" s="45" t="s">
        <v>180</v>
      </c>
      <c r="F14" s="45" t="s">
        <v>299</v>
      </c>
      <c r="G14" s="47">
        <v>43830</v>
      </c>
      <c r="H14" s="203">
        <v>1503919.7</v>
      </c>
    </row>
    <row r="15" spans="1:11" outlineLevel="2">
      <c r="A15" s="45" t="s">
        <v>57</v>
      </c>
      <c r="B15" s="45" t="s">
        <v>286</v>
      </c>
      <c r="C15" s="45" t="s">
        <v>58</v>
      </c>
      <c r="D15" s="133" t="s">
        <v>91</v>
      </c>
      <c r="E15" s="45" t="s">
        <v>180</v>
      </c>
      <c r="F15" s="45" t="s">
        <v>299</v>
      </c>
      <c r="G15" s="47">
        <v>43858</v>
      </c>
      <c r="H15" s="203">
        <v>-1503919.7</v>
      </c>
    </row>
    <row r="16" spans="1:11" outlineLevel="2">
      <c r="A16" s="45" t="s">
        <v>57</v>
      </c>
      <c r="B16" s="45" t="s">
        <v>287</v>
      </c>
      <c r="C16" s="45" t="s">
        <v>58</v>
      </c>
      <c r="D16" s="133" t="s">
        <v>91</v>
      </c>
      <c r="E16" s="45" t="s">
        <v>180</v>
      </c>
      <c r="F16" s="45" t="s">
        <v>299</v>
      </c>
      <c r="G16" s="47">
        <v>43861</v>
      </c>
      <c r="H16" s="203">
        <v>1984272.92</v>
      </c>
    </row>
    <row r="17" spans="1:13" outlineLevel="2">
      <c r="A17" s="45" t="s">
        <v>57</v>
      </c>
      <c r="B17" s="45" t="s">
        <v>288</v>
      </c>
      <c r="C17" s="45" t="s">
        <v>58</v>
      </c>
      <c r="D17" s="133" t="s">
        <v>91</v>
      </c>
      <c r="E17" s="45" t="s">
        <v>180</v>
      </c>
      <c r="F17" s="45" t="s">
        <v>299</v>
      </c>
      <c r="G17" s="47">
        <v>43861</v>
      </c>
      <c r="H17" s="203">
        <v>1481873.57</v>
      </c>
    </row>
    <row r="18" spans="1:13" outlineLevel="2">
      <c r="A18" s="45" t="s">
        <v>57</v>
      </c>
      <c r="B18" s="45" t="s">
        <v>288</v>
      </c>
      <c r="C18" s="45" t="s">
        <v>58</v>
      </c>
      <c r="D18" s="133" t="s">
        <v>91</v>
      </c>
      <c r="E18" s="45" t="s">
        <v>180</v>
      </c>
      <c r="F18" s="45" t="s">
        <v>299</v>
      </c>
      <c r="G18" s="47">
        <v>43881</v>
      </c>
      <c r="H18" s="203">
        <v>-1481873.57</v>
      </c>
    </row>
    <row r="19" spans="1:13" outlineLevel="2">
      <c r="A19" s="45" t="s">
        <v>57</v>
      </c>
      <c r="B19" s="45" t="s">
        <v>289</v>
      </c>
      <c r="C19" s="45" t="s">
        <v>58</v>
      </c>
      <c r="D19" s="133" t="s">
        <v>91</v>
      </c>
      <c r="E19" s="45" t="s">
        <v>180</v>
      </c>
      <c r="F19" s="45" t="s">
        <v>299</v>
      </c>
      <c r="G19" s="47">
        <v>43890</v>
      </c>
      <c r="H19" s="203">
        <v>1979801.45</v>
      </c>
    </row>
    <row r="20" spans="1:13" outlineLevel="2">
      <c r="A20" s="45" t="s">
        <v>57</v>
      </c>
      <c r="B20" s="45" t="s">
        <v>290</v>
      </c>
      <c r="C20" s="45" t="s">
        <v>58</v>
      </c>
      <c r="D20" s="133" t="s">
        <v>91</v>
      </c>
      <c r="E20" s="45" t="s">
        <v>180</v>
      </c>
      <c r="F20" s="45" t="s">
        <v>299</v>
      </c>
      <c r="G20" s="47">
        <v>43890</v>
      </c>
      <c r="H20" s="203">
        <v>1385798.09</v>
      </c>
    </row>
    <row r="21" spans="1:13" outlineLevel="2">
      <c r="A21" s="45" t="s">
        <v>57</v>
      </c>
      <c r="B21" s="45" t="s">
        <v>290</v>
      </c>
      <c r="C21" s="45" t="s">
        <v>58</v>
      </c>
      <c r="D21" s="133" t="s">
        <v>91</v>
      </c>
      <c r="E21" s="45" t="s">
        <v>180</v>
      </c>
      <c r="F21" s="45" t="s">
        <v>299</v>
      </c>
      <c r="G21" s="47">
        <v>43903</v>
      </c>
      <c r="H21" s="203">
        <v>-1385798.09</v>
      </c>
    </row>
    <row r="22" spans="1:13" outlineLevel="2">
      <c r="A22" s="45" t="s">
        <v>57</v>
      </c>
      <c r="B22" s="45" t="s">
        <v>291</v>
      </c>
      <c r="C22" s="45" t="s">
        <v>58</v>
      </c>
      <c r="D22" s="133" t="s">
        <v>91</v>
      </c>
      <c r="E22" s="45" t="s">
        <v>180</v>
      </c>
      <c r="F22" s="45" t="s">
        <v>299</v>
      </c>
      <c r="G22" s="47">
        <v>43921</v>
      </c>
      <c r="H22" s="203">
        <v>1856034.74</v>
      </c>
    </row>
    <row r="23" spans="1:13" outlineLevel="2">
      <c r="A23" s="45" t="s">
        <v>57</v>
      </c>
      <c r="B23" s="45" t="s">
        <v>292</v>
      </c>
      <c r="C23" s="45" t="s">
        <v>58</v>
      </c>
      <c r="D23" s="133" t="s">
        <v>91</v>
      </c>
      <c r="E23" s="45" t="s">
        <v>180</v>
      </c>
      <c r="F23" s="45" t="s">
        <v>299</v>
      </c>
      <c r="G23" s="47">
        <v>43921</v>
      </c>
      <c r="H23" s="203">
        <v>1318767.3999999999</v>
      </c>
    </row>
    <row r="24" spans="1:13" outlineLevel="2">
      <c r="A24" s="45" t="s">
        <v>57</v>
      </c>
      <c r="B24" s="45" t="s">
        <v>292</v>
      </c>
      <c r="C24" s="45" t="s">
        <v>58</v>
      </c>
      <c r="D24" s="133" t="s">
        <v>91</v>
      </c>
      <c r="E24" s="45" t="s">
        <v>180</v>
      </c>
      <c r="F24" s="45" t="s">
        <v>299</v>
      </c>
      <c r="G24" s="47">
        <v>43944</v>
      </c>
      <c r="H24" s="203">
        <v>-1318767.3999999999</v>
      </c>
    </row>
    <row r="25" spans="1:13" outlineLevel="2">
      <c r="A25" s="45" t="s">
        <v>57</v>
      </c>
      <c r="B25" s="45" t="s">
        <v>293</v>
      </c>
      <c r="C25" s="45" t="s">
        <v>58</v>
      </c>
      <c r="D25" s="133" t="s">
        <v>91</v>
      </c>
      <c r="E25" s="45" t="s">
        <v>180</v>
      </c>
      <c r="F25" s="45" t="s">
        <v>299</v>
      </c>
      <c r="G25" s="47">
        <v>43951</v>
      </c>
      <c r="H25" s="203">
        <v>1693521.23</v>
      </c>
    </row>
    <row r="26" spans="1:13" outlineLevel="2">
      <c r="A26" s="45" t="s">
        <v>57</v>
      </c>
      <c r="B26" s="45" t="s">
        <v>294</v>
      </c>
      <c r="C26" s="45" t="s">
        <v>58</v>
      </c>
      <c r="D26" s="133" t="s">
        <v>91</v>
      </c>
      <c r="E26" s="45" t="s">
        <v>180</v>
      </c>
      <c r="F26" s="45" t="s">
        <v>299</v>
      </c>
      <c r="G26" s="47">
        <v>43951</v>
      </c>
      <c r="H26" s="203">
        <v>1027605.77</v>
      </c>
    </row>
    <row r="27" spans="1:13" outlineLevel="2">
      <c r="A27" s="45" t="s">
        <v>57</v>
      </c>
      <c r="B27" s="45" t="s">
        <v>294</v>
      </c>
      <c r="C27" s="45" t="s">
        <v>58</v>
      </c>
      <c r="D27" s="133" t="s">
        <v>91</v>
      </c>
      <c r="E27" s="45" t="s">
        <v>180</v>
      </c>
      <c r="F27" s="45" t="s">
        <v>299</v>
      </c>
      <c r="G27" s="47">
        <v>43969</v>
      </c>
      <c r="H27" s="203">
        <v>-1027605.77</v>
      </c>
    </row>
    <row r="28" spans="1:13" outlineLevel="2">
      <c r="A28" s="45" t="s">
        <v>57</v>
      </c>
      <c r="B28" s="45" t="s">
        <v>295</v>
      </c>
      <c r="C28" s="45" t="s">
        <v>58</v>
      </c>
      <c r="D28" s="133" t="s">
        <v>91</v>
      </c>
      <c r="E28" s="45" t="s">
        <v>180</v>
      </c>
      <c r="F28" s="45" t="s">
        <v>299</v>
      </c>
      <c r="G28" s="47">
        <v>43982</v>
      </c>
      <c r="H28" s="203">
        <v>1410047.67</v>
      </c>
      <c r="I28" s="176"/>
      <c r="J28" s="176"/>
      <c r="K28" s="176"/>
      <c r="L28" s="176"/>
    </row>
    <row r="29" spans="1:13" outlineLevel="2">
      <c r="A29" s="45" t="s">
        <v>57</v>
      </c>
      <c r="B29" s="45" t="s">
        <v>296</v>
      </c>
      <c r="C29" s="45" t="s">
        <v>58</v>
      </c>
      <c r="D29" s="133" t="s">
        <v>91</v>
      </c>
      <c r="E29" s="45" t="s">
        <v>59</v>
      </c>
      <c r="F29" s="45" t="s">
        <v>178</v>
      </c>
      <c r="G29" s="47">
        <v>43982</v>
      </c>
      <c r="H29" s="203">
        <v>940524.9</v>
      </c>
      <c r="I29" s="176"/>
      <c r="J29" s="176"/>
      <c r="K29" s="176"/>
      <c r="L29" s="176"/>
    </row>
    <row r="30" spans="1:13" outlineLevel="2">
      <c r="A30" s="45" t="s">
        <v>57</v>
      </c>
      <c r="B30" s="45" t="s">
        <v>296</v>
      </c>
      <c r="C30" s="45" t="s">
        <v>58</v>
      </c>
      <c r="D30" s="133" t="s">
        <v>91</v>
      </c>
      <c r="E30" s="45" t="s">
        <v>59</v>
      </c>
      <c r="F30" s="45" t="s">
        <v>178</v>
      </c>
      <c r="G30" s="47">
        <v>43999</v>
      </c>
      <c r="H30" s="203">
        <v>-940524.9</v>
      </c>
      <c r="I30" s="176"/>
      <c r="J30" s="176"/>
      <c r="K30" s="176"/>
      <c r="L30" s="176"/>
      <c r="M30" s="176"/>
    </row>
    <row r="31" spans="1:13" outlineLevel="2">
      <c r="A31" s="45" t="s">
        <v>57</v>
      </c>
      <c r="B31" s="45" t="s">
        <v>297</v>
      </c>
      <c r="C31" s="45" t="s">
        <v>58</v>
      </c>
      <c r="D31" s="133" t="s">
        <v>91</v>
      </c>
      <c r="E31" s="45" t="s">
        <v>59</v>
      </c>
      <c r="F31" s="45" t="s">
        <v>178</v>
      </c>
      <c r="G31" s="47">
        <v>44012</v>
      </c>
      <c r="H31" s="203">
        <v>1426257.58</v>
      </c>
      <c r="I31" s="176"/>
      <c r="J31" s="176"/>
      <c r="K31" s="176"/>
      <c r="L31" s="176"/>
      <c r="M31" s="176"/>
    </row>
    <row r="32" spans="1:13" outlineLevel="2">
      <c r="A32" s="45" t="s">
        <v>57</v>
      </c>
      <c r="B32" s="45" t="s">
        <v>298</v>
      </c>
      <c r="C32" s="45" t="s">
        <v>58</v>
      </c>
      <c r="D32" s="133" t="s">
        <v>91</v>
      </c>
      <c r="E32" s="45" t="s">
        <v>59</v>
      </c>
      <c r="F32" s="45" t="s">
        <v>178</v>
      </c>
      <c r="G32" s="47">
        <v>44012</v>
      </c>
      <c r="H32" s="203">
        <v>813845.37</v>
      </c>
      <c r="I32" s="176"/>
      <c r="J32" s="176"/>
      <c r="K32" s="176"/>
      <c r="L32" s="176"/>
      <c r="M32" s="176"/>
    </row>
    <row r="33" spans="1:13" outlineLevel="2">
      <c r="A33" s="45" t="s">
        <v>57</v>
      </c>
      <c r="B33" s="45" t="s">
        <v>298</v>
      </c>
      <c r="C33" s="45" t="s">
        <v>58</v>
      </c>
      <c r="D33" s="133" t="s">
        <v>91</v>
      </c>
      <c r="E33" s="45" t="s">
        <v>59</v>
      </c>
      <c r="F33" s="45" t="s">
        <v>178</v>
      </c>
      <c r="G33" s="47">
        <v>44022</v>
      </c>
      <c r="H33" s="203">
        <v>-813845.37</v>
      </c>
      <c r="I33" s="176"/>
      <c r="J33" s="176"/>
      <c r="K33" s="176"/>
      <c r="L33" s="176"/>
      <c r="M33" s="176"/>
    </row>
    <row r="34" spans="1:13" outlineLevel="2">
      <c r="A34" s="45" t="s">
        <v>57</v>
      </c>
      <c r="B34" s="45" t="s">
        <v>356</v>
      </c>
      <c r="C34" s="45" t="s">
        <v>358</v>
      </c>
      <c r="D34" s="133" t="s">
        <v>91</v>
      </c>
      <c r="E34" s="45" t="s">
        <v>59</v>
      </c>
      <c r="F34" s="45" t="s">
        <v>178</v>
      </c>
      <c r="G34" s="47">
        <v>44043</v>
      </c>
      <c r="H34" s="203">
        <v>1361415.02</v>
      </c>
      <c r="I34" s="176"/>
      <c r="J34" s="182"/>
      <c r="K34" s="182"/>
      <c r="L34" s="183" t="s">
        <v>4</v>
      </c>
      <c r="M34" s="176"/>
    </row>
    <row r="35" spans="1:13" outlineLevel="2">
      <c r="A35" s="45" t="s">
        <v>57</v>
      </c>
      <c r="B35" s="45" t="s">
        <v>357</v>
      </c>
      <c r="C35" s="45" t="s">
        <v>359</v>
      </c>
      <c r="D35" s="133" t="s">
        <v>91</v>
      </c>
      <c r="E35" s="45" t="s">
        <v>59</v>
      </c>
      <c r="F35" s="45" t="s">
        <v>178</v>
      </c>
      <c r="G35" s="47">
        <v>44043</v>
      </c>
      <c r="H35" s="203">
        <v>906009.73</v>
      </c>
      <c r="I35" s="176"/>
      <c r="J35" s="183" t="s">
        <v>145</v>
      </c>
      <c r="K35" s="183" t="s">
        <v>145</v>
      </c>
      <c r="L35" s="183" t="s">
        <v>147</v>
      </c>
      <c r="M35" s="176"/>
    </row>
    <row r="36" spans="1:13" outlineLevel="2">
      <c r="H36" s="176"/>
      <c r="I36" s="176"/>
      <c r="J36" s="184" t="s">
        <v>302</v>
      </c>
      <c r="K36" s="184" t="s">
        <v>303</v>
      </c>
      <c r="L36" s="183" t="s">
        <v>31</v>
      </c>
      <c r="M36" s="176"/>
    </row>
    <row r="37" spans="1:13" outlineLevel="1">
      <c r="A37" s="92" t="s">
        <v>65</v>
      </c>
      <c r="G37" s="137" t="s">
        <v>300</v>
      </c>
      <c r="H37" s="185">
        <f>SUM(H6:H35)</f>
        <v>16462188.340000002</v>
      </c>
      <c r="I37" s="176"/>
      <c r="J37" s="186">
        <v>1541778000</v>
      </c>
      <c r="K37" s="186">
        <v>1400710000</v>
      </c>
      <c r="L37" s="186"/>
      <c r="M37" s="176"/>
    </row>
    <row r="38" spans="1:13" ht="13.15" customHeight="1" outlineLevel="1">
      <c r="A38" s="92" t="s">
        <v>61</v>
      </c>
      <c r="G38" s="138" t="s">
        <v>301</v>
      </c>
      <c r="H38" s="187">
        <f>L42</f>
        <v>2537700.3343299553</v>
      </c>
      <c r="I38" s="183" t="s">
        <v>27</v>
      </c>
      <c r="J38" s="188">
        <v>9.0555041475749102E-4</v>
      </c>
      <c r="K38" s="188">
        <v>9.0555041475749102E-4</v>
      </c>
      <c r="L38" s="176"/>
      <c r="M38" s="176"/>
    </row>
    <row r="39" spans="1:13" ht="13.9" customHeight="1" outlineLevel="1">
      <c r="G39" s="138"/>
      <c r="H39" s="189"/>
      <c r="I39" s="190" t="s">
        <v>146</v>
      </c>
      <c r="J39" s="176">
        <v>0.95238599999999995</v>
      </c>
      <c r="K39" s="176">
        <v>0.95238599999999995</v>
      </c>
      <c r="L39" s="176"/>
      <c r="M39" s="176"/>
    </row>
    <row r="40" spans="1:13" ht="30" customHeight="1">
      <c r="H40" s="191">
        <f>SUM(H37:H39)</f>
        <v>18999888.674329959</v>
      </c>
      <c r="I40" s="190" t="s">
        <v>148</v>
      </c>
      <c r="J40" s="192">
        <v>8.6243353730922783E-4</v>
      </c>
      <c r="K40" s="192">
        <v>8.6243353730922783E-4</v>
      </c>
      <c r="L40" s="176"/>
      <c r="M40" s="176"/>
    </row>
    <row r="41" spans="1:13">
      <c r="H41" s="176"/>
      <c r="I41" s="176"/>
      <c r="J41" s="193">
        <f>J37*J40</f>
        <v>1329681.0542855468</v>
      </c>
      <c r="K41" s="193">
        <f>K37*K40</f>
        <v>1208019.2800444085</v>
      </c>
      <c r="L41" s="194"/>
      <c r="M41" s="176"/>
    </row>
    <row r="42" spans="1:13" ht="13.5" thickBot="1">
      <c r="H42" s="176"/>
      <c r="I42" s="176"/>
      <c r="J42" s="176"/>
      <c r="K42" s="176"/>
      <c r="L42" s="195">
        <f>SUM(J41:K41)</f>
        <v>2537700.3343299553</v>
      </c>
      <c r="M42" s="176"/>
    </row>
    <row r="43" spans="1:13" ht="13.5" thickTop="1">
      <c r="H43" s="176"/>
      <c r="I43" s="176"/>
      <c r="J43" s="176"/>
      <c r="K43" s="176"/>
      <c r="L43" s="176"/>
      <c r="M43" s="176"/>
    </row>
  </sheetData>
  <pageMargins left="0.75" right="0.75" top="1" bottom="1" header="0.5" footer="0.5"/>
  <headerFooter alignWithMargins="0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88"/>
  <sheetViews>
    <sheetView zoomScale="90" workbookViewId="0">
      <pane xSplit="3" ySplit="6" topLeftCell="D7" activePane="bottomRight" state="frozen"/>
      <selection activeCell="B59" sqref="B59"/>
      <selection pane="topRight" activeCell="B59" sqref="B59"/>
      <selection pane="bottomLeft" activeCell="B59" sqref="B59"/>
      <selection pane="bottomRight" sqref="A1:L1"/>
    </sheetView>
  </sheetViews>
  <sheetFormatPr defaultColWidth="9.140625" defaultRowHeight="12.75"/>
  <cols>
    <col min="1" max="1" width="5.7109375" style="90" customWidth="1"/>
    <col min="2" max="2" width="31.85546875" style="90" customWidth="1"/>
    <col min="3" max="3" width="11.7109375" style="372" bestFit="1" customWidth="1"/>
    <col min="4" max="4" width="16.140625" style="373" bestFit="1" customWidth="1"/>
    <col min="5" max="5" width="17.7109375" style="373" bestFit="1" customWidth="1"/>
    <col min="6" max="6" width="14" style="90" bestFit="1" customWidth="1"/>
    <col min="7" max="7" width="12.85546875" style="90" bestFit="1" customWidth="1"/>
    <col min="8" max="8" width="12.85546875" style="90" customWidth="1"/>
    <col min="9" max="9" width="16.140625" style="373" bestFit="1" customWidth="1"/>
    <col min="10" max="10" width="16.5703125" style="373" customWidth="1"/>
    <col min="11" max="11" width="13.5703125" style="90" bestFit="1" customWidth="1"/>
    <col min="12" max="12" width="15.5703125" style="90" bestFit="1" customWidth="1"/>
    <col min="13" max="13" width="9.140625" style="90"/>
    <col min="14" max="15" width="9.85546875" style="90" bestFit="1" customWidth="1"/>
    <col min="16" max="16" width="6.85546875" style="90" bestFit="1" customWidth="1"/>
    <col min="17" max="18" width="14" style="90" bestFit="1" customWidth="1"/>
    <col min="19" max="16384" width="9.140625" style="90"/>
  </cols>
  <sheetData>
    <row r="1" spans="1:12">
      <c r="A1" s="552" t="s">
        <v>449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4"/>
    </row>
    <row r="2" spans="1:12">
      <c r="A2" s="555" t="s">
        <v>144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7"/>
    </row>
    <row r="3" spans="1:12">
      <c r="A3" s="555" t="s">
        <v>143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7"/>
    </row>
    <row r="4" spans="1:12">
      <c r="A4" s="555" t="s">
        <v>450</v>
      </c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7"/>
    </row>
    <row r="5" spans="1:12">
      <c r="A5" s="359"/>
      <c r="B5" s="360"/>
      <c r="C5" s="360"/>
      <c r="D5" s="361"/>
      <c r="E5" s="361"/>
      <c r="F5" s="360"/>
      <c r="G5" s="360"/>
      <c r="H5" s="360"/>
      <c r="I5" s="361"/>
      <c r="J5" s="361"/>
      <c r="K5" s="360"/>
      <c r="L5" s="362"/>
    </row>
    <row r="6" spans="1:12" s="369" customFormat="1" ht="64.5" thickBot="1">
      <c r="A6" s="363" t="s">
        <v>169</v>
      </c>
      <c r="B6" s="364" t="s">
        <v>142</v>
      </c>
      <c r="C6" s="364" t="s">
        <v>26</v>
      </c>
      <c r="D6" s="365" t="s">
        <v>451</v>
      </c>
      <c r="E6" s="365" t="s">
        <v>452</v>
      </c>
      <c r="F6" s="366" t="s">
        <v>453</v>
      </c>
      <c r="G6" s="366" t="s">
        <v>454</v>
      </c>
      <c r="H6" s="366" t="s">
        <v>141</v>
      </c>
      <c r="I6" s="365" t="s">
        <v>455</v>
      </c>
      <c r="J6" s="365" t="s">
        <v>456</v>
      </c>
      <c r="K6" s="367" t="s">
        <v>140</v>
      </c>
      <c r="L6" s="368" t="s">
        <v>139</v>
      </c>
    </row>
    <row r="7" spans="1:12" s="369" customFormat="1" ht="26.25" thickBot="1">
      <c r="A7" s="363"/>
      <c r="B7" s="364"/>
      <c r="C7" s="364"/>
      <c r="D7" s="370" t="s">
        <v>138</v>
      </c>
      <c r="E7" s="370" t="s">
        <v>137</v>
      </c>
      <c r="F7" s="364" t="s">
        <v>136</v>
      </c>
      <c r="G7" s="364" t="s">
        <v>135</v>
      </c>
      <c r="H7" s="367" t="s">
        <v>134</v>
      </c>
      <c r="I7" s="365" t="s">
        <v>133</v>
      </c>
      <c r="J7" s="365" t="s">
        <v>132</v>
      </c>
      <c r="K7" s="367" t="s">
        <v>131</v>
      </c>
      <c r="L7" s="368" t="s">
        <v>130</v>
      </c>
    </row>
    <row r="8" spans="1:12">
      <c r="A8" s="371"/>
      <c r="L8" s="374"/>
    </row>
    <row r="9" spans="1:12">
      <c r="A9" s="371">
        <v>1</v>
      </c>
      <c r="B9" s="375" t="s">
        <v>24</v>
      </c>
      <c r="C9" s="372">
        <v>7</v>
      </c>
      <c r="D9" s="376">
        <v>10986375000</v>
      </c>
      <c r="E9" s="377">
        <v>1136695000</v>
      </c>
      <c r="F9" s="378">
        <v>1.0679999999999999E-3</v>
      </c>
      <c r="G9" s="378">
        <v>1.0640000000000001E-3</v>
      </c>
      <c r="H9" s="378">
        <f>G9-F9</f>
        <v>-3.9999999999998804E-6</v>
      </c>
      <c r="I9" s="379">
        <f>+F9*D9+E9</f>
        <v>1148428448.5</v>
      </c>
      <c r="J9" s="379">
        <f>+G9*D9+E9</f>
        <v>1148384503</v>
      </c>
      <c r="K9" s="379">
        <f>+J9-I9</f>
        <v>-43945.5</v>
      </c>
      <c r="L9" s="380">
        <f>IF(I9&gt;0,+K9/I9,0)</f>
        <v>-3.826577098242268E-5</v>
      </c>
    </row>
    <row r="10" spans="1:12">
      <c r="A10" s="371">
        <f>+A9+1</f>
        <v>2</v>
      </c>
      <c r="B10" s="375"/>
      <c r="D10" s="376"/>
      <c r="E10" s="377"/>
      <c r="F10" s="381"/>
      <c r="G10" s="381"/>
      <c r="H10" s="378" t="s">
        <v>82</v>
      </c>
      <c r="I10" s="379"/>
      <c r="J10" s="379"/>
      <c r="K10" s="379"/>
      <c r="L10" s="380"/>
    </row>
    <row r="11" spans="1:12">
      <c r="A11" s="371">
        <f t="shared" ref="A11:A42" si="0">+A10+1</f>
        <v>3</v>
      </c>
      <c r="B11" s="382" t="s">
        <v>129</v>
      </c>
      <c r="C11" s="383" t="s">
        <v>128</v>
      </c>
      <c r="D11" s="376">
        <v>2694981000</v>
      </c>
      <c r="E11" s="377">
        <v>281751000</v>
      </c>
      <c r="F11" s="378">
        <v>1.026E-3</v>
      </c>
      <c r="G11" s="378">
        <v>1.0150000000000001E-3</v>
      </c>
      <c r="H11" s="378">
        <f t="shared" ref="H11:H37" si="1">G11-F11</f>
        <v>-1.0999999999999942E-5</v>
      </c>
      <c r="I11" s="379">
        <f t="shared" ref="I11:I14" si="2">+F11*D11+E11</f>
        <v>284516050.50599998</v>
      </c>
      <c r="J11" s="379">
        <f t="shared" ref="J11:J14" si="3">+G11*D11+E11</f>
        <v>284486405.71499997</v>
      </c>
      <c r="K11" s="379">
        <f>+J11-I11</f>
        <v>-29644.791000008583</v>
      </c>
      <c r="L11" s="380">
        <f>IF(I11&gt;0,+K11/I11,0)</f>
        <v>-1.0419373862137673E-4</v>
      </c>
    </row>
    <row r="12" spans="1:12">
      <c r="A12" s="371">
        <f t="shared" si="0"/>
        <v>4</v>
      </c>
      <c r="B12" s="384" t="s">
        <v>127</v>
      </c>
      <c r="C12" s="385" t="s">
        <v>126</v>
      </c>
      <c r="D12" s="376">
        <v>2860305000</v>
      </c>
      <c r="E12" s="377">
        <v>270311000</v>
      </c>
      <c r="F12" s="378">
        <v>9.1699999999999995E-4</v>
      </c>
      <c r="G12" s="378">
        <v>9.1500000000000001E-4</v>
      </c>
      <c r="H12" s="378">
        <f t="shared" si="1"/>
        <v>-1.9999999999999402E-6</v>
      </c>
      <c r="I12" s="379">
        <f t="shared" si="2"/>
        <v>272933899.685</v>
      </c>
      <c r="J12" s="379">
        <f t="shared" si="3"/>
        <v>272928179.07499999</v>
      </c>
      <c r="K12" s="379">
        <f>+J12-I12</f>
        <v>-5720.6100000143051</v>
      </c>
      <c r="L12" s="380">
        <f>IF(I12&gt;0,+K12/I12,0)</f>
        <v>-2.0959690264260349E-5</v>
      </c>
    </row>
    <row r="13" spans="1:12">
      <c r="A13" s="371">
        <f t="shared" si="0"/>
        <v>5</v>
      </c>
      <c r="B13" s="384" t="s">
        <v>125</v>
      </c>
      <c r="C13" s="385" t="s">
        <v>124</v>
      </c>
      <c r="D13" s="376">
        <v>1664563000</v>
      </c>
      <c r="E13" s="377">
        <v>147304000</v>
      </c>
      <c r="F13" s="378">
        <v>8.5400000000000005E-4</v>
      </c>
      <c r="G13" s="378">
        <v>8.4900000000000004E-4</v>
      </c>
      <c r="H13" s="378">
        <f t="shared" si="1"/>
        <v>-5.0000000000000131E-6</v>
      </c>
      <c r="I13" s="379">
        <f t="shared" si="2"/>
        <v>148725536.80199999</v>
      </c>
      <c r="J13" s="379">
        <f t="shared" si="3"/>
        <v>148717213.98699999</v>
      </c>
      <c r="K13" s="379">
        <f>+J13-I13</f>
        <v>-8322.8149999976158</v>
      </c>
      <c r="L13" s="380">
        <f>IF(I13&gt;0,+K13/I13,0)</f>
        <v>-5.5960900723309374E-5</v>
      </c>
    </row>
    <row r="14" spans="1:12">
      <c r="A14" s="371">
        <f t="shared" si="0"/>
        <v>6</v>
      </c>
      <c r="B14" s="384" t="s">
        <v>123</v>
      </c>
      <c r="C14" s="372">
        <v>29</v>
      </c>
      <c r="D14" s="376">
        <v>14579000</v>
      </c>
      <c r="E14" s="377">
        <v>1111000</v>
      </c>
      <c r="F14" s="378">
        <v>8.0699999999999999E-4</v>
      </c>
      <c r="G14" s="378">
        <v>8.0599999999999997E-4</v>
      </c>
      <c r="H14" s="378">
        <f t="shared" si="1"/>
        <v>-1.0000000000000243E-6</v>
      </c>
      <c r="I14" s="379">
        <f t="shared" si="2"/>
        <v>1122765.253</v>
      </c>
      <c r="J14" s="379">
        <f t="shared" si="3"/>
        <v>1122750.6740000001</v>
      </c>
      <c r="K14" s="379">
        <f>+J14-I14</f>
        <v>-14.578999999910593</v>
      </c>
      <c r="L14" s="380">
        <f>IF(I14&gt;0,+K14/I14,0)</f>
        <v>-1.2984904868542982E-5</v>
      </c>
    </row>
    <row r="15" spans="1:12">
      <c r="A15" s="371">
        <f t="shared" si="0"/>
        <v>7</v>
      </c>
      <c r="B15" s="375"/>
      <c r="D15" s="376"/>
      <c r="E15" s="377"/>
      <c r="F15" s="381"/>
      <c r="G15" s="381"/>
      <c r="H15" s="378" t="s">
        <v>82</v>
      </c>
      <c r="I15" s="379"/>
      <c r="J15" s="379"/>
      <c r="K15" s="379"/>
      <c r="L15" s="380"/>
    </row>
    <row r="16" spans="1:12">
      <c r="A16" s="371">
        <f t="shared" si="0"/>
        <v>8</v>
      </c>
      <c r="B16" s="375" t="s">
        <v>122</v>
      </c>
      <c r="D16" s="376">
        <f>SUM(D11:D15)</f>
        <v>7234428000</v>
      </c>
      <c r="E16" s="377">
        <f>SUM(E11:E15)</f>
        <v>700477000</v>
      </c>
      <c r="F16" s="378">
        <f>($I16-$E16)/$D16</f>
        <v>9.4288757120812475E-4</v>
      </c>
      <c r="G16" s="378">
        <f>($J16-$E16)/$D16</f>
        <v>9.3684662436338789E-4</v>
      </c>
      <c r="H16" s="378">
        <f t="shared" si="1"/>
        <v>-6.0409468447368553E-6</v>
      </c>
      <c r="I16" s="379">
        <f>SUM(I11:I15)</f>
        <v>707298252.24600005</v>
      </c>
      <c r="J16" s="379">
        <f>SUM(J11:J15)</f>
        <v>707254549.45099998</v>
      </c>
      <c r="K16" s="379">
        <f>SUM(K11:K14)</f>
        <v>-43702.795000020415</v>
      </c>
      <c r="L16" s="380">
        <f>IF(I16&gt;0,+K16/I16,0)</f>
        <v>-6.1788354292186882E-5</v>
      </c>
    </row>
    <row r="17" spans="1:12">
      <c r="A17" s="371">
        <f t="shared" si="0"/>
        <v>9</v>
      </c>
      <c r="B17" s="375"/>
      <c r="D17" s="376"/>
      <c r="E17" s="377"/>
      <c r="F17" s="378"/>
      <c r="G17" s="381"/>
      <c r="H17" s="378" t="s">
        <v>82</v>
      </c>
      <c r="I17" s="379"/>
      <c r="J17" s="379"/>
      <c r="K17" s="379"/>
      <c r="L17" s="380"/>
    </row>
    <row r="18" spans="1:12">
      <c r="A18" s="371">
        <f t="shared" si="0"/>
        <v>10</v>
      </c>
      <c r="B18" s="384" t="s">
        <v>121</v>
      </c>
      <c r="C18" s="383" t="s">
        <v>120</v>
      </c>
      <c r="D18" s="376">
        <v>1209951000</v>
      </c>
      <c r="E18" s="377">
        <v>105591000</v>
      </c>
      <c r="F18" s="386">
        <v>8.3100000000000003E-4</v>
      </c>
      <c r="G18" s="378">
        <v>8.4199999999999998E-4</v>
      </c>
      <c r="H18" s="378">
        <f t="shared" si="1"/>
        <v>1.0999999999999942E-5</v>
      </c>
      <c r="I18" s="379">
        <f t="shared" ref="I18:I20" si="4">+F18*D18+E18</f>
        <v>106596469.281</v>
      </c>
      <c r="J18" s="379">
        <f t="shared" ref="J18:J20" si="5">+G18*D18+E18</f>
        <v>106609778.742</v>
      </c>
      <c r="K18" s="379">
        <f>+J18-I18</f>
        <v>13309.46099999547</v>
      </c>
      <c r="L18" s="380">
        <f>IF(I18&gt;0,+K18/I18,0)</f>
        <v>1.2485836622703016E-4</v>
      </c>
    </row>
    <row r="19" spans="1:12">
      <c r="A19" s="371">
        <f t="shared" si="0"/>
        <v>11</v>
      </c>
      <c r="B19" s="384" t="s">
        <v>119</v>
      </c>
      <c r="C19" s="372">
        <v>35</v>
      </c>
      <c r="D19" s="376">
        <v>4333000</v>
      </c>
      <c r="E19" s="377">
        <v>242000</v>
      </c>
      <c r="F19" s="386">
        <v>5.9800000000000001E-4</v>
      </c>
      <c r="G19" s="378">
        <v>6.02E-4</v>
      </c>
      <c r="H19" s="378">
        <f t="shared" si="1"/>
        <v>3.9999999999999888E-6</v>
      </c>
      <c r="I19" s="379">
        <f t="shared" si="4"/>
        <v>244591.13399999999</v>
      </c>
      <c r="J19" s="379">
        <f t="shared" si="5"/>
        <v>244608.46599999999</v>
      </c>
      <c r="K19" s="379">
        <f>+J19-I19</f>
        <v>17.331999999994878</v>
      </c>
      <c r="L19" s="380">
        <f>IF(I19&gt;0,+K19/I19,0)</f>
        <v>7.0861113060602098E-5</v>
      </c>
    </row>
    <row r="20" spans="1:12">
      <c r="A20" s="371">
        <f t="shared" si="0"/>
        <v>12</v>
      </c>
      <c r="B20" s="384" t="s">
        <v>118</v>
      </c>
      <c r="C20" s="372">
        <v>43</v>
      </c>
      <c r="D20" s="376">
        <v>111404000</v>
      </c>
      <c r="E20" s="377">
        <v>10324000</v>
      </c>
      <c r="F20" s="386">
        <v>8.8999999999999995E-4</v>
      </c>
      <c r="G20" s="378">
        <v>8.8999999999999995E-4</v>
      </c>
      <c r="H20" s="378">
        <f t="shared" si="1"/>
        <v>0</v>
      </c>
      <c r="I20" s="379">
        <f t="shared" si="4"/>
        <v>10423149.560000001</v>
      </c>
      <c r="J20" s="379">
        <f t="shared" si="5"/>
        <v>10423149.560000001</v>
      </c>
      <c r="K20" s="379">
        <f>+J20-I20</f>
        <v>0</v>
      </c>
      <c r="L20" s="380">
        <f>IF(I20&gt;0,+K20/I20,0)</f>
        <v>0</v>
      </c>
    </row>
    <row r="21" spans="1:12">
      <c r="A21" s="371">
        <f t="shared" si="0"/>
        <v>13</v>
      </c>
      <c r="B21" s="387"/>
      <c r="D21" s="376"/>
      <c r="E21" s="377"/>
      <c r="F21" s="386"/>
      <c r="G21" s="381"/>
      <c r="H21" s="378" t="s">
        <v>82</v>
      </c>
      <c r="I21" s="379"/>
      <c r="J21" s="379"/>
      <c r="K21" s="379"/>
      <c r="L21" s="380"/>
    </row>
    <row r="22" spans="1:12">
      <c r="A22" s="371">
        <f t="shared" si="0"/>
        <v>14</v>
      </c>
      <c r="B22" s="387" t="s">
        <v>117</v>
      </c>
      <c r="D22" s="376">
        <f>SUM(D18:D21)</f>
        <v>1325688000</v>
      </c>
      <c r="E22" s="377">
        <f>SUM(E18:E21)</f>
        <v>116157000</v>
      </c>
      <c r="F22" s="386">
        <f>($I22-$E22)/$D22</f>
        <v>8.3519649796936308E-4</v>
      </c>
      <c r="G22" s="378">
        <f>($J22-$E22)/$D22</f>
        <v>8.4524923511414957E-4</v>
      </c>
      <c r="H22" s="378">
        <f t="shared" si="1"/>
        <v>1.0052737144786487E-5</v>
      </c>
      <c r="I22" s="379">
        <f>SUM(I18:I20)</f>
        <v>117264209.97500001</v>
      </c>
      <c r="J22" s="379">
        <f>SUM(J18:J20)</f>
        <v>117277536.76800001</v>
      </c>
      <c r="K22" s="379">
        <f>SUM(K18:K20)</f>
        <v>13326.792999995465</v>
      </c>
      <c r="L22" s="380">
        <f>IF(I22&gt;0,+K22/I22,0)</f>
        <v>1.1364757416467184E-4</v>
      </c>
    </row>
    <row r="23" spans="1:12">
      <c r="A23" s="371">
        <f t="shared" si="0"/>
        <v>15</v>
      </c>
      <c r="B23" s="387"/>
      <c r="D23" s="376"/>
      <c r="E23" s="377"/>
      <c r="F23" s="386"/>
      <c r="G23" s="381"/>
      <c r="H23" s="378" t="s">
        <v>82</v>
      </c>
      <c r="I23" s="379"/>
      <c r="J23" s="379"/>
      <c r="K23" s="379"/>
      <c r="L23" s="380"/>
    </row>
    <row r="24" spans="1:12">
      <c r="A24" s="371">
        <f t="shared" si="0"/>
        <v>16</v>
      </c>
      <c r="B24" s="375" t="s">
        <v>116</v>
      </c>
      <c r="C24" s="372">
        <v>40</v>
      </c>
      <c r="D24" s="376">
        <v>121199000</v>
      </c>
      <c r="E24" s="377">
        <v>8902000</v>
      </c>
      <c r="F24" s="386">
        <v>7.2400000000000003E-4</v>
      </c>
      <c r="G24" s="378">
        <v>7.0699999999999995E-4</v>
      </c>
      <c r="H24" s="378">
        <f t="shared" si="1"/>
        <v>-1.7000000000000088E-5</v>
      </c>
      <c r="I24" s="379">
        <f t="shared" ref="I24" si="6">+F24*D24+E24</f>
        <v>8989748.0759999994</v>
      </c>
      <c r="J24" s="379">
        <f>+G24*D24+E24</f>
        <v>8987687.693</v>
      </c>
      <c r="K24" s="379">
        <f>+J24-I24</f>
        <v>-2060.3829999994487</v>
      </c>
      <c r="L24" s="380">
        <f>IF(I24&gt;0,+K24/I24,0)</f>
        <v>-2.2919251825310536E-4</v>
      </c>
    </row>
    <row r="25" spans="1:12">
      <c r="A25" s="371">
        <f t="shared" si="0"/>
        <v>17</v>
      </c>
      <c r="B25" s="387"/>
      <c r="D25" s="376"/>
      <c r="E25" s="377"/>
      <c r="F25" s="386"/>
      <c r="G25" s="381"/>
      <c r="H25" s="378" t="s">
        <v>82</v>
      </c>
      <c r="I25" s="379"/>
      <c r="J25" s="379"/>
      <c r="K25" s="379"/>
      <c r="L25" s="380"/>
    </row>
    <row r="26" spans="1:12">
      <c r="A26" s="371">
        <f t="shared" si="0"/>
        <v>18</v>
      </c>
      <c r="B26" s="384" t="s">
        <v>115</v>
      </c>
      <c r="C26" s="372">
        <v>46</v>
      </c>
      <c r="D26" s="376">
        <v>65360000</v>
      </c>
      <c r="E26" s="377">
        <v>4592000</v>
      </c>
      <c r="F26" s="386">
        <v>6.8900000000000005E-4</v>
      </c>
      <c r="G26" s="378">
        <v>6.8099999999999996E-4</v>
      </c>
      <c r="H26" s="378">
        <f t="shared" si="1"/>
        <v>-8.000000000000086E-6</v>
      </c>
      <c r="I26" s="379">
        <f t="shared" ref="I26:I27" si="7">+F26*D26+E26</f>
        <v>4637033.04</v>
      </c>
      <c r="J26" s="379">
        <f t="shared" ref="J26:J27" si="8">+G26*D26+E26</f>
        <v>4636510.16</v>
      </c>
      <c r="K26" s="379">
        <f>+J26-I26</f>
        <v>-522.87999999988824</v>
      </c>
      <c r="L26" s="380">
        <f>IF(I26&gt;0,+K26/I26,0)</f>
        <v>-1.1276175854030323E-4</v>
      </c>
    </row>
    <row r="27" spans="1:12">
      <c r="A27" s="371">
        <f t="shared" si="0"/>
        <v>19</v>
      </c>
      <c r="B27" s="382" t="s">
        <v>114</v>
      </c>
      <c r="C27" s="372">
        <v>49</v>
      </c>
      <c r="D27" s="376">
        <v>517869000</v>
      </c>
      <c r="E27" s="377">
        <v>36087000</v>
      </c>
      <c r="F27" s="386">
        <v>6.7100000000000005E-4</v>
      </c>
      <c r="G27" s="378">
        <v>6.6600000000000003E-4</v>
      </c>
      <c r="H27" s="378">
        <f t="shared" si="1"/>
        <v>-5.0000000000000131E-6</v>
      </c>
      <c r="I27" s="379">
        <f t="shared" si="7"/>
        <v>36434490.098999999</v>
      </c>
      <c r="J27" s="379">
        <f t="shared" si="8"/>
        <v>36431900.754000001</v>
      </c>
      <c r="K27" s="379">
        <f>+J27-I27</f>
        <v>-2589.3449999988079</v>
      </c>
      <c r="L27" s="380">
        <f>IF(I27&gt;0,+K27/I27,0)</f>
        <v>-7.1068512087393707E-5</v>
      </c>
    </row>
    <row r="28" spans="1:12">
      <c r="A28" s="371">
        <f t="shared" si="0"/>
        <v>20</v>
      </c>
      <c r="B28" s="375"/>
      <c r="D28" s="376"/>
      <c r="E28" s="377"/>
      <c r="F28" s="386"/>
      <c r="G28" s="381"/>
      <c r="H28" s="378" t="s">
        <v>82</v>
      </c>
      <c r="I28" s="379"/>
      <c r="J28" s="379"/>
      <c r="K28" s="379"/>
      <c r="L28" s="380"/>
    </row>
    <row r="29" spans="1:12">
      <c r="A29" s="371">
        <f t="shared" si="0"/>
        <v>21</v>
      </c>
      <c r="B29" s="375" t="s">
        <v>113</v>
      </c>
      <c r="D29" s="376">
        <f>SUM(D26:D28)</f>
        <v>583229000</v>
      </c>
      <c r="E29" s="377">
        <f>SUM(E26:E28)</f>
        <v>40679000</v>
      </c>
      <c r="F29" s="386">
        <f>($I29-$E29)/$D29</f>
        <v>6.7301718364484373E-4</v>
      </c>
      <c r="G29" s="378">
        <f>($J29-$E29)/$D29</f>
        <v>6.676809863707129E-4</v>
      </c>
      <c r="H29" s="378">
        <f t="shared" si="1"/>
        <v>-5.3361972741308326E-6</v>
      </c>
      <c r="I29" s="373">
        <f>SUM(I26:I28)</f>
        <v>41071523.138999999</v>
      </c>
      <c r="J29" s="373">
        <f>SUM(J26:J28)</f>
        <v>41068410.914000005</v>
      </c>
      <c r="K29" s="379">
        <f>SUM(K26:K28)</f>
        <v>-3112.2249999986961</v>
      </c>
      <c r="L29" s="380">
        <f>IF(I29&gt;0,+K29/I29,0)</f>
        <v>-7.5775738568688303E-5</v>
      </c>
    </row>
    <row r="30" spans="1:12">
      <c r="A30" s="371">
        <f t="shared" si="0"/>
        <v>22</v>
      </c>
      <c r="B30" s="375"/>
      <c r="D30" s="376"/>
      <c r="E30" s="377"/>
      <c r="F30" s="386"/>
      <c r="G30" s="381"/>
      <c r="H30" s="378"/>
      <c r="K30" s="379"/>
      <c r="L30" s="380"/>
    </row>
    <row r="31" spans="1:12">
      <c r="A31" s="371">
        <f t="shared" si="0"/>
        <v>23</v>
      </c>
      <c r="B31" s="375" t="s">
        <v>112</v>
      </c>
      <c r="C31" s="385" t="s">
        <v>111</v>
      </c>
      <c r="D31" s="376">
        <v>64372000</v>
      </c>
      <c r="E31" s="377">
        <v>15890000</v>
      </c>
      <c r="F31" s="386">
        <v>2.3999999999999998E-3</v>
      </c>
      <c r="G31" s="378">
        <v>2.3800000000000002E-3</v>
      </c>
      <c r="H31" s="378">
        <f>G31-F31</f>
        <v>-1.9999999999999619E-5</v>
      </c>
      <c r="I31" s="379">
        <f t="shared" ref="I31" si="9">+F31*D31+E31</f>
        <v>16044492.800000001</v>
      </c>
      <c r="J31" s="379">
        <f>+G31*D31+E31</f>
        <v>16043205.359999999</v>
      </c>
      <c r="K31" s="379">
        <f>+J31-I31</f>
        <v>-1287.4400000013411</v>
      </c>
      <c r="L31" s="380">
        <f>IF(I31&gt;0,+K31/I31,0)</f>
        <v>-8.0241863426268044E-5</v>
      </c>
    </row>
    <row r="32" spans="1:12">
      <c r="A32" s="371">
        <f t="shared" si="0"/>
        <v>24</v>
      </c>
      <c r="B32" s="375"/>
      <c r="D32" s="376"/>
      <c r="E32" s="377"/>
      <c r="F32" s="386"/>
      <c r="H32" s="378" t="s">
        <v>82</v>
      </c>
      <c r="I32" s="379"/>
      <c r="J32" s="379"/>
      <c r="K32" s="379"/>
      <c r="L32" s="380"/>
    </row>
    <row r="33" spans="1:12">
      <c r="A33" s="371">
        <f t="shared" si="0"/>
        <v>25</v>
      </c>
      <c r="B33" s="375" t="s">
        <v>110</v>
      </c>
      <c r="C33" s="385" t="s">
        <v>109</v>
      </c>
      <c r="D33" s="376">
        <v>1974698000</v>
      </c>
      <c r="E33" s="377">
        <v>10414000</v>
      </c>
      <c r="F33" s="386">
        <v>4.3000000000000002E-5</v>
      </c>
      <c r="G33" s="378">
        <v>4.3000000000000002E-5</v>
      </c>
      <c r="H33" s="378">
        <f>G33-F33</f>
        <v>0</v>
      </c>
      <c r="I33" s="379">
        <f t="shared" ref="I33" si="10">+F33*D33+E33</f>
        <v>10498912.014</v>
      </c>
      <c r="J33" s="379">
        <f>+G33*D33+E33</f>
        <v>10498912.014</v>
      </c>
      <c r="K33" s="379">
        <f>+J33-I33</f>
        <v>0</v>
      </c>
      <c r="L33" s="380">
        <f>IF(I33&gt;0,+K33/I33,0)</f>
        <v>0</v>
      </c>
    </row>
    <row r="34" spans="1:12">
      <c r="A34" s="371">
        <f t="shared" si="0"/>
        <v>26</v>
      </c>
      <c r="B34" s="375"/>
      <c r="D34" s="376"/>
      <c r="E34" s="377"/>
      <c r="F34" s="381"/>
      <c r="G34" s="381"/>
      <c r="H34" s="378" t="s">
        <v>82</v>
      </c>
      <c r="I34" s="379"/>
      <c r="J34" s="379"/>
      <c r="K34" s="379"/>
      <c r="L34" s="380"/>
    </row>
    <row r="35" spans="1:12">
      <c r="A35" s="371">
        <f t="shared" si="0"/>
        <v>27</v>
      </c>
      <c r="B35" s="375" t="s">
        <v>275</v>
      </c>
      <c r="C35" s="385" t="s">
        <v>273</v>
      </c>
      <c r="D35" s="376">
        <v>484745000</v>
      </c>
      <c r="E35" s="377">
        <v>9372000</v>
      </c>
      <c r="F35" s="378">
        <f>+G35</f>
        <v>6.1399999999999996E-4</v>
      </c>
      <c r="G35" s="397">
        <v>6.1399999999999996E-4</v>
      </c>
      <c r="H35" s="378">
        <f>G35-F35</f>
        <v>0</v>
      </c>
      <c r="I35" s="379">
        <f t="shared" ref="I35" si="11">+F35*D35+E35</f>
        <v>9669633.4299999997</v>
      </c>
      <c r="J35" s="379">
        <f>+G35*D35+E35</f>
        <v>9669633.4299999997</v>
      </c>
      <c r="K35" s="379">
        <f>+J35-I35</f>
        <v>0</v>
      </c>
      <c r="L35" s="380">
        <f>IF(I35&gt;0,+K35/I35,0)</f>
        <v>0</v>
      </c>
    </row>
    <row r="36" spans="1:12">
      <c r="A36" s="371">
        <f t="shared" si="0"/>
        <v>28</v>
      </c>
      <c r="B36" s="375"/>
      <c r="D36" s="376"/>
      <c r="E36" s="377"/>
      <c r="F36" s="381"/>
      <c r="G36" s="398"/>
      <c r="H36" s="378" t="s">
        <v>82</v>
      </c>
      <c r="I36" s="379"/>
      <c r="J36" s="379"/>
      <c r="K36" s="379"/>
      <c r="L36" s="380"/>
    </row>
    <row r="37" spans="1:12">
      <c r="A37" s="371">
        <f t="shared" si="0"/>
        <v>29</v>
      </c>
      <c r="B37" s="375" t="s">
        <v>31</v>
      </c>
      <c r="D37" s="376">
        <f>SUM(D9,D16,D22,D24,D29,D31,D33,D35)</f>
        <v>22774734000</v>
      </c>
      <c r="E37" s="388">
        <f>SUM(E9,E16,E22,E24,E29,E31,E33,E35)</f>
        <v>2038586000</v>
      </c>
      <c r="F37" s="378">
        <f>($I37-$E37)/$D37</f>
        <v>9.0798953700182972E-4</v>
      </c>
      <c r="G37" s="397">
        <f>($J37-$E37)/$D37</f>
        <v>9.0444255594817821E-4</v>
      </c>
      <c r="H37" s="378">
        <f t="shared" si="1"/>
        <v>-3.5469810536515071E-6</v>
      </c>
      <c r="I37" s="379">
        <f>SUM(I9,I16,I22,I24,I29,I31,I33,I35)</f>
        <v>2059265220.1799998</v>
      </c>
      <c r="J37" s="379">
        <f>SUM(J9,J16,J22,J24,J29,J31,J33,J35)</f>
        <v>2059184438.6299999</v>
      </c>
      <c r="K37" s="379">
        <f>SUM(K9,K16,K22,K24,K29,K31,K33,K35)</f>
        <v>-80781.550000024436</v>
      </c>
      <c r="L37" s="380">
        <f>IF(I37&gt;0,+K37/I37,0)</f>
        <v>-3.9228336985637695E-5</v>
      </c>
    </row>
    <row r="38" spans="1:12" ht="13.5" thickBot="1">
      <c r="A38" s="389">
        <f t="shared" si="0"/>
        <v>30</v>
      </c>
      <c r="B38" s="390"/>
      <c r="C38" s="391"/>
      <c r="D38" s="392"/>
      <c r="E38" s="392"/>
      <c r="F38" s="393"/>
      <c r="G38" s="393"/>
      <c r="H38" s="393"/>
      <c r="I38" s="392"/>
      <c r="J38" s="392"/>
      <c r="K38" s="394"/>
      <c r="L38" s="395"/>
    </row>
    <row r="39" spans="1:12">
      <c r="A39" s="372">
        <f t="shared" si="0"/>
        <v>31</v>
      </c>
      <c r="B39" s="375"/>
    </row>
    <row r="40" spans="1:12">
      <c r="A40" s="372">
        <f t="shared" si="0"/>
        <v>32</v>
      </c>
      <c r="B40" s="375" t="s">
        <v>108</v>
      </c>
      <c r="D40" s="373">
        <v>7406000</v>
      </c>
      <c r="E40" s="379">
        <v>342000</v>
      </c>
    </row>
    <row r="41" spans="1:12">
      <c r="A41" s="372">
        <f t="shared" si="0"/>
        <v>33</v>
      </c>
      <c r="B41" s="375"/>
      <c r="E41" s="379"/>
    </row>
    <row r="42" spans="1:12">
      <c r="A42" s="372">
        <f t="shared" si="0"/>
        <v>34</v>
      </c>
      <c r="B42" s="375" t="s">
        <v>107</v>
      </c>
      <c r="D42" s="373">
        <f>+D40+D37</f>
        <v>22782140000</v>
      </c>
      <c r="E42" s="379">
        <f>+E40+E37</f>
        <v>2038928000</v>
      </c>
    </row>
    <row r="43" spans="1:12">
      <c r="A43" s="375"/>
      <c r="B43" s="375"/>
      <c r="K43" s="91"/>
    </row>
    <row r="44" spans="1:12" ht="30.6" customHeight="1">
      <c r="A44" s="396"/>
      <c r="B44" s="558" t="s">
        <v>276</v>
      </c>
      <c r="C44" s="558"/>
      <c r="D44" s="558"/>
      <c r="E44" s="558"/>
      <c r="F44" s="558"/>
      <c r="G44" s="558"/>
      <c r="H44" s="558"/>
      <c r="I44" s="558"/>
      <c r="J44" s="558"/>
      <c r="K44" s="558"/>
      <c r="L44" s="558"/>
    </row>
    <row r="45" spans="1:12">
      <c r="A45" s="375"/>
      <c r="B45" s="375"/>
    </row>
    <row r="46" spans="1:12">
      <c r="A46" s="375"/>
      <c r="B46" s="375"/>
    </row>
    <row r="47" spans="1:12">
      <c r="A47" s="375"/>
      <c r="B47" s="375"/>
    </row>
    <row r="48" spans="1:12">
      <c r="A48" s="375"/>
      <c r="B48" s="375"/>
    </row>
    <row r="49" spans="1:2">
      <c r="A49" s="375"/>
      <c r="B49" s="375"/>
    </row>
    <row r="50" spans="1:2">
      <c r="A50" s="375"/>
      <c r="B50" s="375"/>
    </row>
    <row r="51" spans="1:2">
      <c r="A51" s="375"/>
      <c r="B51" s="375"/>
    </row>
    <row r="52" spans="1:2">
      <c r="A52" s="375"/>
      <c r="B52" s="375"/>
    </row>
    <row r="53" spans="1:2">
      <c r="A53" s="375"/>
      <c r="B53" s="375"/>
    </row>
    <row r="54" spans="1:2">
      <c r="A54" s="375"/>
      <c r="B54" s="375"/>
    </row>
    <row r="55" spans="1:2">
      <c r="A55" s="375"/>
      <c r="B55" s="375"/>
    </row>
    <row r="56" spans="1:2">
      <c r="A56" s="375"/>
      <c r="B56" s="375"/>
    </row>
    <row r="57" spans="1:2">
      <c r="A57" s="375"/>
      <c r="B57" s="375"/>
    </row>
    <row r="58" spans="1:2">
      <c r="A58" s="375"/>
      <c r="B58" s="375"/>
    </row>
    <row r="59" spans="1:2">
      <c r="A59" s="375"/>
      <c r="B59" s="375"/>
    </row>
    <row r="60" spans="1:2">
      <c r="A60" s="375"/>
      <c r="B60" s="375"/>
    </row>
    <row r="61" spans="1:2">
      <c r="A61" s="375"/>
      <c r="B61" s="375"/>
    </row>
    <row r="62" spans="1:2">
      <c r="A62" s="375"/>
      <c r="B62" s="375"/>
    </row>
    <row r="63" spans="1:2">
      <c r="A63" s="375"/>
      <c r="B63" s="375"/>
    </row>
    <row r="64" spans="1:2">
      <c r="A64" s="375"/>
      <c r="B64" s="375"/>
    </row>
    <row r="65" spans="1:2">
      <c r="A65" s="375"/>
      <c r="B65" s="375"/>
    </row>
    <row r="66" spans="1:2">
      <c r="A66" s="375"/>
      <c r="B66" s="375"/>
    </row>
    <row r="67" spans="1:2">
      <c r="A67" s="375"/>
      <c r="B67" s="375"/>
    </row>
    <row r="68" spans="1:2">
      <c r="A68" s="375"/>
      <c r="B68" s="375"/>
    </row>
    <row r="69" spans="1:2">
      <c r="A69" s="375"/>
      <c r="B69" s="375"/>
    </row>
    <row r="70" spans="1:2">
      <c r="A70" s="375"/>
      <c r="B70" s="375"/>
    </row>
    <row r="71" spans="1:2">
      <c r="A71" s="375"/>
      <c r="B71" s="375"/>
    </row>
    <row r="72" spans="1:2">
      <c r="A72" s="375"/>
      <c r="B72" s="375"/>
    </row>
    <row r="73" spans="1:2">
      <c r="A73" s="375"/>
      <c r="B73" s="375"/>
    </row>
    <row r="74" spans="1:2">
      <c r="A74" s="375"/>
      <c r="B74" s="375"/>
    </row>
    <row r="75" spans="1:2">
      <c r="A75" s="375"/>
      <c r="B75" s="375"/>
    </row>
    <row r="76" spans="1:2">
      <c r="A76" s="375"/>
      <c r="B76" s="375"/>
    </row>
    <row r="77" spans="1:2">
      <c r="A77" s="375"/>
      <c r="B77" s="375"/>
    </row>
    <row r="78" spans="1:2">
      <c r="A78" s="375"/>
      <c r="B78" s="375"/>
    </row>
    <row r="79" spans="1:2">
      <c r="A79" s="375"/>
      <c r="B79" s="375"/>
    </row>
    <row r="80" spans="1:2">
      <c r="A80" s="375"/>
      <c r="B80" s="375"/>
    </row>
    <row r="81" spans="1:2">
      <c r="A81" s="375"/>
      <c r="B81" s="375"/>
    </row>
    <row r="82" spans="1:2">
      <c r="A82" s="375"/>
      <c r="B82" s="375"/>
    </row>
    <row r="83" spans="1:2">
      <c r="A83" s="375"/>
      <c r="B83" s="375"/>
    </row>
    <row r="84" spans="1:2">
      <c r="A84" s="375"/>
      <c r="B84" s="375"/>
    </row>
    <row r="85" spans="1:2">
      <c r="A85" s="375"/>
      <c r="B85" s="375"/>
    </row>
    <row r="86" spans="1:2">
      <c r="A86" s="375"/>
      <c r="B86" s="375"/>
    </row>
    <row r="87" spans="1:2">
      <c r="A87" s="375"/>
      <c r="B87" s="375"/>
    </row>
    <row r="88" spans="1:2">
      <c r="A88" s="375"/>
      <c r="B88" s="375"/>
    </row>
    <row r="89" spans="1:2">
      <c r="A89" s="375"/>
      <c r="B89" s="375"/>
    </row>
    <row r="90" spans="1:2">
      <c r="A90" s="375"/>
      <c r="B90" s="375"/>
    </row>
    <row r="91" spans="1:2">
      <c r="A91" s="375"/>
      <c r="B91" s="375"/>
    </row>
    <row r="92" spans="1:2">
      <c r="A92" s="375"/>
      <c r="B92" s="375"/>
    </row>
    <row r="93" spans="1:2">
      <c r="A93" s="375"/>
      <c r="B93" s="375"/>
    </row>
    <row r="94" spans="1:2">
      <c r="A94" s="375"/>
      <c r="B94" s="375"/>
    </row>
    <row r="95" spans="1:2">
      <c r="A95" s="375"/>
      <c r="B95" s="375"/>
    </row>
    <row r="96" spans="1:2">
      <c r="A96" s="375"/>
      <c r="B96" s="375"/>
    </row>
    <row r="97" spans="1:2">
      <c r="A97" s="375"/>
      <c r="B97" s="375"/>
    </row>
    <row r="98" spans="1:2">
      <c r="A98" s="375"/>
      <c r="B98" s="375"/>
    </row>
    <row r="99" spans="1:2">
      <c r="A99" s="375"/>
      <c r="B99" s="375"/>
    </row>
    <row r="100" spans="1:2">
      <c r="A100" s="375"/>
      <c r="B100" s="375"/>
    </row>
    <row r="101" spans="1:2">
      <c r="A101" s="375"/>
      <c r="B101" s="375"/>
    </row>
    <row r="102" spans="1:2">
      <c r="A102" s="375"/>
      <c r="B102" s="375"/>
    </row>
    <row r="103" spans="1:2">
      <c r="A103" s="375"/>
      <c r="B103" s="375"/>
    </row>
    <row r="104" spans="1:2">
      <c r="A104" s="375"/>
      <c r="B104" s="375"/>
    </row>
    <row r="105" spans="1:2">
      <c r="A105" s="375"/>
      <c r="B105" s="375"/>
    </row>
    <row r="106" spans="1:2">
      <c r="A106" s="375"/>
      <c r="B106" s="375"/>
    </row>
    <row r="107" spans="1:2">
      <c r="A107" s="375"/>
      <c r="B107" s="375"/>
    </row>
    <row r="108" spans="1:2">
      <c r="A108" s="375"/>
      <c r="B108" s="375"/>
    </row>
    <row r="109" spans="1:2">
      <c r="A109" s="375"/>
      <c r="B109" s="375"/>
    </row>
    <row r="110" spans="1:2">
      <c r="A110" s="375"/>
      <c r="B110" s="375"/>
    </row>
    <row r="111" spans="1:2">
      <c r="A111" s="375"/>
      <c r="B111" s="375"/>
    </row>
    <row r="112" spans="1:2">
      <c r="A112" s="375"/>
      <c r="B112" s="375"/>
    </row>
    <row r="113" spans="1:2">
      <c r="A113" s="375"/>
      <c r="B113" s="375"/>
    </row>
    <row r="114" spans="1:2">
      <c r="A114" s="375"/>
      <c r="B114" s="375"/>
    </row>
    <row r="115" spans="1:2">
      <c r="A115" s="375"/>
      <c r="B115" s="375"/>
    </row>
    <row r="116" spans="1:2">
      <c r="A116" s="375"/>
      <c r="B116" s="375"/>
    </row>
    <row r="117" spans="1:2">
      <c r="A117" s="375"/>
      <c r="B117" s="375"/>
    </row>
    <row r="118" spans="1:2">
      <c r="A118" s="375"/>
      <c r="B118" s="375"/>
    </row>
    <row r="119" spans="1:2">
      <c r="A119" s="375"/>
      <c r="B119" s="375"/>
    </row>
    <row r="120" spans="1:2">
      <c r="A120" s="375"/>
      <c r="B120" s="375"/>
    </row>
    <row r="121" spans="1:2">
      <c r="A121" s="375"/>
      <c r="B121" s="375"/>
    </row>
    <row r="122" spans="1:2">
      <c r="A122" s="375"/>
      <c r="B122" s="375"/>
    </row>
    <row r="123" spans="1:2">
      <c r="A123" s="375"/>
      <c r="B123" s="375"/>
    </row>
    <row r="124" spans="1:2">
      <c r="A124" s="375"/>
      <c r="B124" s="375"/>
    </row>
    <row r="125" spans="1:2">
      <c r="A125" s="375"/>
      <c r="B125" s="375"/>
    </row>
    <row r="126" spans="1:2">
      <c r="A126" s="375"/>
      <c r="B126" s="375"/>
    </row>
    <row r="127" spans="1:2">
      <c r="A127" s="375"/>
      <c r="B127" s="375"/>
    </row>
    <row r="128" spans="1:2">
      <c r="A128" s="375"/>
      <c r="B128" s="375"/>
    </row>
    <row r="129" spans="1:2">
      <c r="A129" s="375"/>
      <c r="B129" s="375"/>
    </row>
    <row r="130" spans="1:2">
      <c r="A130" s="375"/>
      <c r="B130" s="375"/>
    </row>
    <row r="131" spans="1:2">
      <c r="A131" s="375"/>
      <c r="B131" s="375"/>
    </row>
    <row r="132" spans="1:2">
      <c r="A132" s="375"/>
      <c r="B132" s="375"/>
    </row>
    <row r="133" spans="1:2">
      <c r="A133" s="375"/>
      <c r="B133" s="375"/>
    </row>
    <row r="134" spans="1:2">
      <c r="A134" s="375"/>
      <c r="B134" s="375"/>
    </row>
    <row r="135" spans="1:2">
      <c r="A135" s="375"/>
      <c r="B135" s="375"/>
    </row>
    <row r="136" spans="1:2">
      <c r="A136" s="375"/>
      <c r="B136" s="375"/>
    </row>
    <row r="137" spans="1:2">
      <c r="A137" s="375"/>
      <c r="B137" s="375"/>
    </row>
    <row r="138" spans="1:2">
      <c r="A138" s="375"/>
      <c r="B138" s="375"/>
    </row>
    <row r="139" spans="1:2">
      <c r="A139" s="375"/>
      <c r="B139" s="375"/>
    </row>
    <row r="140" spans="1:2">
      <c r="A140" s="375"/>
      <c r="B140" s="375"/>
    </row>
    <row r="141" spans="1:2">
      <c r="A141" s="375"/>
      <c r="B141" s="375"/>
    </row>
    <row r="142" spans="1:2">
      <c r="A142" s="375"/>
      <c r="B142" s="375"/>
    </row>
    <row r="143" spans="1:2">
      <c r="A143" s="375"/>
      <c r="B143" s="375"/>
    </row>
    <row r="144" spans="1:2">
      <c r="A144" s="375"/>
      <c r="B144" s="375"/>
    </row>
    <row r="145" spans="1:2">
      <c r="A145" s="375"/>
      <c r="B145" s="375"/>
    </row>
    <row r="146" spans="1:2">
      <c r="A146" s="375"/>
      <c r="B146" s="375"/>
    </row>
    <row r="147" spans="1:2">
      <c r="A147" s="375"/>
      <c r="B147" s="375"/>
    </row>
    <row r="148" spans="1:2">
      <c r="A148" s="375"/>
      <c r="B148" s="375"/>
    </row>
    <row r="149" spans="1:2">
      <c r="A149" s="375"/>
      <c r="B149" s="375"/>
    </row>
    <row r="150" spans="1:2">
      <c r="A150" s="375"/>
      <c r="B150" s="375"/>
    </row>
    <row r="151" spans="1:2">
      <c r="A151" s="375"/>
      <c r="B151" s="375"/>
    </row>
    <row r="152" spans="1:2">
      <c r="A152" s="375"/>
      <c r="B152" s="375"/>
    </row>
    <row r="153" spans="1:2">
      <c r="A153" s="375"/>
      <c r="B153" s="375"/>
    </row>
    <row r="154" spans="1:2">
      <c r="A154" s="375"/>
      <c r="B154" s="375"/>
    </row>
    <row r="155" spans="1:2">
      <c r="A155" s="375"/>
      <c r="B155" s="375"/>
    </row>
    <row r="156" spans="1:2">
      <c r="A156" s="375"/>
      <c r="B156" s="375"/>
    </row>
    <row r="157" spans="1:2">
      <c r="A157" s="375"/>
      <c r="B157" s="375"/>
    </row>
    <row r="158" spans="1:2">
      <c r="A158" s="375"/>
      <c r="B158" s="375"/>
    </row>
    <row r="159" spans="1:2">
      <c r="A159" s="375"/>
      <c r="B159" s="375"/>
    </row>
    <row r="160" spans="1:2">
      <c r="A160" s="375"/>
      <c r="B160" s="375"/>
    </row>
    <row r="161" spans="1:2">
      <c r="A161" s="375"/>
      <c r="B161" s="375"/>
    </row>
    <row r="162" spans="1:2">
      <c r="A162" s="375"/>
      <c r="B162" s="375"/>
    </row>
    <row r="163" spans="1:2">
      <c r="A163" s="375"/>
      <c r="B163" s="375"/>
    </row>
    <row r="164" spans="1:2">
      <c r="A164" s="375"/>
      <c r="B164" s="375"/>
    </row>
    <row r="165" spans="1:2">
      <c r="A165" s="375"/>
      <c r="B165" s="375"/>
    </row>
    <row r="166" spans="1:2">
      <c r="A166" s="375"/>
      <c r="B166" s="375"/>
    </row>
    <row r="167" spans="1:2">
      <c r="A167" s="375"/>
      <c r="B167" s="375"/>
    </row>
    <row r="168" spans="1:2">
      <c r="A168" s="375"/>
      <c r="B168" s="375"/>
    </row>
    <row r="169" spans="1:2">
      <c r="A169" s="375"/>
      <c r="B169" s="375"/>
    </row>
    <row r="170" spans="1:2">
      <c r="A170" s="375"/>
      <c r="B170" s="375"/>
    </row>
    <row r="171" spans="1:2">
      <c r="A171" s="375"/>
      <c r="B171" s="375"/>
    </row>
    <row r="172" spans="1:2">
      <c r="A172" s="375"/>
      <c r="B172" s="375"/>
    </row>
    <row r="173" spans="1:2">
      <c r="A173" s="375"/>
      <c r="B173" s="375"/>
    </row>
    <row r="174" spans="1:2">
      <c r="A174" s="375"/>
      <c r="B174" s="375"/>
    </row>
    <row r="175" spans="1:2">
      <c r="A175" s="375"/>
      <c r="B175" s="375"/>
    </row>
    <row r="176" spans="1:2">
      <c r="A176" s="375"/>
      <c r="B176" s="375"/>
    </row>
    <row r="177" spans="1:2">
      <c r="A177" s="375"/>
      <c r="B177" s="375"/>
    </row>
    <row r="178" spans="1:2">
      <c r="A178" s="375"/>
      <c r="B178" s="375"/>
    </row>
    <row r="179" spans="1:2">
      <c r="A179" s="375"/>
      <c r="B179" s="375"/>
    </row>
    <row r="180" spans="1:2">
      <c r="A180" s="375"/>
      <c r="B180" s="375"/>
    </row>
    <row r="181" spans="1:2">
      <c r="A181" s="375"/>
      <c r="B181" s="375"/>
    </row>
    <row r="182" spans="1:2">
      <c r="A182" s="375"/>
      <c r="B182" s="375"/>
    </row>
    <row r="183" spans="1:2">
      <c r="A183" s="375"/>
      <c r="B183" s="375"/>
    </row>
    <row r="184" spans="1:2">
      <c r="A184" s="375"/>
      <c r="B184" s="375"/>
    </row>
    <row r="185" spans="1:2">
      <c r="A185" s="375"/>
      <c r="B185" s="375"/>
    </row>
    <row r="186" spans="1:2">
      <c r="A186" s="375"/>
      <c r="B186" s="375"/>
    </row>
    <row r="187" spans="1:2">
      <c r="A187" s="375"/>
      <c r="B187" s="375"/>
    </row>
    <row r="188" spans="1:2">
      <c r="A188" s="375"/>
      <c r="B188" s="375"/>
    </row>
  </sheetData>
  <mergeCells count="5">
    <mergeCell ref="A1:L1"/>
    <mergeCell ref="A2:L2"/>
    <mergeCell ref="A3:L3"/>
    <mergeCell ref="A4:L4"/>
    <mergeCell ref="B44:L44"/>
  </mergeCells>
  <printOptions horizontalCentered="1"/>
  <pageMargins left="0.7" right="0.7" top="0.75" bottom="0.75" header="0.3" footer="0.3"/>
  <pageSetup scale="67" orientation="landscape" r:id="rId1"/>
  <headerFooter alignWithMargins="0">
    <oddHeader>&amp;C2019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Y303"/>
  <sheetViews>
    <sheetView workbookViewId="0">
      <pane xSplit="4" ySplit="6" topLeftCell="E7" activePane="bottomRight" state="frozen"/>
      <selection activeCell="B59" sqref="B59"/>
      <selection pane="topRight" activeCell="B59" sqref="B59"/>
      <selection pane="bottomLeft" activeCell="B59" sqref="B59"/>
      <selection pane="bottomRight"/>
    </sheetView>
  </sheetViews>
  <sheetFormatPr defaultRowHeight="12.75" outlineLevelCol="1"/>
  <cols>
    <col min="1" max="2" width="9.140625" style="94"/>
    <col min="3" max="3" width="9.140625" style="94" customWidth="1" outlineLevel="1"/>
    <col min="4" max="4" width="2.7109375" style="94" customWidth="1"/>
    <col min="5" max="6" width="12.42578125" style="94" bestFit="1" customWidth="1"/>
    <col min="7" max="7" width="11" style="94" bestFit="1" customWidth="1"/>
    <col min="8" max="8" width="9.140625" style="94" bestFit="1" customWidth="1"/>
    <col min="9" max="9" width="10" style="94" customWidth="1"/>
    <col min="10" max="10" width="15.5703125" style="94" bestFit="1" customWidth="1"/>
    <col min="11" max="11" width="18.28515625" style="94" bestFit="1" customWidth="1"/>
    <col min="12" max="12" width="15.28515625" style="94" customWidth="1"/>
    <col min="13" max="13" width="12.7109375" style="94" bestFit="1" customWidth="1"/>
    <col min="14" max="14" width="18.5703125" style="94" customWidth="1"/>
    <col min="15" max="15" width="14.140625" style="94" customWidth="1"/>
    <col min="16" max="16" width="2.5703125" style="94" customWidth="1"/>
    <col min="17" max="27" width="14.140625" style="94" customWidth="1" outlineLevel="1"/>
    <col min="28" max="28" width="2.7109375" style="94" customWidth="1" outlineLevel="1"/>
    <col min="29" max="30" width="11" style="94" customWidth="1" outlineLevel="1"/>
    <col min="31" max="31" width="10" style="94" customWidth="1" outlineLevel="1"/>
    <col min="32" max="32" width="9" style="94" customWidth="1" outlineLevel="1"/>
    <col min="33" max="33" width="6.5703125" style="94" customWidth="1" outlineLevel="1"/>
    <col min="34" max="34" width="12.5703125" style="94" customWidth="1" outlineLevel="1"/>
    <col min="35" max="35" width="10" style="94" customWidth="1" outlineLevel="1"/>
    <col min="36" max="36" width="11" style="94" customWidth="1" outlineLevel="1"/>
    <col min="37" max="37" width="12.5703125" style="94" customWidth="1" outlineLevel="1"/>
    <col min="38" max="38" width="18.42578125" style="94" customWidth="1" outlineLevel="1"/>
    <col min="39" max="39" width="13.5703125" style="94" customWidth="1" outlineLevel="1"/>
    <col min="40" max="40" width="2.5703125" style="94" customWidth="1" outlineLevel="1"/>
    <col min="41" max="41" width="10" style="93" bestFit="1" customWidth="1"/>
    <col min="42" max="42" width="10.42578125" style="93" bestFit="1" customWidth="1"/>
    <col min="43" max="43" width="8.85546875" style="93" bestFit="1" customWidth="1"/>
    <col min="44" max="44" width="9" style="93" bestFit="1" customWidth="1"/>
    <col min="45" max="45" width="6.140625" style="93" bestFit="1" customWidth="1"/>
    <col min="46" max="46" width="12.85546875" style="93" bestFit="1" customWidth="1"/>
    <col min="47" max="47" width="8.5703125" style="93" bestFit="1" customWidth="1"/>
    <col min="48" max="48" width="10" style="93" bestFit="1" customWidth="1"/>
    <col min="49" max="49" width="12.5703125" style="93" bestFit="1" customWidth="1"/>
    <col min="50" max="50" width="18.42578125" style="93" bestFit="1" customWidth="1"/>
    <col min="51" max="51" width="10" style="93" bestFit="1" customWidth="1"/>
    <col min="52" max="16384" width="9.140625" style="93"/>
  </cols>
  <sheetData>
    <row r="1" spans="1:51" ht="31.5">
      <c r="A1" s="131" t="s">
        <v>448</v>
      </c>
    </row>
    <row r="2" spans="1:51" ht="21.75" thickBot="1">
      <c r="A2" s="103" t="s">
        <v>106</v>
      </c>
      <c r="P2" s="94" t="s">
        <v>374</v>
      </c>
    </row>
    <row r="3" spans="1:51" ht="13.5" thickBot="1">
      <c r="A3" s="94" t="s">
        <v>381</v>
      </c>
      <c r="Q3" s="559" t="s">
        <v>376</v>
      </c>
      <c r="R3" s="560"/>
      <c r="S3" s="560"/>
      <c r="T3" s="560"/>
      <c r="U3" s="560"/>
      <c r="V3" s="560"/>
      <c r="W3" s="560"/>
      <c r="X3" s="560"/>
      <c r="Y3" s="560"/>
      <c r="Z3" s="560"/>
      <c r="AA3" s="561"/>
    </row>
    <row r="4" spans="1:51">
      <c r="E4" s="562" t="s">
        <v>377</v>
      </c>
      <c r="F4" s="563"/>
      <c r="G4" s="563"/>
      <c r="H4" s="563"/>
      <c r="I4" s="563"/>
      <c r="J4" s="563"/>
      <c r="K4" s="563"/>
      <c r="L4" s="563"/>
      <c r="M4" s="563"/>
      <c r="N4" s="563"/>
      <c r="O4" s="564"/>
      <c r="P4" s="239"/>
      <c r="Q4" s="565" t="s">
        <v>382</v>
      </c>
      <c r="R4" s="566"/>
      <c r="S4" s="566"/>
      <c r="T4" s="566"/>
      <c r="U4" s="566"/>
      <c r="V4" s="566"/>
      <c r="W4" s="566"/>
      <c r="X4" s="566"/>
      <c r="Y4" s="566"/>
      <c r="Z4" s="566"/>
      <c r="AA4" s="567"/>
      <c r="AC4" s="562" t="s">
        <v>379</v>
      </c>
      <c r="AD4" s="563"/>
      <c r="AE4" s="563"/>
      <c r="AF4" s="563"/>
      <c r="AG4" s="563"/>
      <c r="AH4" s="563"/>
      <c r="AI4" s="563"/>
      <c r="AJ4" s="563"/>
      <c r="AK4" s="563"/>
      <c r="AL4" s="563"/>
      <c r="AM4" s="564"/>
      <c r="AN4" s="229" t="s">
        <v>383</v>
      </c>
    </row>
    <row r="5" spans="1:51">
      <c r="A5" s="96" t="s">
        <v>105</v>
      </c>
      <c r="B5" s="96" t="s">
        <v>104</v>
      </c>
      <c r="C5" s="96" t="s">
        <v>103</v>
      </c>
      <c r="E5" s="102" t="s">
        <v>24</v>
      </c>
      <c r="F5" s="101" t="s">
        <v>102</v>
      </c>
      <c r="G5" s="101" t="s">
        <v>101</v>
      </c>
      <c r="H5" s="101" t="s">
        <v>100</v>
      </c>
      <c r="I5" s="101" t="s">
        <v>99</v>
      </c>
      <c r="J5" s="101" t="s">
        <v>98</v>
      </c>
      <c r="K5" s="101" t="s">
        <v>97</v>
      </c>
      <c r="L5" s="101" t="s">
        <v>96</v>
      </c>
      <c r="M5" s="101" t="s">
        <v>95</v>
      </c>
      <c r="N5" s="101" t="s">
        <v>94</v>
      </c>
      <c r="O5" s="100" t="s">
        <v>93</v>
      </c>
      <c r="P5" s="101"/>
      <c r="Q5" s="102" t="s">
        <v>24</v>
      </c>
      <c r="R5" s="101" t="s">
        <v>102</v>
      </c>
      <c r="S5" s="101" t="s">
        <v>101</v>
      </c>
      <c r="T5" s="101" t="s">
        <v>100</v>
      </c>
      <c r="U5" s="101" t="s">
        <v>99</v>
      </c>
      <c r="V5" s="101" t="s">
        <v>98</v>
      </c>
      <c r="W5" s="101" t="s">
        <v>97</v>
      </c>
      <c r="X5" s="101" t="s">
        <v>96</v>
      </c>
      <c r="Y5" s="101" t="s">
        <v>95</v>
      </c>
      <c r="Z5" s="101" t="s">
        <v>94</v>
      </c>
      <c r="AA5" s="100" t="s">
        <v>93</v>
      </c>
      <c r="AC5" s="102" t="s">
        <v>24</v>
      </c>
      <c r="AD5" s="101" t="s">
        <v>102</v>
      </c>
      <c r="AE5" s="101" t="s">
        <v>101</v>
      </c>
      <c r="AF5" s="101" t="s">
        <v>100</v>
      </c>
      <c r="AG5" s="101" t="s">
        <v>99</v>
      </c>
      <c r="AH5" s="101" t="s">
        <v>98</v>
      </c>
      <c r="AI5" s="101" t="s">
        <v>97</v>
      </c>
      <c r="AJ5" s="101" t="s">
        <v>96</v>
      </c>
      <c r="AK5" s="101" t="s">
        <v>95</v>
      </c>
      <c r="AL5" s="101" t="s">
        <v>94</v>
      </c>
      <c r="AM5" s="100" t="s">
        <v>93</v>
      </c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</row>
    <row r="6" spans="1:51" ht="3" customHeight="1" thickBot="1">
      <c r="E6" s="99"/>
      <c r="F6" s="98"/>
      <c r="G6" s="98"/>
      <c r="H6" s="98"/>
      <c r="I6" s="98"/>
      <c r="J6" s="98"/>
      <c r="K6" s="98"/>
      <c r="L6" s="98"/>
      <c r="M6" s="98"/>
      <c r="N6" s="98"/>
      <c r="O6" s="97"/>
      <c r="P6" s="98"/>
      <c r="Q6" s="230"/>
      <c r="R6" s="231"/>
      <c r="S6" s="231"/>
      <c r="T6" s="231"/>
      <c r="U6" s="231"/>
      <c r="V6" s="231"/>
      <c r="W6" s="231"/>
      <c r="X6" s="231"/>
      <c r="Y6" s="231"/>
      <c r="Z6" s="231"/>
      <c r="AA6" s="232"/>
      <c r="AC6" s="99"/>
      <c r="AD6" s="98"/>
      <c r="AE6" s="98"/>
      <c r="AF6" s="98"/>
      <c r="AG6" s="98"/>
      <c r="AH6" s="98"/>
      <c r="AI6" s="98"/>
      <c r="AJ6" s="98"/>
      <c r="AK6" s="98"/>
      <c r="AL6" s="98"/>
      <c r="AM6" s="97"/>
    </row>
    <row r="7" spans="1:51">
      <c r="A7" s="96">
        <v>2021</v>
      </c>
      <c r="B7" s="96"/>
      <c r="C7" s="95"/>
      <c r="E7" s="87">
        <f t="shared" ref="E7:O16" si="0">SUMIF($A$30:$A$298,$A7,E$30:E$298)</f>
        <v>10996035</v>
      </c>
      <c r="F7" s="86">
        <f t="shared" si="0"/>
        <v>7942801</v>
      </c>
      <c r="G7" s="86">
        <f t="shared" si="0"/>
        <v>1041990</v>
      </c>
      <c r="H7" s="86">
        <f t="shared" si="0"/>
        <v>70789</v>
      </c>
      <c r="I7" s="86">
        <f t="shared" si="0"/>
        <v>7557</v>
      </c>
      <c r="J7" s="86">
        <f t="shared" si="0"/>
        <v>20059172</v>
      </c>
      <c r="K7" s="86">
        <f t="shared" si="0"/>
        <v>1673408</v>
      </c>
      <c r="L7" s="86">
        <f t="shared" si="0"/>
        <v>21732580</v>
      </c>
      <c r="M7" s="86">
        <f t="shared" si="0"/>
        <v>23700</v>
      </c>
      <c r="N7" s="86">
        <f t="shared" si="0"/>
        <v>1977</v>
      </c>
      <c r="O7" s="88">
        <f t="shared" si="0"/>
        <v>21758257</v>
      </c>
      <c r="P7" s="84"/>
      <c r="Q7" s="87">
        <f t="shared" ref="Q7:AA16" si="1">SUMIF($A$30:$A$298,$A7,Q$30:Q$298)</f>
        <v>11132174.839414774</v>
      </c>
      <c r="R7" s="86">
        <f t="shared" si="1"/>
        <v>8107063.7496278072</v>
      </c>
      <c r="S7" s="86">
        <f t="shared" si="1"/>
        <v>1060240.8692177888</v>
      </c>
      <c r="T7" s="86">
        <f t="shared" si="1"/>
        <v>70788.200173731602</v>
      </c>
      <c r="U7" s="86">
        <f t="shared" si="1"/>
        <v>7558.0671884499216</v>
      </c>
      <c r="V7" s="86">
        <f t="shared" si="1"/>
        <v>20377825.72562255</v>
      </c>
      <c r="W7" s="86">
        <f t="shared" si="1"/>
        <v>1699993.2743774515</v>
      </c>
      <c r="X7" s="86">
        <f t="shared" si="1"/>
        <v>22077819</v>
      </c>
      <c r="Y7" s="86">
        <f t="shared" si="1"/>
        <v>23700</v>
      </c>
      <c r="Z7" s="86">
        <f t="shared" si="1"/>
        <v>1977</v>
      </c>
      <c r="AA7" s="88">
        <f t="shared" si="1"/>
        <v>22103496</v>
      </c>
      <c r="AC7" s="87">
        <f t="shared" ref="AC7:AM16" si="2">SUMIF($A$30:$A$298,$A7,AC$30:AC$298)</f>
        <v>11391925</v>
      </c>
      <c r="AD7" s="86">
        <f t="shared" si="2"/>
        <v>8178187</v>
      </c>
      <c r="AE7" s="86">
        <f t="shared" si="2"/>
        <v>1060240</v>
      </c>
      <c r="AF7" s="86">
        <f t="shared" si="2"/>
        <v>70789</v>
      </c>
      <c r="AG7" s="86">
        <f t="shared" si="2"/>
        <v>7557</v>
      </c>
      <c r="AH7" s="86">
        <f t="shared" si="2"/>
        <v>20708698</v>
      </c>
      <c r="AI7" s="86">
        <f t="shared" si="2"/>
        <v>1727596</v>
      </c>
      <c r="AJ7" s="86">
        <f t="shared" si="2"/>
        <v>22436294</v>
      </c>
      <c r="AK7" s="86">
        <f t="shared" si="2"/>
        <v>23700</v>
      </c>
      <c r="AL7" s="86">
        <f t="shared" si="2"/>
        <v>1977</v>
      </c>
      <c r="AM7" s="88">
        <f t="shared" si="2"/>
        <v>22461971</v>
      </c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</row>
    <row r="8" spans="1:51">
      <c r="A8" s="96">
        <f t="shared" ref="A8:A28" si="3">A7+1</f>
        <v>2022</v>
      </c>
      <c r="B8" s="96"/>
      <c r="C8" s="95"/>
      <c r="E8" s="85">
        <f t="shared" si="0"/>
        <v>10859851</v>
      </c>
      <c r="F8" s="84">
        <f t="shared" si="0"/>
        <v>8241450</v>
      </c>
      <c r="G8" s="84">
        <f t="shared" si="0"/>
        <v>1042253</v>
      </c>
      <c r="H8" s="84">
        <f t="shared" si="0"/>
        <v>68192</v>
      </c>
      <c r="I8" s="84">
        <f t="shared" si="0"/>
        <v>7520</v>
      </c>
      <c r="J8" s="84">
        <f t="shared" si="0"/>
        <v>20219266</v>
      </c>
      <c r="K8" s="84">
        <f t="shared" si="0"/>
        <v>1686766</v>
      </c>
      <c r="L8" s="84">
        <f t="shared" si="0"/>
        <v>21906032</v>
      </c>
      <c r="M8" s="84">
        <f t="shared" si="0"/>
        <v>23700</v>
      </c>
      <c r="N8" s="84">
        <f t="shared" si="0"/>
        <v>1977</v>
      </c>
      <c r="O8" s="83">
        <f t="shared" si="0"/>
        <v>21931709</v>
      </c>
      <c r="P8" s="84"/>
      <c r="Q8" s="85">
        <f t="shared" si="1"/>
        <v>11063408.145908276</v>
      </c>
      <c r="R8" s="84">
        <f t="shared" si="1"/>
        <v>8526414.4425314441</v>
      </c>
      <c r="S8" s="84">
        <f t="shared" si="1"/>
        <v>1072098.7291263423</v>
      </c>
      <c r="T8" s="84">
        <f t="shared" si="1"/>
        <v>68547.949597397019</v>
      </c>
      <c r="U8" s="84">
        <f t="shared" si="1"/>
        <v>7521.8421341961875</v>
      </c>
      <c r="V8" s="84">
        <f t="shared" si="1"/>
        <v>20737991.109297656</v>
      </c>
      <c r="W8" s="84">
        <f t="shared" si="1"/>
        <v>1730036.8907023445</v>
      </c>
      <c r="X8" s="84">
        <f t="shared" si="1"/>
        <v>22468028</v>
      </c>
      <c r="Y8" s="84">
        <f t="shared" si="1"/>
        <v>23700</v>
      </c>
      <c r="Z8" s="84">
        <f t="shared" si="1"/>
        <v>1977</v>
      </c>
      <c r="AA8" s="83">
        <f t="shared" si="1"/>
        <v>22493705</v>
      </c>
      <c r="AC8" s="85">
        <f t="shared" si="2"/>
        <v>11424036</v>
      </c>
      <c r="AD8" s="84">
        <f t="shared" si="2"/>
        <v>8641558</v>
      </c>
      <c r="AE8" s="84">
        <f t="shared" si="2"/>
        <v>1072097</v>
      </c>
      <c r="AF8" s="84">
        <f t="shared" si="2"/>
        <v>68549</v>
      </c>
      <c r="AG8" s="84">
        <f t="shared" si="2"/>
        <v>7520</v>
      </c>
      <c r="AH8" s="84">
        <f t="shared" si="2"/>
        <v>21213760</v>
      </c>
      <c r="AI8" s="84">
        <f t="shared" si="2"/>
        <v>1769729</v>
      </c>
      <c r="AJ8" s="84">
        <f t="shared" si="2"/>
        <v>22983489</v>
      </c>
      <c r="AK8" s="84">
        <f t="shared" si="2"/>
        <v>23700</v>
      </c>
      <c r="AL8" s="84">
        <f t="shared" si="2"/>
        <v>1977</v>
      </c>
      <c r="AM8" s="83">
        <f t="shared" si="2"/>
        <v>23009166</v>
      </c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</row>
    <row r="9" spans="1:51">
      <c r="A9" s="96">
        <f t="shared" si="3"/>
        <v>2023</v>
      </c>
      <c r="B9" s="96"/>
      <c r="C9" s="95"/>
      <c r="E9" s="85">
        <f t="shared" si="0"/>
        <v>10848977</v>
      </c>
      <c r="F9" s="84">
        <f t="shared" si="0"/>
        <v>8467891</v>
      </c>
      <c r="G9" s="84">
        <f t="shared" si="0"/>
        <v>1020233</v>
      </c>
      <c r="H9" s="84">
        <f t="shared" si="0"/>
        <v>65199</v>
      </c>
      <c r="I9" s="84">
        <f t="shared" si="0"/>
        <v>7521</v>
      </c>
      <c r="J9" s="84">
        <f t="shared" si="0"/>
        <v>20409821</v>
      </c>
      <c r="K9" s="84">
        <f t="shared" si="0"/>
        <v>1702661</v>
      </c>
      <c r="L9" s="84">
        <f t="shared" si="0"/>
        <v>22112482</v>
      </c>
      <c r="M9" s="84">
        <f t="shared" si="0"/>
        <v>23700</v>
      </c>
      <c r="N9" s="84">
        <f t="shared" si="0"/>
        <v>1977</v>
      </c>
      <c r="O9" s="83">
        <f t="shared" si="0"/>
        <v>22138159</v>
      </c>
      <c r="P9" s="84"/>
      <c r="Q9" s="85">
        <f t="shared" si="1"/>
        <v>11141193.684427427</v>
      </c>
      <c r="R9" s="84">
        <f t="shared" si="1"/>
        <v>8853491.3539400902</v>
      </c>
      <c r="S9" s="84">
        <f t="shared" si="1"/>
        <v>1056694.8029693626</v>
      </c>
      <c r="T9" s="84">
        <f t="shared" si="1"/>
        <v>66478.307913449506</v>
      </c>
      <c r="U9" s="84">
        <f t="shared" si="1"/>
        <v>7521.4675228089773</v>
      </c>
      <c r="V9" s="84">
        <f t="shared" si="1"/>
        <v>21125379.616773143</v>
      </c>
      <c r="W9" s="84">
        <f t="shared" si="1"/>
        <v>1762353.3832268617</v>
      </c>
      <c r="X9" s="84">
        <f t="shared" si="1"/>
        <v>22887733</v>
      </c>
      <c r="Y9" s="84">
        <f t="shared" si="1"/>
        <v>23700</v>
      </c>
      <c r="Z9" s="84">
        <f t="shared" si="1"/>
        <v>1977</v>
      </c>
      <c r="AA9" s="83">
        <f t="shared" si="1"/>
        <v>22913410</v>
      </c>
      <c r="AC9" s="85">
        <f t="shared" si="2"/>
        <v>11589336</v>
      </c>
      <c r="AD9" s="84">
        <f t="shared" si="2"/>
        <v>9016567</v>
      </c>
      <c r="AE9" s="84">
        <f t="shared" si="2"/>
        <v>1056695</v>
      </c>
      <c r="AF9" s="84">
        <f t="shared" si="2"/>
        <v>66480</v>
      </c>
      <c r="AG9" s="84">
        <f t="shared" si="2"/>
        <v>7521</v>
      </c>
      <c r="AH9" s="84">
        <f t="shared" si="2"/>
        <v>21736599</v>
      </c>
      <c r="AI9" s="84">
        <f t="shared" si="2"/>
        <v>1813346</v>
      </c>
      <c r="AJ9" s="84">
        <f t="shared" si="2"/>
        <v>23549945</v>
      </c>
      <c r="AK9" s="84">
        <f t="shared" si="2"/>
        <v>23700</v>
      </c>
      <c r="AL9" s="84">
        <f t="shared" si="2"/>
        <v>1977</v>
      </c>
      <c r="AM9" s="83">
        <f t="shared" si="2"/>
        <v>23575622</v>
      </c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</row>
    <row r="10" spans="1:51">
      <c r="A10" s="96">
        <f t="shared" si="3"/>
        <v>2024</v>
      </c>
      <c r="B10" s="96"/>
      <c r="C10" s="95"/>
      <c r="E10" s="85">
        <f t="shared" si="0"/>
        <v>10955770</v>
      </c>
      <c r="F10" s="84">
        <f t="shared" si="0"/>
        <v>8575269</v>
      </c>
      <c r="G10" s="84">
        <f t="shared" si="0"/>
        <v>1005043</v>
      </c>
      <c r="H10" s="84">
        <f t="shared" si="0"/>
        <v>62976</v>
      </c>
      <c r="I10" s="84">
        <f t="shared" si="0"/>
        <v>7552</v>
      </c>
      <c r="J10" s="84">
        <f t="shared" si="0"/>
        <v>20606610</v>
      </c>
      <c r="K10" s="84">
        <f t="shared" si="0"/>
        <v>1719078</v>
      </c>
      <c r="L10" s="84">
        <f t="shared" si="0"/>
        <v>22325688</v>
      </c>
      <c r="M10" s="84">
        <f t="shared" si="0"/>
        <v>23784</v>
      </c>
      <c r="N10" s="84">
        <f t="shared" si="0"/>
        <v>1984</v>
      </c>
      <c r="O10" s="83">
        <f t="shared" si="0"/>
        <v>22351456</v>
      </c>
      <c r="P10" s="84"/>
      <c r="Q10" s="85">
        <f t="shared" si="1"/>
        <v>11342949.181923229</v>
      </c>
      <c r="R10" s="84">
        <f t="shared" si="1"/>
        <v>9073542.9507770687</v>
      </c>
      <c r="S10" s="84">
        <f t="shared" si="1"/>
        <v>1048260.858971431</v>
      </c>
      <c r="T10" s="84">
        <f t="shared" si="1"/>
        <v>65469.332750796551</v>
      </c>
      <c r="U10" s="84">
        <f t="shared" si="1"/>
        <v>7551.71730144508</v>
      </c>
      <c r="V10" s="84">
        <f t="shared" si="1"/>
        <v>21537774.041723967</v>
      </c>
      <c r="W10" s="84">
        <f t="shared" si="1"/>
        <v>1796757.9582760308</v>
      </c>
      <c r="X10" s="84">
        <f t="shared" si="1"/>
        <v>23334532</v>
      </c>
      <c r="Y10" s="84">
        <f t="shared" si="1"/>
        <v>23784</v>
      </c>
      <c r="Z10" s="84">
        <f t="shared" si="1"/>
        <v>1984</v>
      </c>
      <c r="AA10" s="83">
        <f t="shared" si="1"/>
        <v>23360300</v>
      </c>
      <c r="AC10" s="85">
        <f t="shared" si="2"/>
        <v>11853620</v>
      </c>
      <c r="AD10" s="84">
        <f t="shared" si="2"/>
        <v>9269468</v>
      </c>
      <c r="AE10" s="84">
        <f t="shared" si="2"/>
        <v>1048262</v>
      </c>
      <c r="AF10" s="84">
        <f t="shared" si="2"/>
        <v>65469</v>
      </c>
      <c r="AG10" s="84">
        <f t="shared" si="2"/>
        <v>7552</v>
      </c>
      <c r="AH10" s="84">
        <f t="shared" si="2"/>
        <v>22244371</v>
      </c>
      <c r="AI10" s="84">
        <f t="shared" si="2"/>
        <v>1855707</v>
      </c>
      <c r="AJ10" s="84">
        <f t="shared" si="2"/>
        <v>24100078</v>
      </c>
      <c r="AK10" s="84">
        <f t="shared" si="2"/>
        <v>23784</v>
      </c>
      <c r="AL10" s="84">
        <f t="shared" si="2"/>
        <v>1984</v>
      </c>
      <c r="AM10" s="83">
        <f t="shared" si="2"/>
        <v>24125846</v>
      </c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</row>
    <row r="11" spans="1:51">
      <c r="A11" s="96">
        <f t="shared" si="3"/>
        <v>2025</v>
      </c>
      <c r="B11" s="96"/>
      <c r="C11" s="95"/>
      <c r="E11" s="85">
        <f t="shared" si="0"/>
        <v>11005913</v>
      </c>
      <c r="F11" s="84">
        <f t="shared" si="0"/>
        <v>8572141</v>
      </c>
      <c r="G11" s="84">
        <f t="shared" si="0"/>
        <v>985501</v>
      </c>
      <c r="H11" s="84">
        <f t="shared" si="0"/>
        <v>60795</v>
      </c>
      <c r="I11" s="84">
        <f t="shared" si="0"/>
        <v>7521</v>
      </c>
      <c r="J11" s="84">
        <f t="shared" si="0"/>
        <v>20631871</v>
      </c>
      <c r="K11" s="84">
        <f t="shared" si="0"/>
        <v>1721185</v>
      </c>
      <c r="L11" s="84">
        <f t="shared" si="0"/>
        <v>22353056</v>
      </c>
      <c r="M11" s="84">
        <f t="shared" si="0"/>
        <v>23700</v>
      </c>
      <c r="N11" s="84">
        <f t="shared" si="0"/>
        <v>1977</v>
      </c>
      <c r="O11" s="83">
        <f t="shared" si="0"/>
        <v>22378733</v>
      </c>
      <c r="P11" s="84"/>
      <c r="Q11" s="85">
        <f t="shared" si="1"/>
        <v>11496487.179121263</v>
      </c>
      <c r="R11" s="84">
        <f t="shared" si="1"/>
        <v>9188750.9297952745</v>
      </c>
      <c r="S11" s="84">
        <f t="shared" si="1"/>
        <v>1035374.5028588779</v>
      </c>
      <c r="T11" s="84">
        <f t="shared" si="1"/>
        <v>64693.458800920911</v>
      </c>
      <c r="U11" s="84">
        <f t="shared" si="1"/>
        <v>7522.3656668836029</v>
      </c>
      <c r="V11" s="84">
        <f t="shared" si="1"/>
        <v>21792828.436243221</v>
      </c>
      <c r="W11" s="84">
        <f t="shared" si="1"/>
        <v>1818039.5637567791</v>
      </c>
      <c r="X11" s="84">
        <f t="shared" si="1"/>
        <v>23610868</v>
      </c>
      <c r="Y11" s="84">
        <f t="shared" si="1"/>
        <v>23700</v>
      </c>
      <c r="Z11" s="84">
        <f t="shared" si="1"/>
        <v>1977</v>
      </c>
      <c r="AA11" s="83">
        <f t="shared" si="1"/>
        <v>23636545</v>
      </c>
      <c r="AC11" s="85">
        <f t="shared" si="2"/>
        <v>12067307</v>
      </c>
      <c r="AD11" s="84">
        <f t="shared" si="2"/>
        <v>9407494</v>
      </c>
      <c r="AE11" s="84">
        <f t="shared" si="2"/>
        <v>1035375</v>
      </c>
      <c r="AF11" s="84">
        <f t="shared" si="2"/>
        <v>64693</v>
      </c>
      <c r="AG11" s="84">
        <f t="shared" si="2"/>
        <v>7521</v>
      </c>
      <c r="AH11" s="84">
        <f t="shared" si="2"/>
        <v>22582390</v>
      </c>
      <c r="AI11" s="84">
        <f t="shared" si="2"/>
        <v>1883906</v>
      </c>
      <c r="AJ11" s="84">
        <f t="shared" si="2"/>
        <v>24466296</v>
      </c>
      <c r="AK11" s="84">
        <f t="shared" si="2"/>
        <v>23700</v>
      </c>
      <c r="AL11" s="84">
        <f t="shared" si="2"/>
        <v>1977</v>
      </c>
      <c r="AM11" s="83">
        <f t="shared" si="2"/>
        <v>24491973</v>
      </c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</row>
    <row r="12" spans="1:51">
      <c r="A12" s="96">
        <f t="shared" si="3"/>
        <v>2026</v>
      </c>
      <c r="B12" s="96"/>
      <c r="C12" s="95"/>
      <c r="E12" s="85">
        <f t="shared" si="0"/>
        <v>11085168</v>
      </c>
      <c r="F12" s="84">
        <f t="shared" si="0"/>
        <v>8560616</v>
      </c>
      <c r="G12" s="84">
        <f t="shared" si="0"/>
        <v>970794</v>
      </c>
      <c r="H12" s="84">
        <f t="shared" si="0"/>
        <v>59084</v>
      </c>
      <c r="I12" s="84">
        <f t="shared" si="0"/>
        <v>7521</v>
      </c>
      <c r="J12" s="84">
        <f t="shared" si="0"/>
        <v>20683183</v>
      </c>
      <c r="K12" s="84">
        <f t="shared" si="0"/>
        <v>1725468</v>
      </c>
      <c r="L12" s="84">
        <f t="shared" si="0"/>
        <v>22408651</v>
      </c>
      <c r="M12" s="84">
        <f t="shared" si="0"/>
        <v>23700</v>
      </c>
      <c r="N12" s="84">
        <f t="shared" si="0"/>
        <v>1977</v>
      </c>
      <c r="O12" s="83">
        <f t="shared" si="0"/>
        <v>22434328</v>
      </c>
      <c r="P12" s="84"/>
      <c r="Q12" s="85">
        <f t="shared" si="1"/>
        <v>11689908.56513896</v>
      </c>
      <c r="R12" s="84">
        <f t="shared" si="1"/>
        <v>9301793.6438588127</v>
      </c>
      <c r="S12" s="84">
        <f t="shared" si="1"/>
        <v>1027319.2460995239</v>
      </c>
      <c r="T12" s="84">
        <f t="shared" si="1"/>
        <v>64509.785638927839</v>
      </c>
      <c r="U12" s="84">
        <f t="shared" si="1"/>
        <v>7521.4594268203909</v>
      </c>
      <c r="V12" s="84">
        <f t="shared" si="1"/>
        <v>22091052.700163044</v>
      </c>
      <c r="W12" s="84">
        <f t="shared" si="1"/>
        <v>1842915.299836956</v>
      </c>
      <c r="X12" s="84">
        <f t="shared" si="1"/>
        <v>23933968</v>
      </c>
      <c r="Y12" s="84">
        <f t="shared" si="1"/>
        <v>23700</v>
      </c>
      <c r="Z12" s="84">
        <f t="shared" si="1"/>
        <v>1977</v>
      </c>
      <c r="AA12" s="83">
        <f t="shared" si="1"/>
        <v>23959645</v>
      </c>
      <c r="AC12" s="85">
        <f t="shared" si="2"/>
        <v>12308423</v>
      </c>
      <c r="AD12" s="84">
        <f t="shared" si="2"/>
        <v>9537802</v>
      </c>
      <c r="AE12" s="84">
        <f t="shared" si="2"/>
        <v>1027320</v>
      </c>
      <c r="AF12" s="84">
        <f t="shared" si="2"/>
        <v>64510</v>
      </c>
      <c r="AG12" s="84">
        <f t="shared" si="2"/>
        <v>7521</v>
      </c>
      <c r="AH12" s="84">
        <f t="shared" si="2"/>
        <v>22945576</v>
      </c>
      <c r="AI12" s="84">
        <f t="shared" si="2"/>
        <v>1914204</v>
      </c>
      <c r="AJ12" s="84">
        <f t="shared" si="2"/>
        <v>24859780</v>
      </c>
      <c r="AK12" s="84">
        <f t="shared" si="2"/>
        <v>23700</v>
      </c>
      <c r="AL12" s="84">
        <f t="shared" si="2"/>
        <v>1977</v>
      </c>
      <c r="AM12" s="83">
        <f t="shared" si="2"/>
        <v>24885457</v>
      </c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</row>
    <row r="13" spans="1:51">
      <c r="A13" s="96">
        <f t="shared" si="3"/>
        <v>2027</v>
      </c>
      <c r="B13" s="96"/>
      <c r="C13" s="95"/>
      <c r="E13" s="85">
        <f t="shared" si="0"/>
        <v>11152245</v>
      </c>
      <c r="F13" s="84">
        <f t="shared" si="0"/>
        <v>8533368</v>
      </c>
      <c r="G13" s="84">
        <f t="shared" si="0"/>
        <v>957544</v>
      </c>
      <c r="H13" s="84">
        <f t="shared" si="0"/>
        <v>57760</v>
      </c>
      <c r="I13" s="84">
        <f t="shared" si="0"/>
        <v>7521</v>
      </c>
      <c r="J13" s="84">
        <f t="shared" si="0"/>
        <v>20708438</v>
      </c>
      <c r="K13" s="84">
        <f t="shared" si="0"/>
        <v>1727573</v>
      </c>
      <c r="L13" s="84">
        <f t="shared" si="0"/>
        <v>22436011</v>
      </c>
      <c r="M13" s="84">
        <f t="shared" si="0"/>
        <v>23700</v>
      </c>
      <c r="N13" s="84">
        <f t="shared" si="0"/>
        <v>1977</v>
      </c>
      <c r="O13" s="83">
        <f t="shared" si="0"/>
        <v>22461688</v>
      </c>
      <c r="P13" s="84"/>
      <c r="Q13" s="85">
        <f t="shared" si="1"/>
        <v>11878289.61697288</v>
      </c>
      <c r="R13" s="84">
        <f t="shared" si="1"/>
        <v>9405628.1566064116</v>
      </c>
      <c r="S13" s="84">
        <f t="shared" si="1"/>
        <v>1020685.3532042321</v>
      </c>
      <c r="T13" s="84">
        <f t="shared" si="1"/>
        <v>64790.249727877032</v>
      </c>
      <c r="U13" s="84">
        <f t="shared" si="1"/>
        <v>7521.435415941025</v>
      </c>
      <c r="V13" s="84">
        <f t="shared" si="1"/>
        <v>22376914.811927341</v>
      </c>
      <c r="W13" s="84">
        <f t="shared" si="1"/>
        <v>1866765.1880726574</v>
      </c>
      <c r="X13" s="84">
        <f t="shared" si="1"/>
        <v>24243680</v>
      </c>
      <c r="Y13" s="84">
        <f t="shared" si="1"/>
        <v>23700</v>
      </c>
      <c r="Z13" s="84">
        <f t="shared" si="1"/>
        <v>1977</v>
      </c>
      <c r="AA13" s="83">
        <f t="shared" si="1"/>
        <v>24269357</v>
      </c>
      <c r="AC13" s="85">
        <f t="shared" si="2"/>
        <v>12539781</v>
      </c>
      <c r="AD13" s="84">
        <f t="shared" si="2"/>
        <v>9657705</v>
      </c>
      <c r="AE13" s="84">
        <f t="shared" si="2"/>
        <v>1020686</v>
      </c>
      <c r="AF13" s="84">
        <f t="shared" si="2"/>
        <v>64791</v>
      </c>
      <c r="AG13" s="84">
        <f t="shared" si="2"/>
        <v>7521</v>
      </c>
      <c r="AH13" s="84">
        <f t="shared" si="2"/>
        <v>23290484</v>
      </c>
      <c r="AI13" s="84">
        <f t="shared" si="2"/>
        <v>1942977</v>
      </c>
      <c r="AJ13" s="84">
        <f t="shared" si="2"/>
        <v>25233461</v>
      </c>
      <c r="AK13" s="84">
        <f t="shared" si="2"/>
        <v>23700</v>
      </c>
      <c r="AL13" s="84">
        <f t="shared" si="2"/>
        <v>1977</v>
      </c>
      <c r="AM13" s="83">
        <f t="shared" si="2"/>
        <v>25259138</v>
      </c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</row>
    <row r="14" spans="1:51">
      <c r="A14" s="96">
        <f t="shared" si="3"/>
        <v>2028</v>
      </c>
      <c r="B14" s="96"/>
      <c r="C14" s="95"/>
      <c r="E14" s="85">
        <f t="shared" si="0"/>
        <v>11253514</v>
      </c>
      <c r="F14" s="84">
        <f t="shared" si="0"/>
        <v>8544098</v>
      </c>
      <c r="G14" s="84">
        <f t="shared" si="0"/>
        <v>947613</v>
      </c>
      <c r="H14" s="84">
        <f t="shared" si="0"/>
        <v>57487</v>
      </c>
      <c r="I14" s="84">
        <f t="shared" si="0"/>
        <v>7552</v>
      </c>
      <c r="J14" s="84">
        <f t="shared" si="0"/>
        <v>20810264</v>
      </c>
      <c r="K14" s="84">
        <f t="shared" si="0"/>
        <v>1736067</v>
      </c>
      <c r="L14" s="84">
        <f t="shared" si="0"/>
        <v>22546331</v>
      </c>
      <c r="M14" s="84">
        <f t="shared" si="0"/>
        <v>23784</v>
      </c>
      <c r="N14" s="84">
        <f t="shared" si="0"/>
        <v>1984</v>
      </c>
      <c r="O14" s="83">
        <f t="shared" si="0"/>
        <v>22572099</v>
      </c>
      <c r="P14" s="84"/>
      <c r="Q14" s="85">
        <f t="shared" si="1"/>
        <v>12112485.467019685</v>
      </c>
      <c r="R14" s="84">
        <f t="shared" si="1"/>
        <v>9554549.2878269106</v>
      </c>
      <c r="S14" s="84">
        <f t="shared" si="1"/>
        <v>1017501.5351398595</v>
      </c>
      <c r="T14" s="84">
        <f t="shared" si="1"/>
        <v>66156.352252757264</v>
      </c>
      <c r="U14" s="84">
        <f t="shared" si="1"/>
        <v>7550.9675777377515</v>
      </c>
      <c r="V14" s="84">
        <f t="shared" si="1"/>
        <v>22758243.60981695</v>
      </c>
      <c r="W14" s="84">
        <f t="shared" si="1"/>
        <v>1898576.3901830481</v>
      </c>
      <c r="X14" s="84">
        <f t="shared" si="1"/>
        <v>24656820</v>
      </c>
      <c r="Y14" s="84">
        <f t="shared" si="1"/>
        <v>23784</v>
      </c>
      <c r="Z14" s="84">
        <f t="shared" si="1"/>
        <v>1984</v>
      </c>
      <c r="AA14" s="83">
        <f t="shared" si="1"/>
        <v>24682588</v>
      </c>
      <c r="AC14" s="85">
        <f t="shared" si="2"/>
        <v>12814445</v>
      </c>
      <c r="AD14" s="84">
        <f t="shared" si="2"/>
        <v>9823536</v>
      </c>
      <c r="AE14" s="84">
        <f t="shared" si="2"/>
        <v>1017504</v>
      </c>
      <c r="AF14" s="84">
        <f t="shared" si="2"/>
        <v>66155</v>
      </c>
      <c r="AG14" s="84">
        <f t="shared" si="2"/>
        <v>7552</v>
      </c>
      <c r="AH14" s="84">
        <f t="shared" si="2"/>
        <v>23729192</v>
      </c>
      <c r="AI14" s="84">
        <f t="shared" si="2"/>
        <v>1979575</v>
      </c>
      <c r="AJ14" s="84">
        <f t="shared" si="2"/>
        <v>25708767</v>
      </c>
      <c r="AK14" s="84">
        <f t="shared" si="2"/>
        <v>23784</v>
      </c>
      <c r="AL14" s="84">
        <f t="shared" si="2"/>
        <v>1984</v>
      </c>
      <c r="AM14" s="83">
        <f t="shared" si="2"/>
        <v>25734535</v>
      </c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</row>
    <row r="15" spans="1:51">
      <c r="A15" s="96">
        <f t="shared" si="3"/>
        <v>2029</v>
      </c>
      <c r="B15" s="96"/>
      <c r="C15" s="95"/>
      <c r="E15" s="85">
        <f t="shared" si="0"/>
        <v>11275603</v>
      </c>
      <c r="F15" s="84">
        <f t="shared" si="0"/>
        <v>8507599</v>
      </c>
      <c r="G15" s="84">
        <f t="shared" si="0"/>
        <v>932897</v>
      </c>
      <c r="H15" s="84">
        <f t="shared" si="0"/>
        <v>56885</v>
      </c>
      <c r="I15" s="84">
        <f t="shared" si="0"/>
        <v>7522</v>
      </c>
      <c r="J15" s="84">
        <f t="shared" si="0"/>
        <v>20780506</v>
      </c>
      <c r="K15" s="84">
        <f t="shared" si="0"/>
        <v>1733586</v>
      </c>
      <c r="L15" s="84">
        <f t="shared" si="0"/>
        <v>22514092</v>
      </c>
      <c r="M15" s="84">
        <f t="shared" si="0"/>
        <v>24561</v>
      </c>
      <c r="N15" s="84">
        <f t="shared" si="0"/>
        <v>2048</v>
      </c>
      <c r="O15" s="83">
        <f t="shared" si="0"/>
        <v>22540701</v>
      </c>
      <c r="P15" s="84"/>
      <c r="Q15" s="85">
        <f t="shared" si="1"/>
        <v>12268922.501652656</v>
      </c>
      <c r="R15" s="84">
        <f t="shared" si="1"/>
        <v>9653792.4797611032</v>
      </c>
      <c r="S15" s="84">
        <f t="shared" si="1"/>
        <v>1009244.4630491347</v>
      </c>
      <c r="T15" s="84">
        <f t="shared" si="1"/>
        <v>67207.807708554988</v>
      </c>
      <c r="U15" s="84">
        <f t="shared" si="1"/>
        <v>7521.5247548060024</v>
      </c>
      <c r="V15" s="84">
        <f t="shared" si="1"/>
        <v>23006688.776926253</v>
      </c>
      <c r="W15" s="84">
        <f t="shared" si="1"/>
        <v>1919300.2230737463</v>
      </c>
      <c r="X15" s="84">
        <f t="shared" si="1"/>
        <v>24925989</v>
      </c>
      <c r="Y15" s="84">
        <f t="shared" si="1"/>
        <v>24561</v>
      </c>
      <c r="Z15" s="84">
        <f t="shared" si="1"/>
        <v>2048</v>
      </c>
      <c r="AA15" s="83">
        <f t="shared" si="1"/>
        <v>24952598</v>
      </c>
      <c r="AC15" s="85">
        <f t="shared" si="2"/>
        <v>13009864</v>
      </c>
      <c r="AD15" s="84">
        <f t="shared" si="2"/>
        <v>9939574</v>
      </c>
      <c r="AE15" s="84">
        <f t="shared" si="2"/>
        <v>1009245</v>
      </c>
      <c r="AF15" s="84">
        <f t="shared" si="2"/>
        <v>67206</v>
      </c>
      <c r="AG15" s="84">
        <f t="shared" si="2"/>
        <v>7522</v>
      </c>
      <c r="AH15" s="84">
        <f t="shared" si="2"/>
        <v>24033411</v>
      </c>
      <c r="AI15" s="84">
        <f t="shared" si="2"/>
        <v>2004955</v>
      </c>
      <c r="AJ15" s="84">
        <f t="shared" si="2"/>
        <v>26038366</v>
      </c>
      <c r="AK15" s="84">
        <f t="shared" si="2"/>
        <v>24561</v>
      </c>
      <c r="AL15" s="84">
        <f t="shared" si="2"/>
        <v>2048</v>
      </c>
      <c r="AM15" s="83">
        <f t="shared" si="2"/>
        <v>26064975</v>
      </c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</row>
    <row r="16" spans="1:51">
      <c r="A16" s="96">
        <f t="shared" si="3"/>
        <v>2030</v>
      </c>
      <c r="B16" s="96"/>
      <c r="C16" s="95"/>
      <c r="E16" s="85">
        <f t="shared" si="0"/>
        <v>11332812</v>
      </c>
      <c r="F16" s="84">
        <f t="shared" si="0"/>
        <v>8502964</v>
      </c>
      <c r="G16" s="84">
        <f t="shared" si="0"/>
        <v>920943</v>
      </c>
      <c r="H16" s="84">
        <f t="shared" si="0"/>
        <v>56462</v>
      </c>
      <c r="I16" s="84">
        <f t="shared" si="0"/>
        <v>7522</v>
      </c>
      <c r="J16" s="84">
        <f t="shared" si="0"/>
        <v>20820703</v>
      </c>
      <c r="K16" s="84">
        <f t="shared" si="0"/>
        <v>1736938</v>
      </c>
      <c r="L16" s="84">
        <f t="shared" si="0"/>
        <v>22557641</v>
      </c>
      <c r="M16" s="84">
        <f t="shared" si="0"/>
        <v>24561</v>
      </c>
      <c r="N16" s="84">
        <f t="shared" si="0"/>
        <v>2048</v>
      </c>
      <c r="O16" s="83">
        <f t="shared" si="0"/>
        <v>22584250</v>
      </c>
      <c r="P16" s="84"/>
      <c r="Q16" s="85">
        <f t="shared" si="1"/>
        <v>12471810.067786584</v>
      </c>
      <c r="R16" s="84">
        <f t="shared" si="1"/>
        <v>9787099.3856234159</v>
      </c>
      <c r="S16" s="84">
        <f t="shared" si="1"/>
        <v>1003858.0400799839</v>
      </c>
      <c r="T16" s="84">
        <f t="shared" si="1"/>
        <v>68444.409823542635</v>
      </c>
      <c r="U16" s="84">
        <f t="shared" si="1"/>
        <v>7521.7823934209682</v>
      </c>
      <c r="V16" s="84">
        <f t="shared" si="1"/>
        <v>23338733.685706943</v>
      </c>
      <c r="W16" s="84">
        <f t="shared" si="1"/>
        <v>1947001.314293056</v>
      </c>
      <c r="X16" s="84">
        <f t="shared" si="1"/>
        <v>25285735</v>
      </c>
      <c r="Y16" s="84">
        <f t="shared" si="1"/>
        <v>24561</v>
      </c>
      <c r="Z16" s="84">
        <f t="shared" si="1"/>
        <v>2048</v>
      </c>
      <c r="AA16" s="83">
        <f t="shared" si="1"/>
        <v>25312344</v>
      </c>
      <c r="AC16" s="85">
        <f t="shared" si="2"/>
        <v>13250985</v>
      </c>
      <c r="AD16" s="84">
        <f t="shared" si="2"/>
        <v>10091446</v>
      </c>
      <c r="AE16" s="84">
        <f t="shared" si="2"/>
        <v>1003859</v>
      </c>
      <c r="AF16" s="84">
        <f t="shared" si="2"/>
        <v>68443</v>
      </c>
      <c r="AG16" s="84">
        <f t="shared" si="2"/>
        <v>7522</v>
      </c>
      <c r="AH16" s="84">
        <f t="shared" si="2"/>
        <v>24422255</v>
      </c>
      <c r="AI16" s="84">
        <f t="shared" si="2"/>
        <v>2037395</v>
      </c>
      <c r="AJ16" s="84">
        <f t="shared" si="2"/>
        <v>26459650</v>
      </c>
      <c r="AK16" s="84">
        <f t="shared" si="2"/>
        <v>24561</v>
      </c>
      <c r="AL16" s="84">
        <f t="shared" si="2"/>
        <v>2048</v>
      </c>
      <c r="AM16" s="83">
        <f t="shared" si="2"/>
        <v>26486259</v>
      </c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</row>
    <row r="17" spans="1:51">
      <c r="A17" s="96">
        <f t="shared" si="3"/>
        <v>2031</v>
      </c>
      <c r="B17" s="96"/>
      <c r="C17" s="95"/>
      <c r="E17" s="85">
        <f t="shared" ref="E17:O28" si="4">SUMIF($A$30:$A$298,$A17,E$30:E$298)</f>
        <v>11385090</v>
      </c>
      <c r="F17" s="84">
        <f t="shared" si="4"/>
        <v>8495640</v>
      </c>
      <c r="G17" s="84">
        <f t="shared" si="4"/>
        <v>909010</v>
      </c>
      <c r="H17" s="84">
        <f t="shared" si="4"/>
        <v>56025</v>
      </c>
      <c r="I17" s="84">
        <f t="shared" si="4"/>
        <v>7523</v>
      </c>
      <c r="J17" s="84">
        <f t="shared" si="4"/>
        <v>20853288</v>
      </c>
      <c r="K17" s="84">
        <f t="shared" si="4"/>
        <v>1739657</v>
      </c>
      <c r="L17" s="84">
        <f t="shared" si="4"/>
        <v>22592945</v>
      </c>
      <c r="M17" s="84">
        <f t="shared" si="4"/>
        <v>24561</v>
      </c>
      <c r="N17" s="84">
        <f t="shared" si="4"/>
        <v>2048</v>
      </c>
      <c r="O17" s="83">
        <f t="shared" si="4"/>
        <v>22619554</v>
      </c>
      <c r="P17" s="84"/>
      <c r="Q17" s="85">
        <f t="shared" ref="Q17:AA28" si="5">SUMIF($A$30:$A$298,$A17,Q$30:Q$298)</f>
        <v>12677885.456438698</v>
      </c>
      <c r="R17" s="84">
        <f t="shared" si="5"/>
        <v>9923639.5532903746</v>
      </c>
      <c r="S17" s="84">
        <f t="shared" si="5"/>
        <v>998473.43920517678</v>
      </c>
      <c r="T17" s="84">
        <f t="shared" si="5"/>
        <v>69670.509408567741</v>
      </c>
      <c r="U17" s="84">
        <f t="shared" si="5"/>
        <v>7522.1041786983287</v>
      </c>
      <c r="V17" s="84">
        <f t="shared" si="5"/>
        <v>23677191.062521517</v>
      </c>
      <c r="W17" s="84">
        <f t="shared" si="5"/>
        <v>1975237.9374784823</v>
      </c>
      <c r="X17" s="84">
        <f t="shared" si="5"/>
        <v>25652429</v>
      </c>
      <c r="Y17" s="84">
        <f t="shared" si="5"/>
        <v>24561</v>
      </c>
      <c r="Z17" s="84">
        <f t="shared" si="5"/>
        <v>2048</v>
      </c>
      <c r="AA17" s="83">
        <f t="shared" si="5"/>
        <v>25679038</v>
      </c>
      <c r="AC17" s="85">
        <f t="shared" ref="AC17:AM28" si="6">SUMIF($A$30:$A$298,$A17,AC$30:AC$298)</f>
        <v>13495844</v>
      </c>
      <c r="AD17" s="84">
        <f t="shared" si="6"/>
        <v>10250637</v>
      </c>
      <c r="AE17" s="84">
        <f t="shared" si="6"/>
        <v>998475</v>
      </c>
      <c r="AF17" s="84">
        <f t="shared" si="6"/>
        <v>69670</v>
      </c>
      <c r="AG17" s="84">
        <f t="shared" si="6"/>
        <v>7523</v>
      </c>
      <c r="AH17" s="84">
        <f t="shared" si="6"/>
        <v>24822149</v>
      </c>
      <c r="AI17" s="84">
        <f t="shared" si="6"/>
        <v>2070753</v>
      </c>
      <c r="AJ17" s="84">
        <f t="shared" si="6"/>
        <v>26892902</v>
      </c>
      <c r="AK17" s="84">
        <f t="shared" si="6"/>
        <v>24561</v>
      </c>
      <c r="AL17" s="84">
        <f t="shared" si="6"/>
        <v>2048</v>
      </c>
      <c r="AM17" s="83">
        <f t="shared" si="6"/>
        <v>26919511</v>
      </c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</row>
    <row r="18" spans="1:51">
      <c r="A18" s="96">
        <f t="shared" si="3"/>
        <v>2032</v>
      </c>
      <c r="B18" s="96"/>
      <c r="C18" s="95"/>
      <c r="E18" s="85">
        <f t="shared" si="4"/>
        <v>11506228</v>
      </c>
      <c r="F18" s="84">
        <f t="shared" si="4"/>
        <v>8556040</v>
      </c>
      <c r="G18" s="84">
        <f t="shared" si="4"/>
        <v>902619</v>
      </c>
      <c r="H18" s="84">
        <f t="shared" si="4"/>
        <v>55782</v>
      </c>
      <c r="I18" s="84">
        <f t="shared" si="4"/>
        <v>7552</v>
      </c>
      <c r="J18" s="84">
        <f t="shared" si="4"/>
        <v>21028221</v>
      </c>
      <c r="K18" s="84">
        <f t="shared" si="4"/>
        <v>1754252</v>
      </c>
      <c r="L18" s="84">
        <f t="shared" si="4"/>
        <v>22782473</v>
      </c>
      <c r="M18" s="84">
        <f t="shared" si="4"/>
        <v>24648</v>
      </c>
      <c r="N18" s="84">
        <f t="shared" si="4"/>
        <v>2055</v>
      </c>
      <c r="O18" s="83">
        <f t="shared" si="4"/>
        <v>22809176</v>
      </c>
      <c r="P18" s="84"/>
      <c r="Q18" s="85">
        <f t="shared" si="5"/>
        <v>12929076.040113661</v>
      </c>
      <c r="R18" s="84">
        <f t="shared" si="5"/>
        <v>10100778.942341955</v>
      </c>
      <c r="S18" s="84">
        <f t="shared" si="5"/>
        <v>995886.01447244175</v>
      </c>
      <c r="T18" s="84">
        <f t="shared" si="5"/>
        <v>71083.277027125834</v>
      </c>
      <c r="U18" s="84">
        <f t="shared" si="5"/>
        <v>7552.0111590014058</v>
      </c>
      <c r="V18" s="84">
        <f t="shared" si="5"/>
        <v>24104376.285114188</v>
      </c>
      <c r="W18" s="84">
        <f t="shared" si="5"/>
        <v>2010874.7148858132</v>
      </c>
      <c r="X18" s="84">
        <f t="shared" si="5"/>
        <v>26115251</v>
      </c>
      <c r="Y18" s="84">
        <f t="shared" si="5"/>
        <v>24648</v>
      </c>
      <c r="Z18" s="84">
        <f t="shared" si="5"/>
        <v>2055</v>
      </c>
      <c r="AA18" s="83">
        <f t="shared" si="5"/>
        <v>26141954</v>
      </c>
      <c r="AC18" s="85">
        <f t="shared" si="6"/>
        <v>13785355</v>
      </c>
      <c r="AD18" s="84">
        <f t="shared" si="6"/>
        <v>10449427</v>
      </c>
      <c r="AE18" s="84">
        <f t="shared" si="6"/>
        <v>995886</v>
      </c>
      <c r="AF18" s="84">
        <f t="shared" si="6"/>
        <v>71083</v>
      </c>
      <c r="AG18" s="84">
        <f t="shared" si="6"/>
        <v>7552</v>
      </c>
      <c r="AH18" s="84">
        <f t="shared" si="6"/>
        <v>25309303</v>
      </c>
      <c r="AI18" s="84">
        <f t="shared" si="6"/>
        <v>2111393</v>
      </c>
      <c r="AJ18" s="84">
        <f t="shared" si="6"/>
        <v>27420696</v>
      </c>
      <c r="AK18" s="84">
        <f t="shared" si="6"/>
        <v>24648</v>
      </c>
      <c r="AL18" s="84">
        <f t="shared" si="6"/>
        <v>2055</v>
      </c>
      <c r="AM18" s="83">
        <f t="shared" si="6"/>
        <v>27447399</v>
      </c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</row>
    <row r="19" spans="1:51">
      <c r="A19" s="96">
        <f t="shared" si="3"/>
        <v>2033</v>
      </c>
      <c r="B19" s="96"/>
      <c r="C19" s="95"/>
      <c r="E19" s="85">
        <f t="shared" si="4"/>
        <v>11577306</v>
      </c>
      <c r="F19" s="84">
        <f t="shared" si="4"/>
        <v>8620960</v>
      </c>
      <c r="G19" s="84">
        <f t="shared" si="4"/>
        <v>895262</v>
      </c>
      <c r="H19" s="84">
        <f t="shared" si="4"/>
        <v>55105</v>
      </c>
      <c r="I19" s="84">
        <f t="shared" si="4"/>
        <v>7524</v>
      </c>
      <c r="J19" s="84">
        <f t="shared" si="4"/>
        <v>21156157</v>
      </c>
      <c r="K19" s="84">
        <f t="shared" si="4"/>
        <v>1764924</v>
      </c>
      <c r="L19" s="84">
        <f t="shared" si="4"/>
        <v>22921081</v>
      </c>
      <c r="M19" s="84">
        <f t="shared" si="4"/>
        <v>24561</v>
      </c>
      <c r="N19" s="84">
        <f t="shared" si="4"/>
        <v>2048</v>
      </c>
      <c r="O19" s="83">
        <f t="shared" si="4"/>
        <v>22947690</v>
      </c>
      <c r="P19" s="84"/>
      <c r="Q19" s="85">
        <f t="shared" si="5"/>
        <v>13092501.931963567</v>
      </c>
      <c r="R19" s="84">
        <f t="shared" si="5"/>
        <v>10234046.936155913</v>
      </c>
      <c r="S19" s="84">
        <f t="shared" si="5"/>
        <v>988444.455301865</v>
      </c>
      <c r="T19" s="84">
        <f t="shared" si="5"/>
        <v>72061.486687714001</v>
      </c>
      <c r="U19" s="84">
        <f t="shared" si="5"/>
        <v>7522.9689878690806</v>
      </c>
      <c r="V19" s="84">
        <f t="shared" si="5"/>
        <v>24394577.779096931</v>
      </c>
      <c r="W19" s="84">
        <f t="shared" si="5"/>
        <v>2035084.2209030727</v>
      </c>
      <c r="X19" s="84">
        <f t="shared" si="5"/>
        <v>26429662</v>
      </c>
      <c r="Y19" s="84">
        <f t="shared" si="5"/>
        <v>24561</v>
      </c>
      <c r="Z19" s="84">
        <f t="shared" si="5"/>
        <v>2048</v>
      </c>
      <c r="AA19" s="83">
        <f t="shared" si="5"/>
        <v>26456271</v>
      </c>
      <c r="AC19" s="85">
        <f t="shared" si="6"/>
        <v>13985365</v>
      </c>
      <c r="AD19" s="84">
        <f t="shared" si="6"/>
        <v>10599865</v>
      </c>
      <c r="AE19" s="84">
        <f t="shared" si="6"/>
        <v>988444</v>
      </c>
      <c r="AF19" s="84">
        <f t="shared" si="6"/>
        <v>72063</v>
      </c>
      <c r="AG19" s="84">
        <f t="shared" si="6"/>
        <v>7524</v>
      </c>
      <c r="AH19" s="84">
        <f t="shared" si="6"/>
        <v>25653261</v>
      </c>
      <c r="AI19" s="84">
        <f t="shared" si="6"/>
        <v>2140087</v>
      </c>
      <c r="AJ19" s="84">
        <f t="shared" si="6"/>
        <v>27793348</v>
      </c>
      <c r="AK19" s="84">
        <f t="shared" si="6"/>
        <v>24561</v>
      </c>
      <c r="AL19" s="84">
        <f t="shared" si="6"/>
        <v>2048</v>
      </c>
      <c r="AM19" s="83">
        <f t="shared" si="6"/>
        <v>27819957</v>
      </c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</row>
    <row r="20" spans="1:51">
      <c r="A20" s="96">
        <f t="shared" si="3"/>
        <v>2034</v>
      </c>
      <c r="B20" s="96"/>
      <c r="C20" s="95"/>
      <c r="E20" s="85">
        <f t="shared" si="4"/>
        <v>11682024</v>
      </c>
      <c r="F20" s="84">
        <f t="shared" si="4"/>
        <v>8718372</v>
      </c>
      <c r="G20" s="84">
        <f t="shared" si="4"/>
        <v>890888</v>
      </c>
      <c r="H20" s="84">
        <f t="shared" si="4"/>
        <v>54682</v>
      </c>
      <c r="I20" s="84">
        <f t="shared" si="4"/>
        <v>7524</v>
      </c>
      <c r="J20" s="84">
        <f t="shared" si="4"/>
        <v>21353490</v>
      </c>
      <c r="K20" s="84">
        <f t="shared" si="4"/>
        <v>1781385</v>
      </c>
      <c r="L20" s="84">
        <f t="shared" si="4"/>
        <v>23134875</v>
      </c>
      <c r="M20" s="84">
        <f t="shared" si="4"/>
        <v>24561</v>
      </c>
      <c r="N20" s="84">
        <f t="shared" si="4"/>
        <v>2048</v>
      </c>
      <c r="O20" s="83">
        <f t="shared" si="4"/>
        <v>23161484</v>
      </c>
      <c r="P20" s="84"/>
      <c r="Q20" s="85">
        <f t="shared" si="5"/>
        <v>13299006.831606828</v>
      </c>
      <c r="R20" s="84">
        <f t="shared" si="5"/>
        <v>10404555.342764158</v>
      </c>
      <c r="S20" s="84">
        <f t="shared" si="5"/>
        <v>984191.42340450606</v>
      </c>
      <c r="T20" s="84">
        <f t="shared" si="5"/>
        <v>73224.956180258858</v>
      </c>
      <c r="U20" s="84">
        <f t="shared" si="5"/>
        <v>7523.5318254203712</v>
      </c>
      <c r="V20" s="84">
        <f t="shared" si="5"/>
        <v>24768502.085781168</v>
      </c>
      <c r="W20" s="84">
        <f t="shared" si="5"/>
        <v>2066275.9142188325</v>
      </c>
      <c r="X20" s="84">
        <f t="shared" si="5"/>
        <v>26834778</v>
      </c>
      <c r="Y20" s="84">
        <f t="shared" si="5"/>
        <v>24561</v>
      </c>
      <c r="Z20" s="84">
        <f t="shared" si="5"/>
        <v>2048</v>
      </c>
      <c r="AA20" s="83">
        <f t="shared" si="5"/>
        <v>26861387</v>
      </c>
      <c r="AC20" s="85">
        <f t="shared" si="6"/>
        <v>14227946</v>
      </c>
      <c r="AD20" s="84">
        <f t="shared" si="6"/>
        <v>10790996</v>
      </c>
      <c r="AE20" s="84">
        <f t="shared" si="6"/>
        <v>984193</v>
      </c>
      <c r="AF20" s="84">
        <f t="shared" si="6"/>
        <v>73227</v>
      </c>
      <c r="AG20" s="84">
        <f t="shared" si="6"/>
        <v>7524</v>
      </c>
      <c r="AH20" s="84">
        <f t="shared" si="6"/>
        <v>26083886</v>
      </c>
      <c r="AI20" s="84">
        <f t="shared" si="6"/>
        <v>2176012</v>
      </c>
      <c r="AJ20" s="84">
        <f t="shared" si="6"/>
        <v>28259898</v>
      </c>
      <c r="AK20" s="84">
        <f t="shared" si="6"/>
        <v>24561</v>
      </c>
      <c r="AL20" s="84">
        <f t="shared" si="6"/>
        <v>2048</v>
      </c>
      <c r="AM20" s="83">
        <f t="shared" si="6"/>
        <v>28286507</v>
      </c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</row>
    <row r="21" spans="1:51">
      <c r="A21" s="96">
        <f t="shared" si="3"/>
        <v>2035</v>
      </c>
      <c r="B21" s="96"/>
      <c r="C21" s="95"/>
      <c r="E21" s="85">
        <f t="shared" si="4"/>
        <v>11791096</v>
      </c>
      <c r="F21" s="84">
        <f t="shared" si="4"/>
        <v>8813111</v>
      </c>
      <c r="G21" s="84">
        <f t="shared" si="4"/>
        <v>886464</v>
      </c>
      <c r="H21" s="84">
        <f t="shared" si="4"/>
        <v>54934</v>
      </c>
      <c r="I21" s="84">
        <f t="shared" si="4"/>
        <v>7524</v>
      </c>
      <c r="J21" s="84">
        <f t="shared" si="4"/>
        <v>21553129</v>
      </c>
      <c r="K21" s="84">
        <f t="shared" si="4"/>
        <v>1798041</v>
      </c>
      <c r="L21" s="84">
        <f t="shared" si="4"/>
        <v>23351170</v>
      </c>
      <c r="M21" s="84">
        <f t="shared" si="4"/>
        <v>24561</v>
      </c>
      <c r="N21" s="84">
        <f t="shared" si="4"/>
        <v>2048</v>
      </c>
      <c r="O21" s="83">
        <f t="shared" si="4"/>
        <v>23377779</v>
      </c>
      <c r="P21" s="84"/>
      <c r="Q21" s="85">
        <f t="shared" si="5"/>
        <v>13505616.147013117</v>
      </c>
      <c r="R21" s="84">
        <f t="shared" si="5"/>
        <v>10578817.955386955</v>
      </c>
      <c r="S21" s="84">
        <f t="shared" si="5"/>
        <v>979825.42920356384</v>
      </c>
      <c r="T21" s="84">
        <f t="shared" si="5"/>
        <v>74354.000402293706</v>
      </c>
      <c r="U21" s="84">
        <f t="shared" si="5"/>
        <v>7524.1561729225223</v>
      </c>
      <c r="V21" s="84">
        <f t="shared" si="5"/>
        <v>25146137.688178852</v>
      </c>
      <c r="W21" s="84">
        <f t="shared" si="5"/>
        <v>2097783.3118211478</v>
      </c>
      <c r="X21" s="84">
        <f t="shared" si="5"/>
        <v>27243921</v>
      </c>
      <c r="Y21" s="84">
        <f t="shared" si="5"/>
        <v>24561</v>
      </c>
      <c r="Z21" s="84">
        <f t="shared" si="5"/>
        <v>2048</v>
      </c>
      <c r="AA21" s="83">
        <f t="shared" si="5"/>
        <v>27270530</v>
      </c>
      <c r="AC21" s="85">
        <f t="shared" si="6"/>
        <v>14472037</v>
      </c>
      <c r="AD21" s="84">
        <f t="shared" si="6"/>
        <v>10993006</v>
      </c>
      <c r="AE21" s="84">
        <f t="shared" si="6"/>
        <v>979825</v>
      </c>
      <c r="AF21" s="84">
        <f t="shared" si="6"/>
        <v>74353</v>
      </c>
      <c r="AG21" s="84">
        <f t="shared" si="6"/>
        <v>7524</v>
      </c>
      <c r="AH21" s="84">
        <f t="shared" si="6"/>
        <v>26526745</v>
      </c>
      <c r="AI21" s="84">
        <f t="shared" si="6"/>
        <v>2212956</v>
      </c>
      <c r="AJ21" s="84">
        <f t="shared" si="6"/>
        <v>28739701</v>
      </c>
      <c r="AK21" s="84">
        <f t="shared" si="6"/>
        <v>24561</v>
      </c>
      <c r="AL21" s="84">
        <f t="shared" si="6"/>
        <v>2048</v>
      </c>
      <c r="AM21" s="83">
        <f t="shared" si="6"/>
        <v>28766310</v>
      </c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</row>
    <row r="22" spans="1:51">
      <c r="A22" s="96">
        <f t="shared" si="3"/>
        <v>2036</v>
      </c>
      <c r="B22" s="96"/>
      <c r="C22" s="95"/>
      <c r="E22" s="85">
        <f t="shared" si="4"/>
        <v>11960056</v>
      </c>
      <c r="F22" s="84">
        <f t="shared" si="4"/>
        <v>8982381</v>
      </c>
      <c r="G22" s="84">
        <f t="shared" si="4"/>
        <v>886309</v>
      </c>
      <c r="H22" s="84">
        <f t="shared" si="4"/>
        <v>56089</v>
      </c>
      <c r="I22" s="84">
        <f t="shared" si="4"/>
        <v>7555</v>
      </c>
      <c r="J22" s="84">
        <f t="shared" si="4"/>
        <v>21892390</v>
      </c>
      <c r="K22" s="84">
        <f t="shared" si="4"/>
        <v>1826343</v>
      </c>
      <c r="L22" s="84">
        <f t="shared" si="4"/>
        <v>23718733</v>
      </c>
      <c r="M22" s="84">
        <f t="shared" si="4"/>
        <v>24561</v>
      </c>
      <c r="N22" s="84">
        <f t="shared" si="4"/>
        <v>2048</v>
      </c>
      <c r="O22" s="83">
        <f t="shared" si="4"/>
        <v>23745342</v>
      </c>
      <c r="P22" s="84"/>
      <c r="Q22" s="85">
        <f t="shared" si="5"/>
        <v>13772693.639362343</v>
      </c>
      <c r="R22" s="84">
        <f t="shared" si="5"/>
        <v>10828477.973635618</v>
      </c>
      <c r="S22" s="84">
        <f t="shared" si="5"/>
        <v>979915.58274584962</v>
      </c>
      <c r="T22" s="84">
        <f t="shared" si="5"/>
        <v>75672.994716880436</v>
      </c>
      <c r="U22" s="84">
        <f t="shared" si="5"/>
        <v>7555.7012535391223</v>
      </c>
      <c r="V22" s="84">
        <f t="shared" si="5"/>
        <v>25664315.89171423</v>
      </c>
      <c r="W22" s="84">
        <f t="shared" si="5"/>
        <v>2141010.1082857749</v>
      </c>
      <c r="X22" s="84">
        <f t="shared" si="5"/>
        <v>27805326</v>
      </c>
      <c r="Y22" s="84">
        <f t="shared" si="5"/>
        <v>24561</v>
      </c>
      <c r="Z22" s="84">
        <f t="shared" si="5"/>
        <v>2048</v>
      </c>
      <c r="AA22" s="83">
        <f t="shared" si="5"/>
        <v>27831935</v>
      </c>
      <c r="AC22" s="85">
        <f t="shared" si="6"/>
        <v>14777110</v>
      </c>
      <c r="AD22" s="84">
        <f t="shared" si="6"/>
        <v>11270849</v>
      </c>
      <c r="AE22" s="84">
        <f t="shared" si="6"/>
        <v>979915</v>
      </c>
      <c r="AF22" s="84">
        <f t="shared" si="6"/>
        <v>75674</v>
      </c>
      <c r="AG22" s="84">
        <f t="shared" si="6"/>
        <v>7555</v>
      </c>
      <c r="AH22" s="84">
        <f t="shared" si="6"/>
        <v>27111103</v>
      </c>
      <c r="AI22" s="84">
        <f t="shared" si="6"/>
        <v>2261707</v>
      </c>
      <c r="AJ22" s="84">
        <f t="shared" si="6"/>
        <v>29372810</v>
      </c>
      <c r="AK22" s="84">
        <f t="shared" si="6"/>
        <v>24561</v>
      </c>
      <c r="AL22" s="84">
        <f t="shared" si="6"/>
        <v>2048</v>
      </c>
      <c r="AM22" s="83">
        <f t="shared" si="6"/>
        <v>29399419</v>
      </c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</row>
    <row r="23" spans="1:51">
      <c r="A23" s="96">
        <f t="shared" si="3"/>
        <v>2037</v>
      </c>
      <c r="B23" s="96"/>
      <c r="C23" s="95"/>
      <c r="E23" s="85">
        <f t="shared" si="4"/>
        <v>12055347</v>
      </c>
      <c r="F23" s="84">
        <f t="shared" si="4"/>
        <v>9113066</v>
      </c>
      <c r="G23" s="84">
        <f t="shared" si="4"/>
        <v>878988</v>
      </c>
      <c r="H23" s="84">
        <f t="shared" si="4"/>
        <v>56783</v>
      </c>
      <c r="I23" s="84">
        <f t="shared" si="4"/>
        <v>7525</v>
      </c>
      <c r="J23" s="84">
        <f t="shared" si="4"/>
        <v>22111709</v>
      </c>
      <c r="K23" s="84">
        <f t="shared" si="4"/>
        <v>1844638</v>
      </c>
      <c r="L23" s="84">
        <f t="shared" si="4"/>
        <v>23956347</v>
      </c>
      <c r="M23" s="84">
        <f t="shared" si="4"/>
        <v>24561</v>
      </c>
      <c r="N23" s="84">
        <f t="shared" si="4"/>
        <v>2048</v>
      </c>
      <c r="O23" s="83">
        <f t="shared" si="4"/>
        <v>23982956</v>
      </c>
      <c r="P23" s="84"/>
      <c r="Q23" s="85">
        <f t="shared" si="5"/>
        <v>13958272.165201973</v>
      </c>
      <c r="R23" s="84">
        <f t="shared" si="5"/>
        <v>11023190.404697534</v>
      </c>
      <c r="S23" s="84">
        <f t="shared" si="5"/>
        <v>972368.84609906457</v>
      </c>
      <c r="T23" s="84">
        <f t="shared" si="5"/>
        <v>76527.329204063542</v>
      </c>
      <c r="U23" s="84">
        <f t="shared" si="5"/>
        <v>7527.0919514125335</v>
      </c>
      <c r="V23" s="84">
        <f t="shared" si="5"/>
        <v>26037885.837154042</v>
      </c>
      <c r="W23" s="84">
        <f t="shared" si="5"/>
        <v>2172174.1628459552</v>
      </c>
      <c r="X23" s="84">
        <f t="shared" si="5"/>
        <v>28210060</v>
      </c>
      <c r="Y23" s="84">
        <f t="shared" si="5"/>
        <v>24561</v>
      </c>
      <c r="Z23" s="84">
        <f t="shared" si="5"/>
        <v>2048</v>
      </c>
      <c r="AA23" s="83">
        <f t="shared" si="5"/>
        <v>28236669</v>
      </c>
      <c r="AC23" s="85">
        <f t="shared" si="6"/>
        <v>15000147</v>
      </c>
      <c r="AD23" s="84">
        <f t="shared" si="6"/>
        <v>11490829</v>
      </c>
      <c r="AE23" s="84">
        <f t="shared" si="6"/>
        <v>972369</v>
      </c>
      <c r="AF23" s="84">
        <f t="shared" si="6"/>
        <v>76527</v>
      </c>
      <c r="AG23" s="84">
        <f t="shared" si="6"/>
        <v>7525</v>
      </c>
      <c r="AH23" s="84">
        <f t="shared" si="6"/>
        <v>27547397</v>
      </c>
      <c r="AI23" s="84">
        <f t="shared" si="6"/>
        <v>2298104</v>
      </c>
      <c r="AJ23" s="84">
        <f t="shared" si="6"/>
        <v>29845501</v>
      </c>
      <c r="AK23" s="84">
        <f t="shared" si="6"/>
        <v>24561</v>
      </c>
      <c r="AL23" s="84">
        <f t="shared" si="6"/>
        <v>2048</v>
      </c>
      <c r="AM23" s="83">
        <f t="shared" si="6"/>
        <v>29872110</v>
      </c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</row>
    <row r="24" spans="1:51">
      <c r="A24" s="96">
        <f t="shared" si="3"/>
        <v>2038</v>
      </c>
      <c r="B24" s="96"/>
      <c r="C24" s="95"/>
      <c r="E24" s="85">
        <f t="shared" si="4"/>
        <v>12138593</v>
      </c>
      <c r="F24" s="84">
        <f t="shared" si="4"/>
        <v>9176337</v>
      </c>
      <c r="G24" s="84">
        <f t="shared" si="4"/>
        <v>869766</v>
      </c>
      <c r="H24" s="84">
        <f t="shared" si="4"/>
        <v>57687</v>
      </c>
      <c r="I24" s="84">
        <f t="shared" si="4"/>
        <v>7524</v>
      </c>
      <c r="J24" s="84">
        <f t="shared" si="4"/>
        <v>22249907</v>
      </c>
      <c r="K24" s="84">
        <f t="shared" si="4"/>
        <v>1856168</v>
      </c>
      <c r="L24" s="84">
        <f t="shared" si="4"/>
        <v>24106075</v>
      </c>
      <c r="M24" s="84">
        <f t="shared" si="4"/>
        <v>24561</v>
      </c>
      <c r="N24" s="84">
        <f t="shared" si="4"/>
        <v>2048</v>
      </c>
      <c r="O24" s="83">
        <f t="shared" si="4"/>
        <v>24132684</v>
      </c>
      <c r="P24" s="84"/>
      <c r="Q24" s="85">
        <f t="shared" si="5"/>
        <v>14137287.345429156</v>
      </c>
      <c r="R24" s="84">
        <f t="shared" si="5"/>
        <v>11139174.095862137</v>
      </c>
      <c r="S24" s="84">
        <f t="shared" si="5"/>
        <v>963154.00103496003</v>
      </c>
      <c r="T24" s="84">
        <f t="shared" si="5"/>
        <v>77587.328854593085</v>
      </c>
      <c r="U24" s="84">
        <f t="shared" si="5"/>
        <v>7524.7068986656432</v>
      </c>
      <c r="V24" s="84">
        <f t="shared" si="5"/>
        <v>26324727.478079513</v>
      </c>
      <c r="W24" s="84">
        <f t="shared" si="5"/>
        <v>2196104.5219204826</v>
      </c>
      <c r="X24" s="84">
        <f t="shared" si="5"/>
        <v>28520832</v>
      </c>
      <c r="Y24" s="84">
        <f t="shared" si="5"/>
        <v>24561</v>
      </c>
      <c r="Z24" s="84">
        <f t="shared" si="5"/>
        <v>2048</v>
      </c>
      <c r="AA24" s="83">
        <f t="shared" si="5"/>
        <v>28547441</v>
      </c>
      <c r="AC24" s="85">
        <f t="shared" si="6"/>
        <v>15216305</v>
      </c>
      <c r="AD24" s="84">
        <f t="shared" si="6"/>
        <v>11633973</v>
      </c>
      <c r="AE24" s="84">
        <f t="shared" si="6"/>
        <v>963155</v>
      </c>
      <c r="AF24" s="84">
        <f t="shared" si="6"/>
        <v>77587</v>
      </c>
      <c r="AG24" s="84">
        <f t="shared" si="6"/>
        <v>7524</v>
      </c>
      <c r="AH24" s="84">
        <f t="shared" si="6"/>
        <v>27898544</v>
      </c>
      <c r="AI24" s="84">
        <f t="shared" si="6"/>
        <v>2327397</v>
      </c>
      <c r="AJ24" s="84">
        <f t="shared" si="6"/>
        <v>30225941</v>
      </c>
      <c r="AK24" s="84">
        <f t="shared" si="6"/>
        <v>24561</v>
      </c>
      <c r="AL24" s="84">
        <f t="shared" si="6"/>
        <v>2048</v>
      </c>
      <c r="AM24" s="83">
        <f t="shared" si="6"/>
        <v>30252550</v>
      </c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</row>
    <row r="25" spans="1:51">
      <c r="A25" s="96">
        <f t="shared" si="3"/>
        <v>2039</v>
      </c>
      <c r="B25" s="96"/>
      <c r="C25" s="95"/>
      <c r="E25" s="85">
        <f t="shared" si="4"/>
        <v>12231054</v>
      </c>
      <c r="F25" s="84">
        <f t="shared" si="4"/>
        <v>9374250</v>
      </c>
      <c r="G25" s="84">
        <f t="shared" si="4"/>
        <v>870808</v>
      </c>
      <c r="H25" s="84">
        <f t="shared" si="4"/>
        <v>58548</v>
      </c>
      <c r="I25" s="84">
        <f t="shared" si="4"/>
        <v>7529</v>
      </c>
      <c r="J25" s="84">
        <f t="shared" si="4"/>
        <v>22542189</v>
      </c>
      <c r="K25" s="84">
        <f t="shared" si="4"/>
        <v>1880553</v>
      </c>
      <c r="L25" s="84">
        <f t="shared" si="4"/>
        <v>24422742</v>
      </c>
      <c r="M25" s="84">
        <f t="shared" si="4"/>
        <v>24561</v>
      </c>
      <c r="N25" s="84">
        <f t="shared" si="4"/>
        <v>2048</v>
      </c>
      <c r="O25" s="83">
        <f t="shared" si="4"/>
        <v>24449351</v>
      </c>
      <c r="P25" s="84"/>
      <c r="Q25" s="85">
        <f t="shared" si="5"/>
        <v>14325628.134121466</v>
      </c>
      <c r="R25" s="84">
        <f t="shared" si="5"/>
        <v>11380372.573086167</v>
      </c>
      <c r="S25" s="84">
        <f t="shared" si="5"/>
        <v>964221.76367317257</v>
      </c>
      <c r="T25" s="84">
        <f t="shared" si="5"/>
        <v>78601.113302040001</v>
      </c>
      <c r="U25" s="84">
        <f t="shared" si="5"/>
        <v>7529.0556177774934</v>
      </c>
      <c r="V25" s="84">
        <f t="shared" si="5"/>
        <v>26756352.639800627</v>
      </c>
      <c r="W25" s="84">
        <f t="shared" si="5"/>
        <v>2232112.3601993751</v>
      </c>
      <c r="X25" s="84">
        <f t="shared" si="5"/>
        <v>28988465</v>
      </c>
      <c r="Y25" s="84">
        <f t="shared" si="5"/>
        <v>24561</v>
      </c>
      <c r="Z25" s="84">
        <f t="shared" si="5"/>
        <v>2048</v>
      </c>
      <c r="AA25" s="83">
        <f t="shared" si="5"/>
        <v>29015074</v>
      </c>
      <c r="AC25" s="85">
        <f t="shared" si="6"/>
        <v>15441481</v>
      </c>
      <c r="AD25" s="84">
        <f t="shared" si="6"/>
        <v>11905336</v>
      </c>
      <c r="AE25" s="84">
        <f t="shared" si="6"/>
        <v>964220</v>
      </c>
      <c r="AF25" s="84">
        <f t="shared" si="6"/>
        <v>78601</v>
      </c>
      <c r="AG25" s="84">
        <f t="shared" si="6"/>
        <v>7529</v>
      </c>
      <c r="AH25" s="84">
        <f t="shared" si="6"/>
        <v>28397167</v>
      </c>
      <c r="AI25" s="84">
        <f t="shared" si="6"/>
        <v>2368993</v>
      </c>
      <c r="AJ25" s="84">
        <f t="shared" si="6"/>
        <v>30766160</v>
      </c>
      <c r="AK25" s="84">
        <f t="shared" si="6"/>
        <v>24561</v>
      </c>
      <c r="AL25" s="84">
        <f t="shared" si="6"/>
        <v>2048</v>
      </c>
      <c r="AM25" s="83">
        <f t="shared" si="6"/>
        <v>30792769</v>
      </c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</row>
    <row r="26" spans="1:51">
      <c r="A26" s="96">
        <f t="shared" si="3"/>
        <v>2040</v>
      </c>
      <c r="B26" s="96"/>
      <c r="C26" s="95"/>
      <c r="E26" s="85">
        <f t="shared" si="4"/>
        <v>12390814</v>
      </c>
      <c r="F26" s="84">
        <f t="shared" si="4"/>
        <v>9647134</v>
      </c>
      <c r="G26" s="84">
        <f t="shared" si="4"/>
        <v>870074</v>
      </c>
      <c r="H26" s="84">
        <f t="shared" si="4"/>
        <v>59551</v>
      </c>
      <c r="I26" s="84">
        <f t="shared" si="4"/>
        <v>7556</v>
      </c>
      <c r="J26" s="84">
        <f t="shared" si="4"/>
        <v>22975129</v>
      </c>
      <c r="K26" s="84">
        <f t="shared" si="4"/>
        <v>1916667</v>
      </c>
      <c r="L26" s="84">
        <f t="shared" si="4"/>
        <v>24891796</v>
      </c>
      <c r="M26" s="84">
        <f t="shared" si="4"/>
        <v>24561</v>
      </c>
      <c r="N26" s="84">
        <f t="shared" si="4"/>
        <v>2048</v>
      </c>
      <c r="O26" s="83">
        <f t="shared" si="4"/>
        <v>24918405</v>
      </c>
      <c r="P26" s="84"/>
      <c r="Q26" s="85">
        <f t="shared" si="5"/>
        <v>14566986.066931982</v>
      </c>
      <c r="R26" s="84">
        <f t="shared" si="5"/>
        <v>11699534.154388782</v>
      </c>
      <c r="S26" s="84">
        <f t="shared" si="5"/>
        <v>963728.76699259132</v>
      </c>
      <c r="T26" s="84">
        <f t="shared" si="5"/>
        <v>79738.669642674809</v>
      </c>
      <c r="U26" s="84">
        <f t="shared" si="5"/>
        <v>7557.5722387458618</v>
      </c>
      <c r="V26" s="84">
        <f t="shared" si="5"/>
        <v>27317545.230194774</v>
      </c>
      <c r="W26" s="84">
        <f t="shared" si="5"/>
        <v>2278927.7698052255</v>
      </c>
      <c r="X26" s="84">
        <f t="shared" si="5"/>
        <v>29596473</v>
      </c>
      <c r="Y26" s="84">
        <f t="shared" si="5"/>
        <v>24561</v>
      </c>
      <c r="Z26" s="84">
        <f t="shared" si="5"/>
        <v>2048</v>
      </c>
      <c r="AA26" s="83">
        <f t="shared" si="5"/>
        <v>29623082</v>
      </c>
      <c r="AC26" s="85">
        <f t="shared" si="6"/>
        <v>15747189</v>
      </c>
      <c r="AD26" s="84">
        <f t="shared" si="6"/>
        <v>12284093</v>
      </c>
      <c r="AE26" s="84">
        <f t="shared" si="6"/>
        <v>963600</v>
      </c>
      <c r="AF26" s="84">
        <f t="shared" si="6"/>
        <v>79843</v>
      </c>
      <c r="AG26" s="84">
        <f t="shared" si="6"/>
        <v>7558</v>
      </c>
      <c r="AH26" s="84">
        <f t="shared" si="6"/>
        <v>29082283</v>
      </c>
      <c r="AI26" s="84">
        <f t="shared" si="6"/>
        <v>2426149</v>
      </c>
      <c r="AJ26" s="84">
        <f t="shared" si="6"/>
        <v>31508432</v>
      </c>
      <c r="AK26" s="84">
        <f t="shared" si="6"/>
        <v>24561</v>
      </c>
      <c r="AL26" s="84">
        <f t="shared" si="6"/>
        <v>2048</v>
      </c>
      <c r="AM26" s="83">
        <f t="shared" si="6"/>
        <v>31535041</v>
      </c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</row>
    <row r="27" spans="1:51">
      <c r="A27" s="96">
        <f t="shared" si="3"/>
        <v>2041</v>
      </c>
      <c r="B27" s="96"/>
      <c r="C27" s="95"/>
      <c r="E27" s="85">
        <f t="shared" si="4"/>
        <v>12515026</v>
      </c>
      <c r="F27" s="84">
        <f t="shared" si="4"/>
        <v>9851750</v>
      </c>
      <c r="G27" s="84">
        <f t="shared" si="4"/>
        <v>863329</v>
      </c>
      <c r="H27" s="84">
        <f t="shared" si="4"/>
        <v>60259</v>
      </c>
      <c r="I27" s="84">
        <f t="shared" si="4"/>
        <v>7531</v>
      </c>
      <c r="J27" s="84">
        <f t="shared" si="4"/>
        <v>23297895</v>
      </c>
      <c r="K27" s="84">
        <f t="shared" si="4"/>
        <v>1943595</v>
      </c>
      <c r="L27" s="84">
        <f t="shared" si="4"/>
        <v>25241490</v>
      </c>
      <c r="M27" s="84">
        <f t="shared" si="4"/>
        <v>24561</v>
      </c>
      <c r="N27" s="84">
        <f t="shared" si="4"/>
        <v>2048</v>
      </c>
      <c r="O27" s="83">
        <f t="shared" si="4"/>
        <v>25268099</v>
      </c>
      <c r="P27" s="84"/>
      <c r="Q27" s="85">
        <f t="shared" si="5"/>
        <v>14763716.36883479</v>
      </c>
      <c r="R27" s="84">
        <f t="shared" si="5"/>
        <v>11946966.978725648</v>
      </c>
      <c r="S27" s="84">
        <f t="shared" si="5"/>
        <v>956765.71390148671</v>
      </c>
      <c r="T27" s="84">
        <f t="shared" si="5"/>
        <v>80630.340949037069</v>
      </c>
      <c r="U27" s="84">
        <f t="shared" si="5"/>
        <v>7531.2016417271552</v>
      </c>
      <c r="V27" s="84">
        <f t="shared" si="5"/>
        <v>27755610.604052685</v>
      </c>
      <c r="W27" s="84">
        <f t="shared" si="5"/>
        <v>2315473.3959473125</v>
      </c>
      <c r="X27" s="84">
        <f t="shared" si="5"/>
        <v>30071084</v>
      </c>
      <c r="Y27" s="84">
        <f t="shared" si="5"/>
        <v>24561</v>
      </c>
      <c r="Z27" s="84">
        <f t="shared" si="5"/>
        <v>2048</v>
      </c>
      <c r="AA27" s="83">
        <f t="shared" si="5"/>
        <v>30097693</v>
      </c>
      <c r="AC27" s="85">
        <f t="shared" si="6"/>
        <v>15953633</v>
      </c>
      <c r="AD27" s="84">
        <f t="shared" si="6"/>
        <v>12537119</v>
      </c>
      <c r="AE27" s="84">
        <f t="shared" si="6"/>
        <v>956765</v>
      </c>
      <c r="AF27" s="84">
        <f t="shared" si="6"/>
        <v>80630</v>
      </c>
      <c r="AG27" s="84">
        <f t="shared" si="6"/>
        <v>7531</v>
      </c>
      <c r="AH27" s="84">
        <f t="shared" si="6"/>
        <v>29535678</v>
      </c>
      <c r="AI27" s="84">
        <f t="shared" si="6"/>
        <v>2463974</v>
      </c>
      <c r="AJ27" s="84">
        <f t="shared" si="6"/>
        <v>31999652</v>
      </c>
      <c r="AK27" s="84">
        <f t="shared" si="6"/>
        <v>24561</v>
      </c>
      <c r="AL27" s="84">
        <f t="shared" si="6"/>
        <v>2048</v>
      </c>
      <c r="AM27" s="83">
        <f t="shared" si="6"/>
        <v>32026261</v>
      </c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</row>
    <row r="28" spans="1:51" ht="13.5" thickBot="1">
      <c r="A28" s="96">
        <f t="shared" si="3"/>
        <v>2042</v>
      </c>
      <c r="B28" s="96"/>
      <c r="C28" s="95"/>
      <c r="E28" s="82">
        <f t="shared" si="4"/>
        <v>12667516</v>
      </c>
      <c r="F28" s="197">
        <f t="shared" si="4"/>
        <v>10060808</v>
      </c>
      <c r="G28" s="197">
        <f t="shared" si="4"/>
        <v>859000</v>
      </c>
      <c r="H28" s="197">
        <f t="shared" si="4"/>
        <v>61139</v>
      </c>
      <c r="I28" s="197">
        <f t="shared" si="4"/>
        <v>7533</v>
      </c>
      <c r="J28" s="197">
        <f t="shared" si="4"/>
        <v>23655996</v>
      </c>
      <c r="K28" s="197">
        <f t="shared" si="4"/>
        <v>1973470</v>
      </c>
      <c r="L28" s="197">
        <f t="shared" si="4"/>
        <v>25629466</v>
      </c>
      <c r="M28" s="197">
        <f t="shared" si="4"/>
        <v>24561</v>
      </c>
      <c r="N28" s="197">
        <f t="shared" si="4"/>
        <v>2048</v>
      </c>
      <c r="O28" s="81">
        <f t="shared" si="4"/>
        <v>25656075</v>
      </c>
      <c r="P28" s="84"/>
      <c r="Q28" s="82">
        <f t="shared" si="5"/>
        <v>14971063.796300519</v>
      </c>
      <c r="R28" s="197">
        <f t="shared" si="5"/>
        <v>12197585.786095383</v>
      </c>
      <c r="S28" s="197">
        <f t="shared" si="5"/>
        <v>952446.16649142944</v>
      </c>
      <c r="T28" s="197">
        <f t="shared" si="5"/>
        <v>81681.641397936502</v>
      </c>
      <c r="U28" s="197">
        <f t="shared" si="5"/>
        <v>7532.3964408777847</v>
      </c>
      <c r="V28" s="197">
        <f t="shared" si="5"/>
        <v>28210309.786726139</v>
      </c>
      <c r="W28" s="197">
        <f t="shared" si="5"/>
        <v>2353406.2132738596</v>
      </c>
      <c r="X28" s="197">
        <f t="shared" si="5"/>
        <v>30563716</v>
      </c>
      <c r="Y28" s="197">
        <f t="shared" si="5"/>
        <v>24561</v>
      </c>
      <c r="Z28" s="197">
        <f t="shared" si="5"/>
        <v>2048</v>
      </c>
      <c r="AA28" s="81">
        <f t="shared" si="5"/>
        <v>30590325</v>
      </c>
      <c r="AC28" s="82">
        <f t="shared" si="6"/>
        <v>16198557</v>
      </c>
      <c r="AD28" s="197">
        <f t="shared" si="6"/>
        <v>12823802</v>
      </c>
      <c r="AE28" s="197">
        <f t="shared" si="6"/>
        <v>952447</v>
      </c>
      <c r="AF28" s="197">
        <f t="shared" si="6"/>
        <v>81683</v>
      </c>
      <c r="AG28" s="197">
        <f t="shared" si="6"/>
        <v>7533</v>
      </c>
      <c r="AH28" s="197">
        <f t="shared" si="6"/>
        <v>30064022</v>
      </c>
      <c r="AI28" s="197">
        <f t="shared" si="6"/>
        <v>2508049</v>
      </c>
      <c r="AJ28" s="197">
        <f t="shared" si="6"/>
        <v>32572071</v>
      </c>
      <c r="AK28" s="197">
        <f t="shared" si="6"/>
        <v>24561</v>
      </c>
      <c r="AL28" s="197">
        <f t="shared" si="6"/>
        <v>2048</v>
      </c>
      <c r="AM28" s="81">
        <f t="shared" si="6"/>
        <v>32598680</v>
      </c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</row>
    <row r="29" spans="1:51" ht="3" customHeight="1" thickBot="1"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</row>
    <row r="30" spans="1:51">
      <c r="A30" s="96">
        <v>2021</v>
      </c>
      <c r="B30" s="96">
        <v>1</v>
      </c>
      <c r="C30" s="95">
        <f t="shared" ref="C30:C98" si="7">DATE(A30,B30,1)</f>
        <v>44197</v>
      </c>
      <c r="E30" s="241">
        <v>1272970</v>
      </c>
      <c r="F30" s="237">
        <v>729848</v>
      </c>
      <c r="G30" s="237">
        <v>90714</v>
      </c>
      <c r="H30" s="237">
        <v>6428</v>
      </c>
      <c r="I30" s="237">
        <v>964</v>
      </c>
      <c r="J30" s="237">
        <f>SUM(E30:I30)</f>
        <v>2100924</v>
      </c>
      <c r="K30" s="237">
        <f>L30-J30</f>
        <v>175267</v>
      </c>
      <c r="L30" s="237">
        <f>ROUND(J30/(1-0.077), 0)</f>
        <v>2276191</v>
      </c>
      <c r="M30" s="237">
        <v>2243</v>
      </c>
      <c r="N30" s="237">
        <f>ROUND(M30/(1-0.077)-M30, 0)</f>
        <v>187</v>
      </c>
      <c r="O30" s="242">
        <f>SUM(L30:N30)</f>
        <v>2278621</v>
      </c>
      <c r="P30" s="84"/>
      <c r="Q30" s="241">
        <v>1285500.8863131537</v>
      </c>
      <c r="R30" s="237">
        <v>738853.16075575945</v>
      </c>
      <c r="S30" s="237">
        <v>91714.22421796892</v>
      </c>
      <c r="T30" s="237">
        <v>6427.9769205271814</v>
      </c>
      <c r="U30" s="237">
        <v>964.48458290749647</v>
      </c>
      <c r="V30" s="237">
        <f>SUM(Q30:U30)</f>
        <v>2123460.7327903169</v>
      </c>
      <c r="W30" s="237">
        <f>X30-V30</f>
        <v>177147.26720968308</v>
      </c>
      <c r="X30" s="237">
        <f>ROUND(V30/(1-0.077), 0)</f>
        <v>2300608</v>
      </c>
      <c r="Y30" s="237">
        <f>M30</f>
        <v>2243</v>
      </c>
      <c r="Z30" s="237">
        <f>ROUND(Y30/(1-0.077)-Y30, 0)</f>
        <v>187</v>
      </c>
      <c r="AA30" s="242">
        <f>SUM(X30:Z30)</f>
        <v>2303038</v>
      </c>
      <c r="AC30" s="241">
        <v>1309377</v>
      </c>
      <c r="AD30" s="237">
        <v>744039</v>
      </c>
      <c r="AE30" s="237">
        <v>91714</v>
      </c>
      <c r="AF30" s="237">
        <v>6428</v>
      </c>
      <c r="AG30" s="237">
        <v>964</v>
      </c>
      <c r="AH30" s="237">
        <f t="shared" ref="AH30:AH98" si="8">SUM(AC30:AG30)</f>
        <v>2152522</v>
      </c>
      <c r="AI30" s="237">
        <f t="shared" ref="AI30:AI98" si="9">AJ30-AH30</f>
        <v>179571</v>
      </c>
      <c r="AJ30" s="237">
        <f>ROUND(AH30/(1-0.077), 0)</f>
        <v>2332093</v>
      </c>
      <c r="AK30" s="237">
        <v>2243</v>
      </c>
      <c r="AL30" s="237">
        <f t="shared" ref="AL30:AL98" si="10">N30</f>
        <v>187</v>
      </c>
      <c r="AM30" s="243">
        <f t="shared" ref="AM30:AM75" si="11">SUM(AJ30:AL30)</f>
        <v>2334523</v>
      </c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</row>
    <row r="31" spans="1:51">
      <c r="A31" s="96">
        <f t="shared" ref="A31:A99" si="12">IF(B31=1,A30+1,A30)</f>
        <v>2021</v>
      </c>
      <c r="B31" s="96">
        <f t="shared" ref="B31:B99" si="13">IF(B30=12,1,B30+1)</f>
        <v>2</v>
      </c>
      <c r="C31" s="95">
        <f t="shared" si="7"/>
        <v>44228</v>
      </c>
      <c r="E31" s="244">
        <v>1036148</v>
      </c>
      <c r="F31" s="238">
        <v>654167</v>
      </c>
      <c r="G31" s="238">
        <v>80904</v>
      </c>
      <c r="H31" s="238">
        <v>5822</v>
      </c>
      <c r="I31" s="238">
        <v>854</v>
      </c>
      <c r="J31" s="238">
        <f t="shared" ref="J31:J75" si="14">SUM(E31:I31)</f>
        <v>1777895</v>
      </c>
      <c r="K31" s="238">
        <f t="shared" ref="K31:K99" si="15">L31-J31</f>
        <v>148318</v>
      </c>
      <c r="L31" s="238">
        <f t="shared" ref="L31:L99" si="16">ROUND(J31/(1-0.077), 0)</f>
        <v>1926213</v>
      </c>
      <c r="M31" s="238">
        <v>2355</v>
      </c>
      <c r="N31" s="238">
        <f t="shared" ref="N31:N99" si="17">ROUND(M31/(1-0.077)-M31, 0)</f>
        <v>196</v>
      </c>
      <c r="O31" s="245">
        <f t="shared" ref="O31:O75" si="18">SUM(L31:N31)</f>
        <v>1928764</v>
      </c>
      <c r="P31" s="84"/>
      <c r="Q31" s="244">
        <v>1047185.34835882</v>
      </c>
      <c r="R31" s="238">
        <v>662859.5711129636</v>
      </c>
      <c r="S31" s="238">
        <v>81870.224447121102</v>
      </c>
      <c r="T31" s="238">
        <v>5821.6959888328411</v>
      </c>
      <c r="U31" s="238">
        <v>853.84350756383219</v>
      </c>
      <c r="V31" s="238">
        <f t="shared" ref="V31:V99" si="19">SUM(Q31:U31)</f>
        <v>1798590.6834153014</v>
      </c>
      <c r="W31" s="238">
        <f t="shared" ref="W31:W99" si="20">X31-V31</f>
        <v>150045.31658469862</v>
      </c>
      <c r="X31" s="238">
        <f t="shared" ref="X31:X99" si="21">ROUND(V31/(1-0.077), 0)</f>
        <v>1948636</v>
      </c>
      <c r="Y31" s="238">
        <f t="shared" ref="Y31:Y99" si="22">M31</f>
        <v>2355</v>
      </c>
      <c r="Z31" s="238">
        <f t="shared" ref="Z31:Z99" si="23">ROUND(Y31/(1-0.077)-Y31, 0)</f>
        <v>196</v>
      </c>
      <c r="AA31" s="245">
        <f t="shared" ref="AA31:AA75" si="24">SUM(X31:Z31)</f>
        <v>1951187</v>
      </c>
      <c r="AC31" s="244">
        <v>1067753</v>
      </c>
      <c r="AD31" s="238">
        <v>667246</v>
      </c>
      <c r="AE31" s="238">
        <v>81870</v>
      </c>
      <c r="AF31" s="238">
        <v>5822</v>
      </c>
      <c r="AG31" s="238">
        <v>854</v>
      </c>
      <c r="AH31" s="238">
        <f t="shared" si="8"/>
        <v>1823545</v>
      </c>
      <c r="AI31" s="238">
        <f t="shared" si="9"/>
        <v>152127</v>
      </c>
      <c r="AJ31" s="238">
        <f t="shared" ref="AJ31:AJ99" si="25">ROUND(AH31/(1-0.077), 0)</f>
        <v>1975672</v>
      </c>
      <c r="AK31" s="238">
        <v>2355</v>
      </c>
      <c r="AL31" s="238">
        <f t="shared" si="10"/>
        <v>196</v>
      </c>
      <c r="AM31" s="246">
        <f t="shared" si="11"/>
        <v>1978223</v>
      </c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</row>
    <row r="32" spans="1:51">
      <c r="A32" s="96">
        <f t="shared" si="12"/>
        <v>2021</v>
      </c>
      <c r="B32" s="96">
        <f t="shared" si="13"/>
        <v>3</v>
      </c>
      <c r="C32" s="95">
        <f t="shared" si="7"/>
        <v>44256</v>
      </c>
      <c r="E32" s="244">
        <v>1111369</v>
      </c>
      <c r="F32" s="238">
        <v>660933</v>
      </c>
      <c r="G32" s="238">
        <v>78444</v>
      </c>
      <c r="H32" s="238">
        <v>5579</v>
      </c>
      <c r="I32" s="238">
        <v>872</v>
      </c>
      <c r="J32" s="238">
        <f t="shared" si="14"/>
        <v>1857197</v>
      </c>
      <c r="K32" s="238">
        <f t="shared" si="15"/>
        <v>154934</v>
      </c>
      <c r="L32" s="238">
        <f t="shared" si="16"/>
        <v>2012131</v>
      </c>
      <c r="M32" s="238">
        <v>2263</v>
      </c>
      <c r="N32" s="238">
        <f t="shared" si="17"/>
        <v>189</v>
      </c>
      <c r="O32" s="245">
        <f t="shared" si="18"/>
        <v>2014583</v>
      </c>
      <c r="P32" s="84"/>
      <c r="Q32" s="244">
        <v>1121868.0979101106</v>
      </c>
      <c r="R32" s="238">
        <v>671152.15124787448</v>
      </c>
      <c r="S32" s="238">
        <v>79579.061633351725</v>
      </c>
      <c r="T32" s="238">
        <v>5579.091145479415</v>
      </c>
      <c r="U32" s="238">
        <v>871.93738513699304</v>
      </c>
      <c r="V32" s="238">
        <f t="shared" si="19"/>
        <v>1879050.3393219532</v>
      </c>
      <c r="W32" s="238">
        <f t="shared" si="20"/>
        <v>156757.66067804676</v>
      </c>
      <c r="X32" s="238">
        <f t="shared" si="21"/>
        <v>2035808</v>
      </c>
      <c r="Y32" s="238">
        <f t="shared" si="22"/>
        <v>2263</v>
      </c>
      <c r="Z32" s="238">
        <f t="shared" si="23"/>
        <v>189</v>
      </c>
      <c r="AA32" s="245">
        <f t="shared" si="24"/>
        <v>2038260</v>
      </c>
      <c r="AC32" s="244">
        <v>1143302</v>
      </c>
      <c r="AD32" s="238">
        <v>676467</v>
      </c>
      <c r="AE32" s="238">
        <v>79579</v>
      </c>
      <c r="AF32" s="238">
        <v>5579</v>
      </c>
      <c r="AG32" s="238">
        <v>872</v>
      </c>
      <c r="AH32" s="238">
        <f t="shared" si="8"/>
        <v>1905799</v>
      </c>
      <c r="AI32" s="238">
        <f t="shared" si="9"/>
        <v>158989</v>
      </c>
      <c r="AJ32" s="238">
        <f t="shared" si="25"/>
        <v>2064788</v>
      </c>
      <c r="AK32" s="238">
        <v>2263</v>
      </c>
      <c r="AL32" s="238">
        <f t="shared" si="10"/>
        <v>189</v>
      </c>
      <c r="AM32" s="246">
        <f t="shared" si="11"/>
        <v>2067240</v>
      </c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</row>
    <row r="33" spans="1:51">
      <c r="A33" s="96">
        <f t="shared" si="12"/>
        <v>2021</v>
      </c>
      <c r="B33" s="96">
        <f t="shared" si="13"/>
        <v>4</v>
      </c>
      <c r="C33" s="95">
        <f t="shared" si="7"/>
        <v>44287</v>
      </c>
      <c r="E33" s="85">
        <v>884523</v>
      </c>
      <c r="F33" s="84">
        <v>616615</v>
      </c>
      <c r="G33" s="84">
        <v>73633</v>
      </c>
      <c r="H33" s="84">
        <v>5979</v>
      </c>
      <c r="I33" s="84">
        <v>727</v>
      </c>
      <c r="J33" s="84">
        <f t="shared" si="14"/>
        <v>1581477</v>
      </c>
      <c r="K33" s="84">
        <f t="shared" si="15"/>
        <v>131933</v>
      </c>
      <c r="L33" s="84">
        <f t="shared" si="16"/>
        <v>1713410</v>
      </c>
      <c r="M33" s="84">
        <v>2101</v>
      </c>
      <c r="N33" s="84">
        <f t="shared" si="17"/>
        <v>175</v>
      </c>
      <c r="O33" s="83">
        <f t="shared" si="18"/>
        <v>1715686</v>
      </c>
      <c r="P33" s="84"/>
      <c r="Q33" s="85">
        <v>893326.87265223986</v>
      </c>
      <c r="R33" s="84">
        <v>627007.78619553649</v>
      </c>
      <c r="S33" s="84">
        <v>74787.435288389344</v>
      </c>
      <c r="T33" s="84">
        <v>5978.8644287762818</v>
      </c>
      <c r="U33" s="84">
        <v>727.41405559198074</v>
      </c>
      <c r="V33" s="84">
        <f t="shared" si="19"/>
        <v>1601828.3726205339</v>
      </c>
      <c r="W33" s="84">
        <f t="shared" si="20"/>
        <v>133630.62737946608</v>
      </c>
      <c r="X33" s="84">
        <f t="shared" si="21"/>
        <v>1735459</v>
      </c>
      <c r="Y33" s="84">
        <f t="shared" si="22"/>
        <v>2101</v>
      </c>
      <c r="Z33" s="84">
        <f t="shared" si="23"/>
        <v>175</v>
      </c>
      <c r="AA33" s="83">
        <f t="shared" si="24"/>
        <v>1737735</v>
      </c>
      <c r="AC33" s="85">
        <v>911016</v>
      </c>
      <c r="AD33" s="84">
        <v>632086</v>
      </c>
      <c r="AE33" s="84">
        <v>74787</v>
      </c>
      <c r="AF33" s="84">
        <v>5979</v>
      </c>
      <c r="AG33" s="84">
        <v>727</v>
      </c>
      <c r="AH33" s="84">
        <f t="shared" si="8"/>
        <v>1624595</v>
      </c>
      <c r="AI33" s="84">
        <f t="shared" si="9"/>
        <v>135530</v>
      </c>
      <c r="AJ33" s="84">
        <f t="shared" si="25"/>
        <v>1760125</v>
      </c>
      <c r="AK33" s="84">
        <v>2101</v>
      </c>
      <c r="AL33" s="84">
        <f t="shared" si="10"/>
        <v>175</v>
      </c>
      <c r="AM33" s="130">
        <f t="shared" si="11"/>
        <v>1762401</v>
      </c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</row>
    <row r="34" spans="1:51">
      <c r="A34" s="96">
        <f t="shared" si="12"/>
        <v>2021</v>
      </c>
      <c r="B34" s="96">
        <f t="shared" si="13"/>
        <v>5</v>
      </c>
      <c r="C34" s="95">
        <f t="shared" si="7"/>
        <v>44317</v>
      </c>
      <c r="E34" s="85">
        <v>792982</v>
      </c>
      <c r="F34" s="84">
        <v>634686</v>
      </c>
      <c r="G34" s="84">
        <v>86680</v>
      </c>
      <c r="H34" s="84">
        <v>5915</v>
      </c>
      <c r="I34" s="84">
        <v>500</v>
      </c>
      <c r="J34" s="84">
        <f t="shared" si="14"/>
        <v>1520763</v>
      </c>
      <c r="K34" s="84">
        <f t="shared" si="15"/>
        <v>126868</v>
      </c>
      <c r="L34" s="84">
        <f t="shared" si="16"/>
        <v>1647631</v>
      </c>
      <c r="M34" s="84">
        <v>2097</v>
      </c>
      <c r="N34" s="84">
        <f t="shared" si="17"/>
        <v>175</v>
      </c>
      <c r="O34" s="83">
        <f t="shared" si="18"/>
        <v>1649903</v>
      </c>
      <c r="P34" s="84"/>
      <c r="Q34" s="85">
        <v>801605.65216425934</v>
      </c>
      <c r="R34" s="84">
        <v>646647.66831672122</v>
      </c>
      <c r="S34" s="84">
        <v>88009.510721404688</v>
      </c>
      <c r="T34" s="84">
        <v>5914.7943749686629</v>
      </c>
      <c r="U34" s="84">
        <v>499.60889182661703</v>
      </c>
      <c r="V34" s="84">
        <f t="shared" si="19"/>
        <v>1542677.2344691802</v>
      </c>
      <c r="W34" s="84">
        <f t="shared" si="20"/>
        <v>128695.76553081977</v>
      </c>
      <c r="X34" s="84">
        <f t="shared" si="21"/>
        <v>1671373</v>
      </c>
      <c r="Y34" s="84">
        <f t="shared" si="22"/>
        <v>2097</v>
      </c>
      <c r="Z34" s="84">
        <f t="shared" si="23"/>
        <v>175</v>
      </c>
      <c r="AA34" s="83">
        <f t="shared" si="24"/>
        <v>1673645</v>
      </c>
      <c r="AC34" s="85">
        <v>820060</v>
      </c>
      <c r="AD34" s="84">
        <v>652044</v>
      </c>
      <c r="AE34" s="84">
        <v>88010</v>
      </c>
      <c r="AF34" s="84">
        <v>5915</v>
      </c>
      <c r="AG34" s="84">
        <v>500</v>
      </c>
      <c r="AH34" s="84">
        <f t="shared" si="8"/>
        <v>1566529</v>
      </c>
      <c r="AI34" s="84">
        <f t="shared" si="9"/>
        <v>130686</v>
      </c>
      <c r="AJ34" s="84">
        <f t="shared" si="25"/>
        <v>1697215</v>
      </c>
      <c r="AK34" s="84">
        <v>2097</v>
      </c>
      <c r="AL34" s="84">
        <f t="shared" si="10"/>
        <v>175</v>
      </c>
      <c r="AM34" s="130">
        <f t="shared" si="11"/>
        <v>1699487</v>
      </c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</row>
    <row r="35" spans="1:51">
      <c r="A35" s="96">
        <f t="shared" si="12"/>
        <v>2021</v>
      </c>
      <c r="B35" s="96">
        <f t="shared" si="13"/>
        <v>6</v>
      </c>
      <c r="C35" s="95">
        <f t="shared" si="7"/>
        <v>44348</v>
      </c>
      <c r="E35" s="85">
        <v>691236</v>
      </c>
      <c r="F35" s="84">
        <v>605142</v>
      </c>
      <c r="G35" s="84">
        <v>87798</v>
      </c>
      <c r="H35" s="84">
        <v>5581</v>
      </c>
      <c r="I35" s="84">
        <v>392</v>
      </c>
      <c r="J35" s="84">
        <f t="shared" si="14"/>
        <v>1390149</v>
      </c>
      <c r="K35" s="84">
        <f t="shared" si="15"/>
        <v>115971</v>
      </c>
      <c r="L35" s="84">
        <f t="shared" si="16"/>
        <v>1506120</v>
      </c>
      <c r="M35" s="84">
        <v>1727</v>
      </c>
      <c r="N35" s="84">
        <f t="shared" si="17"/>
        <v>144</v>
      </c>
      <c r="O35" s="83">
        <f t="shared" si="18"/>
        <v>1507991</v>
      </c>
      <c r="P35" s="84"/>
      <c r="Q35" s="85">
        <v>699936.94774350431</v>
      </c>
      <c r="R35" s="84">
        <v>617989.88048212428</v>
      </c>
      <c r="S35" s="84">
        <v>89225.671261542724</v>
      </c>
      <c r="T35" s="84">
        <v>5581.0286393597926</v>
      </c>
      <c r="U35" s="84">
        <v>392.34463793465136</v>
      </c>
      <c r="V35" s="84">
        <f t="shared" si="19"/>
        <v>1413125.8727644656</v>
      </c>
      <c r="W35" s="84">
        <f t="shared" si="20"/>
        <v>117888.12723553437</v>
      </c>
      <c r="X35" s="84">
        <f t="shared" si="21"/>
        <v>1531014</v>
      </c>
      <c r="Y35" s="84">
        <f t="shared" si="22"/>
        <v>1727</v>
      </c>
      <c r="Z35" s="84">
        <f t="shared" si="23"/>
        <v>144</v>
      </c>
      <c r="AA35" s="83">
        <f t="shared" si="24"/>
        <v>1532885</v>
      </c>
      <c r="AC35" s="85">
        <v>716542</v>
      </c>
      <c r="AD35" s="84">
        <v>623267</v>
      </c>
      <c r="AE35" s="84">
        <v>89226</v>
      </c>
      <c r="AF35" s="84">
        <v>5581</v>
      </c>
      <c r="AG35" s="84">
        <v>392</v>
      </c>
      <c r="AH35" s="84">
        <f t="shared" si="8"/>
        <v>1435008</v>
      </c>
      <c r="AI35" s="84">
        <f t="shared" si="9"/>
        <v>119714</v>
      </c>
      <c r="AJ35" s="84">
        <f t="shared" si="25"/>
        <v>1554722</v>
      </c>
      <c r="AK35" s="84">
        <v>1727</v>
      </c>
      <c r="AL35" s="84">
        <f t="shared" si="10"/>
        <v>144</v>
      </c>
      <c r="AM35" s="130">
        <f t="shared" si="11"/>
        <v>1556593</v>
      </c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</row>
    <row r="36" spans="1:51">
      <c r="A36" s="96">
        <f t="shared" si="12"/>
        <v>2021</v>
      </c>
      <c r="B36" s="96">
        <f t="shared" si="13"/>
        <v>7</v>
      </c>
      <c r="C36" s="95">
        <f t="shared" si="7"/>
        <v>44378</v>
      </c>
      <c r="E36" s="85">
        <v>687173</v>
      </c>
      <c r="F36" s="84">
        <v>683532</v>
      </c>
      <c r="G36" s="84">
        <v>93785</v>
      </c>
      <c r="H36" s="84">
        <v>5645</v>
      </c>
      <c r="I36" s="84">
        <v>328</v>
      </c>
      <c r="J36" s="84">
        <f t="shared" si="14"/>
        <v>1470463</v>
      </c>
      <c r="K36" s="84">
        <f t="shared" si="15"/>
        <v>122671</v>
      </c>
      <c r="L36" s="84">
        <f t="shared" si="16"/>
        <v>1593134</v>
      </c>
      <c r="M36" s="84">
        <v>2779</v>
      </c>
      <c r="N36" s="84">
        <f t="shared" si="17"/>
        <v>232</v>
      </c>
      <c r="O36" s="83">
        <f t="shared" si="18"/>
        <v>1596145</v>
      </c>
      <c r="P36" s="84"/>
      <c r="Q36" s="85">
        <v>696666.81690209359</v>
      </c>
      <c r="R36" s="84">
        <v>697946.59784331173</v>
      </c>
      <c r="S36" s="84">
        <v>95386.479873453849</v>
      </c>
      <c r="T36" s="84">
        <v>5645.0927927505318</v>
      </c>
      <c r="U36" s="84">
        <v>327.85906347074655</v>
      </c>
      <c r="V36" s="84">
        <f t="shared" si="19"/>
        <v>1495972.8464750804</v>
      </c>
      <c r="W36" s="84">
        <f t="shared" si="20"/>
        <v>124799.15352491965</v>
      </c>
      <c r="X36" s="84">
        <f t="shared" si="21"/>
        <v>1620772</v>
      </c>
      <c r="Y36" s="84">
        <f t="shared" si="22"/>
        <v>2779</v>
      </c>
      <c r="Z36" s="84">
        <f t="shared" si="23"/>
        <v>232</v>
      </c>
      <c r="AA36" s="83">
        <f t="shared" si="24"/>
        <v>1623783</v>
      </c>
      <c r="AC36" s="85">
        <v>715577</v>
      </c>
      <c r="AD36" s="84">
        <v>703702</v>
      </c>
      <c r="AE36" s="84">
        <v>95386</v>
      </c>
      <c r="AF36" s="84">
        <v>5645</v>
      </c>
      <c r="AG36" s="84">
        <v>328</v>
      </c>
      <c r="AH36" s="84">
        <f t="shared" si="8"/>
        <v>1520638</v>
      </c>
      <c r="AI36" s="84">
        <f t="shared" si="9"/>
        <v>126857</v>
      </c>
      <c r="AJ36" s="84">
        <f t="shared" si="25"/>
        <v>1647495</v>
      </c>
      <c r="AK36" s="84">
        <v>2779</v>
      </c>
      <c r="AL36" s="84">
        <f t="shared" si="10"/>
        <v>232</v>
      </c>
      <c r="AM36" s="130">
        <f t="shared" si="11"/>
        <v>1650506</v>
      </c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</row>
    <row r="37" spans="1:51">
      <c r="A37" s="96">
        <f t="shared" si="12"/>
        <v>2021</v>
      </c>
      <c r="B37" s="96">
        <f t="shared" si="13"/>
        <v>8</v>
      </c>
      <c r="C37" s="95">
        <f t="shared" si="7"/>
        <v>44409</v>
      </c>
      <c r="E37" s="85">
        <v>707969</v>
      </c>
      <c r="F37" s="84">
        <v>699691</v>
      </c>
      <c r="G37" s="84">
        <v>94596</v>
      </c>
      <c r="H37" s="84">
        <v>5694</v>
      </c>
      <c r="I37" s="84">
        <v>308</v>
      </c>
      <c r="J37" s="104">
        <f t="shared" si="14"/>
        <v>1508258</v>
      </c>
      <c r="K37" s="84">
        <f t="shared" si="15"/>
        <v>125824</v>
      </c>
      <c r="L37" s="84">
        <f t="shared" si="16"/>
        <v>1634082</v>
      </c>
      <c r="M37" s="84">
        <v>1579</v>
      </c>
      <c r="N37" s="84">
        <f t="shared" si="17"/>
        <v>132</v>
      </c>
      <c r="O37" s="83">
        <f t="shared" si="18"/>
        <v>1635793</v>
      </c>
      <c r="P37" s="84"/>
      <c r="Q37" s="85">
        <v>717831.37389913632</v>
      </c>
      <c r="R37" s="84">
        <v>715516.47198560461</v>
      </c>
      <c r="S37" s="84">
        <v>96354.304654569918</v>
      </c>
      <c r="T37" s="84">
        <v>5693.554213256898</v>
      </c>
      <c r="U37" s="84">
        <v>308.45638191396472</v>
      </c>
      <c r="V37" s="84">
        <f t="shared" si="19"/>
        <v>1535704.1611344814</v>
      </c>
      <c r="W37" s="84">
        <f t="shared" si="20"/>
        <v>128113.83886551857</v>
      </c>
      <c r="X37" s="84">
        <f t="shared" si="21"/>
        <v>1663818</v>
      </c>
      <c r="Y37" s="84">
        <f t="shared" si="22"/>
        <v>1579</v>
      </c>
      <c r="Z37" s="84">
        <f t="shared" si="23"/>
        <v>132</v>
      </c>
      <c r="AA37" s="83">
        <f t="shared" si="24"/>
        <v>1665529</v>
      </c>
      <c r="AC37" s="85">
        <v>736646</v>
      </c>
      <c r="AD37" s="84">
        <v>721603</v>
      </c>
      <c r="AE37" s="84">
        <v>96354</v>
      </c>
      <c r="AF37" s="84">
        <v>5694</v>
      </c>
      <c r="AG37" s="84">
        <v>308</v>
      </c>
      <c r="AH37" s="104">
        <f t="shared" si="8"/>
        <v>1560605</v>
      </c>
      <c r="AI37" s="84">
        <f t="shared" si="9"/>
        <v>130191</v>
      </c>
      <c r="AJ37" s="84">
        <f t="shared" si="25"/>
        <v>1690796</v>
      </c>
      <c r="AK37" s="84">
        <v>1579</v>
      </c>
      <c r="AL37" s="84">
        <f t="shared" si="10"/>
        <v>132</v>
      </c>
      <c r="AM37" s="130">
        <f t="shared" si="11"/>
        <v>1692507</v>
      </c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</row>
    <row r="38" spans="1:51">
      <c r="A38" s="96">
        <f t="shared" si="12"/>
        <v>2021</v>
      </c>
      <c r="B38" s="96">
        <f t="shared" si="13"/>
        <v>9</v>
      </c>
      <c r="C38" s="95">
        <f t="shared" si="7"/>
        <v>44440</v>
      </c>
      <c r="E38" s="85">
        <v>671446</v>
      </c>
      <c r="F38" s="84">
        <v>639788</v>
      </c>
      <c r="G38" s="84">
        <v>91550</v>
      </c>
      <c r="H38" s="84">
        <v>6133</v>
      </c>
      <c r="I38" s="84">
        <v>346</v>
      </c>
      <c r="J38" s="104">
        <f t="shared" si="14"/>
        <v>1409263</v>
      </c>
      <c r="K38" s="84">
        <f t="shared" si="15"/>
        <v>117566</v>
      </c>
      <c r="L38" s="84">
        <f t="shared" si="16"/>
        <v>1526829</v>
      </c>
      <c r="M38" s="84">
        <v>1377</v>
      </c>
      <c r="N38" s="84">
        <f t="shared" si="17"/>
        <v>115</v>
      </c>
      <c r="O38" s="83">
        <f t="shared" si="18"/>
        <v>1528321</v>
      </c>
      <c r="P38" s="84"/>
      <c r="Q38" s="85">
        <v>681077.60217316123</v>
      </c>
      <c r="R38" s="84">
        <v>655935.84701227886</v>
      </c>
      <c r="S38" s="84">
        <v>93344.480558400246</v>
      </c>
      <c r="T38" s="84">
        <v>6133.1357311636229</v>
      </c>
      <c r="U38" s="84">
        <v>345.7367152742932</v>
      </c>
      <c r="V38" s="84">
        <f t="shared" si="19"/>
        <v>1436836.8021902784</v>
      </c>
      <c r="W38" s="84">
        <f t="shared" si="20"/>
        <v>119866.19780972158</v>
      </c>
      <c r="X38" s="84">
        <f t="shared" si="21"/>
        <v>1556703</v>
      </c>
      <c r="Y38" s="84">
        <f t="shared" si="22"/>
        <v>1377</v>
      </c>
      <c r="Z38" s="84">
        <f t="shared" si="23"/>
        <v>115</v>
      </c>
      <c r="AA38" s="83">
        <f t="shared" si="24"/>
        <v>1558195</v>
      </c>
      <c r="AC38" s="85">
        <v>699691</v>
      </c>
      <c r="AD38" s="84">
        <v>661980</v>
      </c>
      <c r="AE38" s="84">
        <v>93344</v>
      </c>
      <c r="AF38" s="84">
        <v>6133</v>
      </c>
      <c r="AG38" s="84">
        <v>346</v>
      </c>
      <c r="AH38" s="104">
        <f t="shared" si="8"/>
        <v>1461494</v>
      </c>
      <c r="AI38" s="84">
        <f t="shared" si="9"/>
        <v>121923</v>
      </c>
      <c r="AJ38" s="84">
        <f t="shared" si="25"/>
        <v>1583417</v>
      </c>
      <c r="AK38" s="84">
        <v>1377</v>
      </c>
      <c r="AL38" s="84">
        <f t="shared" si="10"/>
        <v>115</v>
      </c>
      <c r="AM38" s="130">
        <f t="shared" si="11"/>
        <v>1584909</v>
      </c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</row>
    <row r="39" spans="1:51">
      <c r="A39" s="96">
        <f t="shared" si="12"/>
        <v>2021</v>
      </c>
      <c r="B39" s="96">
        <f t="shared" si="13"/>
        <v>10</v>
      </c>
      <c r="C39" s="95">
        <f t="shared" si="7"/>
        <v>44470</v>
      </c>
      <c r="E39" s="85">
        <v>843671</v>
      </c>
      <c r="F39" s="84">
        <v>629427</v>
      </c>
      <c r="G39" s="84">
        <v>92066</v>
      </c>
      <c r="H39" s="84">
        <v>5902</v>
      </c>
      <c r="I39" s="84">
        <v>541</v>
      </c>
      <c r="J39" s="84">
        <f t="shared" si="14"/>
        <v>1571607</v>
      </c>
      <c r="K39" s="84">
        <f t="shared" si="15"/>
        <v>131109</v>
      </c>
      <c r="L39" s="84">
        <f t="shared" si="16"/>
        <v>1702716</v>
      </c>
      <c r="M39" s="84">
        <v>1767</v>
      </c>
      <c r="N39" s="84">
        <f t="shared" si="17"/>
        <v>147</v>
      </c>
      <c r="O39" s="83">
        <f t="shared" si="18"/>
        <v>1704630</v>
      </c>
      <c r="P39" s="84"/>
      <c r="Q39" s="85">
        <v>855009.72425973695</v>
      </c>
      <c r="R39" s="84">
        <v>646624.7419967812</v>
      </c>
      <c r="S39" s="84">
        <v>93976.91508259048</v>
      </c>
      <c r="T39" s="84">
        <v>5901.8667427355231</v>
      </c>
      <c r="U39" s="84">
        <v>541.32482854066745</v>
      </c>
      <c r="V39" s="84">
        <f t="shared" si="19"/>
        <v>1602054.5729103847</v>
      </c>
      <c r="W39" s="84">
        <f t="shared" si="20"/>
        <v>133649.42708961526</v>
      </c>
      <c r="X39" s="84">
        <f t="shared" si="21"/>
        <v>1735704</v>
      </c>
      <c r="Y39" s="84">
        <f t="shared" si="22"/>
        <v>1767</v>
      </c>
      <c r="Z39" s="84">
        <f t="shared" si="23"/>
        <v>147</v>
      </c>
      <c r="AA39" s="83">
        <f t="shared" si="24"/>
        <v>1737618</v>
      </c>
      <c r="AC39" s="85">
        <v>878227</v>
      </c>
      <c r="AD39" s="84">
        <v>653487</v>
      </c>
      <c r="AE39" s="84">
        <v>93977</v>
      </c>
      <c r="AF39" s="84">
        <v>5902</v>
      </c>
      <c r="AG39" s="84">
        <v>541</v>
      </c>
      <c r="AH39" s="84">
        <f t="shared" si="8"/>
        <v>1632134</v>
      </c>
      <c r="AI39" s="84">
        <f t="shared" si="9"/>
        <v>136159</v>
      </c>
      <c r="AJ39" s="84">
        <f t="shared" si="25"/>
        <v>1768293</v>
      </c>
      <c r="AK39" s="84">
        <v>1767</v>
      </c>
      <c r="AL39" s="84">
        <f t="shared" si="10"/>
        <v>147</v>
      </c>
      <c r="AM39" s="130">
        <f t="shared" si="11"/>
        <v>1770207</v>
      </c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</row>
    <row r="40" spans="1:51">
      <c r="A40" s="96">
        <f t="shared" si="12"/>
        <v>2021</v>
      </c>
      <c r="B40" s="96">
        <f t="shared" si="13"/>
        <v>11</v>
      </c>
      <c r="C40" s="95">
        <f t="shared" si="7"/>
        <v>44501</v>
      </c>
      <c r="E40" s="85">
        <v>1046880</v>
      </c>
      <c r="F40" s="84">
        <v>643715</v>
      </c>
      <c r="G40" s="84">
        <v>85342</v>
      </c>
      <c r="H40" s="84">
        <v>5941</v>
      </c>
      <c r="I40" s="84">
        <v>763</v>
      </c>
      <c r="J40" s="84">
        <f t="shared" si="14"/>
        <v>1782641</v>
      </c>
      <c r="K40" s="84">
        <f t="shared" si="15"/>
        <v>148714</v>
      </c>
      <c r="L40" s="84">
        <f t="shared" si="16"/>
        <v>1931355</v>
      </c>
      <c r="M40" s="84">
        <v>1763</v>
      </c>
      <c r="N40" s="84">
        <f t="shared" si="17"/>
        <v>147</v>
      </c>
      <c r="O40" s="83">
        <f t="shared" si="18"/>
        <v>1933265</v>
      </c>
      <c r="P40" s="84"/>
      <c r="Q40" s="85">
        <v>1063174.4676848529</v>
      </c>
      <c r="R40" s="84">
        <v>661491.62605833891</v>
      </c>
      <c r="S40" s="84">
        <v>87316.855403093752</v>
      </c>
      <c r="T40" s="84">
        <v>5941.2975056520381</v>
      </c>
      <c r="U40" s="84">
        <v>763.27739109111792</v>
      </c>
      <c r="V40" s="84">
        <f t="shared" si="19"/>
        <v>1818687.5240430289</v>
      </c>
      <c r="W40" s="84">
        <f t="shared" si="20"/>
        <v>151721.47595697106</v>
      </c>
      <c r="X40" s="84">
        <f t="shared" si="21"/>
        <v>1970409</v>
      </c>
      <c r="Y40" s="84">
        <f t="shared" si="22"/>
        <v>1763</v>
      </c>
      <c r="Z40" s="84">
        <f t="shared" si="23"/>
        <v>147</v>
      </c>
      <c r="AA40" s="83">
        <f t="shared" si="24"/>
        <v>1972319</v>
      </c>
      <c r="AC40" s="85">
        <v>1089917</v>
      </c>
      <c r="AD40" s="84">
        <v>668473</v>
      </c>
      <c r="AE40" s="84">
        <v>87317</v>
      </c>
      <c r="AF40" s="84">
        <v>5941</v>
      </c>
      <c r="AG40" s="84">
        <v>763</v>
      </c>
      <c r="AH40" s="84">
        <f t="shared" si="8"/>
        <v>1852411</v>
      </c>
      <c r="AI40" s="84">
        <f t="shared" si="9"/>
        <v>154535</v>
      </c>
      <c r="AJ40" s="84">
        <f t="shared" si="25"/>
        <v>2006946</v>
      </c>
      <c r="AK40" s="84">
        <v>1763</v>
      </c>
      <c r="AL40" s="84">
        <f t="shared" si="10"/>
        <v>147</v>
      </c>
      <c r="AM40" s="130">
        <f t="shared" si="11"/>
        <v>2008856</v>
      </c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</row>
    <row r="41" spans="1:51">
      <c r="A41" s="96">
        <f t="shared" si="12"/>
        <v>2021</v>
      </c>
      <c r="B41" s="96">
        <f t="shared" si="13"/>
        <v>12</v>
      </c>
      <c r="C41" s="95">
        <f t="shared" si="7"/>
        <v>44531</v>
      </c>
      <c r="E41" s="85">
        <v>1249668</v>
      </c>
      <c r="F41" s="84">
        <v>745257</v>
      </c>
      <c r="G41" s="84">
        <v>86478</v>
      </c>
      <c r="H41" s="84">
        <v>6170</v>
      </c>
      <c r="I41" s="84">
        <v>962</v>
      </c>
      <c r="J41" s="84">
        <f t="shared" si="14"/>
        <v>2088535</v>
      </c>
      <c r="K41" s="84">
        <f t="shared" si="15"/>
        <v>174233</v>
      </c>
      <c r="L41" s="84">
        <f t="shared" si="16"/>
        <v>2262768</v>
      </c>
      <c r="M41" s="84">
        <v>1649</v>
      </c>
      <c r="N41" s="84">
        <f t="shared" si="17"/>
        <v>138</v>
      </c>
      <c r="O41" s="83">
        <f t="shared" si="18"/>
        <v>2264555</v>
      </c>
      <c r="P41" s="84"/>
      <c r="Q41" s="85">
        <v>1268991.0493537022</v>
      </c>
      <c r="R41" s="84">
        <v>765038.2466205128</v>
      </c>
      <c r="S41" s="84">
        <v>88675.706075901951</v>
      </c>
      <c r="T41" s="84">
        <v>6169.8016902288155</v>
      </c>
      <c r="U41" s="84">
        <v>961.77974719756071</v>
      </c>
      <c r="V41" s="84">
        <f t="shared" si="19"/>
        <v>2129836.5834875433</v>
      </c>
      <c r="W41" s="84">
        <f t="shared" si="20"/>
        <v>177678.41651245672</v>
      </c>
      <c r="X41" s="84">
        <f t="shared" si="21"/>
        <v>2307515</v>
      </c>
      <c r="Y41" s="84">
        <f t="shared" si="22"/>
        <v>1649</v>
      </c>
      <c r="Z41" s="84">
        <f t="shared" si="23"/>
        <v>138</v>
      </c>
      <c r="AA41" s="83">
        <f t="shared" si="24"/>
        <v>2309302</v>
      </c>
      <c r="AC41" s="85">
        <v>1303817</v>
      </c>
      <c r="AD41" s="84">
        <v>773793</v>
      </c>
      <c r="AE41" s="84">
        <v>88676</v>
      </c>
      <c r="AF41" s="84">
        <v>6170</v>
      </c>
      <c r="AG41" s="84">
        <v>962</v>
      </c>
      <c r="AH41" s="84">
        <f t="shared" si="8"/>
        <v>2173418</v>
      </c>
      <c r="AI41" s="84">
        <f t="shared" si="9"/>
        <v>181314</v>
      </c>
      <c r="AJ41" s="84">
        <f t="shared" si="25"/>
        <v>2354732</v>
      </c>
      <c r="AK41" s="84">
        <v>1649</v>
      </c>
      <c r="AL41" s="84">
        <f t="shared" si="10"/>
        <v>138</v>
      </c>
      <c r="AM41" s="130">
        <f t="shared" si="11"/>
        <v>2356519</v>
      </c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</row>
    <row r="42" spans="1:51">
      <c r="A42" s="96"/>
      <c r="B42" s="96"/>
      <c r="C42" s="95"/>
      <c r="E42" s="85"/>
      <c r="F42" s="84"/>
      <c r="G42" s="84"/>
      <c r="H42" s="84"/>
      <c r="I42" s="84"/>
      <c r="J42" s="84"/>
      <c r="K42" s="84"/>
      <c r="L42" s="84"/>
      <c r="M42" s="84"/>
      <c r="N42" s="84"/>
      <c r="O42" s="83"/>
      <c r="P42" s="84"/>
      <c r="Q42" s="85"/>
      <c r="R42" s="84"/>
      <c r="S42" s="84"/>
      <c r="T42" s="84"/>
      <c r="U42" s="84"/>
      <c r="V42" s="84"/>
      <c r="W42" s="84"/>
      <c r="X42" s="84"/>
      <c r="Y42" s="84"/>
      <c r="Z42" s="84"/>
      <c r="AA42" s="83"/>
      <c r="AC42" s="85"/>
      <c r="AD42" s="84"/>
      <c r="AE42" s="84"/>
      <c r="AF42" s="84"/>
      <c r="AG42" s="84"/>
      <c r="AH42" s="84"/>
      <c r="AI42" s="84"/>
      <c r="AJ42" s="84"/>
      <c r="AK42" s="84"/>
      <c r="AL42" s="84"/>
      <c r="AM42" s="13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</row>
    <row r="43" spans="1:51">
      <c r="A43" s="96"/>
      <c r="B43" s="96"/>
      <c r="C43" s="95"/>
      <c r="E43" s="85"/>
      <c r="F43" s="84"/>
      <c r="G43" s="84"/>
      <c r="H43" s="84"/>
      <c r="I43" s="84"/>
      <c r="J43" s="106" t="s">
        <v>166</v>
      </c>
      <c r="K43" s="107" t="s">
        <v>167</v>
      </c>
      <c r="L43" s="106" t="s">
        <v>168</v>
      </c>
      <c r="N43" s="84"/>
      <c r="O43" s="83"/>
      <c r="P43" s="84"/>
      <c r="Q43" s="85"/>
      <c r="R43" s="84"/>
      <c r="S43" s="84"/>
      <c r="T43" s="84"/>
      <c r="U43" s="84"/>
      <c r="V43" s="84"/>
      <c r="W43" s="84"/>
      <c r="X43" s="84"/>
      <c r="Y43" s="84"/>
      <c r="Z43" s="84"/>
      <c r="AA43" s="83"/>
      <c r="AC43" s="85"/>
      <c r="AD43" s="84"/>
      <c r="AE43" s="84"/>
      <c r="AF43" s="84"/>
      <c r="AG43" s="84"/>
      <c r="AH43" s="84"/>
      <c r="AI43" s="84"/>
      <c r="AJ43" s="84"/>
      <c r="AK43" s="84"/>
      <c r="AL43" s="84"/>
      <c r="AM43" s="13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</row>
    <row r="44" spans="1:51">
      <c r="A44" s="96"/>
      <c r="B44" s="96"/>
      <c r="C44" s="95"/>
      <c r="E44" s="85"/>
      <c r="F44" s="84"/>
      <c r="G44" s="84"/>
      <c r="H44" s="84"/>
      <c r="I44" s="105" t="s">
        <v>462</v>
      </c>
      <c r="J44" s="104">
        <f>J37</f>
        <v>1508258</v>
      </c>
      <c r="K44" s="104">
        <f>-I36</f>
        <v>-328</v>
      </c>
      <c r="L44" s="104">
        <f>SUM(J44:K44)*1000</f>
        <v>1507930000</v>
      </c>
      <c r="N44" s="84"/>
      <c r="O44" s="83"/>
      <c r="P44" s="84"/>
      <c r="Q44" s="85"/>
      <c r="R44" s="84"/>
      <c r="S44" s="84"/>
      <c r="T44" s="84"/>
      <c r="U44" s="84"/>
      <c r="V44" s="84"/>
      <c r="W44" s="84"/>
      <c r="X44" s="84"/>
      <c r="Y44" s="84"/>
      <c r="Z44" s="84"/>
      <c r="AA44" s="83"/>
      <c r="AC44" s="85"/>
      <c r="AD44" s="84"/>
      <c r="AE44" s="84"/>
      <c r="AF44" s="84"/>
      <c r="AG44" s="84"/>
      <c r="AH44" s="84"/>
      <c r="AI44" s="84"/>
      <c r="AJ44" s="84"/>
      <c r="AK44" s="84"/>
      <c r="AL44" s="84"/>
      <c r="AM44" s="13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</row>
    <row r="45" spans="1:51">
      <c r="A45" s="96"/>
      <c r="B45" s="96"/>
      <c r="C45" s="95"/>
      <c r="E45" s="85"/>
      <c r="F45" s="84"/>
      <c r="G45" s="84"/>
      <c r="H45" s="84"/>
      <c r="I45" s="105" t="s">
        <v>463</v>
      </c>
      <c r="J45" s="104">
        <f>J38</f>
        <v>1409263</v>
      </c>
      <c r="K45" s="104">
        <f>-I37</f>
        <v>-308</v>
      </c>
      <c r="L45" s="104">
        <f>SUM(J45:K45)*1000</f>
        <v>1408955000</v>
      </c>
      <c r="N45" s="84"/>
      <c r="O45" s="83"/>
      <c r="P45" s="84"/>
      <c r="Q45" s="85"/>
      <c r="R45" s="84"/>
      <c r="S45" s="84"/>
      <c r="T45" s="84"/>
      <c r="U45" s="84"/>
      <c r="V45" s="84"/>
      <c r="W45" s="84"/>
      <c r="X45" s="84"/>
      <c r="Y45" s="84"/>
      <c r="Z45" s="84"/>
      <c r="AA45" s="83"/>
      <c r="AC45" s="85"/>
      <c r="AD45" s="84"/>
      <c r="AE45" s="84"/>
      <c r="AF45" s="84"/>
      <c r="AG45" s="84"/>
      <c r="AH45" s="84"/>
      <c r="AI45" s="84"/>
      <c r="AJ45" s="84"/>
      <c r="AK45" s="84"/>
      <c r="AL45" s="84"/>
      <c r="AM45" s="13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</row>
    <row r="46" spans="1:51">
      <c r="A46" s="96"/>
      <c r="B46" s="96"/>
      <c r="C46" s="95"/>
      <c r="E46" s="85"/>
      <c r="F46" s="84"/>
      <c r="G46" s="84"/>
      <c r="H46" s="84"/>
      <c r="I46" s="84"/>
      <c r="J46" s="84"/>
      <c r="K46" s="84"/>
      <c r="L46" s="84"/>
      <c r="M46" s="84"/>
      <c r="N46" s="84"/>
      <c r="O46" s="83"/>
      <c r="P46" s="84"/>
      <c r="Q46" s="85"/>
      <c r="R46" s="84"/>
      <c r="S46" s="84"/>
      <c r="T46" s="84"/>
      <c r="U46" s="84"/>
      <c r="V46" s="84"/>
      <c r="W46" s="84"/>
      <c r="X46" s="84"/>
      <c r="Y46" s="84"/>
      <c r="Z46" s="84"/>
      <c r="AA46" s="83"/>
      <c r="AC46" s="85"/>
      <c r="AD46" s="84"/>
      <c r="AE46" s="84"/>
      <c r="AF46" s="84"/>
      <c r="AG46" s="84"/>
      <c r="AH46" s="84"/>
      <c r="AI46" s="84"/>
      <c r="AJ46" s="84"/>
      <c r="AK46" s="84"/>
      <c r="AL46" s="84"/>
      <c r="AM46" s="13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</row>
    <row r="47" spans="1:51">
      <c r="A47" s="96">
        <f>IF(B47=1,A41+1,A41)</f>
        <v>2022</v>
      </c>
      <c r="B47" s="96">
        <f>IF(B41=12,1,B41+1)</f>
        <v>1</v>
      </c>
      <c r="C47" s="95">
        <f t="shared" si="7"/>
        <v>44562</v>
      </c>
      <c r="E47" s="85">
        <v>1278126</v>
      </c>
      <c r="F47" s="84">
        <v>747934</v>
      </c>
      <c r="G47" s="84">
        <v>87345</v>
      </c>
      <c r="H47" s="84">
        <v>6215</v>
      </c>
      <c r="I47" s="84">
        <v>1025</v>
      </c>
      <c r="J47" s="84">
        <f t="shared" si="14"/>
        <v>2120645</v>
      </c>
      <c r="K47" s="84">
        <f t="shared" si="15"/>
        <v>176912</v>
      </c>
      <c r="L47" s="84">
        <f t="shared" si="16"/>
        <v>2297557</v>
      </c>
      <c r="M47" s="84">
        <v>2243</v>
      </c>
      <c r="N47" s="84">
        <f t="shared" si="17"/>
        <v>187</v>
      </c>
      <c r="O47" s="83">
        <f t="shared" si="18"/>
        <v>2299987</v>
      </c>
      <c r="P47" s="84"/>
      <c r="Q47" s="85">
        <v>1297789.5649193947</v>
      </c>
      <c r="R47" s="84">
        <v>768792.67618810886</v>
      </c>
      <c r="S47" s="84">
        <v>89648.377054340643</v>
      </c>
      <c r="T47" s="84">
        <v>6218.2191917805749</v>
      </c>
      <c r="U47" s="84">
        <v>1024.6634520417506</v>
      </c>
      <c r="V47" s="84">
        <f t="shared" si="19"/>
        <v>2163473.5008056667</v>
      </c>
      <c r="W47" s="84">
        <f t="shared" si="20"/>
        <v>180484.49919433333</v>
      </c>
      <c r="X47" s="84">
        <f t="shared" si="21"/>
        <v>2343958</v>
      </c>
      <c r="Y47" s="84">
        <f t="shared" si="22"/>
        <v>2243</v>
      </c>
      <c r="Z47" s="84">
        <f t="shared" si="23"/>
        <v>187</v>
      </c>
      <c r="AA47" s="83">
        <f t="shared" si="24"/>
        <v>2346388</v>
      </c>
      <c r="AC47" s="85">
        <v>1330739</v>
      </c>
      <c r="AD47" s="84">
        <v>777390</v>
      </c>
      <c r="AE47" s="84">
        <v>89648</v>
      </c>
      <c r="AF47" s="84">
        <v>6218</v>
      </c>
      <c r="AG47" s="84">
        <v>1025</v>
      </c>
      <c r="AH47" s="84">
        <f t="shared" si="8"/>
        <v>2205020</v>
      </c>
      <c r="AI47" s="84">
        <f t="shared" si="9"/>
        <v>183951</v>
      </c>
      <c r="AJ47" s="84">
        <f t="shared" si="25"/>
        <v>2388971</v>
      </c>
      <c r="AK47" s="84">
        <v>2243</v>
      </c>
      <c r="AL47" s="84">
        <f t="shared" si="10"/>
        <v>187</v>
      </c>
      <c r="AM47" s="130">
        <f t="shared" si="11"/>
        <v>2391401</v>
      </c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</row>
    <row r="48" spans="1:51">
      <c r="A48" s="96">
        <f t="shared" si="12"/>
        <v>2022</v>
      </c>
      <c r="B48" s="96">
        <f t="shared" si="13"/>
        <v>2</v>
      </c>
      <c r="C48" s="95">
        <f t="shared" si="7"/>
        <v>44593</v>
      </c>
      <c r="E48" s="85">
        <v>1039858</v>
      </c>
      <c r="F48" s="84">
        <v>666956</v>
      </c>
      <c r="G48" s="84">
        <v>82079</v>
      </c>
      <c r="H48" s="84">
        <v>5739</v>
      </c>
      <c r="I48" s="84">
        <v>820</v>
      </c>
      <c r="J48" s="84">
        <f t="shared" si="14"/>
        <v>1795452</v>
      </c>
      <c r="K48" s="84">
        <f t="shared" si="15"/>
        <v>149783</v>
      </c>
      <c r="L48" s="84">
        <f t="shared" si="16"/>
        <v>1945235</v>
      </c>
      <c r="M48" s="84">
        <v>2355</v>
      </c>
      <c r="N48" s="84">
        <f t="shared" si="17"/>
        <v>196</v>
      </c>
      <c r="O48" s="83">
        <f t="shared" si="18"/>
        <v>1947786</v>
      </c>
      <c r="P48" s="84"/>
      <c r="Q48" s="85">
        <v>1056794.0609500967</v>
      </c>
      <c r="R48" s="84">
        <v>686158.44460763154</v>
      </c>
      <c r="S48" s="84">
        <v>84187.379990454938</v>
      </c>
      <c r="T48" s="84">
        <v>5744.9522257466788</v>
      </c>
      <c r="U48" s="84">
        <v>819.98375521041044</v>
      </c>
      <c r="V48" s="84">
        <f t="shared" si="19"/>
        <v>1833704.8215291402</v>
      </c>
      <c r="W48" s="84">
        <f t="shared" si="20"/>
        <v>152974.17847085977</v>
      </c>
      <c r="X48" s="84">
        <f t="shared" si="21"/>
        <v>1986679</v>
      </c>
      <c r="Y48" s="84">
        <f t="shared" si="22"/>
        <v>2355</v>
      </c>
      <c r="Z48" s="84">
        <f t="shared" si="23"/>
        <v>196</v>
      </c>
      <c r="AA48" s="83">
        <f t="shared" si="24"/>
        <v>1989230</v>
      </c>
      <c r="AC48" s="85">
        <v>1084107</v>
      </c>
      <c r="AD48" s="84">
        <v>693159</v>
      </c>
      <c r="AE48" s="84">
        <v>84187</v>
      </c>
      <c r="AF48" s="84">
        <v>5745</v>
      </c>
      <c r="AG48" s="84">
        <v>820</v>
      </c>
      <c r="AH48" s="84">
        <f t="shared" si="8"/>
        <v>1868018</v>
      </c>
      <c r="AI48" s="84">
        <f t="shared" si="9"/>
        <v>155837</v>
      </c>
      <c r="AJ48" s="84">
        <f t="shared" si="25"/>
        <v>2023855</v>
      </c>
      <c r="AK48" s="84">
        <v>2355</v>
      </c>
      <c r="AL48" s="84">
        <f t="shared" si="10"/>
        <v>196</v>
      </c>
      <c r="AM48" s="130">
        <f t="shared" si="11"/>
        <v>2026406</v>
      </c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</row>
    <row r="49" spans="1:51">
      <c r="A49" s="96">
        <f t="shared" si="12"/>
        <v>2022</v>
      </c>
      <c r="B49" s="96">
        <f t="shared" si="13"/>
        <v>3</v>
      </c>
      <c r="C49" s="95">
        <f t="shared" si="7"/>
        <v>44621</v>
      </c>
      <c r="E49" s="85">
        <v>1081260</v>
      </c>
      <c r="F49" s="84">
        <v>698693</v>
      </c>
      <c r="G49" s="84">
        <v>87984</v>
      </c>
      <c r="H49" s="84">
        <v>5559</v>
      </c>
      <c r="I49" s="84">
        <v>830</v>
      </c>
      <c r="J49" s="84">
        <f t="shared" si="14"/>
        <v>1874326</v>
      </c>
      <c r="K49" s="84">
        <f t="shared" si="15"/>
        <v>156363</v>
      </c>
      <c r="L49" s="84">
        <f t="shared" si="16"/>
        <v>2030689</v>
      </c>
      <c r="M49" s="84">
        <v>2263</v>
      </c>
      <c r="N49" s="84">
        <f t="shared" si="17"/>
        <v>189</v>
      </c>
      <c r="O49" s="83">
        <f t="shared" si="18"/>
        <v>2033141</v>
      </c>
      <c r="P49" s="84"/>
      <c r="Q49" s="85">
        <v>1097381.1364888416</v>
      </c>
      <c r="R49" s="84">
        <v>720302.99454305368</v>
      </c>
      <c r="S49" s="84">
        <v>90333.585459978116</v>
      </c>
      <c r="T49" s="84">
        <v>5569.4356165147674</v>
      </c>
      <c r="U49" s="84">
        <v>830.41730664422175</v>
      </c>
      <c r="V49" s="84">
        <f t="shared" si="19"/>
        <v>1914417.5694150324</v>
      </c>
      <c r="W49" s="84">
        <f t="shared" si="20"/>
        <v>159707.4305849676</v>
      </c>
      <c r="X49" s="84">
        <f t="shared" si="21"/>
        <v>2074125</v>
      </c>
      <c r="Y49" s="84">
        <f t="shared" si="22"/>
        <v>2263</v>
      </c>
      <c r="Z49" s="84">
        <f t="shared" si="23"/>
        <v>189</v>
      </c>
      <c r="AA49" s="83">
        <f t="shared" si="24"/>
        <v>2076577</v>
      </c>
      <c r="AC49" s="85">
        <v>1126600</v>
      </c>
      <c r="AD49" s="84">
        <v>728946</v>
      </c>
      <c r="AE49" s="84">
        <v>90334</v>
      </c>
      <c r="AF49" s="84">
        <v>5569</v>
      </c>
      <c r="AG49" s="84">
        <v>830</v>
      </c>
      <c r="AH49" s="84">
        <f t="shared" si="8"/>
        <v>1952279</v>
      </c>
      <c r="AI49" s="84">
        <f t="shared" si="9"/>
        <v>162866</v>
      </c>
      <c r="AJ49" s="84">
        <f t="shared" si="25"/>
        <v>2115145</v>
      </c>
      <c r="AK49" s="84">
        <v>2263</v>
      </c>
      <c r="AL49" s="84">
        <f t="shared" si="10"/>
        <v>189</v>
      </c>
      <c r="AM49" s="130">
        <f t="shared" si="11"/>
        <v>2117597</v>
      </c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</row>
    <row r="50" spans="1:51">
      <c r="A50" s="96">
        <f t="shared" si="12"/>
        <v>2022</v>
      </c>
      <c r="B50" s="96">
        <f t="shared" si="13"/>
        <v>4</v>
      </c>
      <c r="C50" s="95">
        <f t="shared" si="7"/>
        <v>44652</v>
      </c>
      <c r="E50" s="85">
        <v>854243</v>
      </c>
      <c r="F50" s="84">
        <v>652303</v>
      </c>
      <c r="G50" s="84">
        <v>81951</v>
      </c>
      <c r="H50" s="84">
        <v>5607</v>
      </c>
      <c r="I50" s="84">
        <v>699</v>
      </c>
      <c r="J50" s="84">
        <f t="shared" si="14"/>
        <v>1594803</v>
      </c>
      <c r="K50" s="84">
        <f t="shared" si="15"/>
        <v>133044</v>
      </c>
      <c r="L50" s="84">
        <f t="shared" si="16"/>
        <v>1727847</v>
      </c>
      <c r="M50" s="84">
        <v>2101</v>
      </c>
      <c r="N50" s="84">
        <f t="shared" si="17"/>
        <v>175</v>
      </c>
      <c r="O50" s="83">
        <f t="shared" si="18"/>
        <v>1730123</v>
      </c>
      <c r="P50" s="84"/>
      <c r="Q50" s="85">
        <v>867815.92563795019</v>
      </c>
      <c r="R50" s="84">
        <v>673170.16501100757</v>
      </c>
      <c r="S50" s="84">
        <v>84205.420000605183</v>
      </c>
      <c r="T50" s="84">
        <v>5619.3834162944977</v>
      </c>
      <c r="U50" s="84">
        <v>699.39584351523399</v>
      </c>
      <c r="V50" s="84">
        <f t="shared" si="19"/>
        <v>1631510.2899093728</v>
      </c>
      <c r="W50" s="84">
        <f t="shared" si="20"/>
        <v>136106.7100906272</v>
      </c>
      <c r="X50" s="84">
        <f t="shared" si="21"/>
        <v>1767617</v>
      </c>
      <c r="Y50" s="84">
        <f t="shared" si="22"/>
        <v>2101</v>
      </c>
      <c r="Z50" s="84">
        <f t="shared" si="23"/>
        <v>175</v>
      </c>
      <c r="AA50" s="83">
        <f t="shared" si="24"/>
        <v>1769893</v>
      </c>
      <c r="AC50" s="85">
        <v>892303</v>
      </c>
      <c r="AD50" s="84">
        <v>681391</v>
      </c>
      <c r="AE50" s="84">
        <v>84205</v>
      </c>
      <c r="AF50" s="84">
        <v>5619</v>
      </c>
      <c r="AG50" s="84">
        <v>699</v>
      </c>
      <c r="AH50" s="84">
        <f t="shared" si="8"/>
        <v>1664217</v>
      </c>
      <c r="AI50" s="84">
        <f t="shared" si="9"/>
        <v>138835</v>
      </c>
      <c r="AJ50" s="84">
        <f t="shared" si="25"/>
        <v>1803052</v>
      </c>
      <c r="AK50" s="84">
        <v>2101</v>
      </c>
      <c r="AL50" s="84">
        <f t="shared" si="10"/>
        <v>175</v>
      </c>
      <c r="AM50" s="130">
        <f t="shared" si="11"/>
        <v>1805328</v>
      </c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</row>
    <row r="51" spans="1:51">
      <c r="A51" s="96">
        <f t="shared" si="12"/>
        <v>2022</v>
      </c>
      <c r="B51" s="96">
        <f t="shared" si="13"/>
        <v>5</v>
      </c>
      <c r="C51" s="95">
        <f t="shared" si="7"/>
        <v>44682</v>
      </c>
      <c r="E51" s="85">
        <v>776065</v>
      </c>
      <c r="F51" s="84">
        <v>663508</v>
      </c>
      <c r="G51" s="84">
        <v>87385</v>
      </c>
      <c r="H51" s="84">
        <v>5624</v>
      </c>
      <c r="I51" s="84">
        <v>492</v>
      </c>
      <c r="J51" s="84">
        <f t="shared" si="14"/>
        <v>1533074</v>
      </c>
      <c r="K51" s="84">
        <f t="shared" si="15"/>
        <v>127895</v>
      </c>
      <c r="L51" s="84">
        <f t="shared" si="16"/>
        <v>1660969</v>
      </c>
      <c r="M51" s="84">
        <v>2097</v>
      </c>
      <c r="N51" s="84">
        <f t="shared" si="17"/>
        <v>175</v>
      </c>
      <c r="O51" s="83">
        <f t="shared" si="18"/>
        <v>1663241</v>
      </c>
      <c r="P51" s="84"/>
      <c r="Q51" s="85">
        <v>788266.59385098435</v>
      </c>
      <c r="R51" s="84">
        <v>686389.1625619696</v>
      </c>
      <c r="S51" s="84">
        <v>89823.211003704229</v>
      </c>
      <c r="T51" s="84">
        <v>5638.5993353489494</v>
      </c>
      <c r="U51" s="84">
        <v>491.59760235678056</v>
      </c>
      <c r="V51" s="84">
        <f t="shared" si="19"/>
        <v>1570609.1643543639</v>
      </c>
      <c r="W51" s="84">
        <f t="shared" si="20"/>
        <v>131025.83564563608</v>
      </c>
      <c r="X51" s="84">
        <f t="shared" si="21"/>
        <v>1701635</v>
      </c>
      <c r="Y51" s="84">
        <f t="shared" si="22"/>
        <v>2097</v>
      </c>
      <c r="Z51" s="84">
        <f t="shared" si="23"/>
        <v>175</v>
      </c>
      <c r="AA51" s="83">
        <f t="shared" si="24"/>
        <v>1703907</v>
      </c>
      <c r="AC51" s="85">
        <v>813709</v>
      </c>
      <c r="AD51" s="84">
        <v>695072</v>
      </c>
      <c r="AE51" s="84">
        <v>89823</v>
      </c>
      <c r="AF51" s="84">
        <v>5639</v>
      </c>
      <c r="AG51" s="84">
        <v>492</v>
      </c>
      <c r="AH51" s="84">
        <f t="shared" si="8"/>
        <v>1604735</v>
      </c>
      <c r="AI51" s="84">
        <f t="shared" si="9"/>
        <v>133873</v>
      </c>
      <c r="AJ51" s="84">
        <f t="shared" si="25"/>
        <v>1738608</v>
      </c>
      <c r="AK51" s="84">
        <v>2097</v>
      </c>
      <c r="AL51" s="84">
        <f t="shared" si="10"/>
        <v>175</v>
      </c>
      <c r="AM51" s="130">
        <f t="shared" si="11"/>
        <v>1740880</v>
      </c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</row>
    <row r="52" spans="1:51">
      <c r="A52" s="96">
        <f t="shared" si="12"/>
        <v>2022</v>
      </c>
      <c r="B52" s="96">
        <f t="shared" si="13"/>
        <v>6</v>
      </c>
      <c r="C52" s="95">
        <f t="shared" si="7"/>
        <v>44713</v>
      </c>
      <c r="E52" s="85">
        <v>678812</v>
      </c>
      <c r="F52" s="84">
        <v>631268</v>
      </c>
      <c r="G52" s="84">
        <v>85421</v>
      </c>
      <c r="H52" s="84">
        <v>5477</v>
      </c>
      <c r="I52" s="84">
        <v>392</v>
      </c>
      <c r="J52" s="84">
        <f t="shared" si="14"/>
        <v>1401370</v>
      </c>
      <c r="K52" s="84">
        <f t="shared" si="15"/>
        <v>116907</v>
      </c>
      <c r="L52" s="84">
        <f t="shared" si="16"/>
        <v>1518277</v>
      </c>
      <c r="M52" s="84">
        <v>1727</v>
      </c>
      <c r="N52" s="84">
        <f t="shared" si="17"/>
        <v>144</v>
      </c>
      <c r="O52" s="83">
        <f t="shared" si="18"/>
        <v>1520148</v>
      </c>
      <c r="P52" s="84"/>
      <c r="Q52" s="85">
        <v>690375.21445493062</v>
      </c>
      <c r="R52" s="84">
        <v>654539.40085998387</v>
      </c>
      <c r="S52" s="84">
        <v>87886.533617969995</v>
      </c>
      <c r="T52" s="84">
        <v>5492.0333813580955</v>
      </c>
      <c r="U52" s="84">
        <v>392.39684140717736</v>
      </c>
      <c r="V52" s="84">
        <f t="shared" si="19"/>
        <v>1438685.5791556498</v>
      </c>
      <c r="W52" s="84">
        <f t="shared" si="20"/>
        <v>120020.42084435024</v>
      </c>
      <c r="X52" s="84">
        <f t="shared" si="21"/>
        <v>1558706</v>
      </c>
      <c r="Y52" s="84">
        <f t="shared" si="22"/>
        <v>1727</v>
      </c>
      <c r="Z52" s="84">
        <f t="shared" si="23"/>
        <v>144</v>
      </c>
      <c r="AA52" s="83">
        <f t="shared" si="24"/>
        <v>1560577</v>
      </c>
      <c r="AC52" s="85">
        <v>713214</v>
      </c>
      <c r="AD52" s="84">
        <v>663022</v>
      </c>
      <c r="AE52" s="84">
        <v>87887</v>
      </c>
      <c r="AF52" s="84">
        <v>5492</v>
      </c>
      <c r="AG52" s="84">
        <v>392</v>
      </c>
      <c r="AH52" s="84">
        <f t="shared" si="8"/>
        <v>1470007</v>
      </c>
      <c r="AI52" s="84">
        <f t="shared" si="9"/>
        <v>122633</v>
      </c>
      <c r="AJ52" s="84">
        <f t="shared" si="25"/>
        <v>1592640</v>
      </c>
      <c r="AK52" s="84">
        <v>1727</v>
      </c>
      <c r="AL52" s="84">
        <f t="shared" si="10"/>
        <v>144</v>
      </c>
      <c r="AM52" s="130">
        <f t="shared" si="11"/>
        <v>1594511</v>
      </c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</row>
    <row r="53" spans="1:51">
      <c r="A53" s="96">
        <f t="shared" si="12"/>
        <v>2022</v>
      </c>
      <c r="B53" s="96">
        <f t="shared" si="13"/>
        <v>7</v>
      </c>
      <c r="C53" s="95">
        <f t="shared" si="7"/>
        <v>44743</v>
      </c>
      <c r="E53" s="85">
        <v>678865</v>
      </c>
      <c r="F53" s="84">
        <v>706216</v>
      </c>
      <c r="G53" s="84">
        <v>91350</v>
      </c>
      <c r="H53" s="84">
        <v>5417</v>
      </c>
      <c r="I53" s="84">
        <v>329</v>
      </c>
      <c r="J53" s="84">
        <f t="shared" si="14"/>
        <v>1482177</v>
      </c>
      <c r="K53" s="84">
        <f t="shared" si="15"/>
        <v>123649</v>
      </c>
      <c r="L53" s="84">
        <f t="shared" si="16"/>
        <v>1605826</v>
      </c>
      <c r="M53" s="84">
        <v>2779</v>
      </c>
      <c r="N53" s="84">
        <f t="shared" si="17"/>
        <v>232</v>
      </c>
      <c r="O53" s="83">
        <f t="shared" si="18"/>
        <v>1608837</v>
      </c>
      <c r="P53" s="84"/>
      <c r="Q53" s="85">
        <v>691441.38758000685</v>
      </c>
      <c r="R53" s="84">
        <v>731146.25876189396</v>
      </c>
      <c r="S53" s="84">
        <v>93953.401407420664</v>
      </c>
      <c r="T53" s="84">
        <v>5439.0539204642855</v>
      </c>
      <c r="U53" s="84">
        <v>329.46064057394517</v>
      </c>
      <c r="V53" s="84">
        <f t="shared" si="19"/>
        <v>1522309.5623103597</v>
      </c>
      <c r="W53" s="84">
        <f t="shared" si="20"/>
        <v>126996.43768964033</v>
      </c>
      <c r="X53" s="84">
        <f t="shared" si="21"/>
        <v>1649306</v>
      </c>
      <c r="Y53" s="84">
        <f t="shared" si="22"/>
        <v>2779</v>
      </c>
      <c r="Z53" s="84">
        <f t="shared" si="23"/>
        <v>232</v>
      </c>
      <c r="AA53" s="83">
        <f t="shared" si="24"/>
        <v>1652317</v>
      </c>
      <c r="AC53" s="85">
        <v>717601</v>
      </c>
      <c r="AD53" s="84">
        <v>740402</v>
      </c>
      <c r="AE53" s="84">
        <v>93953</v>
      </c>
      <c r="AF53" s="84">
        <v>5439</v>
      </c>
      <c r="AG53" s="84">
        <v>329</v>
      </c>
      <c r="AH53" s="84">
        <f t="shared" si="8"/>
        <v>1557724</v>
      </c>
      <c r="AI53" s="84">
        <f t="shared" si="9"/>
        <v>129951</v>
      </c>
      <c r="AJ53" s="84">
        <f t="shared" si="25"/>
        <v>1687675</v>
      </c>
      <c r="AK53" s="84">
        <v>2779</v>
      </c>
      <c r="AL53" s="84">
        <f t="shared" si="10"/>
        <v>232</v>
      </c>
      <c r="AM53" s="130">
        <f t="shared" si="11"/>
        <v>1690686</v>
      </c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</row>
    <row r="54" spans="1:51">
      <c r="A54" s="96">
        <f t="shared" si="12"/>
        <v>2022</v>
      </c>
      <c r="B54" s="96">
        <f t="shared" si="13"/>
        <v>8</v>
      </c>
      <c r="C54" s="95">
        <f t="shared" si="7"/>
        <v>44774</v>
      </c>
      <c r="E54" s="85">
        <v>701442</v>
      </c>
      <c r="F54" s="84">
        <v>721357</v>
      </c>
      <c r="G54" s="84">
        <v>92417</v>
      </c>
      <c r="H54" s="84">
        <v>5465</v>
      </c>
      <c r="I54" s="84">
        <v>310</v>
      </c>
      <c r="J54" s="84">
        <f t="shared" si="14"/>
        <v>1520991</v>
      </c>
      <c r="K54" s="84">
        <f t="shared" si="15"/>
        <v>126887</v>
      </c>
      <c r="L54" s="84">
        <f t="shared" si="16"/>
        <v>1647878</v>
      </c>
      <c r="M54" s="84">
        <v>1579</v>
      </c>
      <c r="N54" s="84">
        <f t="shared" si="17"/>
        <v>132</v>
      </c>
      <c r="O54" s="83">
        <f t="shared" si="18"/>
        <v>1649589</v>
      </c>
      <c r="P54" s="84"/>
      <c r="Q54" s="85">
        <v>714354.04387578438</v>
      </c>
      <c r="R54" s="84">
        <v>747465.36496552546</v>
      </c>
      <c r="S54" s="84">
        <v>95126.26192793205</v>
      </c>
      <c r="T54" s="84">
        <v>5495.6896353733737</v>
      </c>
      <c r="U54" s="84">
        <v>310.23960426691468</v>
      </c>
      <c r="V54" s="84">
        <f t="shared" si="19"/>
        <v>1562751.6000088821</v>
      </c>
      <c r="W54" s="84">
        <f t="shared" si="20"/>
        <v>130370.39999111788</v>
      </c>
      <c r="X54" s="84">
        <f t="shared" si="21"/>
        <v>1693122</v>
      </c>
      <c r="Y54" s="84">
        <f t="shared" si="22"/>
        <v>1579</v>
      </c>
      <c r="Z54" s="84">
        <f t="shared" si="23"/>
        <v>132</v>
      </c>
      <c r="AA54" s="83">
        <f t="shared" si="24"/>
        <v>1694833</v>
      </c>
      <c r="AC54" s="85">
        <v>740456</v>
      </c>
      <c r="AD54" s="84">
        <v>757279</v>
      </c>
      <c r="AE54" s="84">
        <v>95126</v>
      </c>
      <c r="AF54" s="84">
        <v>5496</v>
      </c>
      <c r="AG54" s="84">
        <v>310</v>
      </c>
      <c r="AH54" s="84">
        <f t="shared" si="8"/>
        <v>1598667</v>
      </c>
      <c r="AI54" s="84">
        <f t="shared" si="9"/>
        <v>133367</v>
      </c>
      <c r="AJ54" s="84">
        <f t="shared" si="25"/>
        <v>1732034</v>
      </c>
      <c r="AK54" s="84">
        <v>1579</v>
      </c>
      <c r="AL54" s="84">
        <f t="shared" si="10"/>
        <v>132</v>
      </c>
      <c r="AM54" s="130">
        <f t="shared" si="11"/>
        <v>1733745</v>
      </c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</row>
    <row r="55" spans="1:51">
      <c r="A55" s="96">
        <f t="shared" si="12"/>
        <v>2022</v>
      </c>
      <c r="B55" s="96">
        <f t="shared" si="13"/>
        <v>9</v>
      </c>
      <c r="C55" s="95">
        <f t="shared" si="7"/>
        <v>44805</v>
      </c>
      <c r="E55" s="85">
        <v>663285</v>
      </c>
      <c r="F55" s="84">
        <v>661425</v>
      </c>
      <c r="G55" s="84">
        <v>89172</v>
      </c>
      <c r="H55" s="84">
        <v>5880</v>
      </c>
      <c r="I55" s="84">
        <v>347</v>
      </c>
      <c r="J55" s="84">
        <f t="shared" si="14"/>
        <v>1420109</v>
      </c>
      <c r="K55" s="84">
        <f t="shared" si="15"/>
        <v>118471</v>
      </c>
      <c r="L55" s="84">
        <f t="shared" si="16"/>
        <v>1538580</v>
      </c>
      <c r="M55" s="84">
        <v>1377</v>
      </c>
      <c r="N55" s="84">
        <f t="shared" si="17"/>
        <v>115</v>
      </c>
      <c r="O55" s="83">
        <f t="shared" si="18"/>
        <v>1540072</v>
      </c>
      <c r="P55" s="84"/>
      <c r="Q55" s="85">
        <v>676473.54469988833</v>
      </c>
      <c r="R55" s="84">
        <v>686899.86585956172</v>
      </c>
      <c r="S55" s="84">
        <v>91784.016863300785</v>
      </c>
      <c r="T55" s="84">
        <v>5916.6794600184849</v>
      </c>
      <c r="U55" s="84">
        <v>347.2274774099435</v>
      </c>
      <c r="V55" s="84">
        <f t="shared" si="19"/>
        <v>1461421.334360179</v>
      </c>
      <c r="W55" s="84">
        <f t="shared" si="20"/>
        <v>121916.66563982097</v>
      </c>
      <c r="X55" s="84">
        <f t="shared" si="21"/>
        <v>1583338</v>
      </c>
      <c r="Y55" s="84">
        <f t="shared" si="22"/>
        <v>1377</v>
      </c>
      <c r="Z55" s="84">
        <f t="shared" si="23"/>
        <v>115</v>
      </c>
      <c r="AA55" s="83">
        <f t="shared" si="24"/>
        <v>1584830</v>
      </c>
      <c r="AC55" s="85">
        <v>702459</v>
      </c>
      <c r="AD55" s="84">
        <v>696632</v>
      </c>
      <c r="AE55" s="84">
        <v>91784</v>
      </c>
      <c r="AF55" s="84">
        <v>5917</v>
      </c>
      <c r="AG55" s="84">
        <v>347</v>
      </c>
      <c r="AH55" s="84">
        <f t="shared" si="8"/>
        <v>1497139</v>
      </c>
      <c r="AI55" s="84">
        <f t="shared" si="9"/>
        <v>124897</v>
      </c>
      <c r="AJ55" s="84">
        <f t="shared" si="25"/>
        <v>1622036</v>
      </c>
      <c r="AK55" s="84">
        <v>1377</v>
      </c>
      <c r="AL55" s="84">
        <f t="shared" si="10"/>
        <v>115</v>
      </c>
      <c r="AM55" s="130">
        <f t="shared" si="11"/>
        <v>1623528</v>
      </c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</row>
    <row r="56" spans="1:51">
      <c r="A56" s="96">
        <f t="shared" si="12"/>
        <v>2022</v>
      </c>
      <c r="B56" s="96">
        <f t="shared" si="13"/>
        <v>10</v>
      </c>
      <c r="C56" s="95">
        <f t="shared" si="7"/>
        <v>44835</v>
      </c>
      <c r="E56" s="85">
        <v>834402</v>
      </c>
      <c r="F56" s="84">
        <v>652102</v>
      </c>
      <c r="G56" s="84">
        <v>89481</v>
      </c>
      <c r="H56" s="84">
        <v>5648</v>
      </c>
      <c r="I56" s="84">
        <v>544</v>
      </c>
      <c r="J56" s="84">
        <f t="shared" si="14"/>
        <v>1582177</v>
      </c>
      <c r="K56" s="84">
        <f t="shared" si="15"/>
        <v>131991</v>
      </c>
      <c r="L56" s="84">
        <f t="shared" si="16"/>
        <v>1714168</v>
      </c>
      <c r="M56" s="84">
        <v>1767</v>
      </c>
      <c r="N56" s="84">
        <f t="shared" si="17"/>
        <v>147</v>
      </c>
      <c r="O56" s="83">
        <f t="shared" si="18"/>
        <v>1716082</v>
      </c>
      <c r="P56" s="84"/>
      <c r="Q56" s="85">
        <v>851534.31765744113</v>
      </c>
      <c r="R56" s="84">
        <v>678245.14218036702</v>
      </c>
      <c r="S56" s="84">
        <v>92147.239696288612</v>
      </c>
      <c r="T56" s="84">
        <v>5702.5596328691136</v>
      </c>
      <c r="U56" s="84">
        <v>544.01017182884664</v>
      </c>
      <c r="V56" s="84">
        <f t="shared" si="19"/>
        <v>1628173.269338795</v>
      </c>
      <c r="W56" s="84">
        <f t="shared" si="20"/>
        <v>135827.73066120502</v>
      </c>
      <c r="X56" s="84">
        <f t="shared" si="21"/>
        <v>1764001</v>
      </c>
      <c r="Y56" s="84">
        <f t="shared" si="22"/>
        <v>1767</v>
      </c>
      <c r="Z56" s="84">
        <f t="shared" si="23"/>
        <v>147</v>
      </c>
      <c r="AA56" s="83">
        <f t="shared" si="24"/>
        <v>1765915</v>
      </c>
      <c r="AC56" s="85">
        <v>884226</v>
      </c>
      <c r="AD56" s="84">
        <v>689320</v>
      </c>
      <c r="AE56" s="84">
        <v>92147</v>
      </c>
      <c r="AF56" s="84">
        <v>5703</v>
      </c>
      <c r="AG56" s="84">
        <v>544</v>
      </c>
      <c r="AH56" s="84">
        <f t="shared" si="8"/>
        <v>1671940</v>
      </c>
      <c r="AI56" s="84">
        <f t="shared" si="9"/>
        <v>139479</v>
      </c>
      <c r="AJ56" s="84">
        <f t="shared" si="25"/>
        <v>1811419</v>
      </c>
      <c r="AK56" s="84">
        <v>1767</v>
      </c>
      <c r="AL56" s="84">
        <f t="shared" si="10"/>
        <v>147</v>
      </c>
      <c r="AM56" s="130">
        <f t="shared" si="11"/>
        <v>1813333</v>
      </c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</row>
    <row r="57" spans="1:51">
      <c r="A57" s="96">
        <f t="shared" si="12"/>
        <v>2022</v>
      </c>
      <c r="B57" s="96">
        <f t="shared" si="13"/>
        <v>11</v>
      </c>
      <c r="C57" s="95">
        <f t="shared" si="7"/>
        <v>44866</v>
      </c>
      <c r="E57" s="85">
        <v>1038009</v>
      </c>
      <c r="F57" s="84">
        <v>667766</v>
      </c>
      <c r="G57" s="84">
        <v>83002</v>
      </c>
      <c r="H57" s="84">
        <v>5678</v>
      </c>
      <c r="I57" s="84">
        <v>767</v>
      </c>
      <c r="J57" s="84">
        <f t="shared" si="14"/>
        <v>1795222</v>
      </c>
      <c r="K57" s="84">
        <f t="shared" si="15"/>
        <v>149764</v>
      </c>
      <c r="L57" s="84">
        <f t="shared" si="16"/>
        <v>1944986</v>
      </c>
      <c r="M57" s="84">
        <v>1763</v>
      </c>
      <c r="N57" s="84">
        <f t="shared" si="17"/>
        <v>147</v>
      </c>
      <c r="O57" s="83">
        <f t="shared" si="18"/>
        <v>1946896</v>
      </c>
      <c r="P57" s="84"/>
      <c r="Q57" s="85">
        <v>1062670.5593750346</v>
      </c>
      <c r="R57" s="84">
        <v>693507.98064335296</v>
      </c>
      <c r="S57" s="84">
        <v>85592.364835456625</v>
      </c>
      <c r="T57" s="84">
        <v>5746.5048732462128</v>
      </c>
      <c r="U57" s="84">
        <v>767.14732323648684</v>
      </c>
      <c r="V57" s="84">
        <f t="shared" si="19"/>
        <v>1848284.5570503271</v>
      </c>
      <c r="W57" s="84">
        <f t="shared" si="20"/>
        <v>154190.44294967293</v>
      </c>
      <c r="X57" s="84">
        <f t="shared" si="21"/>
        <v>2002475</v>
      </c>
      <c r="Y57" s="84">
        <f t="shared" si="22"/>
        <v>1763</v>
      </c>
      <c r="Z57" s="84">
        <f t="shared" si="23"/>
        <v>147</v>
      </c>
      <c r="AA57" s="83">
        <f t="shared" si="24"/>
        <v>2004385</v>
      </c>
      <c r="AC57" s="85">
        <v>1100648</v>
      </c>
      <c r="AD57" s="84">
        <v>704836</v>
      </c>
      <c r="AE57" s="84">
        <v>85592</v>
      </c>
      <c r="AF57" s="84">
        <v>5747</v>
      </c>
      <c r="AG57" s="84">
        <v>767</v>
      </c>
      <c r="AH57" s="84">
        <f t="shared" si="8"/>
        <v>1897590</v>
      </c>
      <c r="AI57" s="84">
        <f t="shared" si="9"/>
        <v>158304</v>
      </c>
      <c r="AJ57" s="84">
        <f t="shared" si="25"/>
        <v>2055894</v>
      </c>
      <c r="AK57" s="84">
        <v>1763</v>
      </c>
      <c r="AL57" s="84">
        <f t="shared" si="10"/>
        <v>147</v>
      </c>
      <c r="AM57" s="130">
        <f t="shared" si="11"/>
        <v>2057804</v>
      </c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</row>
    <row r="58" spans="1:51">
      <c r="A58" s="96">
        <f t="shared" si="12"/>
        <v>2022</v>
      </c>
      <c r="B58" s="96">
        <f t="shared" si="13"/>
        <v>12</v>
      </c>
      <c r="C58" s="95">
        <f t="shared" si="7"/>
        <v>44896</v>
      </c>
      <c r="E58" s="85">
        <v>1235484</v>
      </c>
      <c r="F58" s="84">
        <v>771922</v>
      </c>
      <c r="G58" s="84">
        <v>84666</v>
      </c>
      <c r="H58" s="84">
        <v>5883</v>
      </c>
      <c r="I58" s="84">
        <v>965</v>
      </c>
      <c r="J58" s="84">
        <f t="shared" si="14"/>
        <v>2098920</v>
      </c>
      <c r="K58" s="84">
        <f t="shared" si="15"/>
        <v>175100</v>
      </c>
      <c r="L58" s="84">
        <f t="shared" si="16"/>
        <v>2274020</v>
      </c>
      <c r="M58" s="84">
        <v>1649</v>
      </c>
      <c r="N58" s="84">
        <f t="shared" si="17"/>
        <v>138</v>
      </c>
      <c r="O58" s="83">
        <f t="shared" si="18"/>
        <v>2275807</v>
      </c>
      <c r="P58" s="84"/>
      <c r="Q58" s="85">
        <v>1268511.7964179218</v>
      </c>
      <c r="R58" s="84">
        <v>799796.98634898837</v>
      </c>
      <c r="S58" s="84">
        <v>87410.937268890571</v>
      </c>
      <c r="T58" s="84">
        <v>5964.8389083819729</v>
      </c>
      <c r="U58" s="84">
        <v>965.30211570447636</v>
      </c>
      <c r="V58" s="84">
        <f t="shared" si="19"/>
        <v>2162649.8610598869</v>
      </c>
      <c r="W58" s="84">
        <f t="shared" si="20"/>
        <v>180416.13894011313</v>
      </c>
      <c r="X58" s="84">
        <f t="shared" si="21"/>
        <v>2343066</v>
      </c>
      <c r="Y58" s="84">
        <f t="shared" si="22"/>
        <v>1649</v>
      </c>
      <c r="Z58" s="84">
        <f t="shared" si="23"/>
        <v>138</v>
      </c>
      <c r="AA58" s="83">
        <f t="shared" si="24"/>
        <v>2344853</v>
      </c>
      <c r="AC58" s="85">
        <v>1317974</v>
      </c>
      <c r="AD58" s="84">
        <v>814109</v>
      </c>
      <c r="AE58" s="84">
        <v>87411</v>
      </c>
      <c r="AF58" s="84">
        <v>5965</v>
      </c>
      <c r="AG58" s="84">
        <v>965</v>
      </c>
      <c r="AH58" s="84">
        <f t="shared" si="8"/>
        <v>2226424</v>
      </c>
      <c r="AI58" s="84">
        <f t="shared" si="9"/>
        <v>185736</v>
      </c>
      <c r="AJ58" s="84">
        <f t="shared" si="25"/>
        <v>2412160</v>
      </c>
      <c r="AK58" s="84">
        <v>1649</v>
      </c>
      <c r="AL58" s="84">
        <f t="shared" si="10"/>
        <v>138</v>
      </c>
      <c r="AM58" s="130">
        <f t="shared" si="11"/>
        <v>2413947</v>
      </c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</row>
    <row r="59" spans="1:51">
      <c r="A59" s="96">
        <f t="shared" si="12"/>
        <v>2023</v>
      </c>
      <c r="B59" s="96">
        <f t="shared" si="13"/>
        <v>1</v>
      </c>
      <c r="C59" s="95">
        <f t="shared" si="7"/>
        <v>44927</v>
      </c>
      <c r="E59" s="85">
        <v>1267430</v>
      </c>
      <c r="F59" s="84">
        <v>775644</v>
      </c>
      <c r="G59" s="84">
        <v>86217</v>
      </c>
      <c r="H59" s="84">
        <v>5914</v>
      </c>
      <c r="I59" s="84">
        <v>1026</v>
      </c>
      <c r="J59" s="84">
        <f t="shared" si="14"/>
        <v>2136231</v>
      </c>
      <c r="K59" s="84">
        <f t="shared" si="15"/>
        <v>178212</v>
      </c>
      <c r="L59" s="84">
        <f t="shared" si="16"/>
        <v>2314443</v>
      </c>
      <c r="M59" s="84">
        <v>2243</v>
      </c>
      <c r="N59" s="84">
        <f t="shared" si="17"/>
        <v>187</v>
      </c>
      <c r="O59" s="83">
        <f t="shared" si="18"/>
        <v>2316873</v>
      </c>
      <c r="P59" s="84"/>
      <c r="Q59" s="85">
        <v>1299449.1324981365</v>
      </c>
      <c r="R59" s="84">
        <v>804562.17763559206</v>
      </c>
      <c r="S59" s="84">
        <v>89069.280875517667</v>
      </c>
      <c r="T59" s="84">
        <v>6002.8043529788292</v>
      </c>
      <c r="U59" s="84">
        <v>1025.8813029608439</v>
      </c>
      <c r="V59" s="84">
        <f t="shared" si="19"/>
        <v>2200109.2766651856</v>
      </c>
      <c r="W59" s="84">
        <f t="shared" si="20"/>
        <v>183540.72333481442</v>
      </c>
      <c r="X59" s="84">
        <f t="shared" si="21"/>
        <v>2383650</v>
      </c>
      <c r="Y59" s="84">
        <f t="shared" si="22"/>
        <v>2243</v>
      </c>
      <c r="Z59" s="84">
        <f t="shared" si="23"/>
        <v>187</v>
      </c>
      <c r="AA59" s="83">
        <f t="shared" si="24"/>
        <v>2386080</v>
      </c>
      <c r="AC59" s="85">
        <v>1344887</v>
      </c>
      <c r="AD59" s="84">
        <v>818380</v>
      </c>
      <c r="AE59" s="84">
        <v>89069</v>
      </c>
      <c r="AF59" s="84">
        <v>6003</v>
      </c>
      <c r="AG59" s="84">
        <v>1026</v>
      </c>
      <c r="AH59" s="84">
        <f t="shared" si="8"/>
        <v>2259365</v>
      </c>
      <c r="AI59" s="84">
        <f t="shared" si="9"/>
        <v>188484</v>
      </c>
      <c r="AJ59" s="84">
        <f t="shared" si="25"/>
        <v>2447849</v>
      </c>
      <c r="AK59" s="84">
        <v>2243</v>
      </c>
      <c r="AL59" s="84">
        <f t="shared" si="10"/>
        <v>187</v>
      </c>
      <c r="AM59" s="130">
        <f t="shared" si="11"/>
        <v>2450279</v>
      </c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</row>
    <row r="60" spans="1:51">
      <c r="A60" s="96">
        <f t="shared" si="12"/>
        <v>2023</v>
      </c>
      <c r="B60" s="96">
        <f t="shared" si="13"/>
        <v>2</v>
      </c>
      <c r="C60" s="95">
        <f t="shared" si="7"/>
        <v>44958</v>
      </c>
      <c r="E60" s="85">
        <v>1030772</v>
      </c>
      <c r="F60" s="84">
        <v>693160</v>
      </c>
      <c r="G60" s="84">
        <v>80646</v>
      </c>
      <c r="H60" s="84">
        <v>5463</v>
      </c>
      <c r="I60" s="84">
        <v>819</v>
      </c>
      <c r="J60" s="84">
        <f t="shared" si="14"/>
        <v>1810860</v>
      </c>
      <c r="K60" s="84">
        <f t="shared" si="15"/>
        <v>151068</v>
      </c>
      <c r="L60" s="84">
        <f t="shared" si="16"/>
        <v>1961928</v>
      </c>
      <c r="M60" s="84">
        <v>2355</v>
      </c>
      <c r="N60" s="84">
        <f t="shared" si="17"/>
        <v>196</v>
      </c>
      <c r="O60" s="83">
        <f t="shared" si="18"/>
        <v>1964479</v>
      </c>
      <c r="P60" s="84"/>
      <c r="Q60" s="85">
        <v>1057240.2678308787</v>
      </c>
      <c r="R60" s="84">
        <v>719187.27656989486</v>
      </c>
      <c r="S60" s="84">
        <v>83238.999153673663</v>
      </c>
      <c r="T60" s="84">
        <v>5535.1039431219715</v>
      </c>
      <c r="U60" s="84">
        <v>818.51226729026121</v>
      </c>
      <c r="V60" s="84">
        <f t="shared" si="19"/>
        <v>1866020.1597648594</v>
      </c>
      <c r="W60" s="84">
        <f t="shared" si="20"/>
        <v>155669.84023514064</v>
      </c>
      <c r="X60" s="84">
        <f t="shared" si="21"/>
        <v>2021690</v>
      </c>
      <c r="Y60" s="84">
        <f t="shared" si="22"/>
        <v>2355</v>
      </c>
      <c r="Z60" s="84">
        <f t="shared" si="23"/>
        <v>196</v>
      </c>
      <c r="AA60" s="83">
        <f t="shared" si="24"/>
        <v>2024241</v>
      </c>
      <c r="AC60" s="85">
        <v>1094236</v>
      </c>
      <c r="AD60" s="84">
        <v>730229</v>
      </c>
      <c r="AE60" s="84">
        <v>83239</v>
      </c>
      <c r="AF60" s="84">
        <v>5535</v>
      </c>
      <c r="AG60" s="84">
        <v>819</v>
      </c>
      <c r="AH60" s="84">
        <f t="shared" si="8"/>
        <v>1914058</v>
      </c>
      <c r="AI60" s="84">
        <f t="shared" si="9"/>
        <v>159678</v>
      </c>
      <c r="AJ60" s="84">
        <f t="shared" si="25"/>
        <v>2073736</v>
      </c>
      <c r="AK60" s="84">
        <v>2355</v>
      </c>
      <c r="AL60" s="84">
        <f t="shared" si="10"/>
        <v>196</v>
      </c>
      <c r="AM60" s="130">
        <f t="shared" si="11"/>
        <v>2076287</v>
      </c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</row>
    <row r="61" spans="1:51">
      <c r="A61" s="96">
        <f t="shared" si="12"/>
        <v>2023</v>
      </c>
      <c r="B61" s="96">
        <f t="shared" si="13"/>
        <v>3</v>
      </c>
      <c r="C61" s="95">
        <f t="shared" si="7"/>
        <v>44986</v>
      </c>
      <c r="E61" s="85">
        <v>1071895</v>
      </c>
      <c r="F61" s="84">
        <v>725736</v>
      </c>
      <c r="G61" s="84">
        <v>86005</v>
      </c>
      <c r="H61" s="84">
        <v>5281</v>
      </c>
      <c r="I61" s="84">
        <v>828</v>
      </c>
      <c r="J61" s="84">
        <f t="shared" si="14"/>
        <v>1889745</v>
      </c>
      <c r="K61" s="84">
        <f t="shared" si="15"/>
        <v>157649</v>
      </c>
      <c r="L61" s="84">
        <f t="shared" si="16"/>
        <v>2047394</v>
      </c>
      <c r="M61" s="84">
        <v>2263</v>
      </c>
      <c r="N61" s="84">
        <f t="shared" si="17"/>
        <v>189</v>
      </c>
      <c r="O61" s="83">
        <f t="shared" si="18"/>
        <v>2049846</v>
      </c>
      <c r="P61" s="84"/>
      <c r="Q61" s="85">
        <v>1097418.563896982</v>
      </c>
      <c r="R61" s="84">
        <v>755678.41026666504</v>
      </c>
      <c r="S61" s="84">
        <v>88920.197428306579</v>
      </c>
      <c r="T61" s="84">
        <v>5362.6130360936377</v>
      </c>
      <c r="U61" s="84">
        <v>827.59860569793511</v>
      </c>
      <c r="V61" s="84">
        <f t="shared" si="19"/>
        <v>1948207.3832337451</v>
      </c>
      <c r="W61" s="84">
        <f t="shared" si="20"/>
        <v>162526.61676625488</v>
      </c>
      <c r="X61" s="84">
        <f t="shared" si="21"/>
        <v>2110734</v>
      </c>
      <c r="Y61" s="84">
        <f t="shared" si="22"/>
        <v>2263</v>
      </c>
      <c r="Z61" s="84">
        <f t="shared" si="23"/>
        <v>189</v>
      </c>
      <c r="AA61" s="83">
        <f t="shared" si="24"/>
        <v>2113186</v>
      </c>
      <c r="AC61" s="85">
        <v>1136264</v>
      </c>
      <c r="AD61" s="84">
        <v>769021</v>
      </c>
      <c r="AE61" s="84">
        <v>88920</v>
      </c>
      <c r="AF61" s="84">
        <v>5363</v>
      </c>
      <c r="AG61" s="84">
        <v>828</v>
      </c>
      <c r="AH61" s="84">
        <f t="shared" si="8"/>
        <v>2000396</v>
      </c>
      <c r="AI61" s="84">
        <f t="shared" si="9"/>
        <v>166880</v>
      </c>
      <c r="AJ61" s="84">
        <f t="shared" si="25"/>
        <v>2167276</v>
      </c>
      <c r="AK61" s="84">
        <v>2263</v>
      </c>
      <c r="AL61" s="84">
        <f t="shared" si="10"/>
        <v>189</v>
      </c>
      <c r="AM61" s="130">
        <f t="shared" si="11"/>
        <v>2169728</v>
      </c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</row>
    <row r="62" spans="1:51">
      <c r="A62" s="96">
        <f t="shared" si="12"/>
        <v>2023</v>
      </c>
      <c r="B62" s="96">
        <f t="shared" si="13"/>
        <v>4</v>
      </c>
      <c r="C62" s="95">
        <f t="shared" si="7"/>
        <v>45017</v>
      </c>
      <c r="E62" s="85">
        <v>844746</v>
      </c>
      <c r="F62" s="84">
        <v>677093</v>
      </c>
      <c r="G62" s="84">
        <v>79571</v>
      </c>
      <c r="H62" s="84">
        <v>5330</v>
      </c>
      <c r="I62" s="84">
        <v>695</v>
      </c>
      <c r="J62" s="84">
        <f t="shared" si="14"/>
        <v>1607435</v>
      </c>
      <c r="K62" s="84">
        <f t="shared" si="15"/>
        <v>134098</v>
      </c>
      <c r="L62" s="84">
        <f t="shared" si="16"/>
        <v>1741533</v>
      </c>
      <c r="M62" s="84">
        <v>2101</v>
      </c>
      <c r="N62" s="84">
        <f t="shared" si="17"/>
        <v>175</v>
      </c>
      <c r="O62" s="83">
        <f t="shared" si="18"/>
        <v>1743809</v>
      </c>
      <c r="P62" s="84"/>
      <c r="Q62" s="85">
        <v>866656.13783089351</v>
      </c>
      <c r="R62" s="84">
        <v>705608.35246488021</v>
      </c>
      <c r="S62" s="84">
        <v>82357.096205760419</v>
      </c>
      <c r="T62" s="84">
        <v>5404.5462642972398</v>
      </c>
      <c r="U62" s="84">
        <v>695.49344088070859</v>
      </c>
      <c r="V62" s="84">
        <f t="shared" si="19"/>
        <v>1660721.6262067123</v>
      </c>
      <c r="W62" s="84">
        <f t="shared" si="20"/>
        <v>138543.37379328767</v>
      </c>
      <c r="X62" s="84">
        <f t="shared" si="21"/>
        <v>1799265</v>
      </c>
      <c r="Y62" s="84">
        <f t="shared" si="22"/>
        <v>2101</v>
      </c>
      <c r="Z62" s="84">
        <f t="shared" si="23"/>
        <v>175</v>
      </c>
      <c r="AA62" s="83">
        <f t="shared" si="24"/>
        <v>1801541</v>
      </c>
      <c r="AC62" s="85">
        <v>898737</v>
      </c>
      <c r="AD62" s="84">
        <v>718040</v>
      </c>
      <c r="AE62" s="84">
        <v>82357</v>
      </c>
      <c r="AF62" s="84">
        <v>5405</v>
      </c>
      <c r="AG62" s="84">
        <v>695</v>
      </c>
      <c r="AH62" s="84">
        <f t="shared" si="8"/>
        <v>1705234</v>
      </c>
      <c r="AI62" s="84">
        <f t="shared" si="9"/>
        <v>142257</v>
      </c>
      <c r="AJ62" s="84">
        <f t="shared" si="25"/>
        <v>1847491</v>
      </c>
      <c r="AK62" s="84">
        <v>2101</v>
      </c>
      <c r="AL62" s="84">
        <f t="shared" si="10"/>
        <v>175</v>
      </c>
      <c r="AM62" s="130">
        <f t="shared" si="11"/>
        <v>1849767</v>
      </c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</row>
    <row r="63" spans="1:51">
      <c r="A63" s="96">
        <f t="shared" si="12"/>
        <v>2023</v>
      </c>
      <c r="B63" s="96">
        <f t="shared" si="13"/>
        <v>5</v>
      </c>
      <c r="C63" s="95">
        <f t="shared" si="7"/>
        <v>45047</v>
      </c>
      <c r="E63" s="85">
        <v>772794</v>
      </c>
      <c r="F63" s="84">
        <v>683355</v>
      </c>
      <c r="G63" s="84">
        <v>84942</v>
      </c>
      <c r="H63" s="84">
        <v>5373</v>
      </c>
      <c r="I63" s="84">
        <v>490</v>
      </c>
      <c r="J63" s="84">
        <f t="shared" si="14"/>
        <v>1546954</v>
      </c>
      <c r="K63" s="84">
        <f t="shared" si="15"/>
        <v>129053</v>
      </c>
      <c r="L63" s="84">
        <f t="shared" si="16"/>
        <v>1676007</v>
      </c>
      <c r="M63" s="84">
        <v>2097</v>
      </c>
      <c r="N63" s="84">
        <f t="shared" si="17"/>
        <v>175</v>
      </c>
      <c r="O63" s="83">
        <f t="shared" si="18"/>
        <v>1678279</v>
      </c>
      <c r="P63" s="84"/>
      <c r="Q63" s="85">
        <v>789972.11828956509</v>
      </c>
      <c r="R63" s="84">
        <v>714785.00140787463</v>
      </c>
      <c r="S63" s="84">
        <v>87930.971774924794</v>
      </c>
      <c r="T63" s="84">
        <v>5443.9683930065648</v>
      </c>
      <c r="U63" s="84">
        <v>490.24305847713663</v>
      </c>
      <c r="V63" s="84">
        <f t="shared" si="19"/>
        <v>1598622.3029238482</v>
      </c>
      <c r="W63" s="84">
        <f t="shared" si="20"/>
        <v>133362.69707615185</v>
      </c>
      <c r="X63" s="84">
        <f t="shared" si="21"/>
        <v>1731985</v>
      </c>
      <c r="Y63" s="84">
        <f t="shared" si="22"/>
        <v>2097</v>
      </c>
      <c r="Z63" s="84">
        <f t="shared" si="23"/>
        <v>175</v>
      </c>
      <c r="AA63" s="83">
        <f t="shared" si="24"/>
        <v>1734257</v>
      </c>
      <c r="AC63" s="85">
        <v>822795</v>
      </c>
      <c r="AD63" s="84">
        <v>727625</v>
      </c>
      <c r="AE63" s="84">
        <v>87931</v>
      </c>
      <c r="AF63" s="84">
        <v>5444</v>
      </c>
      <c r="AG63" s="84">
        <v>490</v>
      </c>
      <c r="AH63" s="84">
        <f t="shared" si="8"/>
        <v>1644285</v>
      </c>
      <c r="AI63" s="84">
        <f t="shared" si="9"/>
        <v>137172</v>
      </c>
      <c r="AJ63" s="84">
        <f t="shared" si="25"/>
        <v>1781457</v>
      </c>
      <c r="AK63" s="84">
        <v>2097</v>
      </c>
      <c r="AL63" s="84">
        <f t="shared" si="10"/>
        <v>175</v>
      </c>
      <c r="AM63" s="130">
        <f t="shared" si="11"/>
        <v>1783729</v>
      </c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</row>
    <row r="64" spans="1:51">
      <c r="A64" s="96">
        <f t="shared" si="12"/>
        <v>2023</v>
      </c>
      <c r="B64" s="96">
        <f t="shared" si="13"/>
        <v>6</v>
      </c>
      <c r="C64" s="95">
        <f t="shared" si="7"/>
        <v>45078</v>
      </c>
      <c r="E64" s="85">
        <v>680458</v>
      </c>
      <c r="F64" s="84">
        <v>646583</v>
      </c>
      <c r="G64" s="84">
        <v>83308</v>
      </c>
      <c r="H64" s="84">
        <v>5257</v>
      </c>
      <c r="I64" s="84">
        <v>392</v>
      </c>
      <c r="J64" s="84">
        <f t="shared" si="14"/>
        <v>1415998</v>
      </c>
      <c r="K64" s="84">
        <f t="shared" si="15"/>
        <v>118128</v>
      </c>
      <c r="L64" s="84">
        <f t="shared" si="16"/>
        <v>1534126</v>
      </c>
      <c r="M64" s="84">
        <v>1727</v>
      </c>
      <c r="N64" s="84">
        <f t="shared" si="17"/>
        <v>144</v>
      </c>
      <c r="O64" s="83">
        <f t="shared" si="18"/>
        <v>1535997</v>
      </c>
      <c r="P64" s="84"/>
      <c r="Q64" s="85">
        <v>695272.63403007644</v>
      </c>
      <c r="R64" s="84">
        <v>678065.50514388829</v>
      </c>
      <c r="S64" s="84">
        <v>86316.783952409256</v>
      </c>
      <c r="T64" s="84">
        <v>5321.747854812169</v>
      </c>
      <c r="U64" s="84">
        <v>392.29801654480156</v>
      </c>
      <c r="V64" s="84">
        <f t="shared" si="19"/>
        <v>1465368.9689977309</v>
      </c>
      <c r="W64" s="84">
        <f t="shared" si="20"/>
        <v>122246.03100226913</v>
      </c>
      <c r="X64" s="84">
        <f t="shared" si="21"/>
        <v>1587615</v>
      </c>
      <c r="Y64" s="84">
        <f t="shared" si="22"/>
        <v>1727</v>
      </c>
      <c r="Z64" s="84">
        <f t="shared" si="23"/>
        <v>144</v>
      </c>
      <c r="AA64" s="83">
        <f t="shared" si="24"/>
        <v>1589486</v>
      </c>
      <c r="AC64" s="85">
        <v>723884</v>
      </c>
      <c r="AD64" s="84">
        <v>690321</v>
      </c>
      <c r="AE64" s="84">
        <v>86317</v>
      </c>
      <c r="AF64" s="84">
        <v>5322</v>
      </c>
      <c r="AG64" s="84">
        <v>392</v>
      </c>
      <c r="AH64" s="84">
        <f t="shared" si="8"/>
        <v>1506236</v>
      </c>
      <c r="AI64" s="84">
        <f t="shared" si="9"/>
        <v>125656</v>
      </c>
      <c r="AJ64" s="84">
        <f t="shared" si="25"/>
        <v>1631892</v>
      </c>
      <c r="AK64" s="84">
        <v>1727</v>
      </c>
      <c r="AL64" s="84">
        <f t="shared" si="10"/>
        <v>144</v>
      </c>
      <c r="AM64" s="130">
        <f t="shared" si="11"/>
        <v>1633763</v>
      </c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</row>
    <row r="65" spans="1:51">
      <c r="A65" s="96">
        <f t="shared" si="12"/>
        <v>2023</v>
      </c>
      <c r="B65" s="96">
        <f t="shared" si="13"/>
        <v>7</v>
      </c>
      <c r="C65" s="95">
        <f t="shared" si="7"/>
        <v>45108</v>
      </c>
      <c r="E65" s="85">
        <v>681097</v>
      </c>
      <c r="F65" s="84">
        <v>722313</v>
      </c>
      <c r="G65" s="84">
        <v>89172</v>
      </c>
      <c r="H65" s="84">
        <v>5193</v>
      </c>
      <c r="I65" s="84">
        <v>329</v>
      </c>
      <c r="J65" s="84">
        <f t="shared" si="14"/>
        <v>1498104</v>
      </c>
      <c r="K65" s="84">
        <f t="shared" si="15"/>
        <v>124977</v>
      </c>
      <c r="L65" s="84">
        <f t="shared" si="16"/>
        <v>1623081</v>
      </c>
      <c r="M65" s="84">
        <v>2779</v>
      </c>
      <c r="N65" s="84">
        <f t="shared" si="17"/>
        <v>232</v>
      </c>
      <c r="O65" s="83">
        <f t="shared" si="18"/>
        <v>1626092</v>
      </c>
      <c r="P65" s="84"/>
      <c r="Q65" s="85">
        <v>696982.59855902579</v>
      </c>
      <c r="R65" s="84">
        <v>756049.89930548298</v>
      </c>
      <c r="S65" s="84">
        <v>92332.110848499186</v>
      </c>
      <c r="T65" s="84">
        <v>5275.5338075429008</v>
      </c>
      <c r="U65" s="84">
        <v>329.35663229640011</v>
      </c>
      <c r="V65" s="84">
        <f t="shared" si="19"/>
        <v>1550969.4991528473</v>
      </c>
      <c r="W65" s="84">
        <f t="shared" si="20"/>
        <v>129387.50084715267</v>
      </c>
      <c r="X65" s="84">
        <f t="shared" si="21"/>
        <v>1680357</v>
      </c>
      <c r="Y65" s="84">
        <f t="shared" si="22"/>
        <v>2779</v>
      </c>
      <c r="Z65" s="84">
        <f t="shared" si="23"/>
        <v>232</v>
      </c>
      <c r="AA65" s="83">
        <f t="shared" si="24"/>
        <v>1683368</v>
      </c>
      <c r="AC65" s="85">
        <v>729041</v>
      </c>
      <c r="AD65" s="84">
        <v>769139</v>
      </c>
      <c r="AE65" s="84">
        <v>92332</v>
      </c>
      <c r="AF65" s="84">
        <v>5276</v>
      </c>
      <c r="AG65" s="84">
        <v>329</v>
      </c>
      <c r="AH65" s="84">
        <f t="shared" si="8"/>
        <v>1596117</v>
      </c>
      <c r="AI65" s="84">
        <f t="shared" si="9"/>
        <v>133154</v>
      </c>
      <c r="AJ65" s="84">
        <f t="shared" si="25"/>
        <v>1729271</v>
      </c>
      <c r="AK65" s="84">
        <v>2779</v>
      </c>
      <c r="AL65" s="84">
        <f t="shared" si="10"/>
        <v>232</v>
      </c>
      <c r="AM65" s="130">
        <f t="shared" si="11"/>
        <v>1732282</v>
      </c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</row>
    <row r="66" spans="1:51">
      <c r="A66" s="96">
        <f t="shared" si="12"/>
        <v>2023</v>
      </c>
      <c r="B66" s="96">
        <f t="shared" si="13"/>
        <v>8</v>
      </c>
      <c r="C66" s="95">
        <f t="shared" si="7"/>
        <v>45139</v>
      </c>
      <c r="E66" s="85">
        <v>705588</v>
      </c>
      <c r="F66" s="84">
        <v>736893</v>
      </c>
      <c r="G66" s="84">
        <v>90334</v>
      </c>
      <c r="H66" s="84">
        <v>5240</v>
      </c>
      <c r="I66" s="84">
        <v>310</v>
      </c>
      <c r="J66" s="84">
        <f t="shared" si="14"/>
        <v>1538365</v>
      </c>
      <c r="K66" s="84">
        <f t="shared" si="15"/>
        <v>128336</v>
      </c>
      <c r="L66" s="84">
        <f t="shared" si="16"/>
        <v>1666701</v>
      </c>
      <c r="M66" s="84">
        <v>1579</v>
      </c>
      <c r="N66" s="84">
        <f t="shared" si="17"/>
        <v>132</v>
      </c>
      <c r="O66" s="83">
        <f t="shared" si="18"/>
        <v>1668412</v>
      </c>
      <c r="P66" s="84"/>
      <c r="Q66" s="85">
        <v>721776.32788848307</v>
      </c>
      <c r="R66" s="84">
        <v>772053.87991276314</v>
      </c>
      <c r="S66" s="84">
        <v>93633.389605489647</v>
      </c>
      <c r="T66" s="84">
        <v>5342.5177913498701</v>
      </c>
      <c r="U66" s="84">
        <v>310.48280786330525</v>
      </c>
      <c r="V66" s="84">
        <f t="shared" si="19"/>
        <v>1593116.5980059488</v>
      </c>
      <c r="W66" s="84">
        <f t="shared" si="20"/>
        <v>132903.40199405118</v>
      </c>
      <c r="X66" s="84">
        <f t="shared" si="21"/>
        <v>1726020</v>
      </c>
      <c r="Y66" s="84">
        <f t="shared" si="22"/>
        <v>1579</v>
      </c>
      <c r="Z66" s="84">
        <f t="shared" si="23"/>
        <v>132</v>
      </c>
      <c r="AA66" s="83">
        <f t="shared" si="24"/>
        <v>1727731</v>
      </c>
      <c r="AC66" s="85">
        <v>753164</v>
      </c>
      <c r="AD66" s="84">
        <v>785618</v>
      </c>
      <c r="AE66" s="84">
        <v>93633</v>
      </c>
      <c r="AF66" s="84">
        <v>5343</v>
      </c>
      <c r="AG66" s="84">
        <v>310</v>
      </c>
      <c r="AH66" s="84">
        <f t="shared" si="8"/>
        <v>1638068</v>
      </c>
      <c r="AI66" s="84">
        <f t="shared" si="9"/>
        <v>136654</v>
      </c>
      <c r="AJ66" s="84">
        <f t="shared" si="25"/>
        <v>1774722</v>
      </c>
      <c r="AK66" s="84">
        <v>1579</v>
      </c>
      <c r="AL66" s="84">
        <f t="shared" si="10"/>
        <v>132</v>
      </c>
      <c r="AM66" s="130">
        <f t="shared" si="11"/>
        <v>1776433</v>
      </c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</row>
    <row r="67" spans="1:51">
      <c r="A67" s="96">
        <f t="shared" si="12"/>
        <v>2023</v>
      </c>
      <c r="B67" s="96">
        <f t="shared" si="13"/>
        <v>9</v>
      </c>
      <c r="C67" s="95">
        <f t="shared" si="7"/>
        <v>45170</v>
      </c>
      <c r="E67" s="85">
        <v>667207</v>
      </c>
      <c r="F67" s="84">
        <v>675089</v>
      </c>
      <c r="G67" s="84">
        <v>87272</v>
      </c>
      <c r="H67" s="84">
        <v>5650</v>
      </c>
      <c r="I67" s="84">
        <v>348</v>
      </c>
      <c r="J67" s="84">
        <f t="shared" si="14"/>
        <v>1435566</v>
      </c>
      <c r="K67" s="84">
        <f t="shared" si="15"/>
        <v>119760</v>
      </c>
      <c r="L67" s="84">
        <f t="shared" si="16"/>
        <v>1555326</v>
      </c>
      <c r="M67" s="84">
        <v>1377</v>
      </c>
      <c r="N67" s="84">
        <f t="shared" si="17"/>
        <v>115</v>
      </c>
      <c r="O67" s="83">
        <f t="shared" si="18"/>
        <v>1556818</v>
      </c>
      <c r="P67" s="84"/>
      <c r="Q67" s="85">
        <v>684539.66597249487</v>
      </c>
      <c r="R67" s="84">
        <v>709193.90909864218</v>
      </c>
      <c r="S67" s="84">
        <v>90439.524150640878</v>
      </c>
      <c r="T67" s="84">
        <v>5760.9674130023805</v>
      </c>
      <c r="U67" s="84">
        <v>347.66502962139083</v>
      </c>
      <c r="V67" s="84">
        <f t="shared" si="19"/>
        <v>1490281.7316644017</v>
      </c>
      <c r="W67" s="84">
        <f t="shared" si="20"/>
        <v>124324.26833559829</v>
      </c>
      <c r="X67" s="84">
        <f t="shared" si="21"/>
        <v>1614606</v>
      </c>
      <c r="Y67" s="84">
        <f t="shared" si="22"/>
        <v>1377</v>
      </c>
      <c r="Z67" s="84">
        <f t="shared" si="23"/>
        <v>115</v>
      </c>
      <c r="AA67" s="83">
        <f t="shared" si="24"/>
        <v>1616098</v>
      </c>
      <c r="AC67" s="85">
        <v>715189</v>
      </c>
      <c r="AD67" s="84">
        <v>722300</v>
      </c>
      <c r="AE67" s="84">
        <v>90440</v>
      </c>
      <c r="AF67" s="84">
        <v>5761</v>
      </c>
      <c r="AG67" s="84">
        <v>348</v>
      </c>
      <c r="AH67" s="84">
        <f t="shared" si="8"/>
        <v>1534038</v>
      </c>
      <c r="AI67" s="84">
        <f t="shared" si="9"/>
        <v>127975</v>
      </c>
      <c r="AJ67" s="84">
        <f t="shared" si="25"/>
        <v>1662013</v>
      </c>
      <c r="AK67" s="84">
        <v>1377</v>
      </c>
      <c r="AL67" s="84">
        <f t="shared" si="10"/>
        <v>115</v>
      </c>
      <c r="AM67" s="130">
        <f t="shared" si="11"/>
        <v>1663505</v>
      </c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</row>
    <row r="68" spans="1:51">
      <c r="A68" s="96">
        <f t="shared" si="12"/>
        <v>2023</v>
      </c>
      <c r="B68" s="96">
        <f t="shared" si="13"/>
        <v>10</v>
      </c>
      <c r="C68" s="95">
        <f t="shared" si="7"/>
        <v>45200</v>
      </c>
      <c r="E68" s="85">
        <v>839577</v>
      </c>
      <c r="F68" s="84">
        <v>664839</v>
      </c>
      <c r="G68" s="84">
        <v>87697</v>
      </c>
      <c r="H68" s="84">
        <v>5415</v>
      </c>
      <c r="I68" s="84">
        <v>545</v>
      </c>
      <c r="J68" s="84">
        <f t="shared" si="14"/>
        <v>1598073</v>
      </c>
      <c r="K68" s="84">
        <f t="shared" si="15"/>
        <v>133317</v>
      </c>
      <c r="L68" s="84">
        <f t="shared" si="16"/>
        <v>1731390</v>
      </c>
      <c r="M68" s="84">
        <v>1767</v>
      </c>
      <c r="N68" s="84">
        <f t="shared" si="17"/>
        <v>147</v>
      </c>
      <c r="O68" s="83">
        <f t="shared" si="18"/>
        <v>1733304</v>
      </c>
      <c r="P68" s="84"/>
      <c r="Q68" s="85">
        <v>863355.52790274553</v>
      </c>
      <c r="R68" s="84">
        <v>699975.96887776686</v>
      </c>
      <c r="S68" s="84">
        <v>90954.733306291411</v>
      </c>
      <c r="T68" s="84">
        <v>5566.122542157218</v>
      </c>
      <c r="U68" s="84">
        <v>545.39626282351878</v>
      </c>
      <c r="V68" s="84">
        <f t="shared" si="19"/>
        <v>1660397.7488917848</v>
      </c>
      <c r="W68" s="84">
        <f t="shared" si="20"/>
        <v>138516.25110821519</v>
      </c>
      <c r="X68" s="84">
        <f t="shared" si="21"/>
        <v>1798914</v>
      </c>
      <c r="Y68" s="84">
        <f t="shared" si="22"/>
        <v>1767</v>
      </c>
      <c r="Z68" s="84">
        <f t="shared" si="23"/>
        <v>147</v>
      </c>
      <c r="AA68" s="83">
        <f t="shared" si="24"/>
        <v>1800828</v>
      </c>
      <c r="AC68" s="85">
        <v>901500</v>
      </c>
      <c r="AD68" s="84">
        <v>714580</v>
      </c>
      <c r="AE68" s="84">
        <v>90955</v>
      </c>
      <c r="AF68" s="84">
        <v>5566</v>
      </c>
      <c r="AG68" s="84">
        <v>545</v>
      </c>
      <c r="AH68" s="84">
        <f t="shared" si="8"/>
        <v>1713146</v>
      </c>
      <c r="AI68" s="84">
        <f t="shared" si="9"/>
        <v>142917</v>
      </c>
      <c r="AJ68" s="84">
        <f t="shared" si="25"/>
        <v>1856063</v>
      </c>
      <c r="AK68" s="84">
        <v>1767</v>
      </c>
      <c r="AL68" s="84">
        <f t="shared" si="10"/>
        <v>147</v>
      </c>
      <c r="AM68" s="130">
        <f t="shared" si="11"/>
        <v>1857977</v>
      </c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</row>
    <row r="69" spans="1:51">
      <c r="A69" s="96">
        <f t="shared" si="12"/>
        <v>2023</v>
      </c>
      <c r="B69" s="96">
        <f t="shared" si="13"/>
        <v>11</v>
      </c>
      <c r="C69" s="95">
        <f t="shared" si="7"/>
        <v>45231</v>
      </c>
      <c r="E69" s="85">
        <v>1045654</v>
      </c>
      <c r="F69" s="84">
        <v>680783</v>
      </c>
      <c r="G69" s="84">
        <v>81628</v>
      </c>
      <c r="H69" s="84">
        <v>5444</v>
      </c>
      <c r="I69" s="84">
        <v>770</v>
      </c>
      <c r="J69" s="84">
        <f t="shared" si="14"/>
        <v>1814279</v>
      </c>
      <c r="K69" s="84">
        <f t="shared" si="15"/>
        <v>151354</v>
      </c>
      <c r="L69" s="84">
        <f t="shared" si="16"/>
        <v>1965633</v>
      </c>
      <c r="M69" s="84">
        <v>1763</v>
      </c>
      <c r="N69" s="84">
        <f t="shared" si="17"/>
        <v>147</v>
      </c>
      <c r="O69" s="83">
        <f t="shared" si="18"/>
        <v>1967543</v>
      </c>
      <c r="P69" s="84"/>
      <c r="Q69" s="85">
        <v>1079384.8239674899</v>
      </c>
      <c r="R69" s="84">
        <v>714948.93653833319</v>
      </c>
      <c r="S69" s="84">
        <v>84754.640184225806</v>
      </c>
      <c r="T69" s="84">
        <v>5621.276467641298</v>
      </c>
      <c r="U69" s="84">
        <v>769.89540780397715</v>
      </c>
      <c r="V69" s="84">
        <f t="shared" si="19"/>
        <v>1885479.5725654941</v>
      </c>
      <c r="W69" s="84">
        <f t="shared" si="20"/>
        <v>157293.42743450589</v>
      </c>
      <c r="X69" s="84">
        <f t="shared" si="21"/>
        <v>2042773</v>
      </c>
      <c r="Y69" s="84">
        <f t="shared" si="22"/>
        <v>1763</v>
      </c>
      <c r="Z69" s="84">
        <f t="shared" si="23"/>
        <v>147</v>
      </c>
      <c r="AA69" s="83">
        <f t="shared" si="24"/>
        <v>2044683</v>
      </c>
      <c r="AC69" s="85">
        <v>1123609</v>
      </c>
      <c r="AD69" s="84">
        <v>729604</v>
      </c>
      <c r="AE69" s="84">
        <v>84755</v>
      </c>
      <c r="AF69" s="84">
        <v>5621</v>
      </c>
      <c r="AG69" s="84">
        <v>770</v>
      </c>
      <c r="AH69" s="84">
        <f t="shared" si="8"/>
        <v>1944359</v>
      </c>
      <c r="AI69" s="84">
        <f t="shared" si="9"/>
        <v>162205</v>
      </c>
      <c r="AJ69" s="84">
        <f t="shared" si="25"/>
        <v>2106564</v>
      </c>
      <c r="AK69" s="84">
        <v>1763</v>
      </c>
      <c r="AL69" s="84">
        <f t="shared" si="10"/>
        <v>147</v>
      </c>
      <c r="AM69" s="130">
        <f t="shared" si="11"/>
        <v>2108474</v>
      </c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</row>
    <row r="70" spans="1:51">
      <c r="A70" s="96">
        <f t="shared" si="12"/>
        <v>2023</v>
      </c>
      <c r="B70" s="96">
        <f t="shared" si="13"/>
        <v>12</v>
      </c>
      <c r="C70" s="95">
        <f t="shared" si="7"/>
        <v>45261</v>
      </c>
      <c r="E70" s="85">
        <v>1241759</v>
      </c>
      <c r="F70" s="84">
        <v>786403</v>
      </c>
      <c r="G70" s="84">
        <v>83441</v>
      </c>
      <c r="H70" s="84">
        <v>5639</v>
      </c>
      <c r="I70" s="84">
        <v>969</v>
      </c>
      <c r="J70" s="84">
        <f t="shared" si="14"/>
        <v>2118211</v>
      </c>
      <c r="K70" s="84">
        <f t="shared" si="15"/>
        <v>176709</v>
      </c>
      <c r="L70" s="84">
        <f t="shared" si="16"/>
        <v>2294920</v>
      </c>
      <c r="M70" s="84">
        <v>1649</v>
      </c>
      <c r="N70" s="84">
        <f t="shared" si="17"/>
        <v>138</v>
      </c>
      <c r="O70" s="83">
        <f t="shared" si="18"/>
        <v>2296707</v>
      </c>
      <c r="P70" s="84"/>
      <c r="Q70" s="85">
        <v>1289145.8857606556</v>
      </c>
      <c r="R70" s="84">
        <v>823382.03671830718</v>
      </c>
      <c r="S70" s="84">
        <v>86747.075483623223</v>
      </c>
      <c r="T70" s="84">
        <v>5841.1060474454353</v>
      </c>
      <c r="U70" s="84">
        <v>968.64469054869824</v>
      </c>
      <c r="V70" s="84">
        <f t="shared" si="19"/>
        <v>2206084.7487005801</v>
      </c>
      <c r="W70" s="84">
        <f t="shared" si="20"/>
        <v>184039.25129941991</v>
      </c>
      <c r="X70" s="84">
        <f t="shared" si="21"/>
        <v>2390124</v>
      </c>
      <c r="Y70" s="84">
        <f t="shared" si="22"/>
        <v>1649</v>
      </c>
      <c r="Z70" s="84">
        <f t="shared" si="23"/>
        <v>138</v>
      </c>
      <c r="AA70" s="83">
        <f t="shared" si="24"/>
        <v>2391911</v>
      </c>
      <c r="AC70" s="85">
        <v>1346030</v>
      </c>
      <c r="AD70" s="84">
        <v>841710</v>
      </c>
      <c r="AE70" s="84">
        <v>86747</v>
      </c>
      <c r="AF70" s="84">
        <v>5841</v>
      </c>
      <c r="AG70" s="84">
        <v>969</v>
      </c>
      <c r="AH70" s="84">
        <f t="shared" si="8"/>
        <v>2281297</v>
      </c>
      <c r="AI70" s="84">
        <f t="shared" si="9"/>
        <v>190314</v>
      </c>
      <c r="AJ70" s="84">
        <f t="shared" si="25"/>
        <v>2471611</v>
      </c>
      <c r="AK70" s="84">
        <v>1649</v>
      </c>
      <c r="AL70" s="84">
        <f t="shared" si="10"/>
        <v>138</v>
      </c>
      <c r="AM70" s="130">
        <f t="shared" si="11"/>
        <v>2473398</v>
      </c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</row>
    <row r="71" spans="1:51">
      <c r="A71" s="96">
        <f t="shared" si="12"/>
        <v>2024</v>
      </c>
      <c r="B71" s="96">
        <f t="shared" si="13"/>
        <v>1</v>
      </c>
      <c r="C71" s="95">
        <f t="shared" si="7"/>
        <v>45292</v>
      </c>
      <c r="E71" s="85">
        <v>1269521</v>
      </c>
      <c r="F71" s="84">
        <v>787314</v>
      </c>
      <c r="G71" s="84">
        <v>85038</v>
      </c>
      <c r="H71" s="84">
        <v>5665</v>
      </c>
      <c r="I71" s="84">
        <v>1027</v>
      </c>
      <c r="J71" s="84">
        <f t="shared" si="14"/>
        <v>2148565</v>
      </c>
      <c r="K71" s="84">
        <f t="shared" si="15"/>
        <v>179241</v>
      </c>
      <c r="L71" s="84">
        <f t="shared" si="16"/>
        <v>2327806</v>
      </c>
      <c r="M71" s="84">
        <v>2243</v>
      </c>
      <c r="N71" s="84">
        <f t="shared" si="17"/>
        <v>187</v>
      </c>
      <c r="O71" s="83">
        <f t="shared" si="18"/>
        <v>2330236</v>
      </c>
      <c r="P71" s="84"/>
      <c r="Q71" s="85">
        <v>1314237.7585291192</v>
      </c>
      <c r="R71" s="84">
        <v>825411.89955999446</v>
      </c>
      <c r="S71" s="84">
        <v>88452.08078236031</v>
      </c>
      <c r="T71" s="84">
        <v>5876.8269173442113</v>
      </c>
      <c r="U71" s="84">
        <v>1026.721467966471</v>
      </c>
      <c r="V71" s="84">
        <f t="shared" si="19"/>
        <v>2235005.2872567847</v>
      </c>
      <c r="W71" s="84">
        <f t="shared" si="20"/>
        <v>186452.71274321526</v>
      </c>
      <c r="X71" s="84">
        <f t="shared" si="21"/>
        <v>2421458</v>
      </c>
      <c r="Y71" s="84">
        <f t="shared" si="22"/>
        <v>2243</v>
      </c>
      <c r="Z71" s="84">
        <f t="shared" si="23"/>
        <v>187</v>
      </c>
      <c r="AA71" s="83">
        <f t="shared" si="24"/>
        <v>2423888</v>
      </c>
      <c r="AC71" s="85">
        <v>1365892</v>
      </c>
      <c r="AD71" s="84">
        <v>842923</v>
      </c>
      <c r="AE71" s="84">
        <v>88452</v>
      </c>
      <c r="AF71" s="84">
        <v>5877</v>
      </c>
      <c r="AG71" s="84">
        <v>1027</v>
      </c>
      <c r="AH71" s="84">
        <f t="shared" si="8"/>
        <v>2304171</v>
      </c>
      <c r="AI71" s="84">
        <f t="shared" si="9"/>
        <v>192222</v>
      </c>
      <c r="AJ71" s="84">
        <f t="shared" si="25"/>
        <v>2496393</v>
      </c>
      <c r="AK71" s="84">
        <v>2243</v>
      </c>
      <c r="AL71" s="84">
        <f t="shared" si="10"/>
        <v>187</v>
      </c>
      <c r="AM71" s="130">
        <f t="shared" si="11"/>
        <v>2498823</v>
      </c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</row>
    <row r="72" spans="1:51">
      <c r="A72" s="96">
        <f t="shared" si="12"/>
        <v>2024</v>
      </c>
      <c r="B72" s="96">
        <f t="shared" si="13"/>
        <v>2</v>
      </c>
      <c r="C72" s="95">
        <f t="shared" si="7"/>
        <v>45323</v>
      </c>
      <c r="E72" s="85">
        <v>1076843</v>
      </c>
      <c r="F72" s="84">
        <v>732225</v>
      </c>
      <c r="G72" s="84">
        <v>82702</v>
      </c>
      <c r="H72" s="84">
        <v>5469</v>
      </c>
      <c r="I72" s="84">
        <v>851</v>
      </c>
      <c r="J72" s="84">
        <f t="shared" si="14"/>
        <v>1898090</v>
      </c>
      <c r="K72" s="84">
        <f t="shared" si="15"/>
        <v>158346</v>
      </c>
      <c r="L72" s="84">
        <f t="shared" si="16"/>
        <v>2056436</v>
      </c>
      <c r="M72" s="84">
        <v>2439</v>
      </c>
      <c r="N72" s="84">
        <f t="shared" si="17"/>
        <v>203</v>
      </c>
      <c r="O72" s="83">
        <f t="shared" si="18"/>
        <v>2059078</v>
      </c>
      <c r="P72" s="84"/>
      <c r="Q72" s="85">
        <v>1113960.0245605246</v>
      </c>
      <c r="R72" s="84">
        <v>766531.79846167227</v>
      </c>
      <c r="S72" s="84">
        <v>85830.656251777065</v>
      </c>
      <c r="T72" s="84">
        <v>5635.8768584599657</v>
      </c>
      <c r="U72" s="84">
        <v>850.91959805284171</v>
      </c>
      <c r="V72" s="84">
        <f t="shared" si="19"/>
        <v>1972809.2757304867</v>
      </c>
      <c r="W72" s="84">
        <f t="shared" si="20"/>
        <v>164578.72426951327</v>
      </c>
      <c r="X72" s="84">
        <f t="shared" si="21"/>
        <v>2137388</v>
      </c>
      <c r="Y72" s="84">
        <f t="shared" si="22"/>
        <v>2439</v>
      </c>
      <c r="Z72" s="84">
        <f t="shared" si="23"/>
        <v>203</v>
      </c>
      <c r="AA72" s="83">
        <f t="shared" si="24"/>
        <v>2140030</v>
      </c>
      <c r="AC72" s="85">
        <v>1156023</v>
      </c>
      <c r="AD72" s="84">
        <v>780386</v>
      </c>
      <c r="AE72" s="84">
        <v>85831</v>
      </c>
      <c r="AF72" s="84">
        <v>5636</v>
      </c>
      <c r="AG72" s="84">
        <v>851</v>
      </c>
      <c r="AH72" s="84">
        <f t="shared" si="8"/>
        <v>2028727</v>
      </c>
      <c r="AI72" s="84">
        <f t="shared" si="9"/>
        <v>169244</v>
      </c>
      <c r="AJ72" s="84">
        <f t="shared" si="25"/>
        <v>2197971</v>
      </c>
      <c r="AK72" s="84">
        <v>2439</v>
      </c>
      <c r="AL72" s="84">
        <f t="shared" si="10"/>
        <v>203</v>
      </c>
      <c r="AM72" s="130">
        <f t="shared" si="11"/>
        <v>2200613</v>
      </c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</row>
    <row r="73" spans="1:51">
      <c r="A73" s="96">
        <f t="shared" si="12"/>
        <v>2024</v>
      </c>
      <c r="B73" s="96">
        <f t="shared" si="13"/>
        <v>3</v>
      </c>
      <c r="C73" s="95">
        <f t="shared" si="7"/>
        <v>45352</v>
      </c>
      <c r="E73" s="85">
        <v>1078342</v>
      </c>
      <c r="F73" s="84">
        <v>732584</v>
      </c>
      <c r="G73" s="84">
        <v>84348</v>
      </c>
      <c r="H73" s="84">
        <v>5057</v>
      </c>
      <c r="I73" s="84">
        <v>827</v>
      </c>
      <c r="J73" s="84">
        <f t="shared" si="14"/>
        <v>1901158</v>
      </c>
      <c r="K73" s="84">
        <f t="shared" si="15"/>
        <v>158601</v>
      </c>
      <c r="L73" s="84">
        <f t="shared" si="16"/>
        <v>2059759</v>
      </c>
      <c r="M73" s="84">
        <v>2263</v>
      </c>
      <c r="N73" s="84">
        <f t="shared" si="17"/>
        <v>189</v>
      </c>
      <c r="O73" s="83">
        <f t="shared" si="18"/>
        <v>2062211</v>
      </c>
      <c r="P73" s="84"/>
      <c r="Q73" s="85">
        <v>1113923.8490475705</v>
      </c>
      <c r="R73" s="84">
        <v>771827.34110593726</v>
      </c>
      <c r="S73" s="84">
        <v>87841.543999779708</v>
      </c>
      <c r="T73" s="84">
        <v>5240.1418009054141</v>
      </c>
      <c r="U73" s="84">
        <v>826.87247393766563</v>
      </c>
      <c r="V73" s="84">
        <f t="shared" si="19"/>
        <v>1979659.7484281305</v>
      </c>
      <c r="W73" s="84">
        <f t="shared" si="20"/>
        <v>165150.25157186948</v>
      </c>
      <c r="X73" s="84">
        <f t="shared" si="21"/>
        <v>2144810</v>
      </c>
      <c r="Y73" s="84">
        <f t="shared" si="22"/>
        <v>2263</v>
      </c>
      <c r="Z73" s="84">
        <f t="shared" si="23"/>
        <v>189</v>
      </c>
      <c r="AA73" s="83">
        <f t="shared" si="24"/>
        <v>2147262</v>
      </c>
      <c r="AC73" s="85">
        <v>1157795</v>
      </c>
      <c r="AD73" s="84">
        <v>788362</v>
      </c>
      <c r="AE73" s="84">
        <v>87842</v>
      </c>
      <c r="AF73" s="84">
        <v>5240</v>
      </c>
      <c r="AG73" s="84">
        <v>827</v>
      </c>
      <c r="AH73" s="84">
        <f t="shared" si="8"/>
        <v>2040066</v>
      </c>
      <c r="AI73" s="84">
        <f t="shared" si="9"/>
        <v>170190</v>
      </c>
      <c r="AJ73" s="84">
        <f t="shared" si="25"/>
        <v>2210256</v>
      </c>
      <c r="AK73" s="84">
        <v>2263</v>
      </c>
      <c r="AL73" s="84">
        <f t="shared" si="10"/>
        <v>189</v>
      </c>
      <c r="AM73" s="130">
        <f t="shared" si="11"/>
        <v>2212708</v>
      </c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</row>
    <row r="74" spans="1:51">
      <c r="A74" s="96">
        <f t="shared" si="12"/>
        <v>2024</v>
      </c>
      <c r="B74" s="96">
        <f t="shared" si="13"/>
        <v>4</v>
      </c>
      <c r="C74" s="95">
        <f t="shared" si="7"/>
        <v>45383</v>
      </c>
      <c r="E74" s="85">
        <v>848785</v>
      </c>
      <c r="F74" s="84">
        <v>683503</v>
      </c>
      <c r="G74" s="84">
        <v>77974</v>
      </c>
      <c r="H74" s="84">
        <v>5123</v>
      </c>
      <c r="I74" s="84">
        <v>695</v>
      </c>
      <c r="J74" s="84">
        <f t="shared" si="14"/>
        <v>1616080</v>
      </c>
      <c r="K74" s="84">
        <f t="shared" si="15"/>
        <v>134819</v>
      </c>
      <c r="L74" s="84">
        <f t="shared" si="16"/>
        <v>1750899</v>
      </c>
      <c r="M74" s="84">
        <v>2101</v>
      </c>
      <c r="N74" s="84">
        <f t="shared" si="17"/>
        <v>175</v>
      </c>
      <c r="O74" s="83">
        <f t="shared" si="18"/>
        <v>1753175</v>
      </c>
      <c r="P74" s="84"/>
      <c r="Q74" s="85">
        <v>879301.1794758453</v>
      </c>
      <c r="R74" s="84">
        <v>720775.69101347181</v>
      </c>
      <c r="S74" s="84">
        <v>81302.477031397168</v>
      </c>
      <c r="T74" s="84">
        <v>5284.3727524675878</v>
      </c>
      <c r="U74" s="84">
        <v>695.29180485468817</v>
      </c>
      <c r="V74" s="84">
        <f t="shared" si="19"/>
        <v>1687359.0120780366</v>
      </c>
      <c r="W74" s="84">
        <f t="shared" si="20"/>
        <v>140765.98792196345</v>
      </c>
      <c r="X74" s="84">
        <f t="shared" si="21"/>
        <v>1828125</v>
      </c>
      <c r="Y74" s="84">
        <f t="shared" si="22"/>
        <v>2101</v>
      </c>
      <c r="Z74" s="84">
        <f t="shared" si="23"/>
        <v>175</v>
      </c>
      <c r="AA74" s="83">
        <f t="shared" si="24"/>
        <v>1830401</v>
      </c>
      <c r="AC74" s="85">
        <v>915707</v>
      </c>
      <c r="AD74" s="84">
        <v>736062</v>
      </c>
      <c r="AE74" s="84">
        <v>81302</v>
      </c>
      <c r="AF74" s="84">
        <v>5284</v>
      </c>
      <c r="AG74" s="84">
        <v>695</v>
      </c>
      <c r="AH74" s="84">
        <f t="shared" si="8"/>
        <v>1739050</v>
      </c>
      <c r="AI74" s="84">
        <f t="shared" si="9"/>
        <v>145078</v>
      </c>
      <c r="AJ74" s="84">
        <f t="shared" si="25"/>
        <v>1884128</v>
      </c>
      <c r="AK74" s="84">
        <v>2101</v>
      </c>
      <c r="AL74" s="84">
        <f t="shared" si="10"/>
        <v>175</v>
      </c>
      <c r="AM74" s="130">
        <f t="shared" si="11"/>
        <v>1886404</v>
      </c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</row>
    <row r="75" spans="1:51">
      <c r="A75" s="96">
        <f t="shared" si="12"/>
        <v>2024</v>
      </c>
      <c r="B75" s="96">
        <f t="shared" si="13"/>
        <v>5</v>
      </c>
      <c r="C75" s="95">
        <f t="shared" si="7"/>
        <v>45413</v>
      </c>
      <c r="E75" s="85">
        <v>778380</v>
      </c>
      <c r="F75" s="84">
        <v>689529</v>
      </c>
      <c r="G75" s="84">
        <v>83308</v>
      </c>
      <c r="H75" s="84">
        <v>5187</v>
      </c>
      <c r="I75" s="84">
        <v>490</v>
      </c>
      <c r="J75" s="84">
        <f t="shared" si="14"/>
        <v>1556894</v>
      </c>
      <c r="K75" s="84">
        <f t="shared" si="15"/>
        <v>129882</v>
      </c>
      <c r="L75" s="84">
        <f t="shared" si="16"/>
        <v>1686776</v>
      </c>
      <c r="M75" s="84">
        <v>2097</v>
      </c>
      <c r="N75" s="84">
        <f t="shared" si="17"/>
        <v>175</v>
      </c>
      <c r="O75" s="83">
        <f t="shared" si="18"/>
        <v>1689048</v>
      </c>
      <c r="P75" s="84"/>
      <c r="Q75" s="85">
        <v>800999.11293398181</v>
      </c>
      <c r="R75" s="84">
        <v>730620.0836473736</v>
      </c>
      <c r="S75" s="84">
        <v>86857.637178527802</v>
      </c>
      <c r="T75" s="84">
        <v>5335.6162646895145</v>
      </c>
      <c r="U75" s="84">
        <v>490.07968260748544</v>
      </c>
      <c r="V75" s="84">
        <f t="shared" si="19"/>
        <v>1624302.5297071801</v>
      </c>
      <c r="W75" s="84">
        <f t="shared" si="20"/>
        <v>135505.4702928199</v>
      </c>
      <c r="X75" s="84">
        <f t="shared" si="21"/>
        <v>1759808</v>
      </c>
      <c r="Y75" s="84">
        <f t="shared" si="22"/>
        <v>2097</v>
      </c>
      <c r="Z75" s="84">
        <f t="shared" si="23"/>
        <v>175</v>
      </c>
      <c r="AA75" s="83">
        <f t="shared" si="24"/>
        <v>1762080</v>
      </c>
      <c r="AC75" s="85">
        <v>837953</v>
      </c>
      <c r="AD75" s="84">
        <v>746257</v>
      </c>
      <c r="AE75" s="84">
        <v>86858</v>
      </c>
      <c r="AF75" s="84">
        <v>5336</v>
      </c>
      <c r="AG75" s="84">
        <v>490</v>
      </c>
      <c r="AH75" s="84">
        <f t="shared" si="8"/>
        <v>1676894</v>
      </c>
      <c r="AI75" s="84">
        <f t="shared" si="9"/>
        <v>139893</v>
      </c>
      <c r="AJ75" s="84">
        <f t="shared" si="25"/>
        <v>1816787</v>
      </c>
      <c r="AK75" s="84">
        <v>2097</v>
      </c>
      <c r="AL75" s="84">
        <f t="shared" si="10"/>
        <v>175</v>
      </c>
      <c r="AM75" s="130">
        <f t="shared" si="11"/>
        <v>1819059</v>
      </c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</row>
    <row r="76" spans="1:51">
      <c r="A76" s="96">
        <f t="shared" si="12"/>
        <v>2024</v>
      </c>
      <c r="B76" s="96">
        <f t="shared" si="13"/>
        <v>6</v>
      </c>
      <c r="C76" s="95">
        <f t="shared" si="7"/>
        <v>45444</v>
      </c>
      <c r="E76" s="85">
        <v>687430</v>
      </c>
      <c r="F76" s="84">
        <v>652027</v>
      </c>
      <c r="G76" s="84">
        <v>81733</v>
      </c>
      <c r="H76" s="84">
        <v>5088</v>
      </c>
      <c r="I76" s="84">
        <v>392</v>
      </c>
      <c r="J76" s="84">
        <f t="shared" ref="J76:J139" si="26">SUM(E76:I76)</f>
        <v>1426670</v>
      </c>
      <c r="K76" s="84">
        <f t="shared" si="15"/>
        <v>119018</v>
      </c>
      <c r="L76" s="84">
        <f t="shared" si="16"/>
        <v>1545688</v>
      </c>
      <c r="M76" s="84">
        <v>1727</v>
      </c>
      <c r="N76" s="84">
        <f t="shared" si="17"/>
        <v>144</v>
      </c>
      <c r="O76" s="83">
        <f t="shared" ref="O76:O139" si="27">SUM(L76:N76)</f>
        <v>1547559</v>
      </c>
      <c r="P76" s="84"/>
      <c r="Q76" s="85">
        <v>705951.41868489946</v>
      </c>
      <c r="R76" s="84">
        <v>692537.71437942504</v>
      </c>
      <c r="S76" s="84">
        <v>85293.611932676096</v>
      </c>
      <c r="T76" s="84">
        <v>5218.9652246106989</v>
      </c>
      <c r="U76" s="84">
        <v>392.01359388440068</v>
      </c>
      <c r="V76" s="84">
        <f t="shared" si="19"/>
        <v>1489393.7238154956</v>
      </c>
      <c r="W76" s="84">
        <f t="shared" si="20"/>
        <v>124250.27618450439</v>
      </c>
      <c r="X76" s="84">
        <f t="shared" si="21"/>
        <v>1613644</v>
      </c>
      <c r="Y76" s="84">
        <f t="shared" si="22"/>
        <v>1727</v>
      </c>
      <c r="Z76" s="84">
        <f t="shared" si="23"/>
        <v>144</v>
      </c>
      <c r="AA76" s="83">
        <f t="shared" ref="AA76:AA139" si="28">SUM(X76:Z76)</f>
        <v>1615515</v>
      </c>
      <c r="AC76" s="85">
        <v>737841</v>
      </c>
      <c r="AD76" s="84">
        <v>707361</v>
      </c>
      <c r="AE76" s="84">
        <v>85294</v>
      </c>
      <c r="AF76" s="84">
        <v>5219</v>
      </c>
      <c r="AG76" s="84">
        <v>392</v>
      </c>
      <c r="AH76" s="84">
        <f t="shared" si="8"/>
        <v>1536107</v>
      </c>
      <c r="AI76" s="84">
        <f t="shared" si="9"/>
        <v>128148</v>
      </c>
      <c r="AJ76" s="84">
        <f t="shared" si="25"/>
        <v>1664255</v>
      </c>
      <c r="AK76" s="84">
        <v>1727</v>
      </c>
      <c r="AL76" s="84">
        <f t="shared" si="10"/>
        <v>144</v>
      </c>
      <c r="AM76" s="130">
        <f t="shared" ref="AM76:AM139" si="29">SUM(AJ76:AL76)</f>
        <v>1666126</v>
      </c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</row>
    <row r="77" spans="1:51">
      <c r="A77" s="96">
        <f t="shared" si="12"/>
        <v>2024</v>
      </c>
      <c r="B77" s="96">
        <f t="shared" si="13"/>
        <v>7</v>
      </c>
      <c r="C77" s="95">
        <f t="shared" si="7"/>
        <v>45474</v>
      </c>
      <c r="E77" s="85">
        <v>688210</v>
      </c>
      <c r="F77" s="84">
        <v>727920</v>
      </c>
      <c r="G77" s="84">
        <v>87520</v>
      </c>
      <c r="H77" s="84">
        <v>5015</v>
      </c>
      <c r="I77" s="84">
        <v>329</v>
      </c>
      <c r="J77" s="84">
        <f t="shared" si="26"/>
        <v>1508994</v>
      </c>
      <c r="K77" s="84">
        <f t="shared" si="15"/>
        <v>125886</v>
      </c>
      <c r="L77" s="84">
        <f t="shared" si="16"/>
        <v>1634880</v>
      </c>
      <c r="M77" s="84">
        <v>2779</v>
      </c>
      <c r="N77" s="84">
        <f t="shared" si="17"/>
        <v>232</v>
      </c>
      <c r="O77" s="83">
        <f t="shared" si="27"/>
        <v>1637891</v>
      </c>
      <c r="P77" s="84"/>
      <c r="Q77" s="85">
        <v>707786.71106066951</v>
      </c>
      <c r="R77" s="84">
        <v>771630.71168867138</v>
      </c>
      <c r="S77" s="84">
        <v>91244.041703565832</v>
      </c>
      <c r="T77" s="84">
        <v>5176.4625577776651</v>
      </c>
      <c r="U77" s="84">
        <v>328.99611364471093</v>
      </c>
      <c r="V77" s="84">
        <f t="shared" si="19"/>
        <v>1576166.9231243292</v>
      </c>
      <c r="W77" s="84">
        <f t="shared" si="20"/>
        <v>131489.07687567081</v>
      </c>
      <c r="X77" s="84">
        <f t="shared" si="21"/>
        <v>1707656</v>
      </c>
      <c r="Y77" s="84">
        <f t="shared" si="22"/>
        <v>2779</v>
      </c>
      <c r="Z77" s="84">
        <f t="shared" si="23"/>
        <v>232</v>
      </c>
      <c r="AA77" s="83">
        <f t="shared" si="28"/>
        <v>1710667</v>
      </c>
      <c r="AC77" s="85">
        <v>743558</v>
      </c>
      <c r="AD77" s="84">
        <v>787462</v>
      </c>
      <c r="AE77" s="84">
        <v>91244</v>
      </c>
      <c r="AF77" s="84">
        <v>5176</v>
      </c>
      <c r="AG77" s="84">
        <v>329</v>
      </c>
      <c r="AH77" s="84">
        <f t="shared" si="8"/>
        <v>1627769</v>
      </c>
      <c r="AI77" s="84">
        <f t="shared" si="9"/>
        <v>135794</v>
      </c>
      <c r="AJ77" s="84">
        <f t="shared" si="25"/>
        <v>1763563</v>
      </c>
      <c r="AK77" s="84">
        <v>2779</v>
      </c>
      <c r="AL77" s="84">
        <f t="shared" si="10"/>
        <v>232</v>
      </c>
      <c r="AM77" s="130">
        <f t="shared" si="29"/>
        <v>1766574</v>
      </c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</row>
    <row r="78" spans="1:51">
      <c r="A78" s="96">
        <f t="shared" si="12"/>
        <v>2024</v>
      </c>
      <c r="B78" s="96">
        <f t="shared" si="13"/>
        <v>8</v>
      </c>
      <c r="C78" s="95">
        <f t="shared" si="7"/>
        <v>45505</v>
      </c>
      <c r="E78" s="85">
        <v>713317</v>
      </c>
      <c r="F78" s="84">
        <v>742648</v>
      </c>
      <c r="G78" s="84">
        <v>88665</v>
      </c>
      <c r="H78" s="84">
        <v>5055</v>
      </c>
      <c r="I78" s="84">
        <v>310</v>
      </c>
      <c r="J78" s="84">
        <f t="shared" si="26"/>
        <v>1549995</v>
      </c>
      <c r="K78" s="84">
        <f t="shared" si="15"/>
        <v>129306</v>
      </c>
      <c r="L78" s="84">
        <f t="shared" si="16"/>
        <v>1679301</v>
      </c>
      <c r="M78" s="84">
        <v>1579</v>
      </c>
      <c r="N78" s="84">
        <f t="shared" si="17"/>
        <v>132</v>
      </c>
      <c r="O78" s="83">
        <f t="shared" si="27"/>
        <v>1681012</v>
      </c>
      <c r="P78" s="84"/>
      <c r="Q78" s="85">
        <v>733271.81986721884</v>
      </c>
      <c r="R78" s="84">
        <v>787760.47226597846</v>
      </c>
      <c r="S78" s="84">
        <v>92562.97762955114</v>
      </c>
      <c r="T78" s="84">
        <v>5249.0370285428626</v>
      </c>
      <c r="U78" s="84">
        <v>310.23089413929785</v>
      </c>
      <c r="V78" s="84">
        <f t="shared" si="19"/>
        <v>1619154.5376854306</v>
      </c>
      <c r="W78" s="84">
        <f t="shared" si="20"/>
        <v>135075.46231456939</v>
      </c>
      <c r="X78" s="84">
        <f t="shared" si="21"/>
        <v>1754230</v>
      </c>
      <c r="Y78" s="84">
        <f t="shared" si="22"/>
        <v>1579</v>
      </c>
      <c r="Z78" s="84">
        <f t="shared" si="23"/>
        <v>132</v>
      </c>
      <c r="AA78" s="83">
        <f t="shared" si="28"/>
        <v>1755941</v>
      </c>
      <c r="AC78" s="85">
        <v>768399</v>
      </c>
      <c r="AD78" s="84">
        <v>804032</v>
      </c>
      <c r="AE78" s="84">
        <v>92563</v>
      </c>
      <c r="AF78" s="84">
        <v>5249</v>
      </c>
      <c r="AG78" s="84">
        <v>310</v>
      </c>
      <c r="AH78" s="84">
        <f t="shared" si="8"/>
        <v>1670553</v>
      </c>
      <c r="AI78" s="84">
        <f t="shared" si="9"/>
        <v>139364</v>
      </c>
      <c r="AJ78" s="84">
        <f t="shared" si="25"/>
        <v>1809917</v>
      </c>
      <c r="AK78" s="84">
        <v>1579</v>
      </c>
      <c r="AL78" s="84">
        <f t="shared" si="10"/>
        <v>132</v>
      </c>
      <c r="AM78" s="130">
        <f t="shared" si="29"/>
        <v>1811628</v>
      </c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</row>
    <row r="79" spans="1:51">
      <c r="A79" s="96">
        <f t="shared" si="12"/>
        <v>2024</v>
      </c>
      <c r="B79" s="96">
        <f t="shared" si="13"/>
        <v>9</v>
      </c>
      <c r="C79" s="95">
        <f t="shared" si="7"/>
        <v>45536</v>
      </c>
      <c r="E79" s="85">
        <v>673770</v>
      </c>
      <c r="F79" s="84">
        <v>680166</v>
      </c>
      <c r="G79" s="84">
        <v>85667</v>
      </c>
      <c r="H79" s="84">
        <v>5458</v>
      </c>
      <c r="I79" s="84">
        <v>347</v>
      </c>
      <c r="J79" s="84">
        <f t="shared" si="26"/>
        <v>1445408</v>
      </c>
      <c r="K79" s="84">
        <f t="shared" si="15"/>
        <v>120581</v>
      </c>
      <c r="L79" s="84">
        <f t="shared" si="16"/>
        <v>1565989</v>
      </c>
      <c r="M79" s="84">
        <v>1377</v>
      </c>
      <c r="N79" s="84">
        <f t="shared" si="17"/>
        <v>115</v>
      </c>
      <c r="O79" s="83">
        <f t="shared" si="27"/>
        <v>1567481</v>
      </c>
      <c r="P79" s="84"/>
      <c r="Q79" s="85">
        <v>695681.25528673816</v>
      </c>
      <c r="R79" s="84">
        <v>723778.9240193828</v>
      </c>
      <c r="S79" s="84">
        <v>89394.420107319718</v>
      </c>
      <c r="T79" s="84">
        <v>5663.0520390726415</v>
      </c>
      <c r="U79" s="84">
        <v>347.21863445537855</v>
      </c>
      <c r="V79" s="84">
        <f t="shared" si="19"/>
        <v>1514864.8700869689</v>
      </c>
      <c r="W79" s="84">
        <f t="shared" si="20"/>
        <v>126375.12991303112</v>
      </c>
      <c r="X79" s="84">
        <f t="shared" si="21"/>
        <v>1641240</v>
      </c>
      <c r="Y79" s="84">
        <f t="shared" si="22"/>
        <v>1377</v>
      </c>
      <c r="Z79" s="84">
        <f t="shared" si="23"/>
        <v>115</v>
      </c>
      <c r="AA79" s="83">
        <f t="shared" si="28"/>
        <v>1642732</v>
      </c>
      <c r="AC79" s="85">
        <v>729840</v>
      </c>
      <c r="AD79" s="84">
        <v>739214</v>
      </c>
      <c r="AE79" s="84">
        <v>89394</v>
      </c>
      <c r="AF79" s="84">
        <v>5663</v>
      </c>
      <c r="AG79" s="84">
        <v>347</v>
      </c>
      <c r="AH79" s="84">
        <f t="shared" si="8"/>
        <v>1564458</v>
      </c>
      <c r="AI79" s="84">
        <f t="shared" si="9"/>
        <v>130513</v>
      </c>
      <c r="AJ79" s="84">
        <f t="shared" si="25"/>
        <v>1694971</v>
      </c>
      <c r="AK79" s="84">
        <v>1377</v>
      </c>
      <c r="AL79" s="84">
        <f t="shared" si="10"/>
        <v>115</v>
      </c>
      <c r="AM79" s="130">
        <f t="shared" si="29"/>
        <v>1696463</v>
      </c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</row>
    <row r="80" spans="1:51">
      <c r="A80" s="96">
        <f t="shared" si="12"/>
        <v>2024</v>
      </c>
      <c r="B80" s="96">
        <f t="shared" si="13"/>
        <v>10</v>
      </c>
      <c r="C80" s="95">
        <f t="shared" si="7"/>
        <v>45566</v>
      </c>
      <c r="E80" s="85">
        <v>845489</v>
      </c>
      <c r="F80" s="84">
        <v>669347</v>
      </c>
      <c r="G80" s="84">
        <v>86084</v>
      </c>
      <c r="H80" s="84">
        <v>5207</v>
      </c>
      <c r="I80" s="84">
        <v>545</v>
      </c>
      <c r="J80" s="84">
        <f t="shared" si="26"/>
        <v>1606672</v>
      </c>
      <c r="K80" s="84">
        <f t="shared" si="15"/>
        <v>134034</v>
      </c>
      <c r="L80" s="84">
        <f t="shared" si="16"/>
        <v>1740706</v>
      </c>
      <c r="M80" s="84">
        <v>1767</v>
      </c>
      <c r="N80" s="84">
        <f t="shared" si="17"/>
        <v>147</v>
      </c>
      <c r="O80" s="83">
        <f t="shared" si="27"/>
        <v>1742620</v>
      </c>
      <c r="P80" s="84"/>
      <c r="Q80" s="85">
        <v>876385.97588457889</v>
      </c>
      <c r="R80" s="84">
        <v>714437.97270444012</v>
      </c>
      <c r="S80" s="84">
        <v>89940.75349206294</v>
      </c>
      <c r="T80" s="84">
        <v>5478.041466453823</v>
      </c>
      <c r="U80" s="84">
        <v>544.78797227515327</v>
      </c>
      <c r="V80" s="84">
        <f t="shared" si="19"/>
        <v>1686787.5315198109</v>
      </c>
      <c r="W80" s="84">
        <f t="shared" si="20"/>
        <v>140717.4684801891</v>
      </c>
      <c r="X80" s="84">
        <f t="shared" si="21"/>
        <v>1827505</v>
      </c>
      <c r="Y80" s="84">
        <f t="shared" si="22"/>
        <v>1767</v>
      </c>
      <c r="Z80" s="84">
        <f t="shared" si="23"/>
        <v>147</v>
      </c>
      <c r="AA80" s="83">
        <f t="shared" si="28"/>
        <v>1829419</v>
      </c>
      <c r="AC80" s="85">
        <v>919758</v>
      </c>
      <c r="AD80" s="84">
        <v>731398</v>
      </c>
      <c r="AE80" s="84">
        <v>89941</v>
      </c>
      <c r="AF80" s="84">
        <v>5478</v>
      </c>
      <c r="AG80" s="84">
        <v>545</v>
      </c>
      <c r="AH80" s="84">
        <f t="shared" si="8"/>
        <v>1747120</v>
      </c>
      <c r="AI80" s="84">
        <f t="shared" si="9"/>
        <v>145751</v>
      </c>
      <c r="AJ80" s="84">
        <f t="shared" si="25"/>
        <v>1892871</v>
      </c>
      <c r="AK80" s="84">
        <v>1767</v>
      </c>
      <c r="AL80" s="84">
        <f t="shared" si="10"/>
        <v>147</v>
      </c>
      <c r="AM80" s="130">
        <f t="shared" si="29"/>
        <v>1894785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</row>
    <row r="81" spans="1:51">
      <c r="A81" s="96">
        <f t="shared" si="12"/>
        <v>2024</v>
      </c>
      <c r="B81" s="96">
        <f t="shared" si="13"/>
        <v>11</v>
      </c>
      <c r="C81" s="95">
        <f t="shared" si="7"/>
        <v>45597</v>
      </c>
      <c r="E81" s="85">
        <v>1051198</v>
      </c>
      <c r="F81" s="84">
        <v>686056</v>
      </c>
      <c r="G81" s="84">
        <v>80156</v>
      </c>
      <c r="H81" s="84">
        <v>5231</v>
      </c>
      <c r="I81" s="84">
        <v>770</v>
      </c>
      <c r="J81" s="84">
        <f t="shared" si="26"/>
        <v>1823411</v>
      </c>
      <c r="K81" s="84">
        <f t="shared" si="15"/>
        <v>152116</v>
      </c>
      <c r="L81" s="84">
        <f t="shared" si="16"/>
        <v>1975527</v>
      </c>
      <c r="M81" s="84">
        <v>1763</v>
      </c>
      <c r="N81" s="84">
        <f t="shared" si="17"/>
        <v>147</v>
      </c>
      <c r="O81" s="83">
        <f t="shared" si="27"/>
        <v>1977437</v>
      </c>
      <c r="P81" s="84"/>
      <c r="Q81" s="85">
        <v>1094726.9657727196</v>
      </c>
      <c r="R81" s="84">
        <v>729337.87713013007</v>
      </c>
      <c r="S81" s="84">
        <v>83823.811374650948</v>
      </c>
      <c r="T81" s="84">
        <v>5542.5235002867112</v>
      </c>
      <c r="U81" s="84">
        <v>769.67886642344342</v>
      </c>
      <c r="V81" s="84">
        <f t="shared" si="19"/>
        <v>1914200.8566442109</v>
      </c>
      <c r="W81" s="84">
        <f t="shared" si="20"/>
        <v>159689.14335578913</v>
      </c>
      <c r="X81" s="84">
        <f t="shared" si="21"/>
        <v>2073890</v>
      </c>
      <c r="Y81" s="84">
        <f t="shared" si="22"/>
        <v>1763</v>
      </c>
      <c r="Z81" s="84">
        <f t="shared" si="23"/>
        <v>147</v>
      </c>
      <c r="AA81" s="83">
        <f t="shared" si="28"/>
        <v>2075800</v>
      </c>
      <c r="AC81" s="85">
        <v>1146616</v>
      </c>
      <c r="AD81" s="84">
        <v>746165</v>
      </c>
      <c r="AE81" s="84">
        <v>83824</v>
      </c>
      <c r="AF81" s="84">
        <v>5543</v>
      </c>
      <c r="AG81" s="84">
        <v>770</v>
      </c>
      <c r="AH81" s="84">
        <f t="shared" si="8"/>
        <v>1982918</v>
      </c>
      <c r="AI81" s="84">
        <f t="shared" si="9"/>
        <v>165422</v>
      </c>
      <c r="AJ81" s="84">
        <f t="shared" si="25"/>
        <v>2148340</v>
      </c>
      <c r="AK81" s="84">
        <v>1763</v>
      </c>
      <c r="AL81" s="84">
        <f t="shared" si="10"/>
        <v>147</v>
      </c>
      <c r="AM81" s="130">
        <f t="shared" si="29"/>
        <v>2150250</v>
      </c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</row>
    <row r="82" spans="1:51">
      <c r="A82" s="96">
        <f t="shared" si="12"/>
        <v>2024</v>
      </c>
      <c r="B82" s="96">
        <f t="shared" si="13"/>
        <v>12</v>
      </c>
      <c r="C82" s="95">
        <f t="shared" si="7"/>
        <v>45627</v>
      </c>
      <c r="E82" s="85">
        <v>1244485</v>
      </c>
      <c r="F82" s="84">
        <v>791950</v>
      </c>
      <c r="G82" s="84">
        <v>81848</v>
      </c>
      <c r="H82" s="84">
        <v>5421</v>
      </c>
      <c r="I82" s="84">
        <v>969</v>
      </c>
      <c r="J82" s="84">
        <f t="shared" si="26"/>
        <v>2124673</v>
      </c>
      <c r="K82" s="84">
        <f t="shared" si="15"/>
        <v>177248</v>
      </c>
      <c r="L82" s="84">
        <f t="shared" si="16"/>
        <v>2301921</v>
      </c>
      <c r="M82" s="84">
        <v>1649</v>
      </c>
      <c r="N82" s="84">
        <f t="shared" si="17"/>
        <v>138</v>
      </c>
      <c r="O82" s="83">
        <f t="shared" si="27"/>
        <v>2303708</v>
      </c>
      <c r="P82" s="84"/>
      <c r="Q82" s="85">
        <v>1306723.110819363</v>
      </c>
      <c r="R82" s="84">
        <v>838892.46480059077</v>
      </c>
      <c r="S82" s="84">
        <v>85716.847487762294</v>
      </c>
      <c r="T82" s="84">
        <v>5768.4163401854548</v>
      </c>
      <c r="U82" s="84">
        <v>968.90619920354357</v>
      </c>
      <c r="V82" s="84">
        <f t="shared" si="19"/>
        <v>2238069.7456471045</v>
      </c>
      <c r="W82" s="84">
        <f t="shared" si="20"/>
        <v>186708.25435289554</v>
      </c>
      <c r="X82" s="84">
        <f t="shared" si="21"/>
        <v>2424778</v>
      </c>
      <c r="Y82" s="84">
        <f t="shared" si="22"/>
        <v>1649</v>
      </c>
      <c r="Z82" s="84">
        <f t="shared" si="23"/>
        <v>138</v>
      </c>
      <c r="AA82" s="83">
        <f t="shared" si="28"/>
        <v>2426565</v>
      </c>
      <c r="AC82" s="85">
        <v>1374238</v>
      </c>
      <c r="AD82" s="84">
        <v>859846</v>
      </c>
      <c r="AE82" s="84">
        <v>85717</v>
      </c>
      <c r="AF82" s="84">
        <v>5768</v>
      </c>
      <c r="AG82" s="84">
        <v>969</v>
      </c>
      <c r="AH82" s="84">
        <f t="shared" si="8"/>
        <v>2326538</v>
      </c>
      <c r="AI82" s="84">
        <f t="shared" si="9"/>
        <v>194088</v>
      </c>
      <c r="AJ82" s="84">
        <f t="shared" si="25"/>
        <v>2520626</v>
      </c>
      <c r="AK82" s="84">
        <v>1649</v>
      </c>
      <c r="AL82" s="84">
        <f t="shared" si="10"/>
        <v>138</v>
      </c>
      <c r="AM82" s="130">
        <f t="shared" si="29"/>
        <v>2522413</v>
      </c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</row>
    <row r="83" spans="1:51">
      <c r="A83" s="96">
        <f t="shared" si="12"/>
        <v>2025</v>
      </c>
      <c r="B83" s="96">
        <f t="shared" si="13"/>
        <v>1</v>
      </c>
      <c r="C83" s="95">
        <f t="shared" si="7"/>
        <v>45658</v>
      </c>
      <c r="E83" s="85">
        <v>1277589</v>
      </c>
      <c r="F83" s="84">
        <v>789784</v>
      </c>
      <c r="G83" s="84">
        <v>83093</v>
      </c>
      <c r="H83" s="84">
        <v>5433</v>
      </c>
      <c r="I83" s="84">
        <v>1026</v>
      </c>
      <c r="J83" s="84">
        <f t="shared" si="26"/>
        <v>2156925</v>
      </c>
      <c r="K83" s="84">
        <f t="shared" si="15"/>
        <v>179938</v>
      </c>
      <c r="L83" s="84">
        <f t="shared" si="16"/>
        <v>2336863</v>
      </c>
      <c r="M83" s="84">
        <v>2243</v>
      </c>
      <c r="N83" s="84">
        <f t="shared" si="17"/>
        <v>187</v>
      </c>
      <c r="O83" s="83">
        <f t="shared" si="27"/>
        <v>2339293</v>
      </c>
      <c r="P83" s="84"/>
      <c r="Q83" s="85">
        <v>1335751.7775997031</v>
      </c>
      <c r="R83" s="84">
        <v>837727.58673675708</v>
      </c>
      <c r="S83" s="84">
        <v>87070.515140524876</v>
      </c>
      <c r="T83" s="84">
        <v>5792.1007475244469</v>
      </c>
      <c r="U83" s="84">
        <v>1025.5670016407157</v>
      </c>
      <c r="V83" s="84">
        <f t="shared" si="19"/>
        <v>2267367.5472261501</v>
      </c>
      <c r="W83" s="84">
        <f t="shared" si="20"/>
        <v>189152.45277384995</v>
      </c>
      <c r="X83" s="84">
        <f t="shared" si="21"/>
        <v>2456520</v>
      </c>
      <c r="Y83" s="84">
        <f t="shared" si="22"/>
        <v>2243</v>
      </c>
      <c r="Z83" s="84">
        <f t="shared" si="23"/>
        <v>187</v>
      </c>
      <c r="AA83" s="83">
        <f t="shared" si="28"/>
        <v>2458950</v>
      </c>
      <c r="AC83" s="85">
        <v>1395735</v>
      </c>
      <c r="AD83" s="84">
        <v>857656</v>
      </c>
      <c r="AE83" s="84">
        <v>87071</v>
      </c>
      <c r="AF83" s="84">
        <v>5792</v>
      </c>
      <c r="AG83" s="84">
        <v>1026</v>
      </c>
      <c r="AH83" s="84">
        <f t="shared" si="8"/>
        <v>2347280</v>
      </c>
      <c r="AI83" s="84">
        <f t="shared" si="9"/>
        <v>195819</v>
      </c>
      <c r="AJ83" s="84">
        <f t="shared" si="25"/>
        <v>2543099</v>
      </c>
      <c r="AK83" s="84">
        <v>2243</v>
      </c>
      <c r="AL83" s="84">
        <f t="shared" si="10"/>
        <v>187</v>
      </c>
      <c r="AM83" s="130">
        <f t="shared" si="29"/>
        <v>2545529</v>
      </c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</row>
    <row r="84" spans="1:51">
      <c r="A84" s="96">
        <f t="shared" si="12"/>
        <v>2025</v>
      </c>
      <c r="B84" s="96">
        <f t="shared" si="13"/>
        <v>2</v>
      </c>
      <c r="C84" s="95">
        <f t="shared" si="7"/>
        <v>45689</v>
      </c>
      <c r="E84" s="85">
        <v>1041052</v>
      </c>
      <c r="F84" s="84">
        <v>706527</v>
      </c>
      <c r="G84" s="84">
        <v>77943</v>
      </c>
      <c r="H84" s="84">
        <v>5073</v>
      </c>
      <c r="I84" s="84">
        <v>819</v>
      </c>
      <c r="J84" s="84">
        <f t="shared" si="26"/>
        <v>1831414</v>
      </c>
      <c r="K84" s="84">
        <f t="shared" si="15"/>
        <v>152783</v>
      </c>
      <c r="L84" s="84">
        <f t="shared" si="16"/>
        <v>1984197</v>
      </c>
      <c r="M84" s="84">
        <v>2355</v>
      </c>
      <c r="N84" s="84">
        <f t="shared" si="17"/>
        <v>196</v>
      </c>
      <c r="O84" s="83">
        <f t="shared" si="27"/>
        <v>1986748</v>
      </c>
      <c r="P84" s="84"/>
      <c r="Q84" s="85">
        <v>1088021.9774992031</v>
      </c>
      <c r="R84" s="84">
        <v>748574.48764487857</v>
      </c>
      <c r="S84" s="84">
        <v>81525.131265870965</v>
      </c>
      <c r="T84" s="84">
        <v>5353.3524315354025</v>
      </c>
      <c r="U84" s="84">
        <v>818.98861857854149</v>
      </c>
      <c r="V84" s="84">
        <f t="shared" si="19"/>
        <v>1924293.9374600665</v>
      </c>
      <c r="W84" s="84">
        <f t="shared" si="20"/>
        <v>160532.06253993348</v>
      </c>
      <c r="X84" s="84">
        <f t="shared" si="21"/>
        <v>2084826</v>
      </c>
      <c r="Y84" s="84">
        <f t="shared" si="22"/>
        <v>2355</v>
      </c>
      <c r="Z84" s="84">
        <f t="shared" si="23"/>
        <v>196</v>
      </c>
      <c r="AA84" s="83">
        <f t="shared" si="28"/>
        <v>2087377</v>
      </c>
      <c r="AC84" s="85">
        <v>1136527</v>
      </c>
      <c r="AD84" s="84">
        <v>764311</v>
      </c>
      <c r="AE84" s="84">
        <v>81525</v>
      </c>
      <c r="AF84" s="84">
        <v>5353</v>
      </c>
      <c r="AG84" s="84">
        <v>819</v>
      </c>
      <c r="AH84" s="84">
        <f t="shared" si="8"/>
        <v>1988535</v>
      </c>
      <c r="AI84" s="84">
        <f t="shared" si="9"/>
        <v>165891</v>
      </c>
      <c r="AJ84" s="84">
        <f t="shared" si="25"/>
        <v>2154426</v>
      </c>
      <c r="AK84" s="84">
        <v>2355</v>
      </c>
      <c r="AL84" s="84">
        <f t="shared" si="10"/>
        <v>196</v>
      </c>
      <c r="AM84" s="130">
        <f t="shared" si="29"/>
        <v>2156977</v>
      </c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</row>
    <row r="85" spans="1:51">
      <c r="A85" s="96">
        <f t="shared" si="12"/>
        <v>2025</v>
      </c>
      <c r="B85" s="96">
        <f t="shared" si="13"/>
        <v>3</v>
      </c>
      <c r="C85" s="95">
        <f t="shared" si="7"/>
        <v>45717</v>
      </c>
      <c r="E85" s="85">
        <v>1084814</v>
      </c>
      <c r="F85" s="84">
        <v>736433</v>
      </c>
      <c r="G85" s="84">
        <v>83056</v>
      </c>
      <c r="H85" s="84">
        <v>4892</v>
      </c>
      <c r="I85" s="84">
        <v>828</v>
      </c>
      <c r="J85" s="84">
        <f t="shared" si="26"/>
        <v>1910023</v>
      </c>
      <c r="K85" s="84">
        <f t="shared" si="15"/>
        <v>159341</v>
      </c>
      <c r="L85" s="84">
        <f t="shared" si="16"/>
        <v>2069364</v>
      </c>
      <c r="M85" s="84">
        <v>2263</v>
      </c>
      <c r="N85" s="84">
        <f t="shared" si="17"/>
        <v>189</v>
      </c>
      <c r="O85" s="83">
        <f t="shared" si="27"/>
        <v>2071816</v>
      </c>
      <c r="P85" s="84"/>
      <c r="Q85" s="85">
        <v>1131041.9816188742</v>
      </c>
      <c r="R85" s="84">
        <v>785755.93548209628</v>
      </c>
      <c r="S85" s="84">
        <v>87128.131569355275</v>
      </c>
      <c r="T85" s="84">
        <v>5195.2848711817096</v>
      </c>
      <c r="U85" s="84">
        <v>828.34153328316347</v>
      </c>
      <c r="V85" s="84">
        <f t="shared" si="19"/>
        <v>2009949.6750747908</v>
      </c>
      <c r="W85" s="84">
        <f t="shared" si="20"/>
        <v>167677.32492520916</v>
      </c>
      <c r="X85" s="84">
        <f t="shared" si="21"/>
        <v>2177627</v>
      </c>
      <c r="Y85" s="84">
        <f t="shared" si="22"/>
        <v>2263</v>
      </c>
      <c r="Z85" s="84">
        <f t="shared" si="23"/>
        <v>189</v>
      </c>
      <c r="AA85" s="83">
        <f t="shared" si="28"/>
        <v>2180079</v>
      </c>
      <c r="AC85" s="85">
        <v>1180700</v>
      </c>
      <c r="AD85" s="84">
        <v>804381</v>
      </c>
      <c r="AE85" s="84">
        <v>87128</v>
      </c>
      <c r="AF85" s="84">
        <v>5195</v>
      </c>
      <c r="AG85" s="84">
        <v>828</v>
      </c>
      <c r="AH85" s="84">
        <f t="shared" si="8"/>
        <v>2078232</v>
      </c>
      <c r="AI85" s="84">
        <f t="shared" si="9"/>
        <v>173374</v>
      </c>
      <c r="AJ85" s="84">
        <f t="shared" si="25"/>
        <v>2251606</v>
      </c>
      <c r="AK85" s="84">
        <v>2263</v>
      </c>
      <c r="AL85" s="84">
        <f t="shared" si="10"/>
        <v>189</v>
      </c>
      <c r="AM85" s="130">
        <f t="shared" si="29"/>
        <v>2254058</v>
      </c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</row>
    <row r="86" spans="1:51">
      <c r="A86" s="96">
        <f t="shared" si="12"/>
        <v>2025</v>
      </c>
      <c r="B86" s="96">
        <f t="shared" si="13"/>
        <v>4</v>
      </c>
      <c r="C86" s="95">
        <f t="shared" si="7"/>
        <v>45748</v>
      </c>
      <c r="E86" s="85">
        <v>853476</v>
      </c>
      <c r="F86" s="84">
        <v>686787</v>
      </c>
      <c r="G86" s="84">
        <v>76777</v>
      </c>
      <c r="H86" s="84">
        <v>4980</v>
      </c>
      <c r="I86" s="84">
        <v>696</v>
      </c>
      <c r="J86" s="84">
        <f t="shared" si="26"/>
        <v>1622716</v>
      </c>
      <c r="K86" s="84">
        <f t="shared" si="15"/>
        <v>135373</v>
      </c>
      <c r="L86" s="84">
        <f t="shared" si="16"/>
        <v>1758089</v>
      </c>
      <c r="M86" s="84">
        <v>2101</v>
      </c>
      <c r="N86" s="84">
        <f t="shared" si="17"/>
        <v>175</v>
      </c>
      <c r="O86" s="83">
        <f t="shared" si="27"/>
        <v>1760365</v>
      </c>
      <c r="P86" s="84"/>
      <c r="Q86" s="85">
        <v>893353.86522911454</v>
      </c>
      <c r="R86" s="84">
        <v>733361.65230850573</v>
      </c>
      <c r="S86" s="84">
        <v>80649.376585301288</v>
      </c>
      <c r="T86" s="84">
        <v>5243.4919511996095</v>
      </c>
      <c r="U86" s="84">
        <v>696.08758066271173</v>
      </c>
      <c r="V86" s="84">
        <f t="shared" si="19"/>
        <v>1713304.473654784</v>
      </c>
      <c r="W86" s="84">
        <f t="shared" si="20"/>
        <v>142930.52634521597</v>
      </c>
      <c r="X86" s="84">
        <f t="shared" si="21"/>
        <v>1856235</v>
      </c>
      <c r="Y86" s="84">
        <f t="shared" si="22"/>
        <v>2101</v>
      </c>
      <c r="Z86" s="84">
        <f t="shared" si="23"/>
        <v>175</v>
      </c>
      <c r="AA86" s="83">
        <f t="shared" si="28"/>
        <v>1858511</v>
      </c>
      <c r="AC86" s="85">
        <v>934454</v>
      </c>
      <c r="AD86" s="84">
        <v>750544</v>
      </c>
      <c r="AE86" s="84">
        <v>80649</v>
      </c>
      <c r="AF86" s="84">
        <v>5243</v>
      </c>
      <c r="AG86" s="84">
        <v>696</v>
      </c>
      <c r="AH86" s="84">
        <f t="shared" si="8"/>
        <v>1771586</v>
      </c>
      <c r="AI86" s="84">
        <f t="shared" si="9"/>
        <v>147792</v>
      </c>
      <c r="AJ86" s="84">
        <f t="shared" si="25"/>
        <v>1919378</v>
      </c>
      <c r="AK86" s="84">
        <v>2101</v>
      </c>
      <c r="AL86" s="84">
        <f t="shared" si="10"/>
        <v>175</v>
      </c>
      <c r="AM86" s="130">
        <f t="shared" si="29"/>
        <v>1921654</v>
      </c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</row>
    <row r="87" spans="1:51">
      <c r="A87" s="96">
        <f t="shared" si="12"/>
        <v>2025</v>
      </c>
      <c r="B87" s="96">
        <f t="shared" si="13"/>
        <v>5</v>
      </c>
      <c r="C87" s="95">
        <f t="shared" si="7"/>
        <v>45778</v>
      </c>
      <c r="E87" s="85">
        <v>786661</v>
      </c>
      <c r="F87" s="84">
        <v>690873</v>
      </c>
      <c r="G87" s="84">
        <v>81975</v>
      </c>
      <c r="H87" s="84">
        <v>5046</v>
      </c>
      <c r="I87" s="84">
        <v>490</v>
      </c>
      <c r="J87" s="84">
        <f t="shared" si="26"/>
        <v>1565045</v>
      </c>
      <c r="K87" s="84">
        <f t="shared" si="15"/>
        <v>130562</v>
      </c>
      <c r="L87" s="84">
        <f t="shared" si="16"/>
        <v>1695607</v>
      </c>
      <c r="M87" s="84">
        <v>2097</v>
      </c>
      <c r="N87" s="84">
        <f t="shared" si="17"/>
        <v>175</v>
      </c>
      <c r="O87" s="83">
        <f t="shared" si="27"/>
        <v>1697879</v>
      </c>
      <c r="P87" s="84"/>
      <c r="Q87" s="85">
        <v>815521.69436867849</v>
      </c>
      <c r="R87" s="84">
        <v>742203.15901336772</v>
      </c>
      <c r="S87" s="84">
        <v>86084.323844551909</v>
      </c>
      <c r="T87" s="84">
        <v>5286.7332576120307</v>
      </c>
      <c r="U87" s="84">
        <v>490.42048800048246</v>
      </c>
      <c r="V87" s="84">
        <f t="shared" si="19"/>
        <v>1649586.3309722105</v>
      </c>
      <c r="W87" s="84">
        <f t="shared" si="20"/>
        <v>137614.6690277895</v>
      </c>
      <c r="X87" s="84">
        <f t="shared" si="21"/>
        <v>1787201</v>
      </c>
      <c r="Y87" s="84">
        <f t="shared" si="22"/>
        <v>2097</v>
      </c>
      <c r="Z87" s="84">
        <f t="shared" si="23"/>
        <v>175</v>
      </c>
      <c r="AA87" s="83">
        <f t="shared" si="28"/>
        <v>1789473</v>
      </c>
      <c r="AC87" s="85">
        <v>856650</v>
      </c>
      <c r="AD87" s="84">
        <v>759754</v>
      </c>
      <c r="AE87" s="84">
        <v>86084</v>
      </c>
      <c r="AF87" s="84">
        <v>5287</v>
      </c>
      <c r="AG87" s="84">
        <v>490</v>
      </c>
      <c r="AH87" s="84">
        <f t="shared" si="8"/>
        <v>1708265</v>
      </c>
      <c r="AI87" s="84">
        <f t="shared" si="9"/>
        <v>142510</v>
      </c>
      <c r="AJ87" s="84">
        <f t="shared" si="25"/>
        <v>1850775</v>
      </c>
      <c r="AK87" s="84">
        <v>2097</v>
      </c>
      <c r="AL87" s="84">
        <f t="shared" si="10"/>
        <v>175</v>
      </c>
      <c r="AM87" s="130">
        <f t="shared" si="29"/>
        <v>1853047</v>
      </c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</row>
    <row r="88" spans="1:51">
      <c r="A88" s="96">
        <f t="shared" si="12"/>
        <v>2025</v>
      </c>
      <c r="B88" s="96">
        <f t="shared" si="13"/>
        <v>6</v>
      </c>
      <c r="C88" s="95">
        <f t="shared" si="7"/>
        <v>45809</v>
      </c>
      <c r="E88" s="85">
        <v>696862</v>
      </c>
      <c r="F88" s="84">
        <v>652901</v>
      </c>
      <c r="G88" s="84">
        <v>80445</v>
      </c>
      <c r="H88" s="84">
        <v>4964</v>
      </c>
      <c r="I88" s="84">
        <v>392</v>
      </c>
      <c r="J88" s="84">
        <f t="shared" si="26"/>
        <v>1435564</v>
      </c>
      <c r="K88" s="84">
        <f t="shared" si="15"/>
        <v>119760</v>
      </c>
      <c r="L88" s="84">
        <f t="shared" si="16"/>
        <v>1555324</v>
      </c>
      <c r="M88" s="84">
        <v>1727</v>
      </c>
      <c r="N88" s="84">
        <f t="shared" si="17"/>
        <v>144</v>
      </c>
      <c r="O88" s="83">
        <f t="shared" si="27"/>
        <v>1557195</v>
      </c>
      <c r="P88" s="84"/>
      <c r="Q88" s="85">
        <v>719692.62414304202</v>
      </c>
      <c r="R88" s="84">
        <v>703241.89431746444</v>
      </c>
      <c r="S88" s="84">
        <v>84554.936478692136</v>
      </c>
      <c r="T88" s="84">
        <v>5172.5614812948079</v>
      </c>
      <c r="U88" s="84">
        <v>392.16286049939674</v>
      </c>
      <c r="V88" s="84">
        <f t="shared" si="19"/>
        <v>1513054.1792809931</v>
      </c>
      <c r="W88" s="84">
        <f t="shared" si="20"/>
        <v>126224.82071900694</v>
      </c>
      <c r="X88" s="84">
        <f t="shared" si="21"/>
        <v>1639279</v>
      </c>
      <c r="Y88" s="84">
        <f t="shared" si="22"/>
        <v>1727</v>
      </c>
      <c r="Z88" s="84">
        <f t="shared" si="23"/>
        <v>144</v>
      </c>
      <c r="AA88" s="83">
        <f t="shared" si="28"/>
        <v>1641150</v>
      </c>
      <c r="AC88" s="85">
        <v>754832</v>
      </c>
      <c r="AD88" s="84">
        <v>719894</v>
      </c>
      <c r="AE88" s="84">
        <v>84555</v>
      </c>
      <c r="AF88" s="84">
        <v>5173</v>
      </c>
      <c r="AG88" s="84">
        <v>392</v>
      </c>
      <c r="AH88" s="84">
        <f t="shared" si="8"/>
        <v>1564846</v>
      </c>
      <c r="AI88" s="84">
        <f t="shared" si="9"/>
        <v>130545</v>
      </c>
      <c r="AJ88" s="84">
        <f t="shared" si="25"/>
        <v>1695391</v>
      </c>
      <c r="AK88" s="84">
        <v>1727</v>
      </c>
      <c r="AL88" s="84">
        <f t="shared" si="10"/>
        <v>144</v>
      </c>
      <c r="AM88" s="130">
        <f t="shared" si="29"/>
        <v>1697262</v>
      </c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</row>
    <row r="89" spans="1:51">
      <c r="A89" s="96">
        <f t="shared" si="12"/>
        <v>2025</v>
      </c>
      <c r="B89" s="96">
        <f t="shared" si="13"/>
        <v>7</v>
      </c>
      <c r="C89" s="95">
        <f t="shared" si="7"/>
        <v>45839</v>
      </c>
      <c r="E89" s="85">
        <v>697484</v>
      </c>
      <c r="F89" s="84">
        <v>729143</v>
      </c>
      <c r="G89" s="84">
        <v>86189</v>
      </c>
      <c r="H89" s="84">
        <v>4879</v>
      </c>
      <c r="I89" s="84">
        <v>329</v>
      </c>
      <c r="J89" s="84">
        <f t="shared" si="26"/>
        <v>1518024</v>
      </c>
      <c r="K89" s="84">
        <f t="shared" si="15"/>
        <v>126639</v>
      </c>
      <c r="L89" s="84">
        <f t="shared" si="16"/>
        <v>1644663</v>
      </c>
      <c r="M89" s="84">
        <v>2779</v>
      </c>
      <c r="N89" s="84">
        <f t="shared" si="17"/>
        <v>232</v>
      </c>
      <c r="O89" s="83">
        <f t="shared" si="27"/>
        <v>1647674</v>
      </c>
      <c r="P89" s="84"/>
      <c r="Q89" s="85">
        <v>721516.54936661164</v>
      </c>
      <c r="R89" s="84">
        <v>783362.1557390606</v>
      </c>
      <c r="S89" s="84">
        <v>90476.904252298002</v>
      </c>
      <c r="T89" s="84">
        <v>5132.5088782915664</v>
      </c>
      <c r="U89" s="84">
        <v>329.07579329423169</v>
      </c>
      <c r="V89" s="84">
        <f t="shared" si="19"/>
        <v>1600817.1940295559</v>
      </c>
      <c r="W89" s="84">
        <f t="shared" si="20"/>
        <v>133545.80597044411</v>
      </c>
      <c r="X89" s="84">
        <f t="shared" si="21"/>
        <v>1734363</v>
      </c>
      <c r="Y89" s="84">
        <f t="shared" si="22"/>
        <v>2779</v>
      </c>
      <c r="Z89" s="84">
        <f t="shared" si="23"/>
        <v>232</v>
      </c>
      <c r="AA89" s="83">
        <f t="shared" si="28"/>
        <v>1737374</v>
      </c>
      <c r="AC89" s="85">
        <v>760993</v>
      </c>
      <c r="AD89" s="84">
        <v>801291</v>
      </c>
      <c r="AE89" s="84">
        <v>90477</v>
      </c>
      <c r="AF89" s="84">
        <v>5133</v>
      </c>
      <c r="AG89" s="84">
        <v>329</v>
      </c>
      <c r="AH89" s="84">
        <f t="shared" si="8"/>
        <v>1658223</v>
      </c>
      <c r="AI89" s="84">
        <f t="shared" si="9"/>
        <v>138335</v>
      </c>
      <c r="AJ89" s="84">
        <f t="shared" si="25"/>
        <v>1796558</v>
      </c>
      <c r="AK89" s="84">
        <v>2779</v>
      </c>
      <c r="AL89" s="84">
        <f t="shared" si="10"/>
        <v>232</v>
      </c>
      <c r="AM89" s="130">
        <f t="shared" si="29"/>
        <v>1799569</v>
      </c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</row>
    <row r="90" spans="1:51">
      <c r="A90" s="96">
        <f t="shared" si="12"/>
        <v>2025</v>
      </c>
      <c r="B90" s="96">
        <f t="shared" si="13"/>
        <v>8</v>
      </c>
      <c r="C90" s="95">
        <f t="shared" si="7"/>
        <v>45870</v>
      </c>
      <c r="E90" s="85">
        <v>723027</v>
      </c>
      <c r="F90" s="84">
        <v>744285</v>
      </c>
      <c r="G90" s="84">
        <v>87331</v>
      </c>
      <c r="H90" s="84">
        <v>4909</v>
      </c>
      <c r="I90" s="84">
        <v>310</v>
      </c>
      <c r="J90" s="84">
        <f t="shared" si="26"/>
        <v>1559862</v>
      </c>
      <c r="K90" s="84">
        <f t="shared" si="15"/>
        <v>130129</v>
      </c>
      <c r="L90" s="84">
        <f t="shared" si="16"/>
        <v>1689991</v>
      </c>
      <c r="M90" s="84">
        <v>1579</v>
      </c>
      <c r="N90" s="84">
        <f t="shared" si="17"/>
        <v>132</v>
      </c>
      <c r="O90" s="83">
        <f t="shared" si="27"/>
        <v>1691702</v>
      </c>
      <c r="P90" s="84"/>
      <c r="Q90" s="85">
        <v>747568.14476207411</v>
      </c>
      <c r="R90" s="84">
        <v>799858.88147442474</v>
      </c>
      <c r="S90" s="84">
        <v>91824.676894928707</v>
      </c>
      <c r="T90" s="84">
        <v>5209.0136382836345</v>
      </c>
      <c r="U90" s="84">
        <v>310.38825051970383</v>
      </c>
      <c r="V90" s="84">
        <f t="shared" si="19"/>
        <v>1644771.1050202309</v>
      </c>
      <c r="W90" s="84">
        <f t="shared" si="20"/>
        <v>137212.89497976913</v>
      </c>
      <c r="X90" s="84">
        <f t="shared" si="21"/>
        <v>1781984</v>
      </c>
      <c r="Y90" s="84">
        <f t="shared" si="22"/>
        <v>1579</v>
      </c>
      <c r="Z90" s="84">
        <f t="shared" si="23"/>
        <v>132</v>
      </c>
      <c r="AA90" s="83">
        <f t="shared" si="28"/>
        <v>1783695</v>
      </c>
      <c r="AC90" s="85">
        <v>786287</v>
      </c>
      <c r="AD90" s="84">
        <v>818176</v>
      </c>
      <c r="AE90" s="84">
        <v>91825</v>
      </c>
      <c r="AF90" s="84">
        <v>5209</v>
      </c>
      <c r="AG90" s="84">
        <v>310</v>
      </c>
      <c r="AH90" s="84">
        <f t="shared" si="8"/>
        <v>1701807</v>
      </c>
      <c r="AI90" s="84">
        <f t="shared" si="9"/>
        <v>141971</v>
      </c>
      <c r="AJ90" s="84">
        <f t="shared" si="25"/>
        <v>1843778</v>
      </c>
      <c r="AK90" s="84">
        <v>1579</v>
      </c>
      <c r="AL90" s="84">
        <f t="shared" si="10"/>
        <v>132</v>
      </c>
      <c r="AM90" s="130">
        <f t="shared" si="29"/>
        <v>1845489</v>
      </c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</row>
    <row r="91" spans="1:51">
      <c r="A91" s="96">
        <f t="shared" si="12"/>
        <v>2025</v>
      </c>
      <c r="B91" s="96">
        <f t="shared" si="13"/>
        <v>9</v>
      </c>
      <c r="C91" s="95">
        <f t="shared" si="7"/>
        <v>45901</v>
      </c>
      <c r="E91" s="85">
        <v>682233</v>
      </c>
      <c r="F91" s="84">
        <v>681468</v>
      </c>
      <c r="G91" s="84">
        <v>84382</v>
      </c>
      <c r="H91" s="84">
        <v>5309</v>
      </c>
      <c r="I91" s="84">
        <v>347</v>
      </c>
      <c r="J91" s="84">
        <f t="shared" si="26"/>
        <v>1453739</v>
      </c>
      <c r="K91" s="84">
        <f t="shared" si="15"/>
        <v>121276</v>
      </c>
      <c r="L91" s="84">
        <f t="shared" si="16"/>
        <v>1575015</v>
      </c>
      <c r="M91" s="84">
        <v>1377</v>
      </c>
      <c r="N91" s="84">
        <f t="shared" si="17"/>
        <v>115</v>
      </c>
      <c r="O91" s="83">
        <f t="shared" si="27"/>
        <v>1576507</v>
      </c>
      <c r="P91" s="84"/>
      <c r="Q91" s="85">
        <v>709454.09812697233</v>
      </c>
      <c r="R91" s="84">
        <v>735251.49779938825</v>
      </c>
      <c r="S91" s="84">
        <v>88666.620266872094</v>
      </c>
      <c r="T91" s="84">
        <v>5620.8504259181518</v>
      </c>
      <c r="U91" s="84">
        <v>347.25099416720462</v>
      </c>
      <c r="V91" s="84">
        <f t="shared" si="19"/>
        <v>1539340.3176133181</v>
      </c>
      <c r="W91" s="84">
        <f t="shared" si="20"/>
        <v>128417.6823866819</v>
      </c>
      <c r="X91" s="84">
        <f t="shared" si="21"/>
        <v>1667758</v>
      </c>
      <c r="Y91" s="84">
        <f t="shared" si="22"/>
        <v>1377</v>
      </c>
      <c r="Z91" s="84">
        <f t="shared" si="23"/>
        <v>115</v>
      </c>
      <c r="AA91" s="83">
        <f t="shared" si="28"/>
        <v>1669250</v>
      </c>
      <c r="AC91" s="85">
        <v>746750</v>
      </c>
      <c r="AD91" s="84">
        <v>752344</v>
      </c>
      <c r="AE91" s="84">
        <v>88667</v>
      </c>
      <c r="AF91" s="84">
        <v>5621</v>
      </c>
      <c r="AG91" s="84">
        <v>347</v>
      </c>
      <c r="AH91" s="84">
        <f t="shared" si="8"/>
        <v>1593729</v>
      </c>
      <c r="AI91" s="84">
        <f t="shared" si="9"/>
        <v>132955</v>
      </c>
      <c r="AJ91" s="84">
        <f t="shared" si="25"/>
        <v>1726684</v>
      </c>
      <c r="AK91" s="84">
        <v>1377</v>
      </c>
      <c r="AL91" s="84">
        <f t="shared" si="10"/>
        <v>115</v>
      </c>
      <c r="AM91" s="130">
        <f t="shared" si="29"/>
        <v>1728176</v>
      </c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</row>
    <row r="92" spans="1:51">
      <c r="A92" s="96">
        <f t="shared" si="12"/>
        <v>2025</v>
      </c>
      <c r="B92" s="96">
        <f t="shared" si="13"/>
        <v>10</v>
      </c>
      <c r="C92" s="95">
        <f t="shared" si="7"/>
        <v>45931</v>
      </c>
      <c r="E92" s="85">
        <v>853429</v>
      </c>
      <c r="F92" s="84">
        <v>670528</v>
      </c>
      <c r="G92" s="84">
        <v>84765</v>
      </c>
      <c r="H92" s="84">
        <v>5032</v>
      </c>
      <c r="I92" s="84">
        <v>545</v>
      </c>
      <c r="J92" s="84">
        <f t="shared" si="26"/>
        <v>1614299</v>
      </c>
      <c r="K92" s="84">
        <f t="shared" si="15"/>
        <v>134671</v>
      </c>
      <c r="L92" s="84">
        <f t="shared" si="16"/>
        <v>1748970</v>
      </c>
      <c r="M92" s="84">
        <v>1767</v>
      </c>
      <c r="N92" s="84">
        <f t="shared" si="17"/>
        <v>147</v>
      </c>
      <c r="O92" s="83">
        <f t="shared" si="27"/>
        <v>1750884</v>
      </c>
      <c r="P92" s="84"/>
      <c r="Q92" s="85">
        <v>892463.64141281787</v>
      </c>
      <c r="R92" s="84">
        <v>725958.30241241015</v>
      </c>
      <c r="S92" s="84">
        <v>89216.770002392499</v>
      </c>
      <c r="T92" s="84">
        <v>5440.2825825312029</v>
      </c>
      <c r="U92" s="84">
        <v>544.8110570483542</v>
      </c>
      <c r="V92" s="84">
        <f t="shared" si="19"/>
        <v>1713623.8074672003</v>
      </c>
      <c r="W92" s="84">
        <f t="shared" si="20"/>
        <v>142957.19253279967</v>
      </c>
      <c r="X92" s="84">
        <f t="shared" si="21"/>
        <v>1856581</v>
      </c>
      <c r="Y92" s="84">
        <f t="shared" si="22"/>
        <v>1767</v>
      </c>
      <c r="Z92" s="84">
        <f t="shared" si="23"/>
        <v>147</v>
      </c>
      <c r="AA92" s="83">
        <f t="shared" si="28"/>
        <v>1858495</v>
      </c>
      <c r="AC92" s="85">
        <v>940063</v>
      </c>
      <c r="AD92" s="84">
        <v>744542</v>
      </c>
      <c r="AE92" s="84">
        <v>89217</v>
      </c>
      <c r="AF92" s="84">
        <v>5440</v>
      </c>
      <c r="AG92" s="84">
        <v>545</v>
      </c>
      <c r="AH92" s="84">
        <f t="shared" si="8"/>
        <v>1779807</v>
      </c>
      <c r="AI92" s="84">
        <f t="shared" si="9"/>
        <v>148478</v>
      </c>
      <c r="AJ92" s="84">
        <f t="shared" si="25"/>
        <v>1928285</v>
      </c>
      <c r="AK92" s="84">
        <v>1767</v>
      </c>
      <c r="AL92" s="84">
        <f t="shared" si="10"/>
        <v>147</v>
      </c>
      <c r="AM92" s="130">
        <f t="shared" si="29"/>
        <v>1930199</v>
      </c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</row>
    <row r="93" spans="1:51">
      <c r="A93" s="96">
        <f t="shared" si="12"/>
        <v>2025</v>
      </c>
      <c r="B93" s="96">
        <f t="shared" si="13"/>
        <v>11</v>
      </c>
      <c r="C93" s="95">
        <f t="shared" si="7"/>
        <v>45962</v>
      </c>
      <c r="E93" s="85">
        <v>1058980</v>
      </c>
      <c r="F93" s="84">
        <v>688447</v>
      </c>
      <c r="G93" s="84">
        <v>78957</v>
      </c>
      <c r="H93" s="84">
        <v>5048</v>
      </c>
      <c r="I93" s="84">
        <v>770</v>
      </c>
      <c r="J93" s="84">
        <f t="shared" si="26"/>
        <v>1832202</v>
      </c>
      <c r="K93" s="84">
        <f t="shared" si="15"/>
        <v>152849</v>
      </c>
      <c r="L93" s="84">
        <f t="shared" si="16"/>
        <v>1985051</v>
      </c>
      <c r="M93" s="84">
        <v>1763</v>
      </c>
      <c r="N93" s="84">
        <f t="shared" si="17"/>
        <v>147</v>
      </c>
      <c r="O93" s="83">
        <f t="shared" si="27"/>
        <v>1986961</v>
      </c>
      <c r="P93" s="84"/>
      <c r="Q93" s="85">
        <v>1113514.5680952575</v>
      </c>
      <c r="R93" s="84">
        <v>741170.38261773123</v>
      </c>
      <c r="S93" s="84">
        <v>83163.012306521836</v>
      </c>
      <c r="T93" s="84">
        <v>5509.256622983291</v>
      </c>
      <c r="U93" s="84">
        <v>769.93471405411969</v>
      </c>
      <c r="V93" s="84">
        <f t="shared" si="19"/>
        <v>1944127.1543565481</v>
      </c>
      <c r="W93" s="84">
        <f t="shared" si="20"/>
        <v>162185.8456434519</v>
      </c>
      <c r="X93" s="84">
        <f t="shared" si="21"/>
        <v>2106313</v>
      </c>
      <c r="Y93" s="84">
        <f t="shared" si="22"/>
        <v>1763</v>
      </c>
      <c r="Z93" s="84">
        <f t="shared" si="23"/>
        <v>147</v>
      </c>
      <c r="AA93" s="83">
        <f t="shared" si="28"/>
        <v>2108223</v>
      </c>
      <c r="AC93" s="85">
        <v>1171081</v>
      </c>
      <c r="AD93" s="84">
        <v>759492</v>
      </c>
      <c r="AE93" s="84">
        <v>83163</v>
      </c>
      <c r="AF93" s="84">
        <v>5509</v>
      </c>
      <c r="AG93" s="84">
        <v>770</v>
      </c>
      <c r="AH93" s="84">
        <f t="shared" si="8"/>
        <v>2020015</v>
      </c>
      <c r="AI93" s="84">
        <f t="shared" si="9"/>
        <v>168517</v>
      </c>
      <c r="AJ93" s="84">
        <f t="shared" si="25"/>
        <v>2188532</v>
      </c>
      <c r="AK93" s="84">
        <v>1763</v>
      </c>
      <c r="AL93" s="84">
        <f t="shared" si="10"/>
        <v>147</v>
      </c>
      <c r="AM93" s="130">
        <f t="shared" si="29"/>
        <v>2190442</v>
      </c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</row>
    <row r="94" spans="1:51">
      <c r="A94" s="96">
        <f t="shared" si="12"/>
        <v>2025</v>
      </c>
      <c r="B94" s="96">
        <f t="shared" si="13"/>
        <v>12</v>
      </c>
      <c r="C94" s="95">
        <f t="shared" si="7"/>
        <v>45992</v>
      </c>
      <c r="E94" s="85">
        <v>1250306</v>
      </c>
      <c r="F94" s="84">
        <v>794965</v>
      </c>
      <c r="G94" s="84">
        <v>80588</v>
      </c>
      <c r="H94" s="84">
        <v>5230</v>
      </c>
      <c r="I94" s="84">
        <v>969</v>
      </c>
      <c r="J94" s="84">
        <f t="shared" si="26"/>
        <v>2132058</v>
      </c>
      <c r="K94" s="84">
        <f t="shared" si="15"/>
        <v>177864</v>
      </c>
      <c r="L94" s="84">
        <f t="shared" si="16"/>
        <v>2309922</v>
      </c>
      <c r="M94" s="84">
        <v>1649</v>
      </c>
      <c r="N94" s="84">
        <f t="shared" si="17"/>
        <v>138</v>
      </c>
      <c r="O94" s="83">
        <f t="shared" si="27"/>
        <v>2311709</v>
      </c>
      <c r="P94" s="84"/>
      <c r="Q94" s="85">
        <v>1328586.2568989159</v>
      </c>
      <c r="R94" s="84">
        <v>852284.99424918869</v>
      </c>
      <c r="S94" s="84">
        <v>85014.10425156838</v>
      </c>
      <c r="T94" s="84">
        <v>5738.0219125650583</v>
      </c>
      <c r="U94" s="84">
        <v>969.33677513497889</v>
      </c>
      <c r="V94" s="84">
        <f t="shared" si="19"/>
        <v>2272592.7140873726</v>
      </c>
      <c r="W94" s="84">
        <f t="shared" si="20"/>
        <v>189588.28591262735</v>
      </c>
      <c r="X94" s="84">
        <f t="shared" si="21"/>
        <v>2462181</v>
      </c>
      <c r="Y94" s="84">
        <f t="shared" si="22"/>
        <v>1649</v>
      </c>
      <c r="Z94" s="84">
        <f t="shared" si="23"/>
        <v>138</v>
      </c>
      <c r="AA94" s="83">
        <f t="shared" si="28"/>
        <v>2463968</v>
      </c>
      <c r="AC94" s="85">
        <v>1403235</v>
      </c>
      <c r="AD94" s="84">
        <v>875109</v>
      </c>
      <c r="AE94" s="84">
        <v>85014</v>
      </c>
      <c r="AF94" s="84">
        <v>5738</v>
      </c>
      <c r="AG94" s="84">
        <v>969</v>
      </c>
      <c r="AH94" s="84">
        <f t="shared" si="8"/>
        <v>2370065</v>
      </c>
      <c r="AI94" s="84">
        <f t="shared" si="9"/>
        <v>197719</v>
      </c>
      <c r="AJ94" s="84">
        <f t="shared" si="25"/>
        <v>2567784</v>
      </c>
      <c r="AK94" s="84">
        <v>1649</v>
      </c>
      <c r="AL94" s="84">
        <f t="shared" si="10"/>
        <v>138</v>
      </c>
      <c r="AM94" s="130">
        <f t="shared" si="29"/>
        <v>2569571</v>
      </c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</row>
    <row r="95" spans="1:51">
      <c r="A95" s="96">
        <f t="shared" si="12"/>
        <v>2026</v>
      </c>
      <c r="B95" s="96">
        <f t="shared" si="13"/>
        <v>1</v>
      </c>
      <c r="C95" s="95">
        <f t="shared" si="7"/>
        <v>46023</v>
      </c>
      <c r="E95" s="85">
        <v>1282606</v>
      </c>
      <c r="F95" s="84">
        <v>790963</v>
      </c>
      <c r="G95" s="84">
        <v>81635</v>
      </c>
      <c r="H95" s="84">
        <v>5230</v>
      </c>
      <c r="I95" s="84">
        <v>1024</v>
      </c>
      <c r="J95" s="84">
        <f t="shared" si="26"/>
        <v>2161458</v>
      </c>
      <c r="K95" s="84">
        <f t="shared" si="15"/>
        <v>180317</v>
      </c>
      <c r="L95" s="84">
        <f t="shared" si="16"/>
        <v>2341775</v>
      </c>
      <c r="M95" s="84">
        <v>2243</v>
      </c>
      <c r="N95" s="84">
        <f t="shared" si="17"/>
        <v>187</v>
      </c>
      <c r="O95" s="83">
        <f t="shared" si="27"/>
        <v>2344205</v>
      </c>
      <c r="P95" s="84"/>
      <c r="Q95" s="85">
        <v>1355698.6671111993</v>
      </c>
      <c r="R95" s="84">
        <v>848987.48653301736</v>
      </c>
      <c r="S95" s="84">
        <v>86174.098291442657</v>
      </c>
      <c r="T95" s="84">
        <v>5752.9392213618721</v>
      </c>
      <c r="U95" s="84">
        <v>1023.9705601372699</v>
      </c>
      <c r="V95" s="84">
        <f t="shared" si="19"/>
        <v>2297637.1617171583</v>
      </c>
      <c r="W95" s="84">
        <f t="shared" si="20"/>
        <v>191676.83828284172</v>
      </c>
      <c r="X95" s="84">
        <f t="shared" si="21"/>
        <v>2489314</v>
      </c>
      <c r="Y95" s="84">
        <f t="shared" si="22"/>
        <v>2243</v>
      </c>
      <c r="Z95" s="84">
        <f t="shared" si="23"/>
        <v>187</v>
      </c>
      <c r="AA95" s="83">
        <f t="shared" si="28"/>
        <v>2491744</v>
      </c>
      <c r="AC95" s="85">
        <v>1421444</v>
      </c>
      <c r="AD95" s="84">
        <v>870634</v>
      </c>
      <c r="AE95" s="84">
        <v>86174</v>
      </c>
      <c r="AF95" s="84">
        <v>5753</v>
      </c>
      <c r="AG95" s="84">
        <v>1024</v>
      </c>
      <c r="AH95" s="84">
        <f t="shared" si="8"/>
        <v>2385029</v>
      </c>
      <c r="AI95" s="84">
        <f t="shared" si="9"/>
        <v>198968</v>
      </c>
      <c r="AJ95" s="84">
        <f t="shared" si="25"/>
        <v>2583997</v>
      </c>
      <c r="AK95" s="84">
        <v>2243</v>
      </c>
      <c r="AL95" s="84">
        <f t="shared" si="10"/>
        <v>187</v>
      </c>
      <c r="AM95" s="130">
        <f t="shared" si="29"/>
        <v>2586427</v>
      </c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</row>
    <row r="96" spans="1:51">
      <c r="A96" s="96">
        <f t="shared" si="12"/>
        <v>2026</v>
      </c>
      <c r="B96" s="96">
        <f t="shared" si="13"/>
        <v>2</v>
      </c>
      <c r="C96" s="95">
        <f t="shared" si="7"/>
        <v>46054</v>
      </c>
      <c r="E96" s="85">
        <v>1046142</v>
      </c>
      <c r="F96" s="84">
        <v>708215</v>
      </c>
      <c r="G96" s="84">
        <v>76635</v>
      </c>
      <c r="H96" s="84">
        <v>4915</v>
      </c>
      <c r="I96" s="84">
        <v>818</v>
      </c>
      <c r="J96" s="84">
        <f t="shared" si="26"/>
        <v>1836725</v>
      </c>
      <c r="K96" s="84">
        <f t="shared" si="15"/>
        <v>153226</v>
      </c>
      <c r="L96" s="84">
        <f t="shared" si="16"/>
        <v>1989951</v>
      </c>
      <c r="M96" s="84">
        <v>2355</v>
      </c>
      <c r="N96" s="84">
        <f t="shared" si="17"/>
        <v>196</v>
      </c>
      <c r="O96" s="83">
        <f t="shared" si="27"/>
        <v>1992502</v>
      </c>
      <c r="P96" s="84"/>
      <c r="Q96" s="85">
        <v>1104679.0596979053</v>
      </c>
      <c r="R96" s="84">
        <v>758906.32120563602</v>
      </c>
      <c r="S96" s="84">
        <v>80709.017928274086</v>
      </c>
      <c r="T96" s="84">
        <v>5321.3561291761689</v>
      </c>
      <c r="U96" s="84">
        <v>818.02610410795194</v>
      </c>
      <c r="V96" s="84">
        <f t="shared" si="19"/>
        <v>1950433.7810650996</v>
      </c>
      <c r="W96" s="84">
        <f t="shared" si="20"/>
        <v>162712.21893490036</v>
      </c>
      <c r="X96" s="84">
        <f t="shared" si="21"/>
        <v>2113146</v>
      </c>
      <c r="Y96" s="84">
        <f t="shared" si="22"/>
        <v>2355</v>
      </c>
      <c r="Z96" s="84">
        <f t="shared" si="23"/>
        <v>196</v>
      </c>
      <c r="AA96" s="83">
        <f t="shared" si="28"/>
        <v>2115697</v>
      </c>
      <c r="AC96" s="85">
        <v>1157727</v>
      </c>
      <c r="AD96" s="84">
        <v>775941</v>
      </c>
      <c r="AE96" s="84">
        <v>80709</v>
      </c>
      <c r="AF96" s="84">
        <v>5321</v>
      </c>
      <c r="AG96" s="84">
        <v>818</v>
      </c>
      <c r="AH96" s="84">
        <f t="shared" si="8"/>
        <v>2020516</v>
      </c>
      <c r="AI96" s="84">
        <f t="shared" si="9"/>
        <v>168559</v>
      </c>
      <c r="AJ96" s="84">
        <f t="shared" si="25"/>
        <v>2189075</v>
      </c>
      <c r="AK96" s="84">
        <v>2355</v>
      </c>
      <c r="AL96" s="84">
        <f t="shared" si="10"/>
        <v>196</v>
      </c>
      <c r="AM96" s="130">
        <f t="shared" si="29"/>
        <v>2191626</v>
      </c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</row>
    <row r="97" spans="1:51">
      <c r="A97" s="96">
        <f t="shared" si="12"/>
        <v>2026</v>
      </c>
      <c r="B97" s="96">
        <f t="shared" si="13"/>
        <v>3</v>
      </c>
      <c r="C97" s="95">
        <f t="shared" si="7"/>
        <v>46082</v>
      </c>
      <c r="E97" s="85">
        <v>1091068</v>
      </c>
      <c r="F97" s="84">
        <v>736479</v>
      </c>
      <c r="G97" s="84">
        <v>81623</v>
      </c>
      <c r="H97" s="84">
        <v>4731</v>
      </c>
      <c r="I97" s="84">
        <v>827</v>
      </c>
      <c r="J97" s="84">
        <f t="shared" si="26"/>
        <v>1914728</v>
      </c>
      <c r="K97" s="84">
        <f t="shared" si="15"/>
        <v>159734</v>
      </c>
      <c r="L97" s="84">
        <f t="shared" si="16"/>
        <v>2074462</v>
      </c>
      <c r="M97" s="84">
        <v>2263</v>
      </c>
      <c r="N97" s="84">
        <f t="shared" si="17"/>
        <v>189</v>
      </c>
      <c r="O97" s="83">
        <f t="shared" si="27"/>
        <v>2076914</v>
      </c>
      <c r="P97" s="84"/>
      <c r="Q97" s="85">
        <v>1148816.0985251241</v>
      </c>
      <c r="R97" s="84">
        <v>796453.32229556714</v>
      </c>
      <c r="S97" s="84">
        <v>86267.329859788559</v>
      </c>
      <c r="T97" s="84">
        <v>5166.8646729130405</v>
      </c>
      <c r="U97" s="84">
        <v>827.47316719079129</v>
      </c>
      <c r="V97" s="84">
        <f t="shared" si="19"/>
        <v>2037531.0885205835</v>
      </c>
      <c r="W97" s="84">
        <f t="shared" si="20"/>
        <v>169977.91147941654</v>
      </c>
      <c r="X97" s="84">
        <f t="shared" si="21"/>
        <v>2207509</v>
      </c>
      <c r="Y97" s="84">
        <f t="shared" si="22"/>
        <v>2263</v>
      </c>
      <c r="Z97" s="84">
        <f t="shared" si="23"/>
        <v>189</v>
      </c>
      <c r="AA97" s="83">
        <f t="shared" si="28"/>
        <v>2209961</v>
      </c>
      <c r="AC97" s="85">
        <v>1202819</v>
      </c>
      <c r="AD97" s="84">
        <v>816576</v>
      </c>
      <c r="AE97" s="84">
        <v>86267</v>
      </c>
      <c r="AF97" s="84">
        <v>5167</v>
      </c>
      <c r="AG97" s="84">
        <v>827</v>
      </c>
      <c r="AH97" s="84">
        <f t="shared" si="8"/>
        <v>2111656</v>
      </c>
      <c r="AI97" s="84">
        <f t="shared" si="9"/>
        <v>176162</v>
      </c>
      <c r="AJ97" s="84">
        <f t="shared" si="25"/>
        <v>2287818</v>
      </c>
      <c r="AK97" s="84">
        <v>2263</v>
      </c>
      <c r="AL97" s="84">
        <f t="shared" si="10"/>
        <v>189</v>
      </c>
      <c r="AM97" s="130">
        <f t="shared" si="29"/>
        <v>2290270</v>
      </c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</row>
    <row r="98" spans="1:51">
      <c r="A98" s="96">
        <f t="shared" si="12"/>
        <v>2026</v>
      </c>
      <c r="B98" s="96">
        <f t="shared" si="13"/>
        <v>4</v>
      </c>
      <c r="C98" s="95">
        <f t="shared" si="7"/>
        <v>46113</v>
      </c>
      <c r="E98" s="85">
        <v>857513</v>
      </c>
      <c r="F98" s="84">
        <v>686987</v>
      </c>
      <c r="G98" s="84">
        <v>75520</v>
      </c>
      <c r="H98" s="84">
        <v>4843</v>
      </c>
      <c r="I98" s="84">
        <v>696</v>
      </c>
      <c r="J98" s="84">
        <f t="shared" si="26"/>
        <v>1625559</v>
      </c>
      <c r="K98" s="84">
        <f t="shared" si="15"/>
        <v>135610</v>
      </c>
      <c r="L98" s="84">
        <f t="shared" si="16"/>
        <v>1761169</v>
      </c>
      <c r="M98" s="84">
        <v>2101</v>
      </c>
      <c r="N98" s="84">
        <f t="shared" si="17"/>
        <v>175</v>
      </c>
      <c r="O98" s="83">
        <f t="shared" si="27"/>
        <v>1763445</v>
      </c>
      <c r="P98" s="84"/>
      <c r="Q98" s="85">
        <v>907672.87834894075</v>
      </c>
      <c r="R98" s="84">
        <v>743250.55487579701</v>
      </c>
      <c r="S98" s="84">
        <v>79931.672916579992</v>
      </c>
      <c r="T98" s="84">
        <v>5218.7234418952321</v>
      </c>
      <c r="U98" s="84">
        <v>695.58714657738096</v>
      </c>
      <c r="V98" s="84">
        <f t="shared" si="19"/>
        <v>1736769.4167297904</v>
      </c>
      <c r="W98" s="84">
        <f t="shared" si="20"/>
        <v>144887.58327020961</v>
      </c>
      <c r="X98" s="84">
        <f t="shared" si="21"/>
        <v>1881657</v>
      </c>
      <c r="Y98" s="84">
        <f t="shared" si="22"/>
        <v>2101</v>
      </c>
      <c r="Z98" s="84">
        <f t="shared" si="23"/>
        <v>175</v>
      </c>
      <c r="AA98" s="83">
        <f t="shared" si="28"/>
        <v>1883933</v>
      </c>
      <c r="AC98" s="85">
        <v>952411</v>
      </c>
      <c r="AD98" s="84">
        <v>761821</v>
      </c>
      <c r="AE98" s="84">
        <v>79932</v>
      </c>
      <c r="AF98" s="84">
        <v>5219</v>
      </c>
      <c r="AG98" s="84">
        <v>696</v>
      </c>
      <c r="AH98" s="84">
        <f t="shared" si="8"/>
        <v>1800079</v>
      </c>
      <c r="AI98" s="84">
        <f t="shared" si="9"/>
        <v>150169</v>
      </c>
      <c r="AJ98" s="84">
        <f t="shared" si="25"/>
        <v>1950248</v>
      </c>
      <c r="AK98" s="84">
        <v>2101</v>
      </c>
      <c r="AL98" s="84">
        <f t="shared" si="10"/>
        <v>175</v>
      </c>
      <c r="AM98" s="130">
        <f t="shared" si="29"/>
        <v>1952524</v>
      </c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</row>
    <row r="99" spans="1:51">
      <c r="A99" s="96">
        <f t="shared" si="12"/>
        <v>2026</v>
      </c>
      <c r="B99" s="96">
        <f t="shared" si="13"/>
        <v>5</v>
      </c>
      <c r="C99" s="95">
        <f t="shared" ref="C99:C162" si="30">DATE(A99,B99,1)</f>
        <v>46143</v>
      </c>
      <c r="E99" s="85">
        <v>793298</v>
      </c>
      <c r="F99" s="84">
        <v>689811</v>
      </c>
      <c r="G99" s="84">
        <v>80705</v>
      </c>
      <c r="H99" s="84">
        <v>4925</v>
      </c>
      <c r="I99" s="84">
        <v>490</v>
      </c>
      <c r="J99" s="84">
        <f t="shared" si="26"/>
        <v>1569229</v>
      </c>
      <c r="K99" s="84">
        <f t="shared" si="15"/>
        <v>130911</v>
      </c>
      <c r="L99" s="84">
        <f t="shared" si="16"/>
        <v>1700140</v>
      </c>
      <c r="M99" s="84">
        <v>2097</v>
      </c>
      <c r="N99" s="84">
        <f t="shared" si="17"/>
        <v>175</v>
      </c>
      <c r="O99" s="83">
        <f t="shared" si="27"/>
        <v>1702412</v>
      </c>
      <c r="P99" s="84"/>
      <c r="Q99" s="85">
        <v>829359.05055617553</v>
      </c>
      <c r="R99" s="84">
        <v>751777.5694149232</v>
      </c>
      <c r="S99" s="84">
        <v>85368.090544166756</v>
      </c>
      <c r="T99" s="84">
        <v>5265.0365176064061</v>
      </c>
      <c r="U99" s="84">
        <v>490.1722859580114</v>
      </c>
      <c r="V99" s="84">
        <f t="shared" si="19"/>
        <v>1672259.9193188299</v>
      </c>
      <c r="W99" s="84">
        <f t="shared" si="20"/>
        <v>139506.0806811701</v>
      </c>
      <c r="X99" s="84">
        <f t="shared" si="21"/>
        <v>1811766</v>
      </c>
      <c r="Y99" s="84">
        <f t="shared" si="22"/>
        <v>2097</v>
      </c>
      <c r="Z99" s="84">
        <f t="shared" si="23"/>
        <v>175</v>
      </c>
      <c r="AA99" s="83">
        <f t="shared" si="28"/>
        <v>1814038</v>
      </c>
      <c r="AC99" s="85">
        <v>873872</v>
      </c>
      <c r="AD99" s="84">
        <v>770744</v>
      </c>
      <c r="AE99" s="84">
        <v>85368</v>
      </c>
      <c r="AF99" s="84">
        <v>5265</v>
      </c>
      <c r="AG99" s="84">
        <v>490</v>
      </c>
      <c r="AH99" s="84">
        <f t="shared" ref="AH99:AH162" si="31">SUM(AC99:AG99)</f>
        <v>1735739</v>
      </c>
      <c r="AI99" s="84">
        <f t="shared" ref="AI99:AI162" si="32">AJ99-AH99</f>
        <v>144802</v>
      </c>
      <c r="AJ99" s="84">
        <f t="shared" si="25"/>
        <v>1880541</v>
      </c>
      <c r="AK99" s="84">
        <v>2097</v>
      </c>
      <c r="AL99" s="84">
        <f t="shared" ref="AL99:AL162" si="33">N99</f>
        <v>175</v>
      </c>
      <c r="AM99" s="130">
        <f t="shared" si="29"/>
        <v>1882813</v>
      </c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</row>
    <row r="100" spans="1:51">
      <c r="A100" s="96">
        <f t="shared" ref="A100:A163" si="34">IF(B100=1,A99+1,A99)</f>
        <v>2026</v>
      </c>
      <c r="B100" s="96">
        <f t="shared" ref="B100:B163" si="35">IF(B99=12,1,B99+1)</f>
        <v>6</v>
      </c>
      <c r="C100" s="95">
        <f t="shared" si="30"/>
        <v>46174</v>
      </c>
      <c r="E100" s="85">
        <v>705011</v>
      </c>
      <c r="F100" s="84">
        <v>651134</v>
      </c>
      <c r="G100" s="84">
        <v>79225</v>
      </c>
      <c r="H100" s="84">
        <v>4862</v>
      </c>
      <c r="I100" s="84">
        <v>392</v>
      </c>
      <c r="J100" s="84">
        <f t="shared" si="26"/>
        <v>1440624</v>
      </c>
      <c r="K100" s="84">
        <f t="shared" ref="K100:K163" si="36">L100-J100</f>
        <v>120182</v>
      </c>
      <c r="L100" s="84">
        <f t="shared" ref="L100:L163" si="37">ROUND(J100/(1-0.077), 0)</f>
        <v>1560806</v>
      </c>
      <c r="M100" s="84">
        <v>1727</v>
      </c>
      <c r="N100" s="84">
        <f t="shared" ref="N100:N163" si="38">ROUND(M100/(1-0.077)-M100, 0)</f>
        <v>144</v>
      </c>
      <c r="O100" s="83">
        <f t="shared" si="27"/>
        <v>1562677</v>
      </c>
      <c r="P100" s="84"/>
      <c r="Q100" s="85">
        <v>732891.42812753981</v>
      </c>
      <c r="R100" s="84">
        <v>711842.45070471219</v>
      </c>
      <c r="S100" s="84">
        <v>83881.622439684361</v>
      </c>
      <c r="T100" s="84">
        <v>5154.7573034209463</v>
      </c>
      <c r="U100" s="84">
        <v>392.04837751869343</v>
      </c>
      <c r="V100" s="84">
        <f t="shared" ref="V100:V163" si="39">SUM(Q100:U100)</f>
        <v>1534162.306952876</v>
      </c>
      <c r="W100" s="84">
        <f t="shared" ref="W100:W163" si="40">X100-V100</f>
        <v>127985.69304712396</v>
      </c>
      <c r="X100" s="84">
        <f t="shared" ref="X100:X163" si="41">ROUND(V100/(1-0.077), 0)</f>
        <v>1662148</v>
      </c>
      <c r="Y100" s="84">
        <f t="shared" ref="Y100:Y163" si="42">M100</f>
        <v>1727</v>
      </c>
      <c r="Z100" s="84">
        <f t="shared" ref="Z100:Z163" si="43">ROUND(Y100/(1-0.077)-Y100, 0)</f>
        <v>144</v>
      </c>
      <c r="AA100" s="83">
        <f t="shared" si="28"/>
        <v>1664019</v>
      </c>
      <c r="AC100" s="85">
        <v>770698</v>
      </c>
      <c r="AD100" s="84">
        <v>729886</v>
      </c>
      <c r="AE100" s="84">
        <v>83882</v>
      </c>
      <c r="AF100" s="84">
        <v>5155</v>
      </c>
      <c r="AG100" s="84">
        <v>392</v>
      </c>
      <c r="AH100" s="84">
        <f t="shared" si="31"/>
        <v>1590013</v>
      </c>
      <c r="AI100" s="84">
        <f t="shared" si="32"/>
        <v>132645</v>
      </c>
      <c r="AJ100" s="84">
        <f t="shared" ref="AJ100:AJ163" si="44">ROUND(AH100/(1-0.077), 0)</f>
        <v>1722658</v>
      </c>
      <c r="AK100" s="84">
        <v>1727</v>
      </c>
      <c r="AL100" s="84">
        <f t="shared" si="33"/>
        <v>144</v>
      </c>
      <c r="AM100" s="130">
        <f t="shared" si="29"/>
        <v>1724529</v>
      </c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</row>
    <row r="101" spans="1:51">
      <c r="A101" s="96">
        <f t="shared" si="34"/>
        <v>2026</v>
      </c>
      <c r="B101" s="96">
        <f t="shared" si="35"/>
        <v>7</v>
      </c>
      <c r="C101" s="95">
        <f t="shared" si="30"/>
        <v>46204</v>
      </c>
      <c r="E101" s="85">
        <v>705668</v>
      </c>
      <c r="F101" s="84">
        <v>727364</v>
      </c>
      <c r="G101" s="84">
        <v>84955</v>
      </c>
      <c r="H101" s="84">
        <v>4766</v>
      </c>
      <c r="I101" s="84">
        <v>329</v>
      </c>
      <c r="J101" s="84">
        <f t="shared" si="26"/>
        <v>1523082</v>
      </c>
      <c r="K101" s="84">
        <f t="shared" si="36"/>
        <v>127061</v>
      </c>
      <c r="L101" s="84">
        <f t="shared" si="37"/>
        <v>1650143</v>
      </c>
      <c r="M101" s="84">
        <v>2779</v>
      </c>
      <c r="N101" s="84">
        <f t="shared" si="38"/>
        <v>232</v>
      </c>
      <c r="O101" s="83">
        <f t="shared" si="27"/>
        <v>1653154</v>
      </c>
      <c r="P101" s="84"/>
      <c r="Q101" s="85">
        <v>734908.89853653149</v>
      </c>
      <c r="R101" s="84">
        <v>792570.46198946133</v>
      </c>
      <c r="S101" s="84">
        <v>89802.948161328197</v>
      </c>
      <c r="T101" s="84">
        <v>5119.2051621213795</v>
      </c>
      <c r="U101" s="84">
        <v>329.12325039898849</v>
      </c>
      <c r="V101" s="84">
        <f t="shared" si="39"/>
        <v>1622730.6370998414</v>
      </c>
      <c r="W101" s="84">
        <f t="shared" si="40"/>
        <v>135374.36290015862</v>
      </c>
      <c r="X101" s="84">
        <f t="shared" si="41"/>
        <v>1758105</v>
      </c>
      <c r="Y101" s="84">
        <f t="shared" si="42"/>
        <v>2779</v>
      </c>
      <c r="Z101" s="84">
        <f t="shared" si="43"/>
        <v>232</v>
      </c>
      <c r="AA101" s="83">
        <f t="shared" si="28"/>
        <v>1761116</v>
      </c>
      <c r="AC101" s="85">
        <v>777500</v>
      </c>
      <c r="AD101" s="84">
        <v>812141</v>
      </c>
      <c r="AE101" s="84">
        <v>89803</v>
      </c>
      <c r="AF101" s="84">
        <v>5119</v>
      </c>
      <c r="AG101" s="84">
        <v>329</v>
      </c>
      <c r="AH101" s="84">
        <f t="shared" si="31"/>
        <v>1684892</v>
      </c>
      <c r="AI101" s="84">
        <f t="shared" si="32"/>
        <v>140560</v>
      </c>
      <c r="AJ101" s="84">
        <f t="shared" si="44"/>
        <v>1825452</v>
      </c>
      <c r="AK101" s="84">
        <v>2779</v>
      </c>
      <c r="AL101" s="84">
        <f t="shared" si="33"/>
        <v>232</v>
      </c>
      <c r="AM101" s="130">
        <f t="shared" si="29"/>
        <v>1828463</v>
      </c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</row>
    <row r="102" spans="1:51">
      <c r="A102" s="96">
        <f t="shared" si="34"/>
        <v>2026</v>
      </c>
      <c r="B102" s="96">
        <f t="shared" si="35"/>
        <v>8</v>
      </c>
      <c r="C102" s="95">
        <f t="shared" si="30"/>
        <v>46235</v>
      </c>
      <c r="E102" s="85">
        <v>731783</v>
      </c>
      <c r="F102" s="84">
        <v>742559</v>
      </c>
      <c r="G102" s="84">
        <v>86143</v>
      </c>
      <c r="H102" s="84">
        <v>4787</v>
      </c>
      <c r="I102" s="84">
        <v>311</v>
      </c>
      <c r="J102" s="84">
        <f t="shared" si="26"/>
        <v>1565583</v>
      </c>
      <c r="K102" s="84">
        <f t="shared" si="36"/>
        <v>130607</v>
      </c>
      <c r="L102" s="84">
        <f t="shared" si="37"/>
        <v>1696190</v>
      </c>
      <c r="M102" s="84">
        <v>1579</v>
      </c>
      <c r="N102" s="84">
        <f t="shared" si="38"/>
        <v>132</v>
      </c>
      <c r="O102" s="83">
        <f t="shared" si="27"/>
        <v>1697901</v>
      </c>
      <c r="P102" s="84"/>
      <c r="Q102" s="85">
        <v>761577.78422930872</v>
      </c>
      <c r="R102" s="84">
        <v>809197.07317323983</v>
      </c>
      <c r="S102" s="84">
        <v>91226.871491164624</v>
      </c>
      <c r="T102" s="84">
        <v>5201.8324392466466</v>
      </c>
      <c r="U102" s="84">
        <v>310.6653749369728</v>
      </c>
      <c r="V102" s="84">
        <f t="shared" si="39"/>
        <v>1667514.2267078969</v>
      </c>
      <c r="W102" s="84">
        <f t="shared" si="40"/>
        <v>139109.77329210308</v>
      </c>
      <c r="X102" s="84">
        <f t="shared" si="41"/>
        <v>1806624</v>
      </c>
      <c r="Y102" s="84">
        <f t="shared" si="42"/>
        <v>1579</v>
      </c>
      <c r="Z102" s="84">
        <f t="shared" si="43"/>
        <v>132</v>
      </c>
      <c r="AA102" s="83">
        <f t="shared" si="28"/>
        <v>1808335</v>
      </c>
      <c r="AC102" s="85">
        <v>803310</v>
      </c>
      <c r="AD102" s="84">
        <v>829127</v>
      </c>
      <c r="AE102" s="84">
        <v>91227</v>
      </c>
      <c r="AF102" s="84">
        <v>5202</v>
      </c>
      <c r="AG102" s="84">
        <v>311</v>
      </c>
      <c r="AH102" s="84">
        <f t="shared" si="31"/>
        <v>1729177</v>
      </c>
      <c r="AI102" s="84">
        <f t="shared" si="32"/>
        <v>144254</v>
      </c>
      <c r="AJ102" s="84">
        <f t="shared" si="44"/>
        <v>1873431</v>
      </c>
      <c r="AK102" s="84">
        <v>1579</v>
      </c>
      <c r="AL102" s="84">
        <f t="shared" si="33"/>
        <v>132</v>
      </c>
      <c r="AM102" s="130">
        <f t="shared" si="29"/>
        <v>1875142</v>
      </c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</row>
    <row r="103" spans="1:51">
      <c r="A103" s="96">
        <f t="shared" si="34"/>
        <v>2026</v>
      </c>
      <c r="B103" s="96">
        <f t="shared" si="35"/>
        <v>9</v>
      </c>
      <c r="C103" s="95">
        <f t="shared" si="30"/>
        <v>46266</v>
      </c>
      <c r="E103" s="85">
        <v>689966</v>
      </c>
      <c r="F103" s="84">
        <v>679436</v>
      </c>
      <c r="G103" s="84">
        <v>83264</v>
      </c>
      <c r="H103" s="84">
        <v>5189</v>
      </c>
      <c r="I103" s="84">
        <v>348</v>
      </c>
      <c r="J103" s="84">
        <f t="shared" si="26"/>
        <v>1458203</v>
      </c>
      <c r="K103" s="84">
        <f t="shared" si="36"/>
        <v>121649</v>
      </c>
      <c r="L103" s="84">
        <f t="shared" si="37"/>
        <v>1579852</v>
      </c>
      <c r="M103" s="84">
        <v>1377</v>
      </c>
      <c r="N103" s="84">
        <f t="shared" si="38"/>
        <v>115</v>
      </c>
      <c r="O103" s="83">
        <f t="shared" si="27"/>
        <v>1581344</v>
      </c>
      <c r="P103" s="84"/>
      <c r="Q103" s="85">
        <v>723121.83634643676</v>
      </c>
      <c r="R103" s="84">
        <v>743864.0026503352</v>
      </c>
      <c r="S103" s="84">
        <v>88104.615006423512</v>
      </c>
      <c r="T103" s="84">
        <v>5616.6065270285835</v>
      </c>
      <c r="U103" s="84">
        <v>347.62103886893817</v>
      </c>
      <c r="V103" s="84">
        <f t="shared" si="39"/>
        <v>1561054.6815690931</v>
      </c>
      <c r="W103" s="84">
        <f t="shared" si="40"/>
        <v>130229.31843090686</v>
      </c>
      <c r="X103" s="84">
        <f t="shared" si="41"/>
        <v>1691284</v>
      </c>
      <c r="Y103" s="84">
        <f t="shared" si="42"/>
        <v>1377</v>
      </c>
      <c r="Z103" s="84">
        <f t="shared" si="43"/>
        <v>115</v>
      </c>
      <c r="AA103" s="83">
        <f t="shared" si="28"/>
        <v>1692776</v>
      </c>
      <c r="AC103" s="85">
        <v>763035</v>
      </c>
      <c r="AD103" s="84">
        <v>762256</v>
      </c>
      <c r="AE103" s="84">
        <v>88105</v>
      </c>
      <c r="AF103" s="84">
        <v>5617</v>
      </c>
      <c r="AG103" s="84">
        <v>348</v>
      </c>
      <c r="AH103" s="84">
        <f t="shared" si="31"/>
        <v>1619361</v>
      </c>
      <c r="AI103" s="84">
        <f t="shared" si="32"/>
        <v>135093</v>
      </c>
      <c r="AJ103" s="84">
        <f t="shared" si="44"/>
        <v>1754454</v>
      </c>
      <c r="AK103" s="84">
        <v>1377</v>
      </c>
      <c r="AL103" s="84">
        <f t="shared" si="33"/>
        <v>115</v>
      </c>
      <c r="AM103" s="130">
        <f t="shared" si="29"/>
        <v>1755946</v>
      </c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</row>
    <row r="104" spans="1:51">
      <c r="A104" s="96">
        <f t="shared" si="34"/>
        <v>2026</v>
      </c>
      <c r="B104" s="96">
        <f t="shared" si="35"/>
        <v>10</v>
      </c>
      <c r="C104" s="95">
        <f t="shared" si="30"/>
        <v>46296</v>
      </c>
      <c r="E104" s="85">
        <v>860691</v>
      </c>
      <c r="F104" s="84">
        <v>668085</v>
      </c>
      <c r="G104" s="84">
        <v>83617</v>
      </c>
      <c r="H104" s="84">
        <v>4884</v>
      </c>
      <c r="I104" s="84">
        <v>545</v>
      </c>
      <c r="J104" s="84">
        <f t="shared" si="26"/>
        <v>1617822</v>
      </c>
      <c r="K104" s="84">
        <f t="shared" si="36"/>
        <v>134965</v>
      </c>
      <c r="L104" s="84">
        <f t="shared" si="37"/>
        <v>1752787</v>
      </c>
      <c r="M104" s="84">
        <v>1767</v>
      </c>
      <c r="N104" s="84">
        <f t="shared" si="38"/>
        <v>147</v>
      </c>
      <c r="O104" s="83">
        <f t="shared" si="27"/>
        <v>1754701</v>
      </c>
      <c r="P104" s="84"/>
      <c r="Q104" s="85">
        <v>908624.7610540177</v>
      </c>
      <c r="R104" s="84">
        <v>734205.4592056002</v>
      </c>
      <c r="S104" s="84">
        <v>88661.294757992699</v>
      </c>
      <c r="T104" s="84">
        <v>5439.1285738919732</v>
      </c>
      <c r="U104" s="84">
        <v>545.43285083253011</v>
      </c>
      <c r="V104" s="84">
        <f t="shared" si="39"/>
        <v>1737476.0764423353</v>
      </c>
      <c r="W104" s="84">
        <f t="shared" si="40"/>
        <v>144946.92355766473</v>
      </c>
      <c r="X104" s="84">
        <f t="shared" si="41"/>
        <v>1882423</v>
      </c>
      <c r="Y104" s="84">
        <f t="shared" si="42"/>
        <v>1767</v>
      </c>
      <c r="Z104" s="84">
        <f t="shared" si="43"/>
        <v>147</v>
      </c>
      <c r="AA104" s="83">
        <f t="shared" si="28"/>
        <v>1884337</v>
      </c>
      <c r="AC104" s="85">
        <v>959728</v>
      </c>
      <c r="AD104" s="84">
        <v>754057</v>
      </c>
      <c r="AE104" s="84">
        <v>88661</v>
      </c>
      <c r="AF104" s="84">
        <v>5439</v>
      </c>
      <c r="AG104" s="84">
        <v>545</v>
      </c>
      <c r="AH104" s="84">
        <f t="shared" si="31"/>
        <v>1808430</v>
      </c>
      <c r="AI104" s="84">
        <f t="shared" si="32"/>
        <v>150866</v>
      </c>
      <c r="AJ104" s="84">
        <f t="shared" si="44"/>
        <v>1959296</v>
      </c>
      <c r="AK104" s="84">
        <v>1767</v>
      </c>
      <c r="AL104" s="84">
        <f t="shared" si="33"/>
        <v>147</v>
      </c>
      <c r="AM104" s="130">
        <f t="shared" si="29"/>
        <v>1961210</v>
      </c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</row>
    <row r="105" spans="1:51">
      <c r="A105" s="96">
        <f t="shared" si="34"/>
        <v>2026</v>
      </c>
      <c r="B105" s="96">
        <f t="shared" si="35"/>
        <v>11</v>
      </c>
      <c r="C105" s="95">
        <f t="shared" si="30"/>
        <v>46327</v>
      </c>
      <c r="E105" s="85">
        <v>1066438</v>
      </c>
      <c r="F105" s="84">
        <v>686371</v>
      </c>
      <c r="G105" s="84">
        <v>77939</v>
      </c>
      <c r="H105" s="84">
        <v>4889</v>
      </c>
      <c r="I105" s="84">
        <v>771</v>
      </c>
      <c r="J105" s="84">
        <f t="shared" si="26"/>
        <v>1836408</v>
      </c>
      <c r="K105" s="84">
        <f t="shared" si="36"/>
        <v>153200</v>
      </c>
      <c r="L105" s="84">
        <f t="shared" si="37"/>
        <v>1989608</v>
      </c>
      <c r="M105" s="84">
        <v>1763</v>
      </c>
      <c r="N105" s="84">
        <f t="shared" si="38"/>
        <v>147</v>
      </c>
      <c r="O105" s="83">
        <f t="shared" si="27"/>
        <v>1991518</v>
      </c>
      <c r="P105" s="84"/>
      <c r="Q105" s="85">
        <v>1132324.4605211313</v>
      </c>
      <c r="R105" s="84">
        <v>749332.22564648918</v>
      </c>
      <c r="S105" s="84">
        <v>82677.785346347533</v>
      </c>
      <c r="T105" s="84">
        <v>5511.1590229621197</v>
      </c>
      <c r="U105" s="84">
        <v>770.89014626210064</v>
      </c>
      <c r="V105" s="84">
        <f t="shared" si="39"/>
        <v>1970616.5206831924</v>
      </c>
      <c r="W105" s="84">
        <f t="shared" si="40"/>
        <v>164395.47931680758</v>
      </c>
      <c r="X105" s="84">
        <f t="shared" si="41"/>
        <v>2135012</v>
      </c>
      <c r="Y105" s="84">
        <f t="shared" si="42"/>
        <v>1763</v>
      </c>
      <c r="Z105" s="84">
        <f t="shared" si="43"/>
        <v>147</v>
      </c>
      <c r="AA105" s="83">
        <f t="shared" si="28"/>
        <v>2136922</v>
      </c>
      <c r="AC105" s="85">
        <v>1194699</v>
      </c>
      <c r="AD105" s="84">
        <v>768844</v>
      </c>
      <c r="AE105" s="84">
        <v>82678</v>
      </c>
      <c r="AF105" s="84">
        <v>5511</v>
      </c>
      <c r="AG105" s="84">
        <v>771</v>
      </c>
      <c r="AH105" s="84">
        <f t="shared" si="31"/>
        <v>2052503</v>
      </c>
      <c r="AI105" s="84">
        <f t="shared" si="32"/>
        <v>171227</v>
      </c>
      <c r="AJ105" s="84">
        <f t="shared" si="44"/>
        <v>2223730</v>
      </c>
      <c r="AK105" s="84">
        <v>1763</v>
      </c>
      <c r="AL105" s="84">
        <f t="shared" si="33"/>
        <v>147</v>
      </c>
      <c r="AM105" s="130">
        <f t="shared" si="29"/>
        <v>2225640</v>
      </c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</row>
    <row r="106" spans="1:51">
      <c r="A106" s="96">
        <f t="shared" si="34"/>
        <v>2026</v>
      </c>
      <c r="B106" s="96">
        <f t="shared" si="35"/>
        <v>12</v>
      </c>
      <c r="C106" s="95">
        <f t="shared" si="30"/>
        <v>46357</v>
      </c>
      <c r="E106" s="85">
        <v>1254984</v>
      </c>
      <c r="F106" s="84">
        <v>793212</v>
      </c>
      <c r="G106" s="84">
        <v>79533</v>
      </c>
      <c r="H106" s="84">
        <v>5063</v>
      </c>
      <c r="I106" s="84">
        <v>970</v>
      </c>
      <c r="J106" s="84">
        <f t="shared" si="26"/>
        <v>2133762</v>
      </c>
      <c r="K106" s="84">
        <f t="shared" si="36"/>
        <v>178006</v>
      </c>
      <c r="L106" s="84">
        <f t="shared" si="37"/>
        <v>2311768</v>
      </c>
      <c r="M106" s="84">
        <v>1649</v>
      </c>
      <c r="N106" s="84">
        <f t="shared" si="38"/>
        <v>138</v>
      </c>
      <c r="O106" s="83">
        <f t="shared" si="27"/>
        <v>2313555</v>
      </c>
      <c r="P106" s="84"/>
      <c r="Q106" s="85">
        <v>1350233.6420846484</v>
      </c>
      <c r="R106" s="84">
        <v>861406.71616403374</v>
      </c>
      <c r="S106" s="84">
        <v>84513.899356330876</v>
      </c>
      <c r="T106" s="84">
        <v>5742.1766273034636</v>
      </c>
      <c r="U106" s="84">
        <v>970.4491240307633</v>
      </c>
      <c r="V106" s="84">
        <f t="shared" si="39"/>
        <v>2302866.8833563472</v>
      </c>
      <c r="W106" s="84">
        <f t="shared" si="40"/>
        <v>192113.11664365279</v>
      </c>
      <c r="X106" s="84">
        <f t="shared" si="41"/>
        <v>2494980</v>
      </c>
      <c r="Y106" s="84">
        <f t="shared" si="42"/>
        <v>1649</v>
      </c>
      <c r="Z106" s="84">
        <f t="shared" si="43"/>
        <v>138</v>
      </c>
      <c r="AA106" s="83">
        <f t="shared" si="28"/>
        <v>2496767</v>
      </c>
      <c r="AC106" s="85">
        <v>1431180</v>
      </c>
      <c r="AD106" s="84">
        <v>885775</v>
      </c>
      <c r="AE106" s="84">
        <v>84514</v>
      </c>
      <c r="AF106" s="84">
        <v>5742</v>
      </c>
      <c r="AG106" s="84">
        <v>970</v>
      </c>
      <c r="AH106" s="84">
        <f t="shared" si="31"/>
        <v>2408181</v>
      </c>
      <c r="AI106" s="84">
        <f t="shared" si="32"/>
        <v>200899</v>
      </c>
      <c r="AJ106" s="84">
        <f t="shared" si="44"/>
        <v>2609080</v>
      </c>
      <c r="AK106" s="84">
        <v>1649</v>
      </c>
      <c r="AL106" s="84">
        <f t="shared" si="33"/>
        <v>138</v>
      </c>
      <c r="AM106" s="130">
        <f t="shared" si="29"/>
        <v>2610867</v>
      </c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</row>
    <row r="107" spans="1:51">
      <c r="A107" s="96">
        <f t="shared" si="34"/>
        <v>2027</v>
      </c>
      <c r="B107" s="96">
        <f t="shared" si="35"/>
        <v>1</v>
      </c>
      <c r="C107" s="95">
        <f t="shared" si="30"/>
        <v>46388</v>
      </c>
      <c r="E107" s="85">
        <v>1288285</v>
      </c>
      <c r="F107" s="84">
        <v>788919</v>
      </c>
      <c r="G107" s="84">
        <v>80500</v>
      </c>
      <c r="H107" s="84">
        <v>5059</v>
      </c>
      <c r="I107" s="84">
        <v>1024</v>
      </c>
      <c r="J107" s="84">
        <f t="shared" si="26"/>
        <v>2163787</v>
      </c>
      <c r="K107" s="84">
        <f t="shared" si="36"/>
        <v>180511</v>
      </c>
      <c r="L107" s="84">
        <f t="shared" si="37"/>
        <v>2344298</v>
      </c>
      <c r="M107" s="84">
        <v>2243</v>
      </c>
      <c r="N107" s="84">
        <f t="shared" si="38"/>
        <v>187</v>
      </c>
      <c r="O107" s="83">
        <f t="shared" si="27"/>
        <v>2346728</v>
      </c>
      <c r="P107" s="84"/>
      <c r="Q107" s="85">
        <v>1376999.3951456354</v>
      </c>
      <c r="R107" s="84">
        <v>857555.50766699726</v>
      </c>
      <c r="S107" s="84">
        <v>85598.273354810663</v>
      </c>
      <c r="T107" s="84">
        <v>5755.8606932735274</v>
      </c>
      <c r="U107" s="84">
        <v>1024.3042042968314</v>
      </c>
      <c r="V107" s="84">
        <f t="shared" si="39"/>
        <v>2326933.3410650138</v>
      </c>
      <c r="W107" s="84">
        <f t="shared" si="40"/>
        <v>194121.65893498622</v>
      </c>
      <c r="X107" s="84">
        <f t="shared" si="41"/>
        <v>2521055</v>
      </c>
      <c r="Y107" s="84">
        <f t="shared" si="42"/>
        <v>2243</v>
      </c>
      <c r="Z107" s="84">
        <f t="shared" si="43"/>
        <v>187</v>
      </c>
      <c r="AA107" s="83">
        <f t="shared" si="28"/>
        <v>2523485</v>
      </c>
      <c r="AC107" s="85">
        <v>1447873</v>
      </c>
      <c r="AD107" s="84">
        <v>880629</v>
      </c>
      <c r="AE107" s="84">
        <v>85598</v>
      </c>
      <c r="AF107" s="84">
        <v>5756</v>
      </c>
      <c r="AG107" s="84">
        <v>1024</v>
      </c>
      <c r="AH107" s="84">
        <f t="shared" si="31"/>
        <v>2420880</v>
      </c>
      <c r="AI107" s="84">
        <f t="shared" si="32"/>
        <v>201959</v>
      </c>
      <c r="AJ107" s="84">
        <f t="shared" si="44"/>
        <v>2622839</v>
      </c>
      <c r="AK107" s="84">
        <v>2243</v>
      </c>
      <c r="AL107" s="84">
        <f t="shared" si="33"/>
        <v>187</v>
      </c>
      <c r="AM107" s="130">
        <f t="shared" si="29"/>
        <v>2625269</v>
      </c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</row>
    <row r="108" spans="1:51">
      <c r="A108" s="96">
        <f t="shared" si="34"/>
        <v>2027</v>
      </c>
      <c r="B108" s="96">
        <f t="shared" si="35"/>
        <v>2</v>
      </c>
      <c r="C108" s="95">
        <f t="shared" si="30"/>
        <v>46419</v>
      </c>
      <c r="E108" s="85">
        <v>1051569</v>
      </c>
      <c r="F108" s="84">
        <v>707299</v>
      </c>
      <c r="G108" s="84">
        <v>75626</v>
      </c>
      <c r="H108" s="84">
        <v>4789</v>
      </c>
      <c r="I108" s="84">
        <v>818</v>
      </c>
      <c r="J108" s="84">
        <f t="shared" si="26"/>
        <v>1840101</v>
      </c>
      <c r="K108" s="84">
        <f t="shared" si="36"/>
        <v>153508</v>
      </c>
      <c r="L108" s="84">
        <f t="shared" si="37"/>
        <v>1993609</v>
      </c>
      <c r="M108" s="84">
        <v>2355</v>
      </c>
      <c r="N108" s="84">
        <f t="shared" si="38"/>
        <v>196</v>
      </c>
      <c r="O108" s="83">
        <f t="shared" si="27"/>
        <v>1996160</v>
      </c>
      <c r="P108" s="84"/>
      <c r="Q108" s="85">
        <v>1122213.7089708392</v>
      </c>
      <c r="R108" s="84">
        <v>767121.64390046545</v>
      </c>
      <c r="S108" s="84">
        <v>80188.654645315444</v>
      </c>
      <c r="T108" s="84">
        <v>5328.5060674661563</v>
      </c>
      <c r="U108" s="84">
        <v>818.39661267744714</v>
      </c>
      <c r="V108" s="84">
        <f t="shared" si="39"/>
        <v>1975670.9101967637</v>
      </c>
      <c r="W108" s="84">
        <f t="shared" si="40"/>
        <v>164818.0898032363</v>
      </c>
      <c r="X108" s="84">
        <f t="shared" si="41"/>
        <v>2140489</v>
      </c>
      <c r="Y108" s="84">
        <f t="shared" si="42"/>
        <v>2355</v>
      </c>
      <c r="Z108" s="84">
        <f t="shared" si="43"/>
        <v>196</v>
      </c>
      <c r="AA108" s="83">
        <f t="shared" si="28"/>
        <v>2143040</v>
      </c>
      <c r="AC108" s="85">
        <v>1179301</v>
      </c>
      <c r="AD108" s="84">
        <v>785252</v>
      </c>
      <c r="AE108" s="84">
        <v>80189</v>
      </c>
      <c r="AF108" s="84">
        <v>5329</v>
      </c>
      <c r="AG108" s="84">
        <v>818</v>
      </c>
      <c r="AH108" s="84">
        <f t="shared" si="31"/>
        <v>2050889</v>
      </c>
      <c r="AI108" s="84">
        <f t="shared" si="32"/>
        <v>171093</v>
      </c>
      <c r="AJ108" s="84">
        <f t="shared" si="44"/>
        <v>2221982</v>
      </c>
      <c r="AK108" s="84">
        <v>2355</v>
      </c>
      <c r="AL108" s="84">
        <f t="shared" si="33"/>
        <v>196</v>
      </c>
      <c r="AM108" s="130">
        <f t="shared" si="29"/>
        <v>2224533</v>
      </c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</row>
    <row r="109" spans="1:51">
      <c r="A109" s="96">
        <f t="shared" si="34"/>
        <v>2027</v>
      </c>
      <c r="B109" s="96">
        <f t="shared" si="35"/>
        <v>3</v>
      </c>
      <c r="C109" s="95">
        <f t="shared" si="30"/>
        <v>46447</v>
      </c>
      <c r="E109" s="85">
        <v>1097497</v>
      </c>
      <c r="F109" s="84">
        <v>733904</v>
      </c>
      <c r="G109" s="84">
        <v>80491</v>
      </c>
      <c r="H109" s="84">
        <v>4600</v>
      </c>
      <c r="I109" s="84">
        <v>828</v>
      </c>
      <c r="J109" s="84">
        <f t="shared" si="26"/>
        <v>1917320</v>
      </c>
      <c r="K109" s="84">
        <f t="shared" si="36"/>
        <v>159950</v>
      </c>
      <c r="L109" s="84">
        <f t="shared" si="37"/>
        <v>2077270</v>
      </c>
      <c r="M109" s="84">
        <v>2263</v>
      </c>
      <c r="N109" s="84">
        <f t="shared" si="38"/>
        <v>189</v>
      </c>
      <c r="O109" s="83">
        <f t="shared" si="27"/>
        <v>2079722</v>
      </c>
      <c r="P109" s="84"/>
      <c r="Q109" s="85">
        <v>1167249.6302730411</v>
      </c>
      <c r="R109" s="84">
        <v>805208.38861455873</v>
      </c>
      <c r="S109" s="84">
        <v>85704.187475987637</v>
      </c>
      <c r="T109" s="84">
        <v>5176.7693079356086</v>
      </c>
      <c r="U109" s="84">
        <v>827.77016876629625</v>
      </c>
      <c r="V109" s="84">
        <f t="shared" si="39"/>
        <v>2064166.7458402896</v>
      </c>
      <c r="W109" s="84">
        <f t="shared" si="40"/>
        <v>172200.25415971037</v>
      </c>
      <c r="X109" s="84">
        <f t="shared" si="41"/>
        <v>2236367</v>
      </c>
      <c r="Y109" s="84">
        <f t="shared" si="42"/>
        <v>2263</v>
      </c>
      <c r="Z109" s="84">
        <f t="shared" si="43"/>
        <v>189</v>
      </c>
      <c r="AA109" s="83">
        <f t="shared" si="28"/>
        <v>2238819</v>
      </c>
      <c r="AC109" s="85">
        <v>1225076</v>
      </c>
      <c r="AD109" s="84">
        <v>826613</v>
      </c>
      <c r="AE109" s="84">
        <v>85704</v>
      </c>
      <c r="AF109" s="84">
        <v>5177</v>
      </c>
      <c r="AG109" s="84">
        <v>828</v>
      </c>
      <c r="AH109" s="84">
        <f t="shared" si="31"/>
        <v>2143398</v>
      </c>
      <c r="AI109" s="84">
        <f t="shared" si="32"/>
        <v>178810</v>
      </c>
      <c r="AJ109" s="84">
        <f t="shared" si="44"/>
        <v>2322208</v>
      </c>
      <c r="AK109" s="84">
        <v>2263</v>
      </c>
      <c r="AL109" s="84">
        <f t="shared" si="33"/>
        <v>189</v>
      </c>
      <c r="AM109" s="130">
        <f t="shared" si="29"/>
        <v>2324660</v>
      </c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</row>
    <row r="110" spans="1:51">
      <c r="A110" s="96">
        <f t="shared" si="34"/>
        <v>2027</v>
      </c>
      <c r="B110" s="96">
        <f t="shared" si="35"/>
        <v>4</v>
      </c>
      <c r="C110" s="95">
        <f t="shared" si="30"/>
        <v>46478</v>
      </c>
      <c r="E110" s="85">
        <v>861364</v>
      </c>
      <c r="F110" s="84">
        <v>685167</v>
      </c>
      <c r="G110" s="84">
        <v>74481</v>
      </c>
      <c r="H110" s="84">
        <v>4738</v>
      </c>
      <c r="I110" s="84">
        <v>696</v>
      </c>
      <c r="J110" s="84">
        <f t="shared" si="26"/>
        <v>1626446</v>
      </c>
      <c r="K110" s="84">
        <f t="shared" si="36"/>
        <v>135684</v>
      </c>
      <c r="L110" s="84">
        <f t="shared" si="37"/>
        <v>1762130</v>
      </c>
      <c r="M110" s="84">
        <v>2101</v>
      </c>
      <c r="N110" s="84">
        <f t="shared" si="38"/>
        <v>175</v>
      </c>
      <c r="O110" s="83">
        <f t="shared" si="27"/>
        <v>1764406</v>
      </c>
      <c r="P110" s="84"/>
      <c r="Q110" s="85">
        <v>922339.53254752699</v>
      </c>
      <c r="R110" s="84">
        <v>751646.30198348395</v>
      </c>
      <c r="S110" s="84">
        <v>79428.686059408137</v>
      </c>
      <c r="T110" s="84">
        <v>5233.3573567662743</v>
      </c>
      <c r="U110" s="84">
        <v>695.95529491849481</v>
      </c>
      <c r="V110" s="84">
        <f t="shared" si="39"/>
        <v>1759343.8332421039</v>
      </c>
      <c r="W110" s="84">
        <f t="shared" si="40"/>
        <v>146771.16675789608</v>
      </c>
      <c r="X110" s="84">
        <f t="shared" si="41"/>
        <v>1906115</v>
      </c>
      <c r="Y110" s="84">
        <f t="shared" si="42"/>
        <v>2101</v>
      </c>
      <c r="Z110" s="84">
        <f t="shared" si="43"/>
        <v>175</v>
      </c>
      <c r="AA110" s="83">
        <f t="shared" si="28"/>
        <v>1908391</v>
      </c>
      <c r="AC110" s="85">
        <v>970333</v>
      </c>
      <c r="AD110" s="84">
        <v>771445</v>
      </c>
      <c r="AE110" s="84">
        <v>79429</v>
      </c>
      <c r="AF110" s="84">
        <v>5233</v>
      </c>
      <c r="AG110" s="84">
        <v>696</v>
      </c>
      <c r="AH110" s="84">
        <f t="shared" si="31"/>
        <v>1827136</v>
      </c>
      <c r="AI110" s="84">
        <f t="shared" si="32"/>
        <v>152426</v>
      </c>
      <c r="AJ110" s="84">
        <f t="shared" si="44"/>
        <v>1979562</v>
      </c>
      <c r="AK110" s="84">
        <v>2101</v>
      </c>
      <c r="AL110" s="84">
        <f t="shared" si="33"/>
        <v>175</v>
      </c>
      <c r="AM110" s="130">
        <f t="shared" si="29"/>
        <v>1981838</v>
      </c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</row>
    <row r="111" spans="1:51">
      <c r="A111" s="96">
        <f t="shared" si="34"/>
        <v>2027</v>
      </c>
      <c r="B111" s="96">
        <f t="shared" si="35"/>
        <v>5</v>
      </c>
      <c r="C111" s="95">
        <f t="shared" si="30"/>
        <v>46508</v>
      </c>
      <c r="E111" s="85">
        <v>799530</v>
      </c>
      <c r="F111" s="84">
        <v>686922</v>
      </c>
      <c r="G111" s="84">
        <v>79620</v>
      </c>
      <c r="H111" s="84">
        <v>4837</v>
      </c>
      <c r="I111" s="84">
        <v>490</v>
      </c>
      <c r="J111" s="84">
        <f t="shared" si="26"/>
        <v>1571399</v>
      </c>
      <c r="K111" s="84">
        <f t="shared" si="36"/>
        <v>131092</v>
      </c>
      <c r="L111" s="84">
        <f t="shared" si="37"/>
        <v>1702491</v>
      </c>
      <c r="M111" s="84">
        <v>2097</v>
      </c>
      <c r="N111" s="84">
        <f t="shared" si="38"/>
        <v>175</v>
      </c>
      <c r="O111" s="83">
        <f t="shared" si="27"/>
        <v>1704763</v>
      </c>
      <c r="P111" s="84"/>
      <c r="Q111" s="85">
        <v>843288.88515234855</v>
      </c>
      <c r="R111" s="84">
        <v>760190.0126539974</v>
      </c>
      <c r="S111" s="84">
        <v>84832.441688172941</v>
      </c>
      <c r="T111" s="84">
        <v>5282.9264417554805</v>
      </c>
      <c r="U111" s="84">
        <v>490.38633531664152</v>
      </c>
      <c r="V111" s="84">
        <f t="shared" si="39"/>
        <v>1694084.6522715909</v>
      </c>
      <c r="W111" s="84">
        <f t="shared" si="40"/>
        <v>141326.34772840911</v>
      </c>
      <c r="X111" s="84">
        <f t="shared" si="41"/>
        <v>1835411</v>
      </c>
      <c r="Y111" s="84">
        <f t="shared" si="42"/>
        <v>2097</v>
      </c>
      <c r="Z111" s="84">
        <f t="shared" si="43"/>
        <v>175</v>
      </c>
      <c r="AA111" s="83">
        <f t="shared" si="28"/>
        <v>1837683</v>
      </c>
      <c r="AC111" s="85">
        <v>890794</v>
      </c>
      <c r="AD111" s="84">
        <v>780430</v>
      </c>
      <c r="AE111" s="84">
        <v>84832</v>
      </c>
      <c r="AF111" s="84">
        <v>5283</v>
      </c>
      <c r="AG111" s="84">
        <v>490</v>
      </c>
      <c r="AH111" s="84">
        <f t="shared" si="31"/>
        <v>1761829</v>
      </c>
      <c r="AI111" s="84">
        <f t="shared" si="32"/>
        <v>146978</v>
      </c>
      <c r="AJ111" s="84">
        <f t="shared" si="44"/>
        <v>1908807</v>
      </c>
      <c r="AK111" s="84">
        <v>2097</v>
      </c>
      <c r="AL111" s="84">
        <f t="shared" si="33"/>
        <v>175</v>
      </c>
      <c r="AM111" s="130">
        <f t="shared" si="29"/>
        <v>1911079</v>
      </c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</row>
    <row r="112" spans="1:51">
      <c r="A112" s="96">
        <f t="shared" si="34"/>
        <v>2027</v>
      </c>
      <c r="B112" s="96">
        <f t="shared" si="35"/>
        <v>6</v>
      </c>
      <c r="C112" s="95">
        <f t="shared" si="30"/>
        <v>46539</v>
      </c>
      <c r="E112" s="85">
        <v>712473</v>
      </c>
      <c r="F112" s="84">
        <v>648141</v>
      </c>
      <c r="G112" s="84">
        <v>78152</v>
      </c>
      <c r="H112" s="84">
        <v>4793</v>
      </c>
      <c r="I112" s="84">
        <v>392</v>
      </c>
      <c r="J112" s="84">
        <f t="shared" si="26"/>
        <v>1443951</v>
      </c>
      <c r="K112" s="84">
        <f t="shared" si="36"/>
        <v>120460</v>
      </c>
      <c r="L112" s="84">
        <f t="shared" si="37"/>
        <v>1564411</v>
      </c>
      <c r="M112" s="84">
        <v>1727</v>
      </c>
      <c r="N112" s="84">
        <f t="shared" si="38"/>
        <v>144</v>
      </c>
      <c r="O112" s="83">
        <f t="shared" si="27"/>
        <v>1566282</v>
      </c>
      <c r="P112" s="84"/>
      <c r="Q112" s="85">
        <v>745875.31039691542</v>
      </c>
      <c r="R112" s="84">
        <v>719636.07558531547</v>
      </c>
      <c r="S112" s="84">
        <v>83353.979920802318</v>
      </c>
      <c r="T112" s="84">
        <v>5174.8941038153653</v>
      </c>
      <c r="U112" s="84">
        <v>392.12626978947401</v>
      </c>
      <c r="V112" s="84">
        <f t="shared" si="39"/>
        <v>1554432.3862766379</v>
      </c>
      <c r="W112" s="84">
        <f t="shared" si="40"/>
        <v>129676.6137233621</v>
      </c>
      <c r="X112" s="84">
        <f t="shared" si="41"/>
        <v>1684109</v>
      </c>
      <c r="Y112" s="84">
        <f t="shared" si="42"/>
        <v>1727</v>
      </c>
      <c r="Z112" s="84">
        <f t="shared" si="43"/>
        <v>144</v>
      </c>
      <c r="AA112" s="83">
        <f t="shared" si="28"/>
        <v>1685980</v>
      </c>
      <c r="AC112" s="85">
        <v>786025</v>
      </c>
      <c r="AD112" s="84">
        <v>738967</v>
      </c>
      <c r="AE112" s="84">
        <v>83354</v>
      </c>
      <c r="AF112" s="84">
        <v>5175</v>
      </c>
      <c r="AG112" s="84">
        <v>392</v>
      </c>
      <c r="AH112" s="84">
        <f t="shared" si="31"/>
        <v>1613913</v>
      </c>
      <c r="AI112" s="84">
        <f t="shared" si="32"/>
        <v>134638</v>
      </c>
      <c r="AJ112" s="84">
        <f t="shared" si="44"/>
        <v>1748551</v>
      </c>
      <c r="AK112" s="84">
        <v>1727</v>
      </c>
      <c r="AL112" s="84">
        <f t="shared" si="33"/>
        <v>144</v>
      </c>
      <c r="AM112" s="130">
        <f t="shared" si="29"/>
        <v>1750422</v>
      </c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</row>
    <row r="113" spans="1:51">
      <c r="A113" s="96">
        <f t="shared" si="34"/>
        <v>2027</v>
      </c>
      <c r="B113" s="96">
        <f t="shared" si="35"/>
        <v>7</v>
      </c>
      <c r="C113" s="95">
        <f t="shared" si="30"/>
        <v>46569</v>
      </c>
      <c r="E113" s="85">
        <v>712843</v>
      </c>
      <c r="F113" s="84">
        <v>724567</v>
      </c>
      <c r="G113" s="84">
        <v>83834</v>
      </c>
      <c r="H113" s="84">
        <v>4685</v>
      </c>
      <c r="I113" s="84">
        <v>329</v>
      </c>
      <c r="J113" s="84">
        <f t="shared" si="26"/>
        <v>1526258</v>
      </c>
      <c r="K113" s="84">
        <f t="shared" si="36"/>
        <v>127326</v>
      </c>
      <c r="L113" s="84">
        <f t="shared" si="37"/>
        <v>1653584</v>
      </c>
      <c r="M113" s="84">
        <v>2779</v>
      </c>
      <c r="N113" s="84">
        <f t="shared" si="38"/>
        <v>232</v>
      </c>
      <c r="O113" s="83">
        <f t="shared" si="27"/>
        <v>1656595</v>
      </c>
      <c r="P113" s="84"/>
      <c r="Q113" s="85">
        <v>747835.85983101814</v>
      </c>
      <c r="R113" s="84">
        <v>801192.57388647168</v>
      </c>
      <c r="S113" s="84">
        <v>89241.264631314683</v>
      </c>
      <c r="T113" s="84">
        <v>5142.1100753922719</v>
      </c>
      <c r="U113" s="84">
        <v>329.15095363062824</v>
      </c>
      <c r="V113" s="84">
        <f t="shared" si="39"/>
        <v>1643740.9593778274</v>
      </c>
      <c r="W113" s="84">
        <f t="shared" si="40"/>
        <v>137127.04062217264</v>
      </c>
      <c r="X113" s="84">
        <f t="shared" si="41"/>
        <v>1780868</v>
      </c>
      <c r="Y113" s="84">
        <f t="shared" si="42"/>
        <v>2779</v>
      </c>
      <c r="Z113" s="84">
        <f t="shared" si="43"/>
        <v>232</v>
      </c>
      <c r="AA113" s="83">
        <f t="shared" si="28"/>
        <v>1783879</v>
      </c>
      <c r="AC113" s="85">
        <v>793199</v>
      </c>
      <c r="AD113" s="84">
        <v>822307</v>
      </c>
      <c r="AE113" s="84">
        <v>89241</v>
      </c>
      <c r="AF113" s="84">
        <v>5142</v>
      </c>
      <c r="AG113" s="84">
        <v>329</v>
      </c>
      <c r="AH113" s="84">
        <f t="shared" si="31"/>
        <v>1710218</v>
      </c>
      <c r="AI113" s="84">
        <f t="shared" si="32"/>
        <v>142673</v>
      </c>
      <c r="AJ113" s="84">
        <f t="shared" si="44"/>
        <v>1852891</v>
      </c>
      <c r="AK113" s="84">
        <v>2779</v>
      </c>
      <c r="AL113" s="84">
        <f t="shared" si="33"/>
        <v>232</v>
      </c>
      <c r="AM113" s="130">
        <f t="shared" si="29"/>
        <v>1855902</v>
      </c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</row>
    <row r="114" spans="1:51">
      <c r="A114" s="96">
        <f t="shared" si="34"/>
        <v>2027</v>
      </c>
      <c r="B114" s="96">
        <f t="shared" si="35"/>
        <v>8</v>
      </c>
      <c r="C114" s="95">
        <f t="shared" si="30"/>
        <v>46600</v>
      </c>
      <c r="E114" s="85">
        <v>739322</v>
      </c>
      <c r="F114" s="84">
        <v>739745</v>
      </c>
      <c r="G114" s="84">
        <v>85010</v>
      </c>
      <c r="H114" s="84">
        <v>4694</v>
      </c>
      <c r="I114" s="84">
        <v>311</v>
      </c>
      <c r="J114" s="84">
        <f t="shared" si="26"/>
        <v>1569082</v>
      </c>
      <c r="K114" s="84">
        <f t="shared" si="36"/>
        <v>130898</v>
      </c>
      <c r="L114" s="84">
        <f t="shared" si="37"/>
        <v>1699980</v>
      </c>
      <c r="M114" s="84">
        <v>1579</v>
      </c>
      <c r="N114" s="84">
        <f t="shared" si="38"/>
        <v>132</v>
      </c>
      <c r="O114" s="83">
        <f t="shared" si="27"/>
        <v>1701691</v>
      </c>
      <c r="P114" s="84"/>
      <c r="Q114" s="85">
        <v>774812.44571256393</v>
      </c>
      <c r="R114" s="84">
        <v>818249.90439395874</v>
      </c>
      <c r="S114" s="84">
        <v>90677.783438948187</v>
      </c>
      <c r="T114" s="84">
        <v>5229.8175233620432</v>
      </c>
      <c r="U114" s="84">
        <v>310.7377588964369</v>
      </c>
      <c r="V114" s="84">
        <f t="shared" si="39"/>
        <v>1689280.6888277296</v>
      </c>
      <c r="W114" s="84">
        <f t="shared" si="40"/>
        <v>140926.31117227045</v>
      </c>
      <c r="X114" s="84">
        <f t="shared" si="41"/>
        <v>1830207</v>
      </c>
      <c r="Y114" s="84">
        <f t="shared" si="42"/>
        <v>1579</v>
      </c>
      <c r="Z114" s="84">
        <f t="shared" si="43"/>
        <v>132</v>
      </c>
      <c r="AA114" s="83">
        <f t="shared" si="28"/>
        <v>1831918</v>
      </c>
      <c r="AC114" s="85">
        <v>819228</v>
      </c>
      <c r="AD114" s="84">
        <v>839723</v>
      </c>
      <c r="AE114" s="84">
        <v>90678</v>
      </c>
      <c r="AF114" s="84">
        <v>5230</v>
      </c>
      <c r="AG114" s="84">
        <v>311</v>
      </c>
      <c r="AH114" s="84">
        <f t="shared" si="31"/>
        <v>1755170</v>
      </c>
      <c r="AI114" s="84">
        <f t="shared" si="32"/>
        <v>146423</v>
      </c>
      <c r="AJ114" s="84">
        <f t="shared" si="44"/>
        <v>1901593</v>
      </c>
      <c r="AK114" s="84">
        <v>1579</v>
      </c>
      <c r="AL114" s="84">
        <f t="shared" si="33"/>
        <v>132</v>
      </c>
      <c r="AM114" s="130">
        <f t="shared" si="29"/>
        <v>1903304</v>
      </c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</row>
    <row r="115" spans="1:51">
      <c r="A115" s="96">
        <f t="shared" si="34"/>
        <v>2027</v>
      </c>
      <c r="B115" s="96">
        <f t="shared" si="35"/>
        <v>9</v>
      </c>
      <c r="C115" s="95">
        <f t="shared" si="30"/>
        <v>46631</v>
      </c>
      <c r="E115" s="85">
        <v>696165</v>
      </c>
      <c r="F115" s="84">
        <v>676928</v>
      </c>
      <c r="G115" s="84">
        <v>82151</v>
      </c>
      <c r="H115" s="84">
        <v>5100</v>
      </c>
      <c r="I115" s="84">
        <v>348</v>
      </c>
      <c r="J115" s="84">
        <f t="shared" si="26"/>
        <v>1460692</v>
      </c>
      <c r="K115" s="84">
        <f t="shared" si="36"/>
        <v>121856</v>
      </c>
      <c r="L115" s="84">
        <f t="shared" si="37"/>
        <v>1582548</v>
      </c>
      <c r="M115" s="84">
        <v>1377</v>
      </c>
      <c r="N115" s="84">
        <f t="shared" si="38"/>
        <v>115</v>
      </c>
      <c r="O115" s="83">
        <f t="shared" si="27"/>
        <v>1584040</v>
      </c>
      <c r="P115" s="84"/>
      <c r="Q115" s="85">
        <v>735745.78597780562</v>
      </c>
      <c r="R115" s="84">
        <v>752494.68015769054</v>
      </c>
      <c r="S115" s="84">
        <v>87543.937731780417</v>
      </c>
      <c r="T115" s="84">
        <v>5648.2143694152592</v>
      </c>
      <c r="U115" s="84">
        <v>347.5399611933974</v>
      </c>
      <c r="V115" s="84">
        <f t="shared" si="39"/>
        <v>1581780.1581978854</v>
      </c>
      <c r="W115" s="84">
        <f t="shared" si="40"/>
        <v>131957.84180211462</v>
      </c>
      <c r="X115" s="84">
        <f t="shared" si="41"/>
        <v>1713738</v>
      </c>
      <c r="Y115" s="84">
        <f t="shared" si="42"/>
        <v>1377</v>
      </c>
      <c r="Z115" s="84">
        <f t="shared" si="43"/>
        <v>115</v>
      </c>
      <c r="AA115" s="83">
        <f t="shared" si="28"/>
        <v>1715230</v>
      </c>
      <c r="AC115" s="85">
        <v>778010</v>
      </c>
      <c r="AD115" s="84">
        <v>772151</v>
      </c>
      <c r="AE115" s="84">
        <v>87544</v>
      </c>
      <c r="AF115" s="84">
        <v>5648</v>
      </c>
      <c r="AG115" s="84">
        <v>348</v>
      </c>
      <c r="AH115" s="84">
        <f t="shared" si="31"/>
        <v>1643701</v>
      </c>
      <c r="AI115" s="84">
        <f t="shared" si="32"/>
        <v>137123</v>
      </c>
      <c r="AJ115" s="84">
        <f t="shared" si="44"/>
        <v>1780824</v>
      </c>
      <c r="AK115" s="84">
        <v>1377</v>
      </c>
      <c r="AL115" s="84">
        <f t="shared" si="33"/>
        <v>115</v>
      </c>
      <c r="AM115" s="130">
        <f t="shared" si="29"/>
        <v>1782316</v>
      </c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</row>
    <row r="116" spans="1:51">
      <c r="A116" s="96">
        <f t="shared" si="34"/>
        <v>2027</v>
      </c>
      <c r="B116" s="96">
        <f t="shared" si="35"/>
        <v>10</v>
      </c>
      <c r="C116" s="95">
        <f t="shared" si="30"/>
        <v>46661</v>
      </c>
      <c r="E116" s="85">
        <v>865753</v>
      </c>
      <c r="F116" s="84">
        <v>665597</v>
      </c>
      <c r="G116" s="84">
        <v>82437</v>
      </c>
      <c r="H116" s="84">
        <v>4764</v>
      </c>
      <c r="I116" s="84">
        <v>545</v>
      </c>
      <c r="J116" s="84">
        <f t="shared" si="26"/>
        <v>1619096</v>
      </c>
      <c r="K116" s="84">
        <f t="shared" si="36"/>
        <v>135071</v>
      </c>
      <c r="L116" s="84">
        <f t="shared" si="37"/>
        <v>1754167</v>
      </c>
      <c r="M116" s="84">
        <v>1767</v>
      </c>
      <c r="N116" s="84">
        <f t="shared" si="38"/>
        <v>147</v>
      </c>
      <c r="O116" s="83">
        <f t="shared" si="27"/>
        <v>1756081</v>
      </c>
      <c r="P116" s="84"/>
      <c r="Q116" s="85">
        <v>923257.62148102431</v>
      </c>
      <c r="R116" s="84">
        <v>742840.53367180587</v>
      </c>
      <c r="S116" s="84">
        <v>88070.512279512841</v>
      </c>
      <c r="T116" s="84">
        <v>5471.7485980781876</v>
      </c>
      <c r="U116" s="84">
        <v>545.10284867194014</v>
      </c>
      <c r="V116" s="84">
        <f t="shared" si="39"/>
        <v>1760185.5188790932</v>
      </c>
      <c r="W116" s="84">
        <f t="shared" si="40"/>
        <v>146841.48112090677</v>
      </c>
      <c r="X116" s="84">
        <f t="shared" si="41"/>
        <v>1907027</v>
      </c>
      <c r="Y116" s="84">
        <f t="shared" si="42"/>
        <v>1767</v>
      </c>
      <c r="Z116" s="84">
        <f t="shared" si="43"/>
        <v>147</v>
      </c>
      <c r="AA116" s="83">
        <f t="shared" si="28"/>
        <v>1908941</v>
      </c>
      <c r="AC116" s="85">
        <v>977577</v>
      </c>
      <c r="AD116" s="84">
        <v>763950</v>
      </c>
      <c r="AE116" s="84">
        <v>88071</v>
      </c>
      <c r="AF116" s="84">
        <v>5472</v>
      </c>
      <c r="AG116" s="84">
        <v>545</v>
      </c>
      <c r="AH116" s="84">
        <f t="shared" si="31"/>
        <v>1835615</v>
      </c>
      <c r="AI116" s="84">
        <f t="shared" si="32"/>
        <v>153134</v>
      </c>
      <c r="AJ116" s="84">
        <f t="shared" si="44"/>
        <v>1988749</v>
      </c>
      <c r="AK116" s="84">
        <v>1767</v>
      </c>
      <c r="AL116" s="84">
        <f t="shared" si="33"/>
        <v>147</v>
      </c>
      <c r="AM116" s="130">
        <f t="shared" si="29"/>
        <v>1990663</v>
      </c>
      <c r="AO116" s="240"/>
      <c r="AP116" s="240"/>
      <c r="AQ116" s="240"/>
      <c r="AR116" s="240"/>
      <c r="AS116" s="240"/>
      <c r="AT116" s="240"/>
      <c r="AU116" s="240"/>
      <c r="AV116" s="240"/>
      <c r="AW116" s="240"/>
      <c r="AX116" s="240"/>
      <c r="AY116" s="240"/>
    </row>
    <row r="117" spans="1:51">
      <c r="A117" s="96">
        <f t="shared" si="34"/>
        <v>2027</v>
      </c>
      <c r="B117" s="96">
        <f t="shared" si="35"/>
        <v>11</v>
      </c>
      <c r="C117" s="95">
        <f t="shared" si="30"/>
        <v>46692</v>
      </c>
      <c r="E117" s="85">
        <v>1071241</v>
      </c>
      <c r="F117" s="84">
        <v>684421</v>
      </c>
      <c r="G117" s="84">
        <v>76855</v>
      </c>
      <c r="H117" s="84">
        <v>4759</v>
      </c>
      <c r="I117" s="84">
        <v>770</v>
      </c>
      <c r="J117" s="84">
        <f t="shared" si="26"/>
        <v>1838046</v>
      </c>
      <c r="K117" s="84">
        <f t="shared" si="36"/>
        <v>153336</v>
      </c>
      <c r="L117" s="84">
        <f t="shared" si="37"/>
        <v>1991382</v>
      </c>
      <c r="M117" s="84">
        <v>1763</v>
      </c>
      <c r="N117" s="84">
        <f t="shared" si="38"/>
        <v>147</v>
      </c>
      <c r="O117" s="83">
        <f t="shared" si="27"/>
        <v>1993292</v>
      </c>
      <c r="P117" s="84"/>
      <c r="Q117" s="85">
        <v>1149168.9459443232</v>
      </c>
      <c r="R117" s="84">
        <v>758190.22209363803</v>
      </c>
      <c r="S117" s="84">
        <v>82122.926555317157</v>
      </c>
      <c r="T117" s="84">
        <v>5547.6992801870747</v>
      </c>
      <c r="U117" s="84">
        <v>770.34714387390363</v>
      </c>
      <c r="V117" s="84">
        <f t="shared" si="39"/>
        <v>1995800.1410173392</v>
      </c>
      <c r="W117" s="84">
        <f t="shared" si="40"/>
        <v>166496.85898266081</v>
      </c>
      <c r="X117" s="84">
        <f t="shared" si="41"/>
        <v>2162297</v>
      </c>
      <c r="Y117" s="84">
        <f t="shared" si="42"/>
        <v>1763</v>
      </c>
      <c r="Z117" s="84">
        <f t="shared" si="43"/>
        <v>147</v>
      </c>
      <c r="AA117" s="83">
        <f t="shared" si="28"/>
        <v>2164207</v>
      </c>
      <c r="AC117" s="85">
        <v>1215994</v>
      </c>
      <c r="AD117" s="84">
        <v>778920</v>
      </c>
      <c r="AE117" s="84">
        <v>82123</v>
      </c>
      <c r="AF117" s="84">
        <v>5548</v>
      </c>
      <c r="AG117" s="84">
        <v>770</v>
      </c>
      <c r="AH117" s="84">
        <f t="shared" si="31"/>
        <v>2083355</v>
      </c>
      <c r="AI117" s="84">
        <f t="shared" si="32"/>
        <v>173801</v>
      </c>
      <c r="AJ117" s="84">
        <f t="shared" si="44"/>
        <v>2257156</v>
      </c>
      <c r="AK117" s="84">
        <v>1763</v>
      </c>
      <c r="AL117" s="84">
        <f t="shared" si="33"/>
        <v>147</v>
      </c>
      <c r="AM117" s="130">
        <f t="shared" si="29"/>
        <v>2259066</v>
      </c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</row>
    <row r="118" spans="1:51">
      <c r="A118" s="96">
        <f t="shared" si="34"/>
        <v>2027</v>
      </c>
      <c r="B118" s="96">
        <f t="shared" si="35"/>
        <v>12</v>
      </c>
      <c r="C118" s="95">
        <f t="shared" si="30"/>
        <v>46722</v>
      </c>
      <c r="E118" s="85">
        <v>1256203</v>
      </c>
      <c r="F118" s="84">
        <v>791758</v>
      </c>
      <c r="G118" s="84">
        <v>78387</v>
      </c>
      <c r="H118" s="84">
        <v>4942</v>
      </c>
      <c r="I118" s="84">
        <v>970</v>
      </c>
      <c r="J118" s="84">
        <f t="shared" si="26"/>
        <v>2132260</v>
      </c>
      <c r="K118" s="84">
        <f t="shared" si="36"/>
        <v>177881</v>
      </c>
      <c r="L118" s="84">
        <f t="shared" si="37"/>
        <v>2310141</v>
      </c>
      <c r="M118" s="84">
        <v>1649</v>
      </c>
      <c r="N118" s="84">
        <f t="shared" si="38"/>
        <v>138</v>
      </c>
      <c r="O118" s="83">
        <f t="shared" si="27"/>
        <v>2311928</v>
      </c>
      <c r="P118" s="84"/>
      <c r="Q118" s="85">
        <v>1369502.495539838</v>
      </c>
      <c r="R118" s="84">
        <v>871302.31199802936</v>
      </c>
      <c r="S118" s="84">
        <v>83922.705422861662</v>
      </c>
      <c r="T118" s="84">
        <v>5798.3459104297845</v>
      </c>
      <c r="U118" s="84">
        <v>969.61786390953455</v>
      </c>
      <c r="V118" s="84">
        <f t="shared" si="39"/>
        <v>2331495.476735068</v>
      </c>
      <c r="W118" s="84">
        <f t="shared" si="40"/>
        <v>194501.52326493198</v>
      </c>
      <c r="X118" s="84">
        <f t="shared" si="41"/>
        <v>2525997</v>
      </c>
      <c r="Y118" s="84">
        <f t="shared" si="42"/>
        <v>1649</v>
      </c>
      <c r="Z118" s="84">
        <f t="shared" si="43"/>
        <v>138</v>
      </c>
      <c r="AA118" s="83">
        <f t="shared" si="28"/>
        <v>2527784</v>
      </c>
      <c r="AC118" s="85">
        <v>1456371</v>
      </c>
      <c r="AD118" s="84">
        <v>897318</v>
      </c>
      <c r="AE118" s="84">
        <v>83923</v>
      </c>
      <c r="AF118" s="84">
        <v>5798</v>
      </c>
      <c r="AG118" s="84">
        <v>970</v>
      </c>
      <c r="AH118" s="84">
        <f t="shared" si="31"/>
        <v>2444380</v>
      </c>
      <c r="AI118" s="84">
        <f t="shared" si="32"/>
        <v>203919</v>
      </c>
      <c r="AJ118" s="84">
        <f t="shared" si="44"/>
        <v>2648299</v>
      </c>
      <c r="AK118" s="84">
        <v>1649</v>
      </c>
      <c r="AL118" s="84">
        <f t="shared" si="33"/>
        <v>138</v>
      </c>
      <c r="AM118" s="130">
        <f t="shared" si="29"/>
        <v>2650086</v>
      </c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</row>
    <row r="119" spans="1:51">
      <c r="A119" s="96">
        <f t="shared" si="34"/>
        <v>2028</v>
      </c>
      <c r="B119" s="96">
        <f t="shared" si="35"/>
        <v>1</v>
      </c>
      <c r="C119" s="95">
        <f t="shared" si="30"/>
        <v>46753</v>
      </c>
      <c r="E119" s="85">
        <v>1290438</v>
      </c>
      <c r="F119" s="84">
        <v>790129</v>
      </c>
      <c r="G119" s="84">
        <v>79666</v>
      </c>
      <c r="H119" s="84">
        <v>4969</v>
      </c>
      <c r="I119" s="84">
        <v>1025</v>
      </c>
      <c r="J119" s="84">
        <f t="shared" si="26"/>
        <v>2166227</v>
      </c>
      <c r="K119" s="84">
        <f t="shared" si="36"/>
        <v>180714</v>
      </c>
      <c r="L119" s="84">
        <f t="shared" si="37"/>
        <v>2346941</v>
      </c>
      <c r="M119" s="84">
        <v>2243</v>
      </c>
      <c r="N119" s="84">
        <f t="shared" si="38"/>
        <v>187</v>
      </c>
      <c r="O119" s="83">
        <f t="shared" si="27"/>
        <v>2349371</v>
      </c>
      <c r="P119" s="84"/>
      <c r="Q119" s="85">
        <v>1395544.8435237117</v>
      </c>
      <c r="R119" s="84">
        <v>869933.71859800466</v>
      </c>
      <c r="S119" s="84">
        <v>85320.832110599367</v>
      </c>
      <c r="T119" s="84">
        <v>5845.3598161686905</v>
      </c>
      <c r="U119" s="84">
        <v>1025.042018440575</v>
      </c>
      <c r="V119" s="84">
        <f t="shared" si="39"/>
        <v>2357669.7960669249</v>
      </c>
      <c r="W119" s="84">
        <f t="shared" si="40"/>
        <v>196685.20393307507</v>
      </c>
      <c r="X119" s="84">
        <f t="shared" si="41"/>
        <v>2554355</v>
      </c>
      <c r="Y119" s="84">
        <f t="shared" si="42"/>
        <v>2243</v>
      </c>
      <c r="Z119" s="84">
        <f t="shared" si="43"/>
        <v>187</v>
      </c>
      <c r="AA119" s="83">
        <f t="shared" si="28"/>
        <v>2556785</v>
      </c>
      <c r="AC119" s="85">
        <v>1471262</v>
      </c>
      <c r="AD119" s="84">
        <v>894522</v>
      </c>
      <c r="AE119" s="84">
        <v>85321</v>
      </c>
      <c r="AF119" s="84">
        <v>5845</v>
      </c>
      <c r="AG119" s="84">
        <v>1025</v>
      </c>
      <c r="AH119" s="84">
        <f t="shared" si="31"/>
        <v>2457975</v>
      </c>
      <c r="AI119" s="84">
        <f t="shared" si="32"/>
        <v>205053</v>
      </c>
      <c r="AJ119" s="84">
        <f t="shared" si="44"/>
        <v>2663028</v>
      </c>
      <c r="AK119" s="84">
        <v>2243</v>
      </c>
      <c r="AL119" s="84">
        <f t="shared" si="33"/>
        <v>187</v>
      </c>
      <c r="AM119" s="130">
        <f t="shared" si="29"/>
        <v>2665458</v>
      </c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</row>
    <row r="120" spans="1:51">
      <c r="A120" s="96">
        <f t="shared" si="34"/>
        <v>2028</v>
      </c>
      <c r="B120" s="96">
        <f t="shared" si="35"/>
        <v>2</v>
      </c>
      <c r="C120" s="95">
        <f t="shared" si="30"/>
        <v>46784</v>
      </c>
      <c r="E120" s="85">
        <v>1099480</v>
      </c>
      <c r="F120" s="84">
        <v>737961</v>
      </c>
      <c r="G120" s="84">
        <v>77803</v>
      </c>
      <c r="H120" s="84">
        <v>4951</v>
      </c>
      <c r="I120" s="84">
        <v>851</v>
      </c>
      <c r="J120" s="84">
        <f t="shared" si="26"/>
        <v>1921046</v>
      </c>
      <c r="K120" s="84">
        <f t="shared" si="36"/>
        <v>160261</v>
      </c>
      <c r="L120" s="84">
        <f t="shared" si="37"/>
        <v>2081307</v>
      </c>
      <c r="M120" s="84">
        <v>2439</v>
      </c>
      <c r="N120" s="84">
        <f t="shared" si="38"/>
        <v>203</v>
      </c>
      <c r="O120" s="83">
        <f t="shared" si="27"/>
        <v>2083949</v>
      </c>
      <c r="P120" s="84"/>
      <c r="Q120" s="85">
        <v>1185248.4288944118</v>
      </c>
      <c r="R120" s="84">
        <v>809220.04406283901</v>
      </c>
      <c r="S120" s="84">
        <v>82983.040341510801</v>
      </c>
      <c r="T120" s="84">
        <v>5627.8128422219615</v>
      </c>
      <c r="U120" s="84">
        <v>850.72922855202432</v>
      </c>
      <c r="V120" s="84">
        <f t="shared" si="39"/>
        <v>2083930.0553695355</v>
      </c>
      <c r="W120" s="84">
        <f t="shared" si="40"/>
        <v>173848.94463046454</v>
      </c>
      <c r="X120" s="84">
        <f t="shared" si="41"/>
        <v>2257779</v>
      </c>
      <c r="Y120" s="84">
        <f t="shared" si="42"/>
        <v>2439</v>
      </c>
      <c r="Z120" s="84">
        <f t="shared" si="43"/>
        <v>203</v>
      </c>
      <c r="AA120" s="83">
        <f t="shared" si="28"/>
        <v>2260421</v>
      </c>
      <c r="AC120" s="85">
        <v>1246160</v>
      </c>
      <c r="AD120" s="84">
        <v>828523</v>
      </c>
      <c r="AE120" s="84">
        <v>82983</v>
      </c>
      <c r="AF120" s="84">
        <v>5628</v>
      </c>
      <c r="AG120" s="84">
        <v>851</v>
      </c>
      <c r="AH120" s="84">
        <f t="shared" si="31"/>
        <v>2164145</v>
      </c>
      <c r="AI120" s="84">
        <f t="shared" si="32"/>
        <v>180541</v>
      </c>
      <c r="AJ120" s="84">
        <f t="shared" si="44"/>
        <v>2344686</v>
      </c>
      <c r="AK120" s="84">
        <v>2439</v>
      </c>
      <c r="AL120" s="84">
        <f t="shared" si="33"/>
        <v>203</v>
      </c>
      <c r="AM120" s="130">
        <f t="shared" si="29"/>
        <v>2347328</v>
      </c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</row>
    <row r="121" spans="1:51">
      <c r="A121" s="96">
        <f t="shared" si="34"/>
        <v>2028</v>
      </c>
      <c r="B121" s="96">
        <f t="shared" si="35"/>
        <v>3</v>
      </c>
      <c r="C121" s="95">
        <f t="shared" si="30"/>
        <v>46813</v>
      </c>
      <c r="E121" s="85">
        <v>1104242</v>
      </c>
      <c r="F121" s="84">
        <v>731060</v>
      </c>
      <c r="G121" s="84">
        <v>79167</v>
      </c>
      <c r="H121" s="84">
        <v>4525</v>
      </c>
      <c r="I121" s="84">
        <v>827</v>
      </c>
      <c r="J121" s="84">
        <f t="shared" si="26"/>
        <v>1919821</v>
      </c>
      <c r="K121" s="84">
        <f t="shared" si="36"/>
        <v>160158</v>
      </c>
      <c r="L121" s="84">
        <f t="shared" si="37"/>
        <v>2079979</v>
      </c>
      <c r="M121" s="84">
        <v>2263</v>
      </c>
      <c r="N121" s="84">
        <f t="shared" si="38"/>
        <v>189</v>
      </c>
      <c r="O121" s="83">
        <f t="shared" si="27"/>
        <v>2082431</v>
      </c>
      <c r="P121" s="84"/>
      <c r="Q121" s="85">
        <v>1186956.5726451108</v>
      </c>
      <c r="R121" s="84">
        <v>814088.35094229016</v>
      </c>
      <c r="S121" s="84">
        <v>84950.737949973147</v>
      </c>
      <c r="T121" s="84">
        <v>5246.9397747906778</v>
      </c>
      <c r="U121" s="84">
        <v>826.98023378186701</v>
      </c>
      <c r="V121" s="84">
        <f t="shared" si="39"/>
        <v>2092069.5815459469</v>
      </c>
      <c r="W121" s="84">
        <f t="shared" si="40"/>
        <v>174528.41845405311</v>
      </c>
      <c r="X121" s="84">
        <f t="shared" si="41"/>
        <v>2266598</v>
      </c>
      <c r="Y121" s="84">
        <f t="shared" si="42"/>
        <v>2263</v>
      </c>
      <c r="Z121" s="84">
        <f t="shared" si="43"/>
        <v>189</v>
      </c>
      <c r="AA121" s="83">
        <f t="shared" si="28"/>
        <v>2269050</v>
      </c>
      <c r="AC121" s="85">
        <v>1248359</v>
      </c>
      <c r="AD121" s="84">
        <v>836857</v>
      </c>
      <c r="AE121" s="84">
        <v>84951</v>
      </c>
      <c r="AF121" s="84">
        <v>5247</v>
      </c>
      <c r="AG121" s="84">
        <v>827</v>
      </c>
      <c r="AH121" s="84">
        <f t="shared" si="31"/>
        <v>2176241</v>
      </c>
      <c r="AI121" s="84">
        <f t="shared" si="32"/>
        <v>181550</v>
      </c>
      <c r="AJ121" s="84">
        <f t="shared" si="44"/>
        <v>2357791</v>
      </c>
      <c r="AK121" s="84">
        <v>2263</v>
      </c>
      <c r="AL121" s="84">
        <f t="shared" si="33"/>
        <v>189</v>
      </c>
      <c r="AM121" s="130">
        <f t="shared" si="29"/>
        <v>2360243</v>
      </c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</row>
    <row r="122" spans="1:51">
      <c r="A122" s="96">
        <f t="shared" si="34"/>
        <v>2028</v>
      </c>
      <c r="B122" s="96">
        <f t="shared" si="35"/>
        <v>4</v>
      </c>
      <c r="C122" s="95">
        <f t="shared" si="30"/>
        <v>46844</v>
      </c>
      <c r="E122" s="85">
        <v>864933</v>
      </c>
      <c r="F122" s="84">
        <v>683599</v>
      </c>
      <c r="G122" s="84">
        <v>73328</v>
      </c>
      <c r="H122" s="84">
        <v>4690</v>
      </c>
      <c r="I122" s="84">
        <v>696</v>
      </c>
      <c r="J122" s="84">
        <f t="shared" si="26"/>
        <v>1627246</v>
      </c>
      <c r="K122" s="84">
        <f t="shared" si="36"/>
        <v>135751</v>
      </c>
      <c r="L122" s="84">
        <f t="shared" si="37"/>
        <v>1762997</v>
      </c>
      <c r="M122" s="84">
        <v>2101</v>
      </c>
      <c r="N122" s="84">
        <f t="shared" si="38"/>
        <v>175</v>
      </c>
      <c r="O122" s="83">
        <f t="shared" si="27"/>
        <v>1765273</v>
      </c>
      <c r="P122" s="84"/>
      <c r="Q122" s="85">
        <v>937807.48983399675</v>
      </c>
      <c r="R122" s="84">
        <v>760315.89024288033</v>
      </c>
      <c r="S122" s="84">
        <v>78810.549959350479</v>
      </c>
      <c r="T122" s="84">
        <v>5307.8074537690973</v>
      </c>
      <c r="U122" s="84">
        <v>695.76123555346726</v>
      </c>
      <c r="V122" s="84">
        <f t="shared" si="39"/>
        <v>1782937.49872555</v>
      </c>
      <c r="W122" s="84">
        <f t="shared" si="40"/>
        <v>148739.50127444998</v>
      </c>
      <c r="X122" s="84">
        <f t="shared" si="41"/>
        <v>1931677</v>
      </c>
      <c r="Y122" s="84">
        <f t="shared" si="42"/>
        <v>2101</v>
      </c>
      <c r="Z122" s="84">
        <f t="shared" si="43"/>
        <v>175</v>
      </c>
      <c r="AA122" s="83">
        <f t="shared" si="28"/>
        <v>1933953</v>
      </c>
      <c r="AC122" s="85">
        <v>988883</v>
      </c>
      <c r="AD122" s="84">
        <v>781436</v>
      </c>
      <c r="AE122" s="84">
        <v>78811</v>
      </c>
      <c r="AF122" s="84">
        <v>5308</v>
      </c>
      <c r="AG122" s="84">
        <v>696</v>
      </c>
      <c r="AH122" s="84">
        <f t="shared" si="31"/>
        <v>1855134</v>
      </c>
      <c r="AI122" s="84">
        <f t="shared" si="32"/>
        <v>154762</v>
      </c>
      <c r="AJ122" s="84">
        <f t="shared" si="44"/>
        <v>2009896</v>
      </c>
      <c r="AK122" s="84">
        <v>2101</v>
      </c>
      <c r="AL122" s="84">
        <f t="shared" si="33"/>
        <v>175</v>
      </c>
      <c r="AM122" s="130">
        <f t="shared" si="29"/>
        <v>2012172</v>
      </c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</row>
    <row r="123" spans="1:51">
      <c r="A123" s="96">
        <f t="shared" si="34"/>
        <v>2028</v>
      </c>
      <c r="B123" s="96">
        <f t="shared" si="35"/>
        <v>5</v>
      </c>
      <c r="C123" s="95">
        <f t="shared" si="30"/>
        <v>46874</v>
      </c>
      <c r="E123" s="85">
        <v>805285</v>
      </c>
      <c r="F123" s="84">
        <v>684111</v>
      </c>
      <c r="G123" s="84">
        <v>78537</v>
      </c>
      <c r="H123" s="84">
        <v>4817</v>
      </c>
      <c r="I123" s="84">
        <v>490</v>
      </c>
      <c r="J123" s="84">
        <f t="shared" si="26"/>
        <v>1573240</v>
      </c>
      <c r="K123" s="84">
        <f t="shared" si="36"/>
        <v>131245</v>
      </c>
      <c r="L123" s="84">
        <f t="shared" si="37"/>
        <v>1704485</v>
      </c>
      <c r="M123" s="84">
        <v>2097</v>
      </c>
      <c r="N123" s="84">
        <f t="shared" si="38"/>
        <v>175</v>
      </c>
      <c r="O123" s="83">
        <f t="shared" si="27"/>
        <v>1706757</v>
      </c>
      <c r="P123" s="84"/>
      <c r="Q123" s="85">
        <v>857060.33997218765</v>
      </c>
      <c r="R123" s="84">
        <v>769714.60429981165</v>
      </c>
      <c r="S123" s="84">
        <v>84299.770060056515</v>
      </c>
      <c r="T123" s="84">
        <v>5370.9868992400434</v>
      </c>
      <c r="U123" s="84">
        <v>490.26688596973224</v>
      </c>
      <c r="V123" s="84">
        <f t="shared" si="39"/>
        <v>1716935.9681172657</v>
      </c>
      <c r="W123" s="84">
        <f t="shared" si="40"/>
        <v>143233.03188273427</v>
      </c>
      <c r="X123" s="84">
        <f t="shared" si="41"/>
        <v>1860169</v>
      </c>
      <c r="Y123" s="84">
        <f t="shared" si="42"/>
        <v>2097</v>
      </c>
      <c r="Z123" s="84">
        <f t="shared" si="43"/>
        <v>175</v>
      </c>
      <c r="AA123" s="83">
        <f t="shared" si="28"/>
        <v>1862441</v>
      </c>
      <c r="AC123" s="85">
        <v>907343</v>
      </c>
      <c r="AD123" s="84">
        <v>791322</v>
      </c>
      <c r="AE123" s="84">
        <v>84300</v>
      </c>
      <c r="AF123" s="84">
        <v>5371</v>
      </c>
      <c r="AG123" s="84">
        <v>490</v>
      </c>
      <c r="AH123" s="84">
        <f t="shared" si="31"/>
        <v>1788826</v>
      </c>
      <c r="AI123" s="84">
        <f t="shared" si="32"/>
        <v>149230</v>
      </c>
      <c r="AJ123" s="84">
        <f t="shared" si="44"/>
        <v>1938056</v>
      </c>
      <c r="AK123" s="84">
        <v>2097</v>
      </c>
      <c r="AL123" s="84">
        <f t="shared" si="33"/>
        <v>175</v>
      </c>
      <c r="AM123" s="130">
        <f t="shared" si="29"/>
        <v>1940328</v>
      </c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</row>
    <row r="124" spans="1:51">
      <c r="A124" s="96">
        <f t="shared" si="34"/>
        <v>2028</v>
      </c>
      <c r="B124" s="96">
        <f t="shared" si="35"/>
        <v>6</v>
      </c>
      <c r="C124" s="95">
        <f t="shared" si="30"/>
        <v>46905</v>
      </c>
      <c r="E124" s="85">
        <v>719321</v>
      </c>
      <c r="F124" s="84">
        <v>645606</v>
      </c>
      <c r="G124" s="84">
        <v>77084</v>
      </c>
      <c r="H124" s="84">
        <v>4792</v>
      </c>
      <c r="I124" s="84">
        <v>392</v>
      </c>
      <c r="J124" s="84">
        <f t="shared" si="26"/>
        <v>1447195</v>
      </c>
      <c r="K124" s="84">
        <f t="shared" si="36"/>
        <v>120730</v>
      </c>
      <c r="L124" s="84">
        <f t="shared" si="37"/>
        <v>1567925</v>
      </c>
      <c r="M124" s="84">
        <v>1727</v>
      </c>
      <c r="N124" s="84">
        <f t="shared" si="38"/>
        <v>144</v>
      </c>
      <c r="O124" s="83">
        <f t="shared" si="27"/>
        <v>1569796</v>
      </c>
      <c r="P124" s="84"/>
      <c r="Q124" s="85">
        <v>758751.62947024254</v>
      </c>
      <c r="R124" s="84">
        <v>728361.75095971045</v>
      </c>
      <c r="S124" s="84">
        <v>82829.20477049677</v>
      </c>
      <c r="T124" s="84">
        <v>5264.9034416289696</v>
      </c>
      <c r="U124" s="84">
        <v>391.95112537882596</v>
      </c>
      <c r="V124" s="84">
        <f t="shared" si="39"/>
        <v>1575599.4397674573</v>
      </c>
      <c r="W124" s="84">
        <f t="shared" si="40"/>
        <v>131442.56023254269</v>
      </c>
      <c r="X124" s="84">
        <f t="shared" si="41"/>
        <v>1707042</v>
      </c>
      <c r="Y124" s="84">
        <f t="shared" si="42"/>
        <v>1727</v>
      </c>
      <c r="Z124" s="84">
        <f t="shared" si="43"/>
        <v>144</v>
      </c>
      <c r="AA124" s="83">
        <f t="shared" si="28"/>
        <v>1708913</v>
      </c>
      <c r="AC124" s="85">
        <v>801085</v>
      </c>
      <c r="AD124" s="84">
        <v>749071</v>
      </c>
      <c r="AE124" s="84">
        <v>82829</v>
      </c>
      <c r="AF124" s="84">
        <v>5265</v>
      </c>
      <c r="AG124" s="84">
        <v>392</v>
      </c>
      <c r="AH124" s="84">
        <f t="shared" si="31"/>
        <v>1638642</v>
      </c>
      <c r="AI124" s="84">
        <f t="shared" si="32"/>
        <v>136701</v>
      </c>
      <c r="AJ124" s="84">
        <f t="shared" si="44"/>
        <v>1775343</v>
      </c>
      <c r="AK124" s="84">
        <v>1727</v>
      </c>
      <c r="AL124" s="84">
        <f t="shared" si="33"/>
        <v>144</v>
      </c>
      <c r="AM124" s="130">
        <f t="shared" si="29"/>
        <v>1777214</v>
      </c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</row>
    <row r="125" spans="1:51">
      <c r="A125" s="96">
        <f t="shared" si="34"/>
        <v>2028</v>
      </c>
      <c r="B125" s="96">
        <f t="shared" si="35"/>
        <v>7</v>
      </c>
      <c r="C125" s="95">
        <f t="shared" si="30"/>
        <v>46935</v>
      </c>
      <c r="E125" s="85">
        <v>719474</v>
      </c>
      <c r="F125" s="84">
        <v>722238</v>
      </c>
      <c r="G125" s="84">
        <v>82724</v>
      </c>
      <c r="H125" s="84">
        <v>4671</v>
      </c>
      <c r="I125" s="84">
        <v>329</v>
      </c>
      <c r="J125" s="84">
        <f t="shared" si="26"/>
        <v>1529436</v>
      </c>
      <c r="K125" s="84">
        <f t="shared" si="36"/>
        <v>127591</v>
      </c>
      <c r="L125" s="84">
        <f t="shared" si="37"/>
        <v>1657027</v>
      </c>
      <c r="M125" s="84">
        <v>2779</v>
      </c>
      <c r="N125" s="84">
        <f t="shared" si="38"/>
        <v>232</v>
      </c>
      <c r="O125" s="83">
        <f t="shared" si="27"/>
        <v>1660038</v>
      </c>
      <c r="P125" s="84"/>
      <c r="Q125" s="85">
        <v>760736.85444146965</v>
      </c>
      <c r="R125" s="84">
        <v>810732.86447444756</v>
      </c>
      <c r="S125" s="84">
        <v>88684.569959583983</v>
      </c>
      <c r="T125" s="84">
        <v>5235.6406101049279</v>
      </c>
      <c r="U125" s="84">
        <v>328.98608485273428</v>
      </c>
      <c r="V125" s="84">
        <f t="shared" si="39"/>
        <v>1665718.9155704589</v>
      </c>
      <c r="W125" s="84">
        <f t="shared" si="40"/>
        <v>138960.08442954114</v>
      </c>
      <c r="X125" s="84">
        <f t="shared" si="41"/>
        <v>1804679</v>
      </c>
      <c r="Y125" s="84">
        <f t="shared" si="42"/>
        <v>2779</v>
      </c>
      <c r="Z125" s="84">
        <f t="shared" si="43"/>
        <v>232</v>
      </c>
      <c r="AA125" s="83">
        <f t="shared" si="28"/>
        <v>1807690</v>
      </c>
      <c r="AC125" s="85">
        <v>808696</v>
      </c>
      <c r="AD125" s="84">
        <v>833479</v>
      </c>
      <c r="AE125" s="84">
        <v>88685</v>
      </c>
      <c r="AF125" s="84">
        <v>5236</v>
      </c>
      <c r="AG125" s="84">
        <v>329</v>
      </c>
      <c r="AH125" s="84">
        <f t="shared" si="31"/>
        <v>1736425</v>
      </c>
      <c r="AI125" s="84">
        <f t="shared" si="32"/>
        <v>144859</v>
      </c>
      <c r="AJ125" s="84">
        <f t="shared" si="44"/>
        <v>1881284</v>
      </c>
      <c r="AK125" s="84">
        <v>2779</v>
      </c>
      <c r="AL125" s="84">
        <f t="shared" si="33"/>
        <v>232</v>
      </c>
      <c r="AM125" s="130">
        <f t="shared" si="29"/>
        <v>1884295</v>
      </c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</row>
    <row r="126" spans="1:51">
      <c r="A126" s="96">
        <f t="shared" si="34"/>
        <v>2028</v>
      </c>
      <c r="B126" s="96">
        <f t="shared" si="35"/>
        <v>8</v>
      </c>
      <c r="C126" s="95">
        <f t="shared" si="30"/>
        <v>46966</v>
      </c>
      <c r="E126" s="85">
        <v>746432</v>
      </c>
      <c r="F126" s="84">
        <v>737178</v>
      </c>
      <c r="G126" s="84">
        <v>83882</v>
      </c>
      <c r="H126" s="84">
        <v>4673</v>
      </c>
      <c r="I126" s="84">
        <v>311</v>
      </c>
      <c r="J126" s="84">
        <f t="shared" si="26"/>
        <v>1572476</v>
      </c>
      <c r="K126" s="84">
        <f t="shared" si="36"/>
        <v>131182</v>
      </c>
      <c r="L126" s="84">
        <f t="shared" si="37"/>
        <v>1703658</v>
      </c>
      <c r="M126" s="84">
        <v>1579</v>
      </c>
      <c r="N126" s="84">
        <f t="shared" si="38"/>
        <v>132</v>
      </c>
      <c r="O126" s="83">
        <f t="shared" si="27"/>
        <v>1705369</v>
      </c>
      <c r="P126" s="84"/>
      <c r="Q126" s="85">
        <v>788111.50655016664</v>
      </c>
      <c r="R126" s="84">
        <v>828167.7286184259</v>
      </c>
      <c r="S126" s="84">
        <v>90137.812552682575</v>
      </c>
      <c r="T126" s="84">
        <v>5331.211571676753</v>
      </c>
      <c r="U126" s="84">
        <v>310.66095355093012</v>
      </c>
      <c r="V126" s="84">
        <f t="shared" si="39"/>
        <v>1712058.9202465026</v>
      </c>
      <c r="W126" s="84">
        <f t="shared" si="40"/>
        <v>142826.07975349738</v>
      </c>
      <c r="X126" s="84">
        <f t="shared" si="41"/>
        <v>1854885</v>
      </c>
      <c r="Y126" s="84">
        <f t="shared" si="42"/>
        <v>1579</v>
      </c>
      <c r="Z126" s="84">
        <f t="shared" si="43"/>
        <v>132</v>
      </c>
      <c r="AA126" s="83">
        <f t="shared" si="28"/>
        <v>1856596</v>
      </c>
      <c r="AC126" s="85">
        <v>835019</v>
      </c>
      <c r="AD126" s="84">
        <v>851265</v>
      </c>
      <c r="AE126" s="84">
        <v>90138</v>
      </c>
      <c r="AF126" s="84">
        <v>5331</v>
      </c>
      <c r="AG126" s="84">
        <v>311</v>
      </c>
      <c r="AH126" s="84">
        <f t="shared" si="31"/>
        <v>1782064</v>
      </c>
      <c r="AI126" s="84">
        <f t="shared" si="32"/>
        <v>148666</v>
      </c>
      <c r="AJ126" s="84">
        <f t="shared" si="44"/>
        <v>1930730</v>
      </c>
      <c r="AK126" s="84">
        <v>1579</v>
      </c>
      <c r="AL126" s="84">
        <f t="shared" si="33"/>
        <v>132</v>
      </c>
      <c r="AM126" s="130">
        <f t="shared" si="29"/>
        <v>1932441</v>
      </c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</row>
    <row r="127" spans="1:51">
      <c r="A127" s="96">
        <f t="shared" si="34"/>
        <v>2028</v>
      </c>
      <c r="B127" s="96">
        <f t="shared" si="35"/>
        <v>9</v>
      </c>
      <c r="C127" s="95">
        <f t="shared" si="30"/>
        <v>46997</v>
      </c>
      <c r="E127" s="85">
        <v>701815</v>
      </c>
      <c r="F127" s="84">
        <v>674974</v>
      </c>
      <c r="G127" s="84">
        <v>81047</v>
      </c>
      <c r="H127" s="84">
        <v>5089</v>
      </c>
      <c r="I127" s="84">
        <v>347</v>
      </c>
      <c r="J127" s="84">
        <f t="shared" si="26"/>
        <v>1463272</v>
      </c>
      <c r="K127" s="84">
        <f t="shared" si="36"/>
        <v>122071</v>
      </c>
      <c r="L127" s="84">
        <f t="shared" si="37"/>
        <v>1585343</v>
      </c>
      <c r="M127" s="84">
        <v>1377</v>
      </c>
      <c r="N127" s="84">
        <f t="shared" si="38"/>
        <v>115</v>
      </c>
      <c r="O127" s="83">
        <f t="shared" si="27"/>
        <v>1586835</v>
      </c>
      <c r="P127" s="84"/>
      <c r="Q127" s="85">
        <v>748437.3547526293</v>
      </c>
      <c r="R127" s="84">
        <v>761885.58152683044</v>
      </c>
      <c r="S127" s="84">
        <v>86996.57907424611</v>
      </c>
      <c r="T127" s="84">
        <v>5760.3691577575019</v>
      </c>
      <c r="U127" s="84">
        <v>347.31470547297266</v>
      </c>
      <c r="V127" s="84">
        <f t="shared" si="39"/>
        <v>1603427.1992169365</v>
      </c>
      <c r="W127" s="84">
        <f t="shared" si="40"/>
        <v>133763.80078306352</v>
      </c>
      <c r="X127" s="84">
        <f t="shared" si="41"/>
        <v>1737191</v>
      </c>
      <c r="Y127" s="84">
        <f t="shared" si="42"/>
        <v>1377</v>
      </c>
      <c r="Z127" s="84">
        <f t="shared" si="43"/>
        <v>115</v>
      </c>
      <c r="AA127" s="83">
        <f t="shared" si="28"/>
        <v>1738683</v>
      </c>
      <c r="AC127" s="85">
        <v>792909</v>
      </c>
      <c r="AD127" s="84">
        <v>782874</v>
      </c>
      <c r="AE127" s="84">
        <v>86997</v>
      </c>
      <c r="AF127" s="84">
        <v>5760</v>
      </c>
      <c r="AG127" s="84">
        <v>347</v>
      </c>
      <c r="AH127" s="84">
        <f t="shared" si="31"/>
        <v>1668887</v>
      </c>
      <c r="AI127" s="84">
        <f t="shared" si="32"/>
        <v>139225</v>
      </c>
      <c r="AJ127" s="84">
        <f t="shared" si="44"/>
        <v>1808112</v>
      </c>
      <c r="AK127" s="84">
        <v>1377</v>
      </c>
      <c r="AL127" s="84">
        <f t="shared" si="33"/>
        <v>115</v>
      </c>
      <c r="AM127" s="130">
        <f t="shared" si="29"/>
        <v>1809604</v>
      </c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</row>
    <row r="128" spans="1:51">
      <c r="A128" s="96">
        <f t="shared" si="34"/>
        <v>2028</v>
      </c>
      <c r="B128" s="96">
        <f t="shared" si="35"/>
        <v>10</v>
      </c>
      <c r="C128" s="95">
        <f t="shared" si="30"/>
        <v>47027</v>
      </c>
      <c r="E128" s="85">
        <v>870690</v>
      </c>
      <c r="F128" s="84">
        <v>663084</v>
      </c>
      <c r="G128" s="84">
        <v>81292</v>
      </c>
      <c r="H128" s="84">
        <v>4722</v>
      </c>
      <c r="I128" s="84">
        <v>545</v>
      </c>
      <c r="J128" s="84">
        <f t="shared" si="26"/>
        <v>1620333</v>
      </c>
      <c r="K128" s="84">
        <f t="shared" si="36"/>
        <v>135174</v>
      </c>
      <c r="L128" s="84">
        <f t="shared" si="37"/>
        <v>1755507</v>
      </c>
      <c r="M128" s="84">
        <v>1767</v>
      </c>
      <c r="N128" s="84">
        <f t="shared" si="38"/>
        <v>147</v>
      </c>
      <c r="O128" s="83">
        <f t="shared" si="27"/>
        <v>1757421</v>
      </c>
      <c r="P128" s="84"/>
      <c r="Q128" s="85">
        <v>938114.50389816856</v>
      </c>
      <c r="R128" s="84">
        <v>752248.70786164538</v>
      </c>
      <c r="S128" s="84">
        <v>87507.640473494859</v>
      </c>
      <c r="T128" s="84">
        <v>5584.4311220841264</v>
      </c>
      <c r="U128" s="84">
        <v>544.65355228887086</v>
      </c>
      <c r="V128" s="84">
        <f t="shared" si="39"/>
        <v>1783999.9369076819</v>
      </c>
      <c r="W128" s="84">
        <f t="shared" si="40"/>
        <v>148828.06309231813</v>
      </c>
      <c r="X128" s="84">
        <f t="shared" si="41"/>
        <v>1932828</v>
      </c>
      <c r="Y128" s="84">
        <f t="shared" si="42"/>
        <v>1767</v>
      </c>
      <c r="Z128" s="84">
        <f t="shared" si="43"/>
        <v>147</v>
      </c>
      <c r="AA128" s="83">
        <f t="shared" si="28"/>
        <v>1934742</v>
      </c>
      <c r="AC128" s="85">
        <v>995453</v>
      </c>
      <c r="AD128" s="84">
        <v>774651</v>
      </c>
      <c r="AE128" s="84">
        <v>87508</v>
      </c>
      <c r="AF128" s="84">
        <v>5584</v>
      </c>
      <c r="AG128" s="84">
        <v>545</v>
      </c>
      <c r="AH128" s="84">
        <f t="shared" si="31"/>
        <v>1863741</v>
      </c>
      <c r="AI128" s="84">
        <f t="shared" si="32"/>
        <v>155480</v>
      </c>
      <c r="AJ128" s="84">
        <f t="shared" si="44"/>
        <v>2019221</v>
      </c>
      <c r="AK128" s="84">
        <v>1767</v>
      </c>
      <c r="AL128" s="84">
        <f t="shared" si="33"/>
        <v>147</v>
      </c>
      <c r="AM128" s="130">
        <f t="shared" si="29"/>
        <v>2021135</v>
      </c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</row>
    <row r="129" spans="1:51">
      <c r="A129" s="96">
        <f t="shared" si="34"/>
        <v>2028</v>
      </c>
      <c r="B129" s="96">
        <f t="shared" si="35"/>
        <v>11</v>
      </c>
      <c r="C129" s="95">
        <f t="shared" si="30"/>
        <v>47058</v>
      </c>
      <c r="E129" s="85">
        <v>1075432</v>
      </c>
      <c r="F129" s="84">
        <v>683036</v>
      </c>
      <c r="G129" s="84">
        <v>75804</v>
      </c>
      <c r="H129" s="84">
        <v>4710</v>
      </c>
      <c r="I129" s="84">
        <v>770</v>
      </c>
      <c r="J129" s="84">
        <f t="shared" si="26"/>
        <v>1839752</v>
      </c>
      <c r="K129" s="84">
        <f t="shared" si="36"/>
        <v>153479</v>
      </c>
      <c r="L129" s="84">
        <f t="shared" si="37"/>
        <v>1993231</v>
      </c>
      <c r="M129" s="84">
        <v>1763</v>
      </c>
      <c r="N129" s="84">
        <f t="shared" si="38"/>
        <v>147</v>
      </c>
      <c r="O129" s="83">
        <f t="shared" si="27"/>
        <v>1995141</v>
      </c>
      <c r="P129" s="84"/>
      <c r="Q129" s="85">
        <v>1166431.795463609</v>
      </c>
      <c r="R129" s="84">
        <v>767798.34539792209</v>
      </c>
      <c r="S129" s="84">
        <v>81603.650683218642</v>
      </c>
      <c r="T129" s="84">
        <v>5667.4025524729841</v>
      </c>
      <c r="U129" s="84">
        <v>769.76753184896108</v>
      </c>
      <c r="V129" s="84">
        <f t="shared" si="39"/>
        <v>2022270.9616290717</v>
      </c>
      <c r="W129" s="84">
        <f t="shared" si="40"/>
        <v>168705.03837092826</v>
      </c>
      <c r="X129" s="84">
        <f t="shared" si="41"/>
        <v>2190976</v>
      </c>
      <c r="Y129" s="84">
        <f t="shared" si="42"/>
        <v>1763</v>
      </c>
      <c r="Z129" s="84">
        <f t="shared" si="43"/>
        <v>147</v>
      </c>
      <c r="AA129" s="83">
        <f t="shared" si="28"/>
        <v>2192886</v>
      </c>
      <c r="AC129" s="85">
        <v>1237460</v>
      </c>
      <c r="AD129" s="84">
        <v>789777</v>
      </c>
      <c r="AE129" s="84">
        <v>81604</v>
      </c>
      <c r="AF129" s="84">
        <v>5667</v>
      </c>
      <c r="AG129" s="84">
        <v>770</v>
      </c>
      <c r="AH129" s="84">
        <f t="shared" si="31"/>
        <v>2115278</v>
      </c>
      <c r="AI129" s="84">
        <f t="shared" si="32"/>
        <v>176464</v>
      </c>
      <c r="AJ129" s="84">
        <f t="shared" si="44"/>
        <v>2291742</v>
      </c>
      <c r="AK129" s="84">
        <v>1763</v>
      </c>
      <c r="AL129" s="84">
        <f t="shared" si="33"/>
        <v>147</v>
      </c>
      <c r="AM129" s="130">
        <f t="shared" si="29"/>
        <v>2293652</v>
      </c>
      <c r="AO129" s="240"/>
      <c r="AP129" s="240"/>
      <c r="AQ129" s="240"/>
      <c r="AR129" s="240"/>
      <c r="AS129" s="240"/>
      <c r="AT129" s="240"/>
      <c r="AU129" s="240"/>
      <c r="AV129" s="240"/>
      <c r="AW129" s="240"/>
      <c r="AX129" s="240"/>
      <c r="AY129" s="240"/>
    </row>
    <row r="130" spans="1:51">
      <c r="A130" s="96">
        <f t="shared" si="34"/>
        <v>2028</v>
      </c>
      <c r="B130" s="96">
        <f t="shared" si="35"/>
        <v>12</v>
      </c>
      <c r="C130" s="95">
        <f t="shared" si="30"/>
        <v>47088</v>
      </c>
      <c r="E130" s="85">
        <v>1255972</v>
      </c>
      <c r="F130" s="84">
        <v>791122</v>
      </c>
      <c r="G130" s="84">
        <v>77279</v>
      </c>
      <c r="H130" s="84">
        <v>4878</v>
      </c>
      <c r="I130" s="84">
        <v>969</v>
      </c>
      <c r="J130" s="84">
        <f t="shared" si="26"/>
        <v>2130220</v>
      </c>
      <c r="K130" s="84">
        <f t="shared" si="36"/>
        <v>177711</v>
      </c>
      <c r="L130" s="84">
        <f t="shared" si="37"/>
        <v>2307931</v>
      </c>
      <c r="M130" s="84">
        <v>1649</v>
      </c>
      <c r="N130" s="84">
        <f t="shared" si="38"/>
        <v>138</v>
      </c>
      <c r="O130" s="83">
        <f t="shared" si="27"/>
        <v>2309718</v>
      </c>
      <c r="P130" s="84"/>
      <c r="Q130" s="85">
        <v>1389284.1475739812</v>
      </c>
      <c r="R130" s="84">
        <v>882081.70084210357</v>
      </c>
      <c r="S130" s="84">
        <v>83377.147204646244</v>
      </c>
      <c r="T130" s="84">
        <v>5913.487010841538</v>
      </c>
      <c r="U130" s="84">
        <v>968.85402204679008</v>
      </c>
      <c r="V130" s="84">
        <f t="shared" si="39"/>
        <v>2361625.33665362</v>
      </c>
      <c r="W130" s="84">
        <f t="shared" si="40"/>
        <v>197015.66334638</v>
      </c>
      <c r="X130" s="84">
        <f t="shared" si="41"/>
        <v>2558641</v>
      </c>
      <c r="Y130" s="84">
        <f t="shared" si="42"/>
        <v>1649</v>
      </c>
      <c r="Z130" s="84">
        <f t="shared" si="43"/>
        <v>138</v>
      </c>
      <c r="AA130" s="83">
        <f t="shared" si="28"/>
        <v>2560428</v>
      </c>
      <c r="AC130" s="85">
        <v>1481816</v>
      </c>
      <c r="AD130" s="84">
        <v>909759</v>
      </c>
      <c r="AE130" s="84">
        <v>83377</v>
      </c>
      <c r="AF130" s="84">
        <v>5913</v>
      </c>
      <c r="AG130" s="84">
        <v>969</v>
      </c>
      <c r="AH130" s="84">
        <f t="shared" si="31"/>
        <v>2481834</v>
      </c>
      <c r="AI130" s="84">
        <f t="shared" si="32"/>
        <v>207044</v>
      </c>
      <c r="AJ130" s="84">
        <f t="shared" si="44"/>
        <v>2688878</v>
      </c>
      <c r="AK130" s="84">
        <v>1649</v>
      </c>
      <c r="AL130" s="84">
        <f t="shared" si="33"/>
        <v>138</v>
      </c>
      <c r="AM130" s="130">
        <f t="shared" si="29"/>
        <v>2690665</v>
      </c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</row>
    <row r="131" spans="1:51">
      <c r="A131" s="96">
        <f t="shared" si="34"/>
        <v>2029</v>
      </c>
      <c r="B131" s="96">
        <f t="shared" si="35"/>
        <v>1</v>
      </c>
      <c r="C131" s="95">
        <f t="shared" si="30"/>
        <v>47119</v>
      </c>
      <c r="E131" s="85">
        <v>1298927</v>
      </c>
      <c r="F131" s="84">
        <v>787979</v>
      </c>
      <c r="G131" s="84">
        <v>78387</v>
      </c>
      <c r="H131" s="84">
        <v>4888</v>
      </c>
      <c r="I131" s="84">
        <v>1025</v>
      </c>
      <c r="J131" s="84">
        <f t="shared" si="26"/>
        <v>2171206</v>
      </c>
      <c r="K131" s="84">
        <f t="shared" si="36"/>
        <v>181130</v>
      </c>
      <c r="L131" s="84">
        <f t="shared" si="37"/>
        <v>2352336</v>
      </c>
      <c r="M131" s="84">
        <v>2325</v>
      </c>
      <c r="N131" s="84">
        <f t="shared" si="38"/>
        <v>194</v>
      </c>
      <c r="O131" s="83">
        <f t="shared" si="27"/>
        <v>2354855</v>
      </c>
      <c r="P131" s="84"/>
      <c r="Q131" s="85">
        <v>1420269.2167099062</v>
      </c>
      <c r="R131" s="84">
        <v>879833.02923741459</v>
      </c>
      <c r="S131" s="84">
        <v>84589.661534145358</v>
      </c>
      <c r="T131" s="84">
        <v>5945.7828724632654</v>
      </c>
      <c r="U131" s="84">
        <v>1024.5562814120392</v>
      </c>
      <c r="V131" s="84">
        <f t="shared" si="39"/>
        <v>2391662.2466353416</v>
      </c>
      <c r="W131" s="84">
        <f t="shared" si="40"/>
        <v>199520.75336465845</v>
      </c>
      <c r="X131" s="84">
        <f t="shared" si="41"/>
        <v>2591183</v>
      </c>
      <c r="Y131" s="84">
        <f t="shared" si="42"/>
        <v>2325</v>
      </c>
      <c r="Z131" s="84">
        <f t="shared" si="43"/>
        <v>194</v>
      </c>
      <c r="AA131" s="83">
        <f t="shared" si="28"/>
        <v>2593702</v>
      </c>
      <c r="AC131" s="85">
        <v>1500601</v>
      </c>
      <c r="AD131" s="84">
        <v>905941</v>
      </c>
      <c r="AE131" s="84">
        <v>84590</v>
      </c>
      <c r="AF131" s="84">
        <v>5946</v>
      </c>
      <c r="AG131" s="84">
        <v>1025</v>
      </c>
      <c r="AH131" s="84">
        <f t="shared" si="31"/>
        <v>2498103</v>
      </c>
      <c r="AI131" s="84">
        <f t="shared" si="32"/>
        <v>208401</v>
      </c>
      <c r="AJ131" s="84">
        <f t="shared" si="44"/>
        <v>2706504</v>
      </c>
      <c r="AK131" s="84">
        <v>2325</v>
      </c>
      <c r="AL131" s="84">
        <f t="shared" si="33"/>
        <v>194</v>
      </c>
      <c r="AM131" s="130">
        <f t="shared" si="29"/>
        <v>2709023</v>
      </c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</row>
    <row r="132" spans="1:51">
      <c r="A132" s="96">
        <f t="shared" si="34"/>
        <v>2029</v>
      </c>
      <c r="B132" s="96">
        <f t="shared" si="35"/>
        <v>2</v>
      </c>
      <c r="C132" s="95">
        <f t="shared" si="30"/>
        <v>47150</v>
      </c>
      <c r="E132" s="85">
        <v>1060835</v>
      </c>
      <c r="F132" s="84">
        <v>708508</v>
      </c>
      <c r="G132" s="84">
        <v>73734</v>
      </c>
      <c r="H132" s="84">
        <v>4695</v>
      </c>
      <c r="I132" s="84">
        <v>819</v>
      </c>
      <c r="J132" s="84">
        <f t="shared" si="26"/>
        <v>1848591</v>
      </c>
      <c r="K132" s="84">
        <f t="shared" si="36"/>
        <v>154216</v>
      </c>
      <c r="L132" s="84">
        <f t="shared" si="37"/>
        <v>2002807</v>
      </c>
      <c r="M132" s="84">
        <v>2433</v>
      </c>
      <c r="N132" s="84">
        <f t="shared" si="38"/>
        <v>203</v>
      </c>
      <c r="O132" s="83">
        <f t="shared" si="27"/>
        <v>2005443</v>
      </c>
      <c r="P132" s="84"/>
      <c r="Q132" s="85">
        <v>1157781.8674374935</v>
      </c>
      <c r="R132" s="84">
        <v>787743.09001412301</v>
      </c>
      <c r="S132" s="84">
        <v>79271.869419278606</v>
      </c>
      <c r="T132" s="84">
        <v>5510.3730744997338</v>
      </c>
      <c r="U132" s="84">
        <v>818.8072291313407</v>
      </c>
      <c r="V132" s="84">
        <f t="shared" si="39"/>
        <v>2031126.0071745259</v>
      </c>
      <c r="W132" s="84">
        <f t="shared" si="40"/>
        <v>169443.99282547412</v>
      </c>
      <c r="X132" s="84">
        <f t="shared" si="41"/>
        <v>2200570</v>
      </c>
      <c r="Y132" s="84">
        <f t="shared" si="42"/>
        <v>2433</v>
      </c>
      <c r="Z132" s="84">
        <f t="shared" si="43"/>
        <v>203</v>
      </c>
      <c r="AA132" s="83">
        <f t="shared" si="28"/>
        <v>2203206</v>
      </c>
      <c r="AC132" s="85">
        <v>1222439</v>
      </c>
      <c r="AD132" s="84">
        <v>808268</v>
      </c>
      <c r="AE132" s="84">
        <v>79272</v>
      </c>
      <c r="AF132" s="84">
        <v>5510</v>
      </c>
      <c r="AG132" s="84">
        <v>819</v>
      </c>
      <c r="AH132" s="84">
        <f t="shared" si="31"/>
        <v>2116308</v>
      </c>
      <c r="AI132" s="84">
        <f t="shared" si="32"/>
        <v>176550</v>
      </c>
      <c r="AJ132" s="84">
        <f t="shared" si="44"/>
        <v>2292858</v>
      </c>
      <c r="AK132" s="84">
        <v>2433</v>
      </c>
      <c r="AL132" s="84">
        <f t="shared" si="33"/>
        <v>203</v>
      </c>
      <c r="AM132" s="130">
        <f t="shared" si="29"/>
        <v>2295494</v>
      </c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</row>
    <row r="133" spans="1:51">
      <c r="A133" s="96">
        <f t="shared" si="34"/>
        <v>2029</v>
      </c>
      <c r="B133" s="96">
        <f t="shared" si="35"/>
        <v>3</v>
      </c>
      <c r="C133" s="95">
        <f t="shared" si="30"/>
        <v>47178</v>
      </c>
      <c r="E133" s="85">
        <v>1108192</v>
      </c>
      <c r="F133" s="84">
        <v>732128</v>
      </c>
      <c r="G133" s="84">
        <v>78371</v>
      </c>
      <c r="H133" s="84">
        <v>4489</v>
      </c>
      <c r="I133" s="84">
        <v>828</v>
      </c>
      <c r="J133" s="84">
        <f t="shared" si="26"/>
        <v>1924008</v>
      </c>
      <c r="K133" s="84">
        <f t="shared" si="36"/>
        <v>160508</v>
      </c>
      <c r="L133" s="84">
        <f t="shared" si="37"/>
        <v>2084516</v>
      </c>
      <c r="M133" s="84">
        <v>2339</v>
      </c>
      <c r="N133" s="84">
        <f t="shared" si="38"/>
        <v>195</v>
      </c>
      <c r="O133" s="83">
        <f t="shared" si="27"/>
        <v>2087050</v>
      </c>
      <c r="P133" s="84"/>
      <c r="Q133" s="85">
        <v>1204942.8038033498</v>
      </c>
      <c r="R133" s="84">
        <v>826930.86913392309</v>
      </c>
      <c r="S133" s="84">
        <v>84729.217935290479</v>
      </c>
      <c r="T133" s="84">
        <v>5357.2048466546539</v>
      </c>
      <c r="U133" s="84">
        <v>828.10748143420221</v>
      </c>
      <c r="V133" s="84">
        <f t="shared" si="39"/>
        <v>2122788.2032006523</v>
      </c>
      <c r="W133" s="84">
        <f t="shared" si="40"/>
        <v>177090.79679934774</v>
      </c>
      <c r="X133" s="84">
        <f t="shared" si="41"/>
        <v>2299879</v>
      </c>
      <c r="Y133" s="84">
        <f t="shared" si="42"/>
        <v>2339</v>
      </c>
      <c r="Z133" s="84">
        <f t="shared" si="43"/>
        <v>195</v>
      </c>
      <c r="AA133" s="83">
        <f t="shared" si="28"/>
        <v>2302413</v>
      </c>
      <c r="AC133" s="85">
        <v>1269767</v>
      </c>
      <c r="AD133" s="84">
        <v>851087</v>
      </c>
      <c r="AE133" s="84">
        <v>84729</v>
      </c>
      <c r="AF133" s="84">
        <v>5357</v>
      </c>
      <c r="AG133" s="84">
        <v>828</v>
      </c>
      <c r="AH133" s="84">
        <f t="shared" si="31"/>
        <v>2211768</v>
      </c>
      <c r="AI133" s="84">
        <f t="shared" si="32"/>
        <v>184514</v>
      </c>
      <c r="AJ133" s="84">
        <f t="shared" si="44"/>
        <v>2396282</v>
      </c>
      <c r="AK133" s="84">
        <v>2339</v>
      </c>
      <c r="AL133" s="84">
        <f t="shared" si="33"/>
        <v>195</v>
      </c>
      <c r="AM133" s="130">
        <f t="shared" si="29"/>
        <v>2398816</v>
      </c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</row>
    <row r="134" spans="1:51">
      <c r="A134" s="96">
        <f t="shared" si="34"/>
        <v>2029</v>
      </c>
      <c r="B134" s="96">
        <f t="shared" si="35"/>
        <v>4</v>
      </c>
      <c r="C134" s="95">
        <f t="shared" si="30"/>
        <v>47209</v>
      </c>
      <c r="E134" s="85">
        <v>867464</v>
      </c>
      <c r="F134" s="84">
        <v>684242</v>
      </c>
      <c r="G134" s="84">
        <v>72543</v>
      </c>
      <c r="H134" s="84">
        <v>4680</v>
      </c>
      <c r="I134" s="84">
        <v>696</v>
      </c>
      <c r="J134" s="84">
        <f t="shared" si="26"/>
        <v>1629625</v>
      </c>
      <c r="K134" s="84">
        <f t="shared" si="36"/>
        <v>135949</v>
      </c>
      <c r="L134" s="84">
        <f t="shared" si="37"/>
        <v>1765574</v>
      </c>
      <c r="M134" s="84">
        <v>2172</v>
      </c>
      <c r="N134" s="84">
        <f t="shared" si="38"/>
        <v>181</v>
      </c>
      <c r="O134" s="83">
        <f t="shared" si="27"/>
        <v>1767927</v>
      </c>
      <c r="P134" s="84"/>
      <c r="Q134" s="85">
        <v>952199.34809156519</v>
      </c>
      <c r="R134" s="84">
        <v>771993.42723215709</v>
      </c>
      <c r="S134" s="84">
        <v>78554.973146713077</v>
      </c>
      <c r="T134" s="84">
        <v>5421.4304227232624</v>
      </c>
      <c r="U134" s="84">
        <v>696.37545960103057</v>
      </c>
      <c r="V134" s="84">
        <f t="shared" si="39"/>
        <v>1808865.5543527596</v>
      </c>
      <c r="W134" s="84">
        <f t="shared" si="40"/>
        <v>150902.44564724038</v>
      </c>
      <c r="X134" s="84">
        <f t="shared" si="41"/>
        <v>1959768</v>
      </c>
      <c r="Y134" s="84">
        <f t="shared" si="42"/>
        <v>2172</v>
      </c>
      <c r="Z134" s="84">
        <f t="shared" si="43"/>
        <v>181</v>
      </c>
      <c r="AA134" s="83">
        <f t="shared" si="28"/>
        <v>1962121</v>
      </c>
      <c r="AC134" s="85">
        <v>1006259</v>
      </c>
      <c r="AD134" s="84">
        <v>794488</v>
      </c>
      <c r="AE134" s="84">
        <v>78555</v>
      </c>
      <c r="AF134" s="84">
        <v>5421</v>
      </c>
      <c r="AG134" s="84">
        <v>696</v>
      </c>
      <c r="AH134" s="84">
        <f t="shared" si="31"/>
        <v>1885419</v>
      </c>
      <c r="AI134" s="84">
        <f t="shared" si="32"/>
        <v>157288</v>
      </c>
      <c r="AJ134" s="84">
        <f t="shared" si="44"/>
        <v>2042707</v>
      </c>
      <c r="AK134" s="84">
        <v>2172</v>
      </c>
      <c r="AL134" s="84">
        <f t="shared" si="33"/>
        <v>181</v>
      </c>
      <c r="AM134" s="130">
        <f t="shared" si="29"/>
        <v>2045060</v>
      </c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</row>
    <row r="135" spans="1:51">
      <c r="A135" s="96">
        <f t="shared" si="34"/>
        <v>2029</v>
      </c>
      <c r="B135" s="96">
        <f t="shared" si="35"/>
        <v>5</v>
      </c>
      <c r="C135" s="95">
        <f t="shared" si="30"/>
        <v>47239</v>
      </c>
      <c r="E135" s="85">
        <v>811308</v>
      </c>
      <c r="F135" s="84">
        <v>682531</v>
      </c>
      <c r="G135" s="84">
        <v>77576</v>
      </c>
      <c r="H135" s="84">
        <v>4812</v>
      </c>
      <c r="I135" s="84">
        <v>491</v>
      </c>
      <c r="J135" s="84">
        <f t="shared" si="26"/>
        <v>1576718</v>
      </c>
      <c r="K135" s="84">
        <f t="shared" si="36"/>
        <v>131536</v>
      </c>
      <c r="L135" s="84">
        <f t="shared" si="37"/>
        <v>1708254</v>
      </c>
      <c r="M135" s="84">
        <v>2174</v>
      </c>
      <c r="N135" s="84">
        <f t="shared" si="38"/>
        <v>181</v>
      </c>
      <c r="O135" s="83">
        <f t="shared" si="27"/>
        <v>1710609</v>
      </c>
      <c r="P135" s="84"/>
      <c r="Q135" s="85">
        <v>871893.69509661361</v>
      </c>
      <c r="R135" s="84">
        <v>780336.20825944247</v>
      </c>
      <c r="S135" s="84">
        <v>83890.327691419297</v>
      </c>
      <c r="T135" s="84">
        <v>5476.1236516760091</v>
      </c>
      <c r="U135" s="84">
        <v>490.58218260635249</v>
      </c>
      <c r="V135" s="84">
        <f t="shared" si="39"/>
        <v>1742086.936881758</v>
      </c>
      <c r="W135" s="84">
        <f t="shared" si="40"/>
        <v>145331.06311824196</v>
      </c>
      <c r="X135" s="84">
        <f t="shared" si="41"/>
        <v>1887418</v>
      </c>
      <c r="Y135" s="84">
        <f t="shared" si="42"/>
        <v>2174</v>
      </c>
      <c r="Z135" s="84">
        <f t="shared" si="43"/>
        <v>181</v>
      </c>
      <c r="AA135" s="83">
        <f t="shared" si="28"/>
        <v>1889773</v>
      </c>
      <c r="AC135" s="85">
        <v>924806</v>
      </c>
      <c r="AD135" s="84">
        <v>803367</v>
      </c>
      <c r="AE135" s="84">
        <v>83890</v>
      </c>
      <c r="AF135" s="84">
        <v>5476</v>
      </c>
      <c r="AG135" s="84">
        <v>491</v>
      </c>
      <c r="AH135" s="84">
        <f t="shared" si="31"/>
        <v>1818030</v>
      </c>
      <c r="AI135" s="84">
        <f t="shared" si="32"/>
        <v>151667</v>
      </c>
      <c r="AJ135" s="84">
        <f t="shared" si="44"/>
        <v>1969697</v>
      </c>
      <c r="AK135" s="84">
        <v>2174</v>
      </c>
      <c r="AL135" s="84">
        <f t="shared" si="33"/>
        <v>181</v>
      </c>
      <c r="AM135" s="130">
        <f t="shared" si="29"/>
        <v>1972052</v>
      </c>
      <c r="AO135" s="240"/>
      <c r="AP135" s="240"/>
      <c r="AQ135" s="240"/>
      <c r="AR135" s="240"/>
      <c r="AS135" s="240"/>
      <c r="AT135" s="240"/>
      <c r="AU135" s="240"/>
      <c r="AV135" s="240"/>
      <c r="AW135" s="240"/>
      <c r="AX135" s="240"/>
      <c r="AY135" s="240"/>
    </row>
    <row r="136" spans="1:51">
      <c r="A136" s="96">
        <f t="shared" si="34"/>
        <v>2029</v>
      </c>
      <c r="B136" s="96">
        <f t="shared" si="35"/>
        <v>6</v>
      </c>
      <c r="C136" s="95">
        <f t="shared" si="30"/>
        <v>47270</v>
      </c>
      <c r="E136" s="85">
        <v>726493</v>
      </c>
      <c r="F136" s="84">
        <v>644228</v>
      </c>
      <c r="G136" s="84">
        <v>76134</v>
      </c>
      <c r="H136" s="84">
        <v>4802</v>
      </c>
      <c r="I136" s="84">
        <v>392</v>
      </c>
      <c r="J136" s="84">
        <f t="shared" si="26"/>
        <v>1452049</v>
      </c>
      <c r="K136" s="84">
        <f t="shared" si="36"/>
        <v>121135</v>
      </c>
      <c r="L136" s="84">
        <f t="shared" si="37"/>
        <v>1573184</v>
      </c>
      <c r="M136" s="84">
        <v>1787</v>
      </c>
      <c r="N136" s="84">
        <f t="shared" si="38"/>
        <v>149</v>
      </c>
      <c r="O136" s="83">
        <f t="shared" si="27"/>
        <v>1575120</v>
      </c>
      <c r="P136" s="84"/>
      <c r="Q136" s="85">
        <v>772544.47358950845</v>
      </c>
      <c r="R136" s="84">
        <v>738082.85496566352</v>
      </c>
      <c r="S136" s="84">
        <v>82424.460361455451</v>
      </c>
      <c r="T136" s="84">
        <v>5366.7427591638743</v>
      </c>
      <c r="U136" s="84">
        <v>392.12801657883807</v>
      </c>
      <c r="V136" s="84">
        <f t="shared" si="39"/>
        <v>1598810.6596923701</v>
      </c>
      <c r="W136" s="84">
        <f t="shared" si="40"/>
        <v>133378.3403076299</v>
      </c>
      <c r="X136" s="84">
        <f t="shared" si="41"/>
        <v>1732189</v>
      </c>
      <c r="Y136" s="84">
        <f t="shared" si="42"/>
        <v>1787</v>
      </c>
      <c r="Z136" s="84">
        <f t="shared" si="43"/>
        <v>149</v>
      </c>
      <c r="AA136" s="83">
        <f t="shared" si="28"/>
        <v>1734125</v>
      </c>
      <c r="AC136" s="85">
        <v>816983</v>
      </c>
      <c r="AD136" s="84">
        <v>760227</v>
      </c>
      <c r="AE136" s="84">
        <v>82424</v>
      </c>
      <c r="AF136" s="84">
        <v>5367</v>
      </c>
      <c r="AG136" s="84">
        <v>392</v>
      </c>
      <c r="AH136" s="84">
        <f t="shared" si="31"/>
        <v>1665393</v>
      </c>
      <c r="AI136" s="84">
        <f t="shared" si="32"/>
        <v>138933</v>
      </c>
      <c r="AJ136" s="84">
        <f t="shared" si="44"/>
        <v>1804326</v>
      </c>
      <c r="AK136" s="84">
        <v>1787</v>
      </c>
      <c r="AL136" s="84">
        <f t="shared" si="33"/>
        <v>149</v>
      </c>
      <c r="AM136" s="130">
        <f t="shared" si="29"/>
        <v>1806262</v>
      </c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</row>
    <row r="137" spans="1:51">
      <c r="A137" s="96">
        <f t="shared" si="34"/>
        <v>2029</v>
      </c>
      <c r="B137" s="96">
        <f t="shared" si="35"/>
        <v>7</v>
      </c>
      <c r="C137" s="95">
        <f t="shared" si="30"/>
        <v>47300</v>
      </c>
      <c r="E137" s="85">
        <v>726719</v>
      </c>
      <c r="F137" s="84">
        <v>720520</v>
      </c>
      <c r="G137" s="84">
        <v>81744</v>
      </c>
      <c r="H137" s="84">
        <v>4664</v>
      </c>
      <c r="I137" s="84">
        <v>329</v>
      </c>
      <c r="J137" s="84">
        <f t="shared" si="26"/>
        <v>1533976</v>
      </c>
      <c r="K137" s="84">
        <f t="shared" si="36"/>
        <v>127970</v>
      </c>
      <c r="L137" s="84">
        <f t="shared" si="37"/>
        <v>1661946</v>
      </c>
      <c r="M137" s="84">
        <v>2889</v>
      </c>
      <c r="N137" s="84">
        <f t="shared" si="38"/>
        <v>241</v>
      </c>
      <c r="O137" s="83">
        <f t="shared" si="27"/>
        <v>1665076</v>
      </c>
      <c r="P137" s="84"/>
      <c r="Q137" s="85">
        <v>774616.35303847853</v>
      </c>
      <c r="R137" s="84">
        <v>821372.10617557936</v>
      </c>
      <c r="S137" s="84">
        <v>88254.57295946838</v>
      </c>
      <c r="T137" s="84">
        <v>5336.4729728240663</v>
      </c>
      <c r="U137" s="84">
        <v>329.11822983493983</v>
      </c>
      <c r="V137" s="84">
        <f t="shared" si="39"/>
        <v>1689908.6233761851</v>
      </c>
      <c r="W137" s="84">
        <f t="shared" si="40"/>
        <v>140978.37662381493</v>
      </c>
      <c r="X137" s="84">
        <f t="shared" si="41"/>
        <v>1830887</v>
      </c>
      <c r="Y137" s="84">
        <f t="shared" si="42"/>
        <v>2889</v>
      </c>
      <c r="Z137" s="84">
        <f t="shared" si="43"/>
        <v>241</v>
      </c>
      <c r="AA137" s="83">
        <f t="shared" si="28"/>
        <v>1834017</v>
      </c>
      <c r="AC137" s="85">
        <v>825067</v>
      </c>
      <c r="AD137" s="84">
        <v>845784</v>
      </c>
      <c r="AE137" s="84">
        <v>88255</v>
      </c>
      <c r="AF137" s="84">
        <v>5336</v>
      </c>
      <c r="AG137" s="84">
        <v>329</v>
      </c>
      <c r="AH137" s="84">
        <f t="shared" si="31"/>
        <v>1764771</v>
      </c>
      <c r="AI137" s="84">
        <f t="shared" si="32"/>
        <v>147224</v>
      </c>
      <c r="AJ137" s="84">
        <f t="shared" si="44"/>
        <v>1911995</v>
      </c>
      <c r="AK137" s="84">
        <v>2889</v>
      </c>
      <c r="AL137" s="84">
        <f t="shared" si="33"/>
        <v>241</v>
      </c>
      <c r="AM137" s="130">
        <f t="shared" si="29"/>
        <v>1915125</v>
      </c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</row>
    <row r="138" spans="1:51">
      <c r="A138" s="96">
        <f t="shared" si="34"/>
        <v>2029</v>
      </c>
      <c r="B138" s="96">
        <f t="shared" si="35"/>
        <v>8</v>
      </c>
      <c r="C138" s="95">
        <f t="shared" si="30"/>
        <v>47331</v>
      </c>
      <c r="E138" s="85">
        <v>753973</v>
      </c>
      <c r="F138" s="84">
        <v>736006</v>
      </c>
      <c r="G138" s="84">
        <v>82886</v>
      </c>
      <c r="H138" s="84">
        <v>4653</v>
      </c>
      <c r="I138" s="84">
        <v>311</v>
      </c>
      <c r="J138" s="84">
        <f t="shared" si="26"/>
        <v>1577829</v>
      </c>
      <c r="K138" s="84">
        <f t="shared" si="36"/>
        <v>131628</v>
      </c>
      <c r="L138" s="84">
        <f t="shared" si="37"/>
        <v>1709457</v>
      </c>
      <c r="M138" s="84">
        <v>1634</v>
      </c>
      <c r="N138" s="84">
        <f t="shared" si="38"/>
        <v>136</v>
      </c>
      <c r="O138" s="83">
        <f t="shared" si="27"/>
        <v>1711227</v>
      </c>
      <c r="P138" s="84"/>
      <c r="Q138" s="85">
        <v>802439.66155042872</v>
      </c>
      <c r="R138" s="84">
        <v>839218.99749937234</v>
      </c>
      <c r="S138" s="84">
        <v>89726.951390174276</v>
      </c>
      <c r="T138" s="84">
        <v>5435.1357209861017</v>
      </c>
      <c r="U138" s="84">
        <v>310.86874526455665</v>
      </c>
      <c r="V138" s="84">
        <f t="shared" si="39"/>
        <v>1737131.6149062261</v>
      </c>
      <c r="W138" s="84">
        <f t="shared" si="40"/>
        <v>144917.38509377395</v>
      </c>
      <c r="X138" s="84">
        <f t="shared" si="41"/>
        <v>1882049</v>
      </c>
      <c r="Y138" s="84">
        <f t="shared" si="42"/>
        <v>1634</v>
      </c>
      <c r="Z138" s="84">
        <f t="shared" si="43"/>
        <v>136</v>
      </c>
      <c r="AA138" s="83">
        <f t="shared" si="28"/>
        <v>1883819</v>
      </c>
      <c r="AC138" s="85">
        <v>851738</v>
      </c>
      <c r="AD138" s="84">
        <v>863945</v>
      </c>
      <c r="AE138" s="84">
        <v>89727</v>
      </c>
      <c r="AF138" s="84">
        <v>5435</v>
      </c>
      <c r="AG138" s="84">
        <v>311</v>
      </c>
      <c r="AH138" s="84">
        <f t="shared" si="31"/>
        <v>1811156</v>
      </c>
      <c r="AI138" s="84">
        <f t="shared" si="32"/>
        <v>151093</v>
      </c>
      <c r="AJ138" s="84">
        <f t="shared" si="44"/>
        <v>1962249</v>
      </c>
      <c r="AK138" s="84">
        <v>1634</v>
      </c>
      <c r="AL138" s="84">
        <f t="shared" si="33"/>
        <v>136</v>
      </c>
      <c r="AM138" s="130">
        <f t="shared" si="29"/>
        <v>1964019</v>
      </c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</row>
    <row r="139" spans="1:51">
      <c r="A139" s="96">
        <f t="shared" si="34"/>
        <v>2029</v>
      </c>
      <c r="B139" s="96">
        <f t="shared" si="35"/>
        <v>9</v>
      </c>
      <c r="C139" s="95">
        <f t="shared" si="30"/>
        <v>47362</v>
      </c>
      <c r="E139" s="85">
        <v>707845</v>
      </c>
      <c r="F139" s="84">
        <v>674354</v>
      </c>
      <c r="G139" s="84">
        <v>80070</v>
      </c>
      <c r="H139" s="84">
        <v>5075</v>
      </c>
      <c r="I139" s="84">
        <v>347</v>
      </c>
      <c r="J139" s="84">
        <f t="shared" si="26"/>
        <v>1467691</v>
      </c>
      <c r="K139" s="84">
        <f t="shared" si="36"/>
        <v>122440</v>
      </c>
      <c r="L139" s="84">
        <f t="shared" si="37"/>
        <v>1590131</v>
      </c>
      <c r="M139" s="84">
        <v>1428</v>
      </c>
      <c r="N139" s="84">
        <f t="shared" si="38"/>
        <v>119</v>
      </c>
      <c r="O139" s="83">
        <f t="shared" si="27"/>
        <v>1591678</v>
      </c>
      <c r="P139" s="84"/>
      <c r="Q139" s="85">
        <v>762075.53200516489</v>
      </c>
      <c r="R139" s="84">
        <v>772376.88353535486</v>
      </c>
      <c r="S139" s="84">
        <v>86572.600954365349</v>
      </c>
      <c r="T139" s="84">
        <v>5869.9332594052157</v>
      </c>
      <c r="U139" s="84">
        <v>347.39759142628463</v>
      </c>
      <c r="V139" s="84">
        <f t="shared" si="39"/>
        <v>1627242.3473457166</v>
      </c>
      <c r="W139" s="84">
        <f t="shared" si="40"/>
        <v>135750.65265428345</v>
      </c>
      <c r="X139" s="84">
        <f t="shared" si="41"/>
        <v>1762993</v>
      </c>
      <c r="Y139" s="84">
        <f t="shared" si="42"/>
        <v>1428</v>
      </c>
      <c r="Z139" s="84">
        <f t="shared" si="43"/>
        <v>119</v>
      </c>
      <c r="AA139" s="83">
        <f t="shared" si="28"/>
        <v>1764540</v>
      </c>
      <c r="AC139" s="85">
        <v>808680</v>
      </c>
      <c r="AD139" s="84">
        <v>794663</v>
      </c>
      <c r="AE139" s="84">
        <v>86573</v>
      </c>
      <c r="AF139" s="84">
        <v>5870</v>
      </c>
      <c r="AG139" s="84">
        <v>347</v>
      </c>
      <c r="AH139" s="84">
        <f t="shared" si="31"/>
        <v>1696133</v>
      </c>
      <c r="AI139" s="84">
        <f t="shared" si="32"/>
        <v>141498</v>
      </c>
      <c r="AJ139" s="84">
        <f t="shared" si="44"/>
        <v>1837631</v>
      </c>
      <c r="AK139" s="84">
        <v>1428</v>
      </c>
      <c r="AL139" s="84">
        <f t="shared" si="33"/>
        <v>119</v>
      </c>
      <c r="AM139" s="130">
        <f t="shared" si="29"/>
        <v>1839178</v>
      </c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</row>
    <row r="140" spans="1:51">
      <c r="A140" s="96">
        <f t="shared" si="34"/>
        <v>2029</v>
      </c>
      <c r="B140" s="96">
        <f t="shared" si="35"/>
        <v>10</v>
      </c>
      <c r="C140" s="95">
        <f t="shared" si="30"/>
        <v>47392</v>
      </c>
      <c r="E140" s="85">
        <v>876235</v>
      </c>
      <c r="F140" s="84">
        <v>661843</v>
      </c>
      <c r="G140" s="84">
        <v>80270</v>
      </c>
      <c r="H140" s="84">
        <v>4671</v>
      </c>
      <c r="I140" s="84">
        <v>545</v>
      </c>
      <c r="J140" s="84">
        <f t="shared" ref="J140:J203" si="45">SUM(E140:I140)</f>
        <v>1623564</v>
      </c>
      <c r="K140" s="84">
        <f t="shared" si="36"/>
        <v>135444</v>
      </c>
      <c r="L140" s="84">
        <f t="shared" si="37"/>
        <v>1759008</v>
      </c>
      <c r="M140" s="84">
        <v>1830</v>
      </c>
      <c r="N140" s="84">
        <f t="shared" si="38"/>
        <v>153</v>
      </c>
      <c r="O140" s="83">
        <f t="shared" ref="O140:O203" si="46">SUM(L140:N140)</f>
        <v>1760991</v>
      </c>
      <c r="P140" s="84"/>
      <c r="Q140" s="85">
        <v>954155.20654712885</v>
      </c>
      <c r="R140" s="84">
        <v>762816.99339269055</v>
      </c>
      <c r="S140" s="84">
        <v>87070.914911445638</v>
      </c>
      <c r="T140" s="84">
        <v>5689.4984068683361</v>
      </c>
      <c r="U140" s="84">
        <v>544.69318100612861</v>
      </c>
      <c r="V140" s="84">
        <f t="shared" si="39"/>
        <v>1810277.3064391399</v>
      </c>
      <c r="W140" s="84">
        <f t="shared" si="40"/>
        <v>151019.69356086012</v>
      </c>
      <c r="X140" s="84">
        <f t="shared" si="41"/>
        <v>1961297</v>
      </c>
      <c r="Y140" s="84">
        <f t="shared" si="42"/>
        <v>1830</v>
      </c>
      <c r="Z140" s="84">
        <f t="shared" si="43"/>
        <v>153</v>
      </c>
      <c r="AA140" s="83">
        <f t="shared" ref="AA140:AA203" si="47">SUM(X140:Z140)</f>
        <v>1963280</v>
      </c>
      <c r="AC140" s="85">
        <v>1014404</v>
      </c>
      <c r="AD140" s="84">
        <v>786458</v>
      </c>
      <c r="AE140" s="84">
        <v>87071</v>
      </c>
      <c r="AF140" s="84">
        <v>5689</v>
      </c>
      <c r="AG140" s="84">
        <v>545</v>
      </c>
      <c r="AH140" s="84">
        <f t="shared" si="31"/>
        <v>1894167</v>
      </c>
      <c r="AI140" s="84">
        <f t="shared" si="32"/>
        <v>158018</v>
      </c>
      <c r="AJ140" s="84">
        <f t="shared" si="44"/>
        <v>2052185</v>
      </c>
      <c r="AK140" s="84">
        <v>1830</v>
      </c>
      <c r="AL140" s="84">
        <f t="shared" si="33"/>
        <v>153</v>
      </c>
      <c r="AM140" s="130">
        <f t="shared" ref="AM140:AM203" si="48">SUM(AJ140:AL140)</f>
        <v>2054168</v>
      </c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</row>
    <row r="141" spans="1:51">
      <c r="A141" s="96">
        <f t="shared" si="34"/>
        <v>2029</v>
      </c>
      <c r="B141" s="96">
        <f t="shared" si="35"/>
        <v>11</v>
      </c>
      <c r="C141" s="95">
        <f t="shared" si="30"/>
        <v>47423</v>
      </c>
      <c r="E141" s="85">
        <v>1080234</v>
      </c>
      <c r="F141" s="84">
        <v>683218</v>
      </c>
      <c r="G141" s="84">
        <v>74876</v>
      </c>
      <c r="H141" s="84">
        <v>4647</v>
      </c>
      <c r="I141" s="84">
        <v>770</v>
      </c>
      <c r="J141" s="84">
        <f t="shared" si="45"/>
        <v>1843745</v>
      </c>
      <c r="K141" s="84">
        <f t="shared" si="36"/>
        <v>153812</v>
      </c>
      <c r="L141" s="84">
        <f t="shared" si="37"/>
        <v>1997557</v>
      </c>
      <c r="M141" s="84">
        <v>1832</v>
      </c>
      <c r="N141" s="84">
        <f t="shared" si="38"/>
        <v>153</v>
      </c>
      <c r="O141" s="83">
        <f t="shared" si="46"/>
        <v>1999542</v>
      </c>
      <c r="P141" s="84"/>
      <c r="Q141" s="85">
        <v>1185175.5188360186</v>
      </c>
      <c r="R141" s="84">
        <v>778692.98331462848</v>
      </c>
      <c r="S141" s="84">
        <v>81204.227820222397</v>
      </c>
      <c r="T141" s="84">
        <v>5774.397426577405</v>
      </c>
      <c r="U141" s="84">
        <v>769.90049737058052</v>
      </c>
      <c r="V141" s="84">
        <f t="shared" si="39"/>
        <v>2051617.0278948178</v>
      </c>
      <c r="W141" s="84">
        <f t="shared" si="40"/>
        <v>171152.97210518224</v>
      </c>
      <c r="X141" s="84">
        <f t="shared" si="41"/>
        <v>2222770</v>
      </c>
      <c r="Y141" s="84">
        <f t="shared" si="42"/>
        <v>1832</v>
      </c>
      <c r="Z141" s="84">
        <f t="shared" si="43"/>
        <v>153</v>
      </c>
      <c r="AA141" s="83">
        <f t="shared" si="47"/>
        <v>2224755</v>
      </c>
      <c r="AC141" s="85">
        <v>1260265</v>
      </c>
      <c r="AD141" s="84">
        <v>801797</v>
      </c>
      <c r="AE141" s="84">
        <v>81204</v>
      </c>
      <c r="AF141" s="84">
        <v>5774</v>
      </c>
      <c r="AG141" s="84">
        <v>770</v>
      </c>
      <c r="AH141" s="84">
        <f t="shared" si="31"/>
        <v>2149810</v>
      </c>
      <c r="AI141" s="84">
        <f t="shared" si="32"/>
        <v>179345</v>
      </c>
      <c r="AJ141" s="84">
        <f t="shared" si="44"/>
        <v>2329155</v>
      </c>
      <c r="AK141" s="84">
        <v>1832</v>
      </c>
      <c r="AL141" s="84">
        <f t="shared" si="33"/>
        <v>153</v>
      </c>
      <c r="AM141" s="130">
        <f t="shared" si="48"/>
        <v>2331140</v>
      </c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</row>
    <row r="142" spans="1:51">
      <c r="A142" s="96">
        <f t="shared" si="34"/>
        <v>2029</v>
      </c>
      <c r="B142" s="96">
        <f t="shared" si="35"/>
        <v>12</v>
      </c>
      <c r="C142" s="95">
        <f t="shared" si="30"/>
        <v>47453</v>
      </c>
      <c r="E142" s="85">
        <v>1257378</v>
      </c>
      <c r="F142" s="84">
        <v>792042</v>
      </c>
      <c r="G142" s="84">
        <v>76306</v>
      </c>
      <c r="H142" s="84">
        <v>4809</v>
      </c>
      <c r="I142" s="84">
        <v>969</v>
      </c>
      <c r="J142" s="84">
        <f t="shared" si="45"/>
        <v>2131504</v>
      </c>
      <c r="K142" s="84">
        <f t="shared" si="36"/>
        <v>177818</v>
      </c>
      <c r="L142" s="84">
        <f t="shared" si="37"/>
        <v>2309322</v>
      </c>
      <c r="M142" s="84">
        <v>1718</v>
      </c>
      <c r="N142" s="84">
        <f t="shared" si="38"/>
        <v>143</v>
      </c>
      <c r="O142" s="83">
        <f t="shared" si="46"/>
        <v>2311183</v>
      </c>
      <c r="P142" s="84"/>
      <c r="Q142" s="85">
        <v>1410828.8249469982</v>
      </c>
      <c r="R142" s="84">
        <v>894395.03700075357</v>
      </c>
      <c r="S142" s="84">
        <v>82954.6849251565</v>
      </c>
      <c r="T142" s="84">
        <v>6024.7122947130765</v>
      </c>
      <c r="U142" s="84">
        <v>968.98985913970944</v>
      </c>
      <c r="V142" s="84">
        <f t="shared" si="39"/>
        <v>2395172.2490267609</v>
      </c>
      <c r="W142" s="84">
        <f t="shared" si="40"/>
        <v>199813.75097323908</v>
      </c>
      <c r="X142" s="84">
        <f t="shared" si="41"/>
        <v>2594986</v>
      </c>
      <c r="Y142" s="84">
        <f t="shared" si="42"/>
        <v>1718</v>
      </c>
      <c r="Z142" s="84">
        <f t="shared" si="43"/>
        <v>143</v>
      </c>
      <c r="AA142" s="83">
        <f t="shared" si="47"/>
        <v>2596847</v>
      </c>
      <c r="AC142" s="85">
        <v>1508855</v>
      </c>
      <c r="AD142" s="84">
        <v>923549</v>
      </c>
      <c r="AE142" s="84">
        <v>82955</v>
      </c>
      <c r="AF142" s="84">
        <v>6025</v>
      </c>
      <c r="AG142" s="84">
        <v>969</v>
      </c>
      <c r="AH142" s="84">
        <f t="shared" si="31"/>
        <v>2522353</v>
      </c>
      <c r="AI142" s="84">
        <f t="shared" si="32"/>
        <v>210424</v>
      </c>
      <c r="AJ142" s="84">
        <f t="shared" si="44"/>
        <v>2732777</v>
      </c>
      <c r="AK142" s="84">
        <v>1718</v>
      </c>
      <c r="AL142" s="84">
        <f t="shared" si="33"/>
        <v>143</v>
      </c>
      <c r="AM142" s="130">
        <f t="shared" si="48"/>
        <v>2734638</v>
      </c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</row>
    <row r="143" spans="1:51">
      <c r="A143" s="96">
        <f t="shared" si="34"/>
        <v>2030</v>
      </c>
      <c r="B143" s="96">
        <f t="shared" si="35"/>
        <v>1</v>
      </c>
      <c r="C143" s="95">
        <f t="shared" si="30"/>
        <v>47484</v>
      </c>
      <c r="E143" s="85">
        <v>1303578</v>
      </c>
      <c r="F143" s="84">
        <v>789105</v>
      </c>
      <c r="G143" s="84">
        <v>77407</v>
      </c>
      <c r="H143" s="84">
        <v>4818</v>
      </c>
      <c r="I143" s="84">
        <v>1025</v>
      </c>
      <c r="J143" s="84">
        <f t="shared" si="45"/>
        <v>2175933</v>
      </c>
      <c r="K143" s="84">
        <f t="shared" si="36"/>
        <v>181524</v>
      </c>
      <c r="L143" s="84">
        <f t="shared" si="37"/>
        <v>2357457</v>
      </c>
      <c r="M143" s="84">
        <v>2325</v>
      </c>
      <c r="N143" s="84">
        <f t="shared" si="38"/>
        <v>194</v>
      </c>
      <c r="O143" s="83">
        <f t="shared" si="46"/>
        <v>2359976</v>
      </c>
      <c r="P143" s="84"/>
      <c r="Q143" s="85">
        <v>1442792.391705431</v>
      </c>
      <c r="R143" s="84">
        <v>892196.51303936995</v>
      </c>
      <c r="S143" s="84">
        <v>84160.706417378344</v>
      </c>
      <c r="T143" s="84">
        <v>6058.4229400843424</v>
      </c>
      <c r="U143" s="84">
        <v>1024.8742310968832</v>
      </c>
      <c r="V143" s="84">
        <f t="shared" si="39"/>
        <v>2426232.9083333607</v>
      </c>
      <c r="W143" s="84">
        <f t="shared" si="40"/>
        <v>202405.09166663932</v>
      </c>
      <c r="X143" s="84">
        <f t="shared" si="41"/>
        <v>2628638</v>
      </c>
      <c r="Y143" s="84">
        <f t="shared" si="42"/>
        <v>2325</v>
      </c>
      <c r="Z143" s="84">
        <f t="shared" si="43"/>
        <v>194</v>
      </c>
      <c r="AA143" s="83">
        <f t="shared" si="47"/>
        <v>2631157</v>
      </c>
      <c r="AC143" s="85">
        <v>1527590</v>
      </c>
      <c r="AD143" s="84">
        <v>919686</v>
      </c>
      <c r="AE143" s="84">
        <v>84161</v>
      </c>
      <c r="AF143" s="84">
        <v>6058</v>
      </c>
      <c r="AG143" s="84">
        <v>1025</v>
      </c>
      <c r="AH143" s="84">
        <f t="shared" si="31"/>
        <v>2538520</v>
      </c>
      <c r="AI143" s="84">
        <f t="shared" si="32"/>
        <v>211773</v>
      </c>
      <c r="AJ143" s="84">
        <f t="shared" si="44"/>
        <v>2750293</v>
      </c>
      <c r="AK143" s="84">
        <v>2325</v>
      </c>
      <c r="AL143" s="84">
        <f t="shared" si="33"/>
        <v>194</v>
      </c>
      <c r="AM143" s="130">
        <f t="shared" si="48"/>
        <v>2752812</v>
      </c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</row>
    <row r="144" spans="1:51">
      <c r="A144" s="96">
        <f t="shared" si="34"/>
        <v>2030</v>
      </c>
      <c r="B144" s="96">
        <f t="shared" si="35"/>
        <v>2</v>
      </c>
      <c r="C144" s="95">
        <f t="shared" si="30"/>
        <v>47515</v>
      </c>
      <c r="E144" s="85">
        <v>1065085</v>
      </c>
      <c r="F144" s="84">
        <v>710285</v>
      </c>
      <c r="G144" s="84">
        <v>72848</v>
      </c>
      <c r="H144" s="84">
        <v>4660</v>
      </c>
      <c r="I144" s="84">
        <v>819</v>
      </c>
      <c r="J144" s="84">
        <f t="shared" si="45"/>
        <v>1853697</v>
      </c>
      <c r="K144" s="84">
        <f t="shared" si="36"/>
        <v>154642</v>
      </c>
      <c r="L144" s="84">
        <f t="shared" si="37"/>
        <v>2008339</v>
      </c>
      <c r="M144" s="84">
        <v>2433</v>
      </c>
      <c r="N144" s="84">
        <f t="shared" si="38"/>
        <v>203</v>
      </c>
      <c r="O144" s="83">
        <f t="shared" si="46"/>
        <v>2010975</v>
      </c>
      <c r="P144" s="84"/>
      <c r="Q144" s="85">
        <v>1176298.0138155574</v>
      </c>
      <c r="R144" s="84">
        <v>799070.23481948674</v>
      </c>
      <c r="S144" s="84">
        <v>78870.212309321301</v>
      </c>
      <c r="T144" s="84">
        <v>5614.8143606250896</v>
      </c>
      <c r="U144" s="84">
        <v>819.09926241128653</v>
      </c>
      <c r="V144" s="84">
        <f t="shared" si="39"/>
        <v>2060672.3745674018</v>
      </c>
      <c r="W144" s="84">
        <f t="shared" si="40"/>
        <v>171908.62543259817</v>
      </c>
      <c r="X144" s="84">
        <f t="shared" si="41"/>
        <v>2232581</v>
      </c>
      <c r="Y144" s="84">
        <f t="shared" si="42"/>
        <v>2433</v>
      </c>
      <c r="Z144" s="84">
        <f t="shared" si="43"/>
        <v>203</v>
      </c>
      <c r="AA144" s="83">
        <f t="shared" si="47"/>
        <v>2235217</v>
      </c>
      <c r="AC144" s="85">
        <v>1244516</v>
      </c>
      <c r="AD144" s="84">
        <v>820729</v>
      </c>
      <c r="AE144" s="84">
        <v>78870</v>
      </c>
      <c r="AF144" s="84">
        <v>5615</v>
      </c>
      <c r="AG144" s="84">
        <v>819</v>
      </c>
      <c r="AH144" s="84">
        <f t="shared" si="31"/>
        <v>2150549</v>
      </c>
      <c r="AI144" s="84">
        <f t="shared" si="32"/>
        <v>179407</v>
      </c>
      <c r="AJ144" s="84">
        <f t="shared" si="44"/>
        <v>2329956</v>
      </c>
      <c r="AK144" s="84">
        <v>2433</v>
      </c>
      <c r="AL144" s="84">
        <f t="shared" si="33"/>
        <v>203</v>
      </c>
      <c r="AM144" s="130">
        <f t="shared" si="48"/>
        <v>2332592</v>
      </c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</row>
    <row r="145" spans="1:51">
      <c r="A145" s="96">
        <f t="shared" si="34"/>
        <v>2030</v>
      </c>
      <c r="B145" s="96">
        <f t="shared" si="35"/>
        <v>3</v>
      </c>
      <c r="C145" s="95">
        <f t="shared" si="30"/>
        <v>47543</v>
      </c>
      <c r="E145" s="85">
        <v>1112831</v>
      </c>
      <c r="F145" s="84">
        <v>732604</v>
      </c>
      <c r="G145" s="84">
        <v>77365</v>
      </c>
      <c r="H145" s="84">
        <v>4442</v>
      </c>
      <c r="I145" s="84">
        <v>828</v>
      </c>
      <c r="J145" s="84">
        <f t="shared" si="45"/>
        <v>1928070</v>
      </c>
      <c r="K145" s="84">
        <f t="shared" si="36"/>
        <v>160847</v>
      </c>
      <c r="L145" s="84">
        <f t="shared" si="37"/>
        <v>2088917</v>
      </c>
      <c r="M145" s="84">
        <v>2339</v>
      </c>
      <c r="N145" s="84">
        <f t="shared" si="38"/>
        <v>195</v>
      </c>
      <c r="O145" s="83">
        <f t="shared" si="46"/>
        <v>2091451</v>
      </c>
      <c r="P145" s="84"/>
      <c r="Q145" s="85">
        <v>1224453.0193132795</v>
      </c>
      <c r="R145" s="84">
        <v>838777.76984191185</v>
      </c>
      <c r="S145" s="84">
        <v>84292.145328030994</v>
      </c>
      <c r="T145" s="84">
        <v>5457.9475092786643</v>
      </c>
      <c r="U145" s="84">
        <v>828.31120656940618</v>
      </c>
      <c r="V145" s="84">
        <f t="shared" si="39"/>
        <v>2153809.1931990702</v>
      </c>
      <c r="W145" s="84">
        <f t="shared" si="40"/>
        <v>179678.80680092983</v>
      </c>
      <c r="X145" s="84">
        <f t="shared" si="41"/>
        <v>2333488</v>
      </c>
      <c r="Y145" s="84">
        <f t="shared" si="42"/>
        <v>2339</v>
      </c>
      <c r="Z145" s="84">
        <f t="shared" si="43"/>
        <v>195</v>
      </c>
      <c r="AA145" s="83">
        <f t="shared" si="47"/>
        <v>2336022</v>
      </c>
      <c r="AC145" s="85">
        <v>1292650</v>
      </c>
      <c r="AD145" s="84">
        <v>864325</v>
      </c>
      <c r="AE145" s="84">
        <v>84292</v>
      </c>
      <c r="AF145" s="84">
        <v>5458</v>
      </c>
      <c r="AG145" s="84">
        <v>828</v>
      </c>
      <c r="AH145" s="84">
        <f t="shared" si="31"/>
        <v>2247553</v>
      </c>
      <c r="AI145" s="84">
        <f t="shared" si="32"/>
        <v>187499</v>
      </c>
      <c r="AJ145" s="84">
        <f t="shared" si="44"/>
        <v>2435052</v>
      </c>
      <c r="AK145" s="84">
        <v>2339</v>
      </c>
      <c r="AL145" s="84">
        <f t="shared" si="33"/>
        <v>195</v>
      </c>
      <c r="AM145" s="130">
        <f t="shared" si="48"/>
        <v>2437586</v>
      </c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</row>
    <row r="146" spans="1:51">
      <c r="A146" s="96">
        <f t="shared" si="34"/>
        <v>2030</v>
      </c>
      <c r="B146" s="96">
        <f t="shared" si="35"/>
        <v>4</v>
      </c>
      <c r="C146" s="95">
        <f t="shared" si="30"/>
        <v>47574</v>
      </c>
      <c r="E146" s="85">
        <v>870407</v>
      </c>
      <c r="F146" s="84">
        <v>684238</v>
      </c>
      <c r="G146" s="84">
        <v>71609</v>
      </c>
      <c r="H146" s="84">
        <v>4658</v>
      </c>
      <c r="I146" s="84">
        <v>697</v>
      </c>
      <c r="J146" s="84">
        <f t="shared" si="45"/>
        <v>1631609</v>
      </c>
      <c r="K146" s="84">
        <f t="shared" si="36"/>
        <v>136115</v>
      </c>
      <c r="L146" s="84">
        <f t="shared" si="37"/>
        <v>1767724</v>
      </c>
      <c r="M146" s="84">
        <v>2172</v>
      </c>
      <c r="N146" s="84">
        <f t="shared" si="38"/>
        <v>181</v>
      </c>
      <c r="O146" s="83">
        <f t="shared" si="46"/>
        <v>1770077</v>
      </c>
      <c r="P146" s="84"/>
      <c r="Q146" s="85">
        <v>967645.68870728416</v>
      </c>
      <c r="R146" s="84">
        <v>782927.35381104483</v>
      </c>
      <c r="S146" s="84">
        <v>78152.323071323233</v>
      </c>
      <c r="T146" s="84">
        <v>5523.2456013997407</v>
      </c>
      <c r="U146" s="84">
        <v>696.55626609630986</v>
      </c>
      <c r="V146" s="84">
        <f t="shared" si="39"/>
        <v>1834945.1674571484</v>
      </c>
      <c r="W146" s="84">
        <f t="shared" si="40"/>
        <v>153077.83254285157</v>
      </c>
      <c r="X146" s="84">
        <f t="shared" si="41"/>
        <v>1988023</v>
      </c>
      <c r="Y146" s="84">
        <f t="shared" si="42"/>
        <v>2172</v>
      </c>
      <c r="Z146" s="84">
        <f t="shared" si="43"/>
        <v>181</v>
      </c>
      <c r="AA146" s="83">
        <f t="shared" si="47"/>
        <v>1990376</v>
      </c>
      <c r="AC146" s="85">
        <v>1024659</v>
      </c>
      <c r="AD146" s="84">
        <v>806893</v>
      </c>
      <c r="AE146" s="84">
        <v>78152</v>
      </c>
      <c r="AF146" s="84">
        <v>5523</v>
      </c>
      <c r="AG146" s="84">
        <v>697</v>
      </c>
      <c r="AH146" s="84">
        <f t="shared" si="31"/>
        <v>1915924</v>
      </c>
      <c r="AI146" s="84">
        <f t="shared" si="32"/>
        <v>159833</v>
      </c>
      <c r="AJ146" s="84">
        <f t="shared" si="44"/>
        <v>2075757</v>
      </c>
      <c r="AK146" s="84">
        <v>2172</v>
      </c>
      <c r="AL146" s="84">
        <f t="shared" si="33"/>
        <v>181</v>
      </c>
      <c r="AM146" s="130">
        <f t="shared" si="48"/>
        <v>2078110</v>
      </c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</row>
    <row r="147" spans="1:51">
      <c r="A147" s="96">
        <f t="shared" si="34"/>
        <v>2030</v>
      </c>
      <c r="B147" s="96">
        <f t="shared" si="35"/>
        <v>5</v>
      </c>
      <c r="C147" s="95">
        <f t="shared" si="30"/>
        <v>47604</v>
      </c>
      <c r="E147" s="85">
        <v>816682</v>
      </c>
      <c r="F147" s="84">
        <v>681286</v>
      </c>
      <c r="G147" s="84">
        <v>76582</v>
      </c>
      <c r="H147" s="84">
        <v>4804</v>
      </c>
      <c r="I147" s="84">
        <v>491</v>
      </c>
      <c r="J147" s="84">
        <f t="shared" si="45"/>
        <v>1579845</v>
      </c>
      <c r="K147" s="84">
        <f t="shared" si="36"/>
        <v>131796</v>
      </c>
      <c r="L147" s="84">
        <f t="shared" si="37"/>
        <v>1711641</v>
      </c>
      <c r="M147" s="84">
        <v>2174</v>
      </c>
      <c r="N147" s="84">
        <f t="shared" si="38"/>
        <v>181</v>
      </c>
      <c r="O147" s="83">
        <f t="shared" si="46"/>
        <v>1713996</v>
      </c>
      <c r="P147" s="84"/>
      <c r="Q147" s="85">
        <v>886756.17088484694</v>
      </c>
      <c r="R147" s="84">
        <v>791095.00318803918</v>
      </c>
      <c r="S147" s="84">
        <v>83444.653679048584</v>
      </c>
      <c r="T147" s="84">
        <v>5577.9030060173664</v>
      </c>
      <c r="U147" s="84">
        <v>490.63421321851928</v>
      </c>
      <c r="V147" s="84">
        <f t="shared" si="39"/>
        <v>1767364.3649711707</v>
      </c>
      <c r="W147" s="84">
        <f t="shared" si="40"/>
        <v>147439.63502882933</v>
      </c>
      <c r="X147" s="84">
        <f t="shared" si="41"/>
        <v>1914804</v>
      </c>
      <c r="Y147" s="84">
        <f t="shared" si="42"/>
        <v>2174</v>
      </c>
      <c r="Z147" s="84">
        <f t="shared" si="43"/>
        <v>181</v>
      </c>
      <c r="AA147" s="83">
        <f t="shared" si="47"/>
        <v>1917159</v>
      </c>
      <c r="AC147" s="85">
        <v>942255</v>
      </c>
      <c r="AD147" s="84">
        <v>815676</v>
      </c>
      <c r="AE147" s="84">
        <v>83445</v>
      </c>
      <c r="AF147" s="84">
        <v>5578</v>
      </c>
      <c r="AG147" s="84">
        <v>491</v>
      </c>
      <c r="AH147" s="84">
        <f t="shared" si="31"/>
        <v>1847445</v>
      </c>
      <c r="AI147" s="84">
        <f t="shared" si="32"/>
        <v>154121</v>
      </c>
      <c r="AJ147" s="84">
        <f t="shared" si="44"/>
        <v>2001566</v>
      </c>
      <c r="AK147" s="84">
        <v>2174</v>
      </c>
      <c r="AL147" s="84">
        <f t="shared" si="33"/>
        <v>181</v>
      </c>
      <c r="AM147" s="130">
        <f t="shared" si="48"/>
        <v>2003921</v>
      </c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</row>
    <row r="148" spans="1:51">
      <c r="A148" s="96">
        <f t="shared" si="34"/>
        <v>2030</v>
      </c>
      <c r="B148" s="96">
        <f t="shared" si="35"/>
        <v>6</v>
      </c>
      <c r="C148" s="95">
        <f t="shared" si="30"/>
        <v>47635</v>
      </c>
      <c r="E148" s="85">
        <v>733133</v>
      </c>
      <c r="F148" s="84">
        <v>643044</v>
      </c>
      <c r="G148" s="84">
        <v>75145</v>
      </c>
      <c r="H148" s="84">
        <v>4808</v>
      </c>
      <c r="I148" s="84">
        <v>392</v>
      </c>
      <c r="J148" s="84">
        <f t="shared" si="45"/>
        <v>1456522</v>
      </c>
      <c r="K148" s="84">
        <f t="shared" si="36"/>
        <v>121508</v>
      </c>
      <c r="L148" s="84">
        <f t="shared" si="37"/>
        <v>1578030</v>
      </c>
      <c r="M148" s="84">
        <v>1787</v>
      </c>
      <c r="N148" s="84">
        <f t="shared" si="38"/>
        <v>149</v>
      </c>
      <c r="O148" s="83">
        <f t="shared" si="46"/>
        <v>1579966</v>
      </c>
      <c r="P148" s="84"/>
      <c r="Q148" s="85">
        <v>786346.21296427562</v>
      </c>
      <c r="R148" s="84">
        <v>747864.54546888778</v>
      </c>
      <c r="S148" s="84">
        <v>81975.614428625253</v>
      </c>
      <c r="T148" s="84">
        <v>5465.0344630518357</v>
      </c>
      <c r="U148" s="84">
        <v>392.08082873779733</v>
      </c>
      <c r="V148" s="84">
        <f t="shared" si="39"/>
        <v>1622043.4881535782</v>
      </c>
      <c r="W148" s="84">
        <f t="shared" si="40"/>
        <v>135316.51184642175</v>
      </c>
      <c r="X148" s="84">
        <f t="shared" si="41"/>
        <v>1757360</v>
      </c>
      <c r="Y148" s="84">
        <f t="shared" si="42"/>
        <v>1787</v>
      </c>
      <c r="Z148" s="84">
        <f t="shared" si="43"/>
        <v>149</v>
      </c>
      <c r="AA148" s="83">
        <f t="shared" si="47"/>
        <v>1759296</v>
      </c>
      <c r="AC148" s="85">
        <v>832891</v>
      </c>
      <c r="AD148" s="84">
        <v>771615</v>
      </c>
      <c r="AE148" s="84">
        <v>81976</v>
      </c>
      <c r="AF148" s="84">
        <v>5465</v>
      </c>
      <c r="AG148" s="84">
        <v>392</v>
      </c>
      <c r="AH148" s="84">
        <f t="shared" si="31"/>
        <v>1692339</v>
      </c>
      <c r="AI148" s="84">
        <f t="shared" si="32"/>
        <v>141181</v>
      </c>
      <c r="AJ148" s="84">
        <f t="shared" si="44"/>
        <v>1833520</v>
      </c>
      <c r="AK148" s="84">
        <v>1787</v>
      </c>
      <c r="AL148" s="84">
        <f t="shared" si="33"/>
        <v>149</v>
      </c>
      <c r="AM148" s="130">
        <f t="shared" si="48"/>
        <v>1835456</v>
      </c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</row>
    <row r="149" spans="1:51">
      <c r="A149" s="96">
        <f t="shared" si="34"/>
        <v>2030</v>
      </c>
      <c r="B149" s="96">
        <f t="shared" si="35"/>
        <v>7</v>
      </c>
      <c r="C149" s="95">
        <f t="shared" si="30"/>
        <v>47665</v>
      </c>
      <c r="E149" s="85">
        <v>733525</v>
      </c>
      <c r="F149" s="84">
        <v>718657</v>
      </c>
      <c r="G149" s="84">
        <v>80711</v>
      </c>
      <c r="H149" s="84">
        <v>4653</v>
      </c>
      <c r="I149" s="84">
        <v>329</v>
      </c>
      <c r="J149" s="84">
        <f t="shared" si="45"/>
        <v>1537875</v>
      </c>
      <c r="K149" s="84">
        <f t="shared" si="36"/>
        <v>128295</v>
      </c>
      <c r="L149" s="84">
        <f t="shared" si="37"/>
        <v>1666170</v>
      </c>
      <c r="M149" s="84">
        <v>2889</v>
      </c>
      <c r="N149" s="84">
        <f t="shared" si="38"/>
        <v>241</v>
      </c>
      <c r="O149" s="83">
        <f t="shared" si="46"/>
        <v>1669300</v>
      </c>
      <c r="P149" s="84"/>
      <c r="Q149" s="85">
        <v>788543.96665448835</v>
      </c>
      <c r="R149" s="84">
        <v>832040.17723463627</v>
      </c>
      <c r="S149" s="84">
        <v>87771.340437371386</v>
      </c>
      <c r="T149" s="84">
        <v>5433.6372966165309</v>
      </c>
      <c r="U149" s="84">
        <v>329.05596303805777</v>
      </c>
      <c r="V149" s="84">
        <f t="shared" si="39"/>
        <v>1714118.1775861504</v>
      </c>
      <c r="W149" s="84">
        <f t="shared" si="40"/>
        <v>142997.82241384964</v>
      </c>
      <c r="X149" s="84">
        <f t="shared" si="41"/>
        <v>1857116</v>
      </c>
      <c r="Y149" s="84">
        <f t="shared" si="42"/>
        <v>2889</v>
      </c>
      <c r="Z149" s="84">
        <f t="shared" si="43"/>
        <v>241</v>
      </c>
      <c r="AA149" s="83">
        <f t="shared" si="47"/>
        <v>1860246</v>
      </c>
      <c r="AC149" s="85">
        <v>841455</v>
      </c>
      <c r="AD149" s="84">
        <v>858335</v>
      </c>
      <c r="AE149" s="84">
        <v>87771</v>
      </c>
      <c r="AF149" s="84">
        <v>5434</v>
      </c>
      <c r="AG149" s="84">
        <v>329</v>
      </c>
      <c r="AH149" s="84">
        <f t="shared" si="31"/>
        <v>1793324</v>
      </c>
      <c r="AI149" s="84">
        <f t="shared" si="32"/>
        <v>149606</v>
      </c>
      <c r="AJ149" s="84">
        <f t="shared" si="44"/>
        <v>1942930</v>
      </c>
      <c r="AK149" s="84">
        <v>2889</v>
      </c>
      <c r="AL149" s="84">
        <f t="shared" si="33"/>
        <v>241</v>
      </c>
      <c r="AM149" s="130">
        <f t="shared" si="48"/>
        <v>1946060</v>
      </c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</row>
    <row r="150" spans="1:51">
      <c r="A150" s="96">
        <f t="shared" si="34"/>
        <v>2030</v>
      </c>
      <c r="B150" s="96">
        <f t="shared" si="35"/>
        <v>8</v>
      </c>
      <c r="C150" s="95">
        <f t="shared" si="30"/>
        <v>47696</v>
      </c>
      <c r="E150" s="85">
        <v>760858</v>
      </c>
      <c r="F150" s="84">
        <v>734922</v>
      </c>
      <c r="G150" s="84">
        <v>81828</v>
      </c>
      <c r="H150" s="84">
        <v>4629</v>
      </c>
      <c r="I150" s="84">
        <v>311</v>
      </c>
      <c r="J150" s="84">
        <f t="shared" si="45"/>
        <v>1582548</v>
      </c>
      <c r="K150" s="84">
        <f t="shared" si="36"/>
        <v>132022</v>
      </c>
      <c r="L150" s="84">
        <f t="shared" si="37"/>
        <v>1714570</v>
      </c>
      <c r="M150" s="84">
        <v>1634</v>
      </c>
      <c r="N150" s="84">
        <f t="shared" si="38"/>
        <v>136</v>
      </c>
      <c r="O150" s="83">
        <f t="shared" si="46"/>
        <v>1716340</v>
      </c>
      <c r="P150" s="84"/>
      <c r="Q150" s="85">
        <v>816794.5397005569</v>
      </c>
      <c r="R150" s="84">
        <v>850294.07761799241</v>
      </c>
      <c r="S150" s="84">
        <v>89258.584568386665</v>
      </c>
      <c r="T150" s="84">
        <v>5535.365537474444</v>
      </c>
      <c r="U150" s="84">
        <v>310.89386078071908</v>
      </c>
      <c r="V150" s="84">
        <f t="shared" si="39"/>
        <v>1762193.4612851909</v>
      </c>
      <c r="W150" s="84">
        <f t="shared" si="40"/>
        <v>147008.53871480911</v>
      </c>
      <c r="X150" s="84">
        <f t="shared" si="41"/>
        <v>1909202</v>
      </c>
      <c r="Y150" s="84">
        <f t="shared" si="42"/>
        <v>1634</v>
      </c>
      <c r="Z150" s="84">
        <f t="shared" si="43"/>
        <v>136</v>
      </c>
      <c r="AA150" s="83">
        <f t="shared" si="47"/>
        <v>1910972</v>
      </c>
      <c r="AC150" s="85">
        <v>868470</v>
      </c>
      <c r="AD150" s="84">
        <v>876884</v>
      </c>
      <c r="AE150" s="84">
        <v>89259</v>
      </c>
      <c r="AF150" s="84">
        <v>5535</v>
      </c>
      <c r="AG150" s="84">
        <v>311</v>
      </c>
      <c r="AH150" s="84">
        <f t="shared" si="31"/>
        <v>1840459</v>
      </c>
      <c r="AI150" s="84">
        <f t="shared" si="32"/>
        <v>153538</v>
      </c>
      <c r="AJ150" s="84">
        <f t="shared" si="44"/>
        <v>1993997</v>
      </c>
      <c r="AK150" s="84">
        <v>1634</v>
      </c>
      <c r="AL150" s="84">
        <f t="shared" si="33"/>
        <v>136</v>
      </c>
      <c r="AM150" s="130">
        <f t="shared" si="48"/>
        <v>1995767</v>
      </c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</row>
    <row r="151" spans="1:51">
      <c r="A151" s="96">
        <f t="shared" si="34"/>
        <v>2030</v>
      </c>
      <c r="B151" s="96">
        <f t="shared" si="35"/>
        <v>9</v>
      </c>
      <c r="C151" s="95">
        <f t="shared" si="30"/>
        <v>47727</v>
      </c>
      <c r="E151" s="85">
        <v>713641</v>
      </c>
      <c r="F151" s="84">
        <v>673043</v>
      </c>
      <c r="G151" s="84">
        <v>79048</v>
      </c>
      <c r="H151" s="84">
        <v>5056</v>
      </c>
      <c r="I151" s="84">
        <v>347</v>
      </c>
      <c r="J151" s="84">
        <f t="shared" si="45"/>
        <v>1471135</v>
      </c>
      <c r="K151" s="84">
        <f t="shared" si="36"/>
        <v>122727</v>
      </c>
      <c r="L151" s="84">
        <f t="shared" si="37"/>
        <v>1593862</v>
      </c>
      <c r="M151" s="84">
        <v>1428</v>
      </c>
      <c r="N151" s="84">
        <f t="shared" si="38"/>
        <v>119</v>
      </c>
      <c r="O151" s="83">
        <f t="shared" si="46"/>
        <v>1595409</v>
      </c>
      <c r="P151" s="84"/>
      <c r="Q151" s="85">
        <v>775712.83026306983</v>
      </c>
      <c r="R151" s="84">
        <v>782909.18722914113</v>
      </c>
      <c r="S151" s="84">
        <v>86090.24755404907</v>
      </c>
      <c r="T151" s="84">
        <v>5975.3676909113656</v>
      </c>
      <c r="U151" s="84">
        <v>347.27529398911923</v>
      </c>
      <c r="V151" s="84">
        <f t="shared" si="39"/>
        <v>1651034.9080311605</v>
      </c>
      <c r="W151" s="84">
        <f t="shared" si="40"/>
        <v>137735.09196883952</v>
      </c>
      <c r="X151" s="84">
        <f t="shared" si="41"/>
        <v>1788770</v>
      </c>
      <c r="Y151" s="84">
        <f t="shared" si="42"/>
        <v>1428</v>
      </c>
      <c r="Z151" s="84">
        <f t="shared" si="43"/>
        <v>119</v>
      </c>
      <c r="AA151" s="83">
        <f t="shared" si="47"/>
        <v>1790317</v>
      </c>
      <c r="AC151" s="85">
        <v>824434</v>
      </c>
      <c r="AD151" s="84">
        <v>806728</v>
      </c>
      <c r="AE151" s="84">
        <v>86090</v>
      </c>
      <c r="AF151" s="84">
        <v>5975</v>
      </c>
      <c r="AG151" s="84">
        <v>347</v>
      </c>
      <c r="AH151" s="84">
        <f t="shared" si="31"/>
        <v>1723574</v>
      </c>
      <c r="AI151" s="84">
        <f t="shared" si="32"/>
        <v>143787</v>
      </c>
      <c r="AJ151" s="84">
        <f t="shared" si="44"/>
        <v>1867361</v>
      </c>
      <c r="AK151" s="84">
        <v>1428</v>
      </c>
      <c r="AL151" s="84">
        <f t="shared" si="33"/>
        <v>119</v>
      </c>
      <c r="AM151" s="130">
        <f t="shared" si="48"/>
        <v>1868908</v>
      </c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</row>
    <row r="152" spans="1:51">
      <c r="A152" s="96">
        <f t="shared" si="34"/>
        <v>2030</v>
      </c>
      <c r="B152" s="96">
        <f t="shared" si="35"/>
        <v>10</v>
      </c>
      <c r="C152" s="95">
        <f t="shared" si="30"/>
        <v>47757</v>
      </c>
      <c r="E152" s="85">
        <v>880999</v>
      </c>
      <c r="F152" s="84">
        <v>660480</v>
      </c>
      <c r="G152" s="84">
        <v>79195</v>
      </c>
      <c r="H152" s="84">
        <v>4616</v>
      </c>
      <c r="I152" s="84">
        <v>544</v>
      </c>
      <c r="J152" s="84">
        <f t="shared" si="45"/>
        <v>1625834</v>
      </c>
      <c r="K152" s="84">
        <f t="shared" si="36"/>
        <v>135633</v>
      </c>
      <c r="L152" s="84">
        <f t="shared" si="37"/>
        <v>1761467</v>
      </c>
      <c r="M152" s="84">
        <v>1830</v>
      </c>
      <c r="N152" s="84">
        <f t="shared" si="38"/>
        <v>153</v>
      </c>
      <c r="O152" s="83">
        <f t="shared" si="46"/>
        <v>1763450</v>
      </c>
      <c r="P152" s="84"/>
      <c r="Q152" s="85">
        <v>970183.04899950733</v>
      </c>
      <c r="R152" s="84">
        <v>773477.95051726943</v>
      </c>
      <c r="S152" s="84">
        <v>86581.875152205743</v>
      </c>
      <c r="T152" s="84">
        <v>5791.0310063647557</v>
      </c>
      <c r="U152" s="84">
        <v>544.46086999872603</v>
      </c>
      <c r="V152" s="84">
        <f t="shared" si="39"/>
        <v>1836578.3665453461</v>
      </c>
      <c r="W152" s="84">
        <f t="shared" si="40"/>
        <v>153213.6334546539</v>
      </c>
      <c r="X152" s="84">
        <f t="shared" si="41"/>
        <v>1989792</v>
      </c>
      <c r="Y152" s="84">
        <f t="shared" si="42"/>
        <v>1830</v>
      </c>
      <c r="Z152" s="84">
        <f t="shared" si="43"/>
        <v>153</v>
      </c>
      <c r="AA152" s="83">
        <f t="shared" si="47"/>
        <v>1991775</v>
      </c>
      <c r="AC152" s="85">
        <v>1033293</v>
      </c>
      <c r="AD152" s="84">
        <v>798603</v>
      </c>
      <c r="AE152" s="84">
        <v>86582</v>
      </c>
      <c r="AF152" s="84">
        <v>5791</v>
      </c>
      <c r="AG152" s="84">
        <v>544</v>
      </c>
      <c r="AH152" s="84">
        <f t="shared" si="31"/>
        <v>1924813</v>
      </c>
      <c r="AI152" s="84">
        <f t="shared" si="32"/>
        <v>160575</v>
      </c>
      <c r="AJ152" s="84">
        <f t="shared" si="44"/>
        <v>2085388</v>
      </c>
      <c r="AK152" s="84">
        <v>1830</v>
      </c>
      <c r="AL152" s="84">
        <f t="shared" si="33"/>
        <v>153</v>
      </c>
      <c r="AM152" s="130">
        <f t="shared" si="48"/>
        <v>2087371</v>
      </c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40"/>
    </row>
    <row r="153" spans="1:51">
      <c r="A153" s="96">
        <f t="shared" si="34"/>
        <v>2030</v>
      </c>
      <c r="B153" s="96">
        <f t="shared" si="35"/>
        <v>11</v>
      </c>
      <c r="C153" s="95">
        <f t="shared" si="30"/>
        <v>47788</v>
      </c>
      <c r="E153" s="85">
        <v>1083841</v>
      </c>
      <c r="F153" s="84">
        <v>683230</v>
      </c>
      <c r="G153" s="84">
        <v>73903</v>
      </c>
      <c r="H153" s="84">
        <v>4580</v>
      </c>
      <c r="I153" s="84">
        <v>770</v>
      </c>
      <c r="J153" s="84">
        <f t="shared" si="45"/>
        <v>1846324</v>
      </c>
      <c r="K153" s="84">
        <f t="shared" si="36"/>
        <v>154027</v>
      </c>
      <c r="L153" s="84">
        <f t="shared" si="37"/>
        <v>2000351</v>
      </c>
      <c r="M153" s="84">
        <v>1832</v>
      </c>
      <c r="N153" s="84">
        <f t="shared" si="38"/>
        <v>153</v>
      </c>
      <c r="O153" s="83">
        <f t="shared" si="46"/>
        <v>2002336</v>
      </c>
      <c r="P153" s="84"/>
      <c r="Q153" s="85">
        <v>1203887.4910898241</v>
      </c>
      <c r="R153" s="84">
        <v>789708.96447580587</v>
      </c>
      <c r="S153" s="84">
        <v>80763.700050681422</v>
      </c>
      <c r="T153" s="84">
        <v>5878.3978411792341</v>
      </c>
      <c r="U153" s="84">
        <v>769.7271857649431</v>
      </c>
      <c r="V153" s="84">
        <f t="shared" si="39"/>
        <v>2081008.2806432557</v>
      </c>
      <c r="W153" s="84">
        <f t="shared" si="40"/>
        <v>173605.71935674432</v>
      </c>
      <c r="X153" s="84">
        <f t="shared" si="41"/>
        <v>2254614</v>
      </c>
      <c r="Y153" s="84">
        <f t="shared" si="42"/>
        <v>1832</v>
      </c>
      <c r="Z153" s="84">
        <f t="shared" si="43"/>
        <v>153</v>
      </c>
      <c r="AA153" s="83">
        <f t="shared" si="47"/>
        <v>2256599</v>
      </c>
      <c r="AC153" s="85">
        <v>1282974</v>
      </c>
      <c r="AD153" s="84">
        <v>814207</v>
      </c>
      <c r="AE153" s="84">
        <v>80764</v>
      </c>
      <c r="AF153" s="84">
        <v>5878</v>
      </c>
      <c r="AG153" s="84">
        <v>770</v>
      </c>
      <c r="AH153" s="84">
        <f t="shared" si="31"/>
        <v>2184593</v>
      </c>
      <c r="AI153" s="84">
        <f t="shared" si="32"/>
        <v>182247</v>
      </c>
      <c r="AJ153" s="84">
        <f t="shared" si="44"/>
        <v>2366840</v>
      </c>
      <c r="AK153" s="84">
        <v>1832</v>
      </c>
      <c r="AL153" s="84">
        <f t="shared" si="33"/>
        <v>153</v>
      </c>
      <c r="AM153" s="130">
        <f t="shared" si="48"/>
        <v>2368825</v>
      </c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40"/>
    </row>
    <row r="154" spans="1:51">
      <c r="A154" s="96">
        <f t="shared" si="34"/>
        <v>2030</v>
      </c>
      <c r="B154" s="96">
        <f t="shared" si="35"/>
        <v>12</v>
      </c>
      <c r="C154" s="95">
        <f t="shared" si="30"/>
        <v>47818</v>
      </c>
      <c r="E154" s="85">
        <v>1258232</v>
      </c>
      <c r="F154" s="84">
        <v>792070</v>
      </c>
      <c r="G154" s="84">
        <v>75302</v>
      </c>
      <c r="H154" s="84">
        <v>4738</v>
      </c>
      <c r="I154" s="84">
        <v>969</v>
      </c>
      <c r="J154" s="84">
        <f t="shared" si="45"/>
        <v>2131311</v>
      </c>
      <c r="K154" s="84">
        <f t="shared" si="36"/>
        <v>177802</v>
      </c>
      <c r="L154" s="84">
        <f t="shared" si="37"/>
        <v>2309113</v>
      </c>
      <c r="M154" s="84">
        <v>1718</v>
      </c>
      <c r="N154" s="84">
        <f t="shared" si="38"/>
        <v>143</v>
      </c>
      <c r="O154" s="83">
        <f t="shared" si="46"/>
        <v>2310974</v>
      </c>
      <c r="P154" s="84"/>
      <c r="Q154" s="85">
        <v>1432396.6936884609</v>
      </c>
      <c r="R154" s="84">
        <v>906737.60837982967</v>
      </c>
      <c r="S154" s="84">
        <v>82496.637083561829</v>
      </c>
      <c r="T154" s="84">
        <v>6133.2425705392689</v>
      </c>
      <c r="U154" s="84">
        <v>968.81321171920058</v>
      </c>
      <c r="V154" s="84">
        <f t="shared" si="39"/>
        <v>2428732.9949341104</v>
      </c>
      <c r="W154" s="84">
        <f t="shared" si="40"/>
        <v>202614.00506588956</v>
      </c>
      <c r="X154" s="84">
        <f t="shared" si="41"/>
        <v>2631347</v>
      </c>
      <c r="Y154" s="84">
        <f t="shared" si="42"/>
        <v>1718</v>
      </c>
      <c r="Z154" s="84">
        <f t="shared" si="43"/>
        <v>143</v>
      </c>
      <c r="AA154" s="83">
        <f t="shared" si="47"/>
        <v>2633208</v>
      </c>
      <c r="AC154" s="85">
        <v>1535798</v>
      </c>
      <c r="AD154" s="84">
        <v>937765</v>
      </c>
      <c r="AE154" s="84">
        <v>82497</v>
      </c>
      <c r="AF154" s="84">
        <v>6133</v>
      </c>
      <c r="AG154" s="84">
        <v>969</v>
      </c>
      <c r="AH154" s="84">
        <f t="shared" si="31"/>
        <v>2563162</v>
      </c>
      <c r="AI154" s="84">
        <f t="shared" si="32"/>
        <v>213828</v>
      </c>
      <c r="AJ154" s="84">
        <f t="shared" si="44"/>
        <v>2776990</v>
      </c>
      <c r="AK154" s="84">
        <v>1718</v>
      </c>
      <c r="AL154" s="84">
        <f t="shared" si="33"/>
        <v>143</v>
      </c>
      <c r="AM154" s="130">
        <f t="shared" si="48"/>
        <v>2778851</v>
      </c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40"/>
    </row>
    <row r="155" spans="1:51">
      <c r="A155" s="96">
        <f t="shared" si="34"/>
        <v>2031</v>
      </c>
      <c r="B155" s="96">
        <f t="shared" si="35"/>
        <v>1</v>
      </c>
      <c r="C155" s="95">
        <f t="shared" si="30"/>
        <v>47849</v>
      </c>
      <c r="E155" s="85">
        <v>1307791</v>
      </c>
      <c r="F155" s="84">
        <v>789895</v>
      </c>
      <c r="G155" s="84">
        <v>76426</v>
      </c>
      <c r="H155" s="84">
        <v>4747</v>
      </c>
      <c r="I155" s="84">
        <v>1025</v>
      </c>
      <c r="J155" s="84">
        <f t="shared" si="45"/>
        <v>2179884</v>
      </c>
      <c r="K155" s="84">
        <f t="shared" si="36"/>
        <v>181854</v>
      </c>
      <c r="L155" s="84">
        <f t="shared" si="37"/>
        <v>2361738</v>
      </c>
      <c r="M155" s="84">
        <v>2325</v>
      </c>
      <c r="N155" s="84">
        <f t="shared" si="38"/>
        <v>194</v>
      </c>
      <c r="O155" s="83">
        <f t="shared" si="46"/>
        <v>2364257</v>
      </c>
      <c r="P155" s="84"/>
      <c r="Q155" s="85">
        <v>1465830.6193723567</v>
      </c>
      <c r="R155" s="84">
        <v>904882.43826850282</v>
      </c>
      <c r="S155" s="84">
        <v>83729.968059125109</v>
      </c>
      <c r="T155" s="84">
        <v>6170.7159578414858</v>
      </c>
      <c r="U155" s="84">
        <v>1025.251550579474</v>
      </c>
      <c r="V155" s="84">
        <f t="shared" si="39"/>
        <v>2461638.9932084051</v>
      </c>
      <c r="W155" s="84">
        <f t="shared" si="40"/>
        <v>205359.0067915949</v>
      </c>
      <c r="X155" s="84">
        <f t="shared" si="41"/>
        <v>2666998</v>
      </c>
      <c r="Y155" s="84">
        <f t="shared" si="42"/>
        <v>2325</v>
      </c>
      <c r="Z155" s="84">
        <f t="shared" si="43"/>
        <v>194</v>
      </c>
      <c r="AA155" s="83">
        <f t="shared" si="47"/>
        <v>2669517</v>
      </c>
      <c r="AC155" s="85">
        <v>1555041</v>
      </c>
      <c r="AD155" s="84">
        <v>934119</v>
      </c>
      <c r="AE155" s="84">
        <v>83730</v>
      </c>
      <c r="AF155" s="84">
        <v>6171</v>
      </c>
      <c r="AG155" s="84">
        <v>1025</v>
      </c>
      <c r="AH155" s="84">
        <f t="shared" si="31"/>
        <v>2580086</v>
      </c>
      <c r="AI155" s="84">
        <f t="shared" si="32"/>
        <v>215240</v>
      </c>
      <c r="AJ155" s="84">
        <f t="shared" si="44"/>
        <v>2795326</v>
      </c>
      <c r="AK155" s="84">
        <v>2325</v>
      </c>
      <c r="AL155" s="84">
        <f t="shared" si="33"/>
        <v>194</v>
      </c>
      <c r="AM155" s="130">
        <f t="shared" si="48"/>
        <v>2797845</v>
      </c>
      <c r="AO155" s="240"/>
      <c r="AP155" s="240"/>
      <c r="AQ155" s="240"/>
      <c r="AR155" s="240"/>
      <c r="AS155" s="240"/>
      <c r="AT155" s="240"/>
      <c r="AU155" s="240"/>
      <c r="AV155" s="240"/>
      <c r="AW155" s="240"/>
      <c r="AX155" s="240"/>
      <c r="AY155" s="240"/>
    </row>
    <row r="156" spans="1:51">
      <c r="A156" s="96">
        <f t="shared" si="34"/>
        <v>2031</v>
      </c>
      <c r="B156" s="96">
        <f t="shared" si="35"/>
        <v>2</v>
      </c>
      <c r="C156" s="95">
        <f t="shared" si="30"/>
        <v>47880</v>
      </c>
      <c r="E156" s="85">
        <v>1068947</v>
      </c>
      <c r="F156" s="84">
        <v>711802</v>
      </c>
      <c r="G156" s="84">
        <v>71961</v>
      </c>
      <c r="H156" s="84">
        <v>4624</v>
      </c>
      <c r="I156" s="84">
        <v>819</v>
      </c>
      <c r="J156" s="84">
        <f t="shared" si="45"/>
        <v>1858153</v>
      </c>
      <c r="K156" s="84">
        <f t="shared" si="36"/>
        <v>155014</v>
      </c>
      <c r="L156" s="84">
        <f t="shared" si="37"/>
        <v>2013167</v>
      </c>
      <c r="M156" s="84">
        <v>2433</v>
      </c>
      <c r="N156" s="84">
        <f t="shared" si="38"/>
        <v>203</v>
      </c>
      <c r="O156" s="83">
        <f t="shared" si="46"/>
        <v>2015803</v>
      </c>
      <c r="P156" s="84"/>
      <c r="Q156" s="85">
        <v>1195195.7446193334</v>
      </c>
      <c r="R156" s="84">
        <v>810692.37012287753</v>
      </c>
      <c r="S156" s="84">
        <v>78467.577890917411</v>
      </c>
      <c r="T156" s="84">
        <v>5718.7939503338375</v>
      </c>
      <c r="U156" s="84">
        <v>819.41969312675315</v>
      </c>
      <c r="V156" s="84">
        <f t="shared" si="39"/>
        <v>2090893.906276589</v>
      </c>
      <c r="W156" s="84">
        <f t="shared" si="40"/>
        <v>174430.09372341097</v>
      </c>
      <c r="X156" s="84">
        <f t="shared" si="41"/>
        <v>2265324</v>
      </c>
      <c r="Y156" s="84">
        <f t="shared" si="42"/>
        <v>2433</v>
      </c>
      <c r="Z156" s="84">
        <f t="shared" si="43"/>
        <v>203</v>
      </c>
      <c r="AA156" s="83">
        <f t="shared" si="47"/>
        <v>2267960</v>
      </c>
      <c r="AC156" s="85">
        <v>1266959</v>
      </c>
      <c r="AD156" s="84">
        <v>833796</v>
      </c>
      <c r="AE156" s="84">
        <v>78468</v>
      </c>
      <c r="AF156" s="84">
        <v>5719</v>
      </c>
      <c r="AG156" s="84">
        <v>819</v>
      </c>
      <c r="AH156" s="84">
        <f t="shared" si="31"/>
        <v>2185761</v>
      </c>
      <c r="AI156" s="84">
        <f t="shared" si="32"/>
        <v>182344</v>
      </c>
      <c r="AJ156" s="84">
        <f t="shared" si="44"/>
        <v>2368105</v>
      </c>
      <c r="AK156" s="84">
        <v>2433</v>
      </c>
      <c r="AL156" s="84">
        <f t="shared" si="33"/>
        <v>203</v>
      </c>
      <c r="AM156" s="130">
        <f t="shared" si="48"/>
        <v>2370741</v>
      </c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40"/>
    </row>
    <row r="157" spans="1:51">
      <c r="A157" s="96">
        <f t="shared" si="34"/>
        <v>2031</v>
      </c>
      <c r="B157" s="96">
        <f t="shared" si="35"/>
        <v>3</v>
      </c>
      <c r="C157" s="95">
        <f t="shared" si="30"/>
        <v>47908</v>
      </c>
      <c r="E157" s="85">
        <v>1117457</v>
      </c>
      <c r="F157" s="84">
        <v>732459</v>
      </c>
      <c r="G157" s="84">
        <v>76365</v>
      </c>
      <c r="H157" s="84">
        <v>4395</v>
      </c>
      <c r="I157" s="84">
        <v>829</v>
      </c>
      <c r="J157" s="84">
        <f t="shared" si="45"/>
        <v>1931505</v>
      </c>
      <c r="K157" s="84">
        <f t="shared" si="36"/>
        <v>161133</v>
      </c>
      <c r="L157" s="84">
        <f t="shared" si="37"/>
        <v>2092638</v>
      </c>
      <c r="M157" s="84">
        <v>2339</v>
      </c>
      <c r="N157" s="84">
        <f t="shared" si="38"/>
        <v>195</v>
      </c>
      <c r="O157" s="83">
        <f t="shared" si="46"/>
        <v>2095172</v>
      </c>
      <c r="P157" s="84"/>
      <c r="Q157" s="85">
        <v>1244334.2553928392</v>
      </c>
      <c r="R157" s="84">
        <v>850890.39027699817</v>
      </c>
      <c r="S157" s="84">
        <v>83855.014543275582</v>
      </c>
      <c r="T157" s="84">
        <v>5558.1290012753943</v>
      </c>
      <c r="U157" s="84">
        <v>828.53241579789267</v>
      </c>
      <c r="V157" s="84">
        <f t="shared" si="39"/>
        <v>2185466.3216301859</v>
      </c>
      <c r="W157" s="84">
        <f t="shared" si="40"/>
        <v>182319.67836981406</v>
      </c>
      <c r="X157" s="84">
        <f t="shared" si="41"/>
        <v>2367786</v>
      </c>
      <c r="Y157" s="84">
        <f t="shared" si="42"/>
        <v>2339</v>
      </c>
      <c r="Z157" s="84">
        <f t="shared" si="43"/>
        <v>195</v>
      </c>
      <c r="AA157" s="83">
        <f t="shared" si="47"/>
        <v>2370320</v>
      </c>
      <c r="AC157" s="85">
        <v>1315918</v>
      </c>
      <c r="AD157" s="84">
        <v>878196</v>
      </c>
      <c r="AE157" s="84">
        <v>83855</v>
      </c>
      <c r="AF157" s="84">
        <v>5558</v>
      </c>
      <c r="AG157" s="84">
        <v>829</v>
      </c>
      <c r="AH157" s="84">
        <f t="shared" si="31"/>
        <v>2284356</v>
      </c>
      <c r="AI157" s="84">
        <f t="shared" si="32"/>
        <v>190569</v>
      </c>
      <c r="AJ157" s="84">
        <f t="shared" si="44"/>
        <v>2474925</v>
      </c>
      <c r="AK157" s="84">
        <v>2339</v>
      </c>
      <c r="AL157" s="84">
        <f t="shared" si="33"/>
        <v>195</v>
      </c>
      <c r="AM157" s="130">
        <f t="shared" si="48"/>
        <v>2477459</v>
      </c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40"/>
    </row>
    <row r="158" spans="1:51">
      <c r="A158" s="96">
        <f t="shared" si="34"/>
        <v>2031</v>
      </c>
      <c r="B158" s="96">
        <f t="shared" si="35"/>
        <v>4</v>
      </c>
      <c r="C158" s="95">
        <f t="shared" si="30"/>
        <v>47939</v>
      </c>
      <c r="E158" s="85">
        <v>872695</v>
      </c>
      <c r="F158" s="84">
        <v>684097</v>
      </c>
      <c r="G158" s="84">
        <v>70672</v>
      </c>
      <c r="H158" s="84">
        <v>4635</v>
      </c>
      <c r="I158" s="84">
        <v>697</v>
      </c>
      <c r="J158" s="84">
        <f t="shared" si="45"/>
        <v>1632796</v>
      </c>
      <c r="K158" s="84">
        <f t="shared" si="36"/>
        <v>136214</v>
      </c>
      <c r="L158" s="84">
        <f t="shared" si="37"/>
        <v>1769010</v>
      </c>
      <c r="M158" s="84">
        <v>2172</v>
      </c>
      <c r="N158" s="84">
        <f t="shared" si="38"/>
        <v>181</v>
      </c>
      <c r="O158" s="83">
        <f t="shared" si="46"/>
        <v>1771363</v>
      </c>
      <c r="P158" s="84"/>
      <c r="Q158" s="85">
        <v>983369.61923912307</v>
      </c>
      <c r="R158" s="84">
        <v>794038.34633064724</v>
      </c>
      <c r="S158" s="84">
        <v>77749.228128915274</v>
      </c>
      <c r="T158" s="84">
        <v>5624.3527350885361</v>
      </c>
      <c r="U158" s="84">
        <v>696.73607912795103</v>
      </c>
      <c r="V158" s="84">
        <f t="shared" si="39"/>
        <v>1861478.282512902</v>
      </c>
      <c r="W158" s="84">
        <f t="shared" si="40"/>
        <v>155291.71748709795</v>
      </c>
      <c r="X158" s="84">
        <f t="shared" si="41"/>
        <v>2016770</v>
      </c>
      <c r="Y158" s="84">
        <f t="shared" si="42"/>
        <v>2172</v>
      </c>
      <c r="Z158" s="84">
        <f t="shared" si="43"/>
        <v>181</v>
      </c>
      <c r="AA158" s="83">
        <f t="shared" si="47"/>
        <v>2019123</v>
      </c>
      <c r="AC158" s="85">
        <v>1043365</v>
      </c>
      <c r="AD158" s="84">
        <v>819860</v>
      </c>
      <c r="AE158" s="84">
        <v>77749</v>
      </c>
      <c r="AF158" s="84">
        <v>5624</v>
      </c>
      <c r="AG158" s="84">
        <v>697</v>
      </c>
      <c r="AH158" s="84">
        <f t="shared" si="31"/>
        <v>1947295</v>
      </c>
      <c r="AI158" s="84">
        <f t="shared" si="32"/>
        <v>162450</v>
      </c>
      <c r="AJ158" s="84">
        <f t="shared" si="44"/>
        <v>2109745</v>
      </c>
      <c r="AK158" s="84">
        <v>2172</v>
      </c>
      <c r="AL158" s="84">
        <f t="shared" si="33"/>
        <v>181</v>
      </c>
      <c r="AM158" s="130">
        <f t="shared" si="48"/>
        <v>2112098</v>
      </c>
      <c r="AO158" s="240"/>
      <c r="AP158" s="240"/>
      <c r="AQ158" s="240"/>
      <c r="AR158" s="240"/>
      <c r="AS158" s="240"/>
      <c r="AT158" s="240"/>
      <c r="AU158" s="240"/>
      <c r="AV158" s="240"/>
      <c r="AW158" s="240"/>
      <c r="AX158" s="240"/>
      <c r="AY158" s="240"/>
    </row>
    <row r="159" spans="1:51">
      <c r="A159" s="96">
        <f t="shared" si="34"/>
        <v>2031</v>
      </c>
      <c r="B159" s="96">
        <f t="shared" si="35"/>
        <v>5</v>
      </c>
      <c r="C159" s="95">
        <f t="shared" si="30"/>
        <v>47969</v>
      </c>
      <c r="E159" s="85">
        <v>821417</v>
      </c>
      <c r="F159" s="84">
        <v>679890</v>
      </c>
      <c r="G159" s="84">
        <v>75588</v>
      </c>
      <c r="H159" s="84">
        <v>4795</v>
      </c>
      <c r="I159" s="84">
        <v>491</v>
      </c>
      <c r="J159" s="84">
        <f t="shared" si="45"/>
        <v>1582181</v>
      </c>
      <c r="K159" s="84">
        <f t="shared" si="36"/>
        <v>131991</v>
      </c>
      <c r="L159" s="84">
        <f t="shared" si="37"/>
        <v>1714172</v>
      </c>
      <c r="M159" s="84">
        <v>2174</v>
      </c>
      <c r="N159" s="84">
        <f t="shared" si="38"/>
        <v>181</v>
      </c>
      <c r="O159" s="83">
        <f t="shared" si="46"/>
        <v>1716527</v>
      </c>
      <c r="P159" s="84"/>
      <c r="Q159" s="85">
        <v>901872.51986022224</v>
      </c>
      <c r="R159" s="84">
        <v>802011.32510079676</v>
      </c>
      <c r="S159" s="84">
        <v>82998.850367999126</v>
      </c>
      <c r="T159" s="84">
        <v>5678.8360336522255</v>
      </c>
      <c r="U159" s="84">
        <v>490.67821967719004</v>
      </c>
      <c r="V159" s="84">
        <f t="shared" si="39"/>
        <v>1793052.2095823477</v>
      </c>
      <c r="W159" s="84">
        <f t="shared" si="40"/>
        <v>149582.79041765234</v>
      </c>
      <c r="X159" s="84">
        <f t="shared" si="41"/>
        <v>1942635</v>
      </c>
      <c r="Y159" s="84">
        <f t="shared" si="42"/>
        <v>2174</v>
      </c>
      <c r="Z159" s="84">
        <f t="shared" si="43"/>
        <v>181</v>
      </c>
      <c r="AA159" s="83">
        <f t="shared" si="47"/>
        <v>1944990</v>
      </c>
      <c r="AC159" s="85">
        <v>959998</v>
      </c>
      <c r="AD159" s="84">
        <v>828528</v>
      </c>
      <c r="AE159" s="84">
        <v>82999</v>
      </c>
      <c r="AF159" s="84">
        <v>5679</v>
      </c>
      <c r="AG159" s="84">
        <v>491</v>
      </c>
      <c r="AH159" s="84">
        <f t="shared" si="31"/>
        <v>1877695</v>
      </c>
      <c r="AI159" s="84">
        <f t="shared" si="32"/>
        <v>156644</v>
      </c>
      <c r="AJ159" s="84">
        <f t="shared" si="44"/>
        <v>2034339</v>
      </c>
      <c r="AK159" s="84">
        <v>2174</v>
      </c>
      <c r="AL159" s="84">
        <f t="shared" si="33"/>
        <v>181</v>
      </c>
      <c r="AM159" s="130">
        <f t="shared" si="48"/>
        <v>2036694</v>
      </c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40"/>
    </row>
    <row r="160" spans="1:51">
      <c r="A160" s="96">
        <f t="shared" si="34"/>
        <v>2031</v>
      </c>
      <c r="B160" s="96">
        <f t="shared" si="35"/>
        <v>6</v>
      </c>
      <c r="C160" s="95">
        <f t="shared" si="30"/>
        <v>48000</v>
      </c>
      <c r="E160" s="85">
        <v>739757</v>
      </c>
      <c r="F160" s="84">
        <v>640905</v>
      </c>
      <c r="G160" s="84">
        <v>74168</v>
      </c>
      <c r="H160" s="84">
        <v>4813</v>
      </c>
      <c r="I160" s="84">
        <v>392</v>
      </c>
      <c r="J160" s="84">
        <f t="shared" si="45"/>
        <v>1460035</v>
      </c>
      <c r="K160" s="84">
        <f t="shared" si="36"/>
        <v>121801</v>
      </c>
      <c r="L160" s="84">
        <f t="shared" si="37"/>
        <v>1581836</v>
      </c>
      <c r="M160" s="84">
        <v>1787</v>
      </c>
      <c r="N160" s="84">
        <f t="shared" si="38"/>
        <v>149</v>
      </c>
      <c r="O160" s="83">
        <f t="shared" si="46"/>
        <v>1583772</v>
      </c>
      <c r="P160" s="84"/>
      <c r="Q160" s="85">
        <v>800359.67958511005</v>
      </c>
      <c r="R160" s="84">
        <v>757779.8875615407</v>
      </c>
      <c r="S160" s="84">
        <v>81527.553910612187</v>
      </c>
      <c r="T160" s="84">
        <v>5562.4085831355924</v>
      </c>
      <c r="U160" s="84">
        <v>392.0252933097093</v>
      </c>
      <c r="V160" s="84">
        <f t="shared" si="39"/>
        <v>1645621.5549337082</v>
      </c>
      <c r="W160" s="84">
        <f t="shared" si="40"/>
        <v>137283.44506629184</v>
      </c>
      <c r="X160" s="84">
        <f t="shared" si="41"/>
        <v>1782905</v>
      </c>
      <c r="Y160" s="84">
        <f t="shared" si="42"/>
        <v>1787</v>
      </c>
      <c r="Z160" s="84">
        <f t="shared" si="43"/>
        <v>149</v>
      </c>
      <c r="AA160" s="83">
        <f t="shared" si="47"/>
        <v>1784841</v>
      </c>
      <c r="AC160" s="85">
        <v>849062</v>
      </c>
      <c r="AD160" s="84">
        <v>783505</v>
      </c>
      <c r="AE160" s="84">
        <v>81528</v>
      </c>
      <c r="AF160" s="84">
        <v>5562</v>
      </c>
      <c r="AG160" s="84">
        <v>392</v>
      </c>
      <c r="AH160" s="84">
        <f t="shared" si="31"/>
        <v>1720049</v>
      </c>
      <c r="AI160" s="84">
        <f t="shared" si="32"/>
        <v>143493</v>
      </c>
      <c r="AJ160" s="84">
        <f t="shared" si="44"/>
        <v>1863542</v>
      </c>
      <c r="AK160" s="84">
        <v>1787</v>
      </c>
      <c r="AL160" s="84">
        <f t="shared" si="33"/>
        <v>149</v>
      </c>
      <c r="AM160" s="130">
        <f t="shared" si="48"/>
        <v>1865478</v>
      </c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40"/>
    </row>
    <row r="161" spans="1:51">
      <c r="A161" s="96">
        <f t="shared" si="34"/>
        <v>2031</v>
      </c>
      <c r="B161" s="96">
        <f t="shared" si="35"/>
        <v>7</v>
      </c>
      <c r="C161" s="95">
        <f t="shared" si="30"/>
        <v>48030</v>
      </c>
      <c r="E161" s="85">
        <v>739930</v>
      </c>
      <c r="F161" s="84">
        <v>716654</v>
      </c>
      <c r="G161" s="84">
        <v>79675</v>
      </c>
      <c r="H161" s="84">
        <v>4640</v>
      </c>
      <c r="I161" s="84">
        <v>329</v>
      </c>
      <c r="J161" s="84">
        <f t="shared" si="45"/>
        <v>1541228</v>
      </c>
      <c r="K161" s="84">
        <f t="shared" si="36"/>
        <v>128575</v>
      </c>
      <c r="L161" s="84">
        <f t="shared" si="37"/>
        <v>1669803</v>
      </c>
      <c r="M161" s="84">
        <v>2889</v>
      </c>
      <c r="N161" s="84">
        <f t="shared" si="38"/>
        <v>241</v>
      </c>
      <c r="O161" s="83">
        <f t="shared" si="46"/>
        <v>1672933</v>
      </c>
      <c r="P161" s="84"/>
      <c r="Q161" s="85">
        <v>802679.21536121261</v>
      </c>
      <c r="R161" s="84">
        <v>842877.82439051569</v>
      </c>
      <c r="S161" s="84">
        <v>87289.693240897788</v>
      </c>
      <c r="T161" s="84">
        <v>5529.8290803373111</v>
      </c>
      <c r="U161" s="84">
        <v>328.98514758266487</v>
      </c>
      <c r="V161" s="84">
        <f t="shared" si="39"/>
        <v>1738705.5472205461</v>
      </c>
      <c r="W161" s="84">
        <f t="shared" si="40"/>
        <v>145049.45277945395</v>
      </c>
      <c r="X161" s="84">
        <f t="shared" si="41"/>
        <v>1883755</v>
      </c>
      <c r="Y161" s="84">
        <f t="shared" si="42"/>
        <v>2889</v>
      </c>
      <c r="Z161" s="84">
        <f t="shared" si="43"/>
        <v>241</v>
      </c>
      <c r="AA161" s="83">
        <f t="shared" si="47"/>
        <v>1886885</v>
      </c>
      <c r="AC161" s="85">
        <v>858100</v>
      </c>
      <c r="AD161" s="84">
        <v>871440</v>
      </c>
      <c r="AE161" s="84">
        <v>87290</v>
      </c>
      <c r="AF161" s="84">
        <v>5530</v>
      </c>
      <c r="AG161" s="84">
        <v>329</v>
      </c>
      <c r="AH161" s="84">
        <f t="shared" si="31"/>
        <v>1822689</v>
      </c>
      <c r="AI161" s="84">
        <f t="shared" si="32"/>
        <v>152055</v>
      </c>
      <c r="AJ161" s="84">
        <f t="shared" si="44"/>
        <v>1974744</v>
      </c>
      <c r="AK161" s="84">
        <v>2889</v>
      </c>
      <c r="AL161" s="84">
        <f t="shared" si="33"/>
        <v>241</v>
      </c>
      <c r="AM161" s="130">
        <f t="shared" si="48"/>
        <v>1977874</v>
      </c>
      <c r="AO161" s="240"/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40"/>
    </row>
    <row r="162" spans="1:51">
      <c r="A162" s="96">
        <f t="shared" si="34"/>
        <v>2031</v>
      </c>
      <c r="B162" s="96">
        <f t="shared" si="35"/>
        <v>8</v>
      </c>
      <c r="C162" s="95">
        <f t="shared" si="30"/>
        <v>48061</v>
      </c>
      <c r="E162" s="85">
        <v>767421</v>
      </c>
      <c r="F162" s="84">
        <v>733652</v>
      </c>
      <c r="G162" s="84">
        <v>80776</v>
      </c>
      <c r="H162" s="84">
        <v>4604</v>
      </c>
      <c r="I162" s="84">
        <v>311</v>
      </c>
      <c r="J162" s="84">
        <f t="shared" si="45"/>
        <v>1586764</v>
      </c>
      <c r="K162" s="84">
        <f t="shared" si="36"/>
        <v>132374</v>
      </c>
      <c r="L162" s="84">
        <f t="shared" si="37"/>
        <v>1719138</v>
      </c>
      <c r="M162" s="84">
        <v>1634</v>
      </c>
      <c r="N162" s="84">
        <f t="shared" si="38"/>
        <v>136</v>
      </c>
      <c r="O162" s="83">
        <f t="shared" si="46"/>
        <v>1720908</v>
      </c>
      <c r="P162" s="84"/>
      <c r="Q162" s="85">
        <v>831346.38389135001</v>
      </c>
      <c r="R162" s="84">
        <v>861585.25849786261</v>
      </c>
      <c r="S162" s="84">
        <v>88791.995314869433</v>
      </c>
      <c r="T162" s="84">
        <v>5634.585623690411</v>
      </c>
      <c r="U162" s="84">
        <v>310.90853165345771</v>
      </c>
      <c r="V162" s="84">
        <f t="shared" si="39"/>
        <v>1787669.1318594259</v>
      </c>
      <c r="W162" s="84">
        <f t="shared" si="40"/>
        <v>149133.86814057408</v>
      </c>
      <c r="X162" s="84">
        <f t="shared" si="41"/>
        <v>1936803</v>
      </c>
      <c r="Y162" s="84">
        <f t="shared" si="42"/>
        <v>1634</v>
      </c>
      <c r="Z162" s="84">
        <f t="shared" si="43"/>
        <v>136</v>
      </c>
      <c r="AA162" s="83">
        <f t="shared" si="47"/>
        <v>1938573</v>
      </c>
      <c r="AC162" s="85">
        <v>885467</v>
      </c>
      <c r="AD162" s="84">
        <v>890391</v>
      </c>
      <c r="AE162" s="84">
        <v>88792</v>
      </c>
      <c r="AF162" s="84">
        <v>5635</v>
      </c>
      <c r="AG162" s="84">
        <v>311</v>
      </c>
      <c r="AH162" s="84">
        <f t="shared" si="31"/>
        <v>1870596</v>
      </c>
      <c r="AI162" s="84">
        <f t="shared" si="32"/>
        <v>156052</v>
      </c>
      <c r="AJ162" s="84">
        <f t="shared" si="44"/>
        <v>2026648</v>
      </c>
      <c r="AK162" s="84">
        <v>1634</v>
      </c>
      <c r="AL162" s="84">
        <f t="shared" si="33"/>
        <v>136</v>
      </c>
      <c r="AM162" s="130">
        <f t="shared" si="48"/>
        <v>2028418</v>
      </c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40"/>
    </row>
    <row r="163" spans="1:51">
      <c r="A163" s="96">
        <f t="shared" si="34"/>
        <v>2031</v>
      </c>
      <c r="B163" s="96">
        <f t="shared" si="35"/>
        <v>9</v>
      </c>
      <c r="C163" s="95">
        <f t="shared" ref="C163:C226" si="49">DATE(A163,B163,1)</f>
        <v>48092</v>
      </c>
      <c r="E163" s="85">
        <v>719228</v>
      </c>
      <c r="F163" s="84">
        <v>671402</v>
      </c>
      <c r="G163" s="84">
        <v>78021</v>
      </c>
      <c r="H163" s="84">
        <v>5035</v>
      </c>
      <c r="I163" s="84">
        <v>347</v>
      </c>
      <c r="J163" s="84">
        <f t="shared" si="45"/>
        <v>1474033</v>
      </c>
      <c r="K163" s="84">
        <f t="shared" si="36"/>
        <v>122969</v>
      </c>
      <c r="L163" s="84">
        <f t="shared" si="37"/>
        <v>1597002</v>
      </c>
      <c r="M163" s="84">
        <v>1428</v>
      </c>
      <c r="N163" s="84">
        <f t="shared" si="38"/>
        <v>119</v>
      </c>
      <c r="O163" s="83">
        <f t="shared" si="46"/>
        <v>1598549</v>
      </c>
      <c r="P163" s="84"/>
      <c r="Q163" s="85">
        <v>789528.67631822324</v>
      </c>
      <c r="R163" s="84">
        <v>793695.61302208935</v>
      </c>
      <c r="S163" s="84">
        <v>85605.66915421364</v>
      </c>
      <c r="T163" s="84">
        <v>6079.3439379232404</v>
      </c>
      <c r="U163" s="84">
        <v>347.12730980954814</v>
      </c>
      <c r="V163" s="84">
        <f t="shared" si="39"/>
        <v>1675256.429742259</v>
      </c>
      <c r="W163" s="84">
        <f t="shared" si="40"/>
        <v>139755.57025774103</v>
      </c>
      <c r="X163" s="84">
        <f t="shared" si="41"/>
        <v>1815012</v>
      </c>
      <c r="Y163" s="84">
        <f t="shared" si="42"/>
        <v>1428</v>
      </c>
      <c r="Z163" s="84">
        <f t="shared" si="43"/>
        <v>119</v>
      </c>
      <c r="AA163" s="83">
        <f t="shared" si="47"/>
        <v>1816559</v>
      </c>
      <c r="AC163" s="85">
        <v>840418</v>
      </c>
      <c r="AD163" s="84">
        <v>819346</v>
      </c>
      <c r="AE163" s="84">
        <v>85606</v>
      </c>
      <c r="AF163" s="84">
        <v>6079</v>
      </c>
      <c r="AG163" s="84">
        <v>347</v>
      </c>
      <c r="AH163" s="84">
        <f t="shared" ref="AH163:AH226" si="50">SUM(AC163:AG163)</f>
        <v>1751796</v>
      </c>
      <c r="AI163" s="84">
        <f t="shared" ref="AI163:AI226" si="51">AJ163-AH163</f>
        <v>146141</v>
      </c>
      <c r="AJ163" s="84">
        <f t="shared" si="44"/>
        <v>1897937</v>
      </c>
      <c r="AK163" s="84">
        <v>1428</v>
      </c>
      <c r="AL163" s="84">
        <f t="shared" ref="AL163:AL226" si="52">N163</f>
        <v>119</v>
      </c>
      <c r="AM163" s="130">
        <f t="shared" si="48"/>
        <v>1899484</v>
      </c>
      <c r="AO163" s="240"/>
      <c r="AP163" s="240"/>
      <c r="AQ163" s="240"/>
      <c r="AR163" s="240"/>
      <c r="AS163" s="240"/>
      <c r="AT163" s="240"/>
      <c r="AU163" s="240"/>
      <c r="AV163" s="240"/>
      <c r="AW163" s="240"/>
      <c r="AX163" s="240"/>
      <c r="AY163" s="240"/>
    </row>
    <row r="164" spans="1:51">
      <c r="A164" s="96">
        <f t="shared" ref="A164:A227" si="53">IF(B164=1,A163+1,A163)</f>
        <v>2031</v>
      </c>
      <c r="B164" s="96">
        <f t="shared" ref="B164:B227" si="54">IF(B163=12,1,B163+1)</f>
        <v>10</v>
      </c>
      <c r="C164" s="95">
        <f t="shared" si="49"/>
        <v>48122</v>
      </c>
      <c r="E164" s="85">
        <v>885286</v>
      </c>
      <c r="F164" s="84">
        <v>659169</v>
      </c>
      <c r="G164" s="84">
        <v>78122</v>
      </c>
      <c r="H164" s="84">
        <v>4559</v>
      </c>
      <c r="I164" s="84">
        <v>544</v>
      </c>
      <c r="J164" s="84">
        <f t="shared" si="45"/>
        <v>1627680</v>
      </c>
      <c r="K164" s="84">
        <f t="shared" ref="K164:K227" si="55">L164-J164</f>
        <v>135787</v>
      </c>
      <c r="L164" s="84">
        <f t="shared" ref="L164:L227" si="56">ROUND(J164/(1-0.077), 0)</f>
        <v>1763467</v>
      </c>
      <c r="M164" s="84">
        <v>1830</v>
      </c>
      <c r="N164" s="84">
        <f t="shared" ref="N164:N227" si="57">ROUND(M164/(1-0.077)-M164, 0)</f>
        <v>153</v>
      </c>
      <c r="O164" s="83">
        <f t="shared" si="46"/>
        <v>1765450</v>
      </c>
      <c r="P164" s="84"/>
      <c r="Q164" s="85">
        <v>986402.13247045525</v>
      </c>
      <c r="R164" s="84">
        <v>784467.56471320603</v>
      </c>
      <c r="S164" s="84">
        <v>86091.991779347649</v>
      </c>
      <c r="T164" s="84">
        <v>5891.2747609956541</v>
      </c>
      <c r="U164" s="84">
        <v>544.20532181011424</v>
      </c>
      <c r="V164" s="84">
        <f t="shared" ref="V164:V227" si="58">SUM(Q164:U164)</f>
        <v>1863397.1690458148</v>
      </c>
      <c r="W164" s="84">
        <f t="shared" ref="W164:W227" si="59">X164-V164</f>
        <v>155451.83095418522</v>
      </c>
      <c r="X164" s="84">
        <f t="shared" ref="X164:X227" si="60">ROUND(V164/(1-0.077), 0)</f>
        <v>2018849</v>
      </c>
      <c r="Y164" s="84">
        <f t="shared" ref="Y164:Y227" si="61">M164</f>
        <v>1830</v>
      </c>
      <c r="Z164" s="84">
        <f t="shared" ref="Z164:Z227" si="62">ROUND(Y164/(1-0.077)-Y164, 0)</f>
        <v>153</v>
      </c>
      <c r="AA164" s="83">
        <f t="shared" si="47"/>
        <v>2020832</v>
      </c>
      <c r="AC164" s="85">
        <v>1052448</v>
      </c>
      <c r="AD164" s="84">
        <v>811355</v>
      </c>
      <c r="AE164" s="84">
        <v>86092</v>
      </c>
      <c r="AF164" s="84">
        <v>5891</v>
      </c>
      <c r="AG164" s="84">
        <v>544</v>
      </c>
      <c r="AH164" s="84">
        <f t="shared" si="50"/>
        <v>1956330</v>
      </c>
      <c r="AI164" s="84">
        <f t="shared" si="51"/>
        <v>163204</v>
      </c>
      <c r="AJ164" s="84">
        <f t="shared" ref="AJ164:AJ227" si="63">ROUND(AH164/(1-0.077), 0)</f>
        <v>2119534</v>
      </c>
      <c r="AK164" s="84">
        <v>1830</v>
      </c>
      <c r="AL164" s="84">
        <f t="shared" si="52"/>
        <v>153</v>
      </c>
      <c r="AM164" s="130">
        <f t="shared" si="48"/>
        <v>2121517</v>
      </c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40"/>
    </row>
    <row r="165" spans="1:51">
      <c r="A165" s="96">
        <f t="shared" si="53"/>
        <v>2031</v>
      </c>
      <c r="B165" s="96">
        <f t="shared" si="54"/>
        <v>11</v>
      </c>
      <c r="C165" s="95">
        <f t="shared" si="49"/>
        <v>48153</v>
      </c>
      <c r="E165" s="85">
        <v>1086668</v>
      </c>
      <c r="F165" s="84">
        <v>683458</v>
      </c>
      <c r="G165" s="84">
        <v>72932</v>
      </c>
      <c r="H165" s="84">
        <v>4513</v>
      </c>
      <c r="I165" s="84">
        <v>770</v>
      </c>
      <c r="J165" s="84">
        <f t="shared" si="45"/>
        <v>1848341</v>
      </c>
      <c r="K165" s="84">
        <f t="shared" si="55"/>
        <v>154195</v>
      </c>
      <c r="L165" s="84">
        <f t="shared" si="56"/>
        <v>2002536</v>
      </c>
      <c r="M165" s="84">
        <v>1832</v>
      </c>
      <c r="N165" s="84">
        <f t="shared" si="57"/>
        <v>153</v>
      </c>
      <c r="O165" s="83">
        <f t="shared" si="46"/>
        <v>2004521</v>
      </c>
      <c r="P165" s="84"/>
      <c r="Q165" s="85">
        <v>1222811.0740411696</v>
      </c>
      <c r="R165" s="84">
        <v>801129.57268042362</v>
      </c>
      <c r="S165" s="84">
        <v>80325.916958721456</v>
      </c>
      <c r="T165" s="84">
        <v>5981.4345203868897</v>
      </c>
      <c r="U165" s="84">
        <v>769.56733587085398</v>
      </c>
      <c r="V165" s="84">
        <f t="shared" si="58"/>
        <v>2111017.5655365726</v>
      </c>
      <c r="W165" s="84">
        <f t="shared" si="59"/>
        <v>176108.4344634274</v>
      </c>
      <c r="X165" s="84">
        <f t="shared" si="60"/>
        <v>2287126</v>
      </c>
      <c r="Y165" s="84">
        <f t="shared" si="61"/>
        <v>1832</v>
      </c>
      <c r="Z165" s="84">
        <f t="shared" si="62"/>
        <v>153</v>
      </c>
      <c r="AA165" s="83">
        <f t="shared" si="47"/>
        <v>2289111</v>
      </c>
      <c r="AC165" s="85">
        <v>1306007</v>
      </c>
      <c r="AD165" s="84">
        <v>827280</v>
      </c>
      <c r="AE165" s="84">
        <v>80326</v>
      </c>
      <c r="AF165" s="84">
        <v>5981</v>
      </c>
      <c r="AG165" s="84">
        <v>770</v>
      </c>
      <c r="AH165" s="84">
        <f t="shared" si="50"/>
        <v>2220364</v>
      </c>
      <c r="AI165" s="84">
        <f t="shared" si="51"/>
        <v>185231</v>
      </c>
      <c r="AJ165" s="84">
        <f t="shared" si="63"/>
        <v>2405595</v>
      </c>
      <c r="AK165" s="84">
        <v>1832</v>
      </c>
      <c r="AL165" s="84">
        <f t="shared" si="52"/>
        <v>153</v>
      </c>
      <c r="AM165" s="130">
        <f t="shared" si="48"/>
        <v>2407580</v>
      </c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</row>
    <row r="166" spans="1:51">
      <c r="A166" s="96">
        <f t="shared" si="53"/>
        <v>2031</v>
      </c>
      <c r="B166" s="96">
        <f t="shared" si="54"/>
        <v>12</v>
      </c>
      <c r="C166" s="95">
        <f t="shared" si="49"/>
        <v>48183</v>
      </c>
      <c r="E166" s="85">
        <v>1258493</v>
      </c>
      <c r="F166" s="84">
        <v>792257</v>
      </c>
      <c r="G166" s="84">
        <v>74304</v>
      </c>
      <c r="H166" s="84">
        <v>4665</v>
      </c>
      <c r="I166" s="84">
        <v>969</v>
      </c>
      <c r="J166" s="84">
        <f t="shared" si="45"/>
        <v>2130688</v>
      </c>
      <c r="K166" s="84">
        <f t="shared" si="55"/>
        <v>177750</v>
      </c>
      <c r="L166" s="84">
        <f t="shared" si="56"/>
        <v>2308438</v>
      </c>
      <c r="M166" s="84">
        <v>1718</v>
      </c>
      <c r="N166" s="84">
        <f t="shared" si="57"/>
        <v>143</v>
      </c>
      <c r="O166" s="83">
        <f t="shared" si="46"/>
        <v>2310299</v>
      </c>
      <c r="P166" s="84"/>
      <c r="Q166" s="85">
        <v>1454155.5362873033</v>
      </c>
      <c r="R166" s="84">
        <v>919588.96232491604</v>
      </c>
      <c r="S166" s="84">
        <v>82039.979856282138</v>
      </c>
      <c r="T166" s="84">
        <v>6240.8052239071712</v>
      </c>
      <c r="U166" s="84">
        <v>968.66728035272013</v>
      </c>
      <c r="V166" s="84">
        <f t="shared" si="58"/>
        <v>2462993.9509727615</v>
      </c>
      <c r="W166" s="84">
        <f t="shared" si="59"/>
        <v>205472.04902723851</v>
      </c>
      <c r="X166" s="84">
        <f t="shared" si="60"/>
        <v>2668466</v>
      </c>
      <c r="Y166" s="84">
        <f t="shared" si="61"/>
        <v>1718</v>
      </c>
      <c r="Z166" s="84">
        <f t="shared" si="62"/>
        <v>143</v>
      </c>
      <c r="AA166" s="83">
        <f t="shared" si="47"/>
        <v>2670327</v>
      </c>
      <c r="AC166" s="85">
        <v>1563061</v>
      </c>
      <c r="AD166" s="84">
        <v>952821</v>
      </c>
      <c r="AE166" s="84">
        <v>82040</v>
      </c>
      <c r="AF166" s="84">
        <v>6241</v>
      </c>
      <c r="AG166" s="84">
        <v>969</v>
      </c>
      <c r="AH166" s="84">
        <f t="shared" si="50"/>
        <v>2605132</v>
      </c>
      <c r="AI166" s="84">
        <f t="shared" si="51"/>
        <v>217330</v>
      </c>
      <c r="AJ166" s="84">
        <f t="shared" si="63"/>
        <v>2822462</v>
      </c>
      <c r="AK166" s="84">
        <v>1718</v>
      </c>
      <c r="AL166" s="84">
        <f t="shared" si="52"/>
        <v>143</v>
      </c>
      <c r="AM166" s="130">
        <f t="shared" si="48"/>
        <v>2824323</v>
      </c>
      <c r="AO166" s="240"/>
      <c r="AP166" s="240"/>
      <c r="AQ166" s="240"/>
      <c r="AR166" s="240"/>
      <c r="AS166" s="240"/>
      <c r="AT166" s="240"/>
      <c r="AU166" s="240"/>
      <c r="AV166" s="240"/>
      <c r="AW166" s="240"/>
      <c r="AX166" s="240"/>
      <c r="AY166" s="240"/>
    </row>
    <row r="167" spans="1:51">
      <c r="A167" s="96">
        <f t="shared" si="53"/>
        <v>2032</v>
      </c>
      <c r="B167" s="96">
        <f t="shared" si="54"/>
        <v>1</v>
      </c>
      <c r="C167" s="95">
        <f t="shared" si="49"/>
        <v>48214</v>
      </c>
      <c r="E167" s="85">
        <v>1308050</v>
      </c>
      <c r="F167" s="84">
        <v>793366</v>
      </c>
      <c r="G167" s="84">
        <v>75682</v>
      </c>
      <c r="H167" s="84">
        <v>4687</v>
      </c>
      <c r="I167" s="84">
        <v>1026</v>
      </c>
      <c r="J167" s="84">
        <f t="shared" si="45"/>
        <v>2182811</v>
      </c>
      <c r="K167" s="84">
        <f t="shared" si="55"/>
        <v>182098</v>
      </c>
      <c r="L167" s="84">
        <f t="shared" si="56"/>
        <v>2364909</v>
      </c>
      <c r="M167" s="84">
        <v>2325</v>
      </c>
      <c r="N167" s="84">
        <f t="shared" si="57"/>
        <v>194</v>
      </c>
      <c r="O167" s="83">
        <f t="shared" si="46"/>
        <v>2367428</v>
      </c>
      <c r="P167" s="84"/>
      <c r="Q167" s="85">
        <v>1485869.0097441855</v>
      </c>
      <c r="R167" s="84">
        <v>919964.01091842365</v>
      </c>
      <c r="S167" s="84">
        <v>83519.664905455284</v>
      </c>
      <c r="T167" s="84">
        <v>6292.9386770981155</v>
      </c>
      <c r="U167" s="84">
        <v>1026.0309023890386</v>
      </c>
      <c r="V167" s="84">
        <f t="shared" si="58"/>
        <v>2496671.6551475516</v>
      </c>
      <c r="W167" s="84">
        <f t="shared" si="59"/>
        <v>208281.34485244844</v>
      </c>
      <c r="X167" s="84">
        <f t="shared" si="60"/>
        <v>2704953</v>
      </c>
      <c r="Y167" s="84">
        <f t="shared" si="61"/>
        <v>2325</v>
      </c>
      <c r="Z167" s="84">
        <f t="shared" si="62"/>
        <v>194</v>
      </c>
      <c r="AA167" s="83">
        <f t="shared" si="47"/>
        <v>2707472</v>
      </c>
      <c r="AC167" s="85">
        <v>1579603</v>
      </c>
      <c r="AD167" s="84">
        <v>951208</v>
      </c>
      <c r="AE167" s="84">
        <v>83520</v>
      </c>
      <c r="AF167" s="84">
        <v>6293</v>
      </c>
      <c r="AG167" s="84">
        <v>1026</v>
      </c>
      <c r="AH167" s="84">
        <f t="shared" si="50"/>
        <v>2621650</v>
      </c>
      <c r="AI167" s="84">
        <f t="shared" si="51"/>
        <v>218708</v>
      </c>
      <c r="AJ167" s="84">
        <f t="shared" si="63"/>
        <v>2840358</v>
      </c>
      <c r="AK167" s="84">
        <v>2325</v>
      </c>
      <c r="AL167" s="84">
        <f t="shared" si="52"/>
        <v>194</v>
      </c>
      <c r="AM167" s="130">
        <f t="shared" si="48"/>
        <v>2842877</v>
      </c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40"/>
    </row>
    <row r="168" spans="1:51">
      <c r="A168" s="96">
        <f t="shared" si="53"/>
        <v>2032</v>
      </c>
      <c r="B168" s="96">
        <f t="shared" si="54"/>
        <v>2</v>
      </c>
      <c r="C168" s="95">
        <f t="shared" si="49"/>
        <v>48245</v>
      </c>
      <c r="E168" s="85">
        <v>1117131</v>
      </c>
      <c r="F168" s="84">
        <v>745320</v>
      </c>
      <c r="G168" s="84">
        <v>74103</v>
      </c>
      <c r="H168" s="84">
        <v>4827</v>
      </c>
      <c r="I168" s="84">
        <v>852</v>
      </c>
      <c r="J168" s="84">
        <f t="shared" si="45"/>
        <v>1942233</v>
      </c>
      <c r="K168" s="84">
        <f t="shared" si="55"/>
        <v>162028</v>
      </c>
      <c r="L168" s="84">
        <f t="shared" si="56"/>
        <v>2104261</v>
      </c>
      <c r="M168" s="84">
        <v>2520</v>
      </c>
      <c r="N168" s="84">
        <f t="shared" si="57"/>
        <v>210</v>
      </c>
      <c r="O168" s="83">
        <f t="shared" si="46"/>
        <v>2106991</v>
      </c>
      <c r="P168" s="84"/>
      <c r="Q168" s="85">
        <v>1262857.7819550871</v>
      </c>
      <c r="R168" s="84">
        <v>857082.83121285005</v>
      </c>
      <c r="S168" s="84">
        <v>81269.744844968824</v>
      </c>
      <c r="T168" s="84">
        <v>6060.7056752863709</v>
      </c>
      <c r="U168" s="84">
        <v>851.96614268674125</v>
      </c>
      <c r="V168" s="84">
        <f t="shared" si="58"/>
        <v>2208123.0298308786</v>
      </c>
      <c r="W168" s="84">
        <f t="shared" si="59"/>
        <v>184209.9701691214</v>
      </c>
      <c r="X168" s="84">
        <f t="shared" si="60"/>
        <v>2392333</v>
      </c>
      <c r="Y168" s="84">
        <f t="shared" si="61"/>
        <v>2520</v>
      </c>
      <c r="Z168" s="84">
        <f t="shared" si="62"/>
        <v>210</v>
      </c>
      <c r="AA168" s="83">
        <f t="shared" si="47"/>
        <v>2395063</v>
      </c>
      <c r="AC168" s="85">
        <v>1338259</v>
      </c>
      <c r="AD168" s="84">
        <v>881813</v>
      </c>
      <c r="AE168" s="84">
        <v>81270</v>
      </c>
      <c r="AF168" s="84">
        <v>6061</v>
      </c>
      <c r="AG168" s="84">
        <v>852</v>
      </c>
      <c r="AH168" s="84">
        <f t="shared" si="50"/>
        <v>2308255</v>
      </c>
      <c r="AI168" s="84">
        <f t="shared" si="51"/>
        <v>192563</v>
      </c>
      <c r="AJ168" s="84">
        <f t="shared" si="63"/>
        <v>2500818</v>
      </c>
      <c r="AK168" s="84">
        <v>2520</v>
      </c>
      <c r="AL168" s="84">
        <f t="shared" si="52"/>
        <v>210</v>
      </c>
      <c r="AM168" s="130">
        <f t="shared" si="48"/>
        <v>2503548</v>
      </c>
      <c r="AO168" s="240"/>
      <c r="AP168" s="240"/>
      <c r="AQ168" s="240"/>
      <c r="AR168" s="240"/>
      <c r="AS168" s="240"/>
      <c r="AT168" s="240"/>
      <c r="AU168" s="240"/>
      <c r="AV168" s="240"/>
      <c r="AW168" s="240"/>
      <c r="AX168" s="240"/>
      <c r="AY168" s="240"/>
    </row>
    <row r="169" spans="1:51">
      <c r="A169" s="96">
        <f t="shared" si="53"/>
        <v>2032</v>
      </c>
      <c r="B169" s="96">
        <f t="shared" si="54"/>
        <v>3</v>
      </c>
      <c r="C169" s="95">
        <f t="shared" si="49"/>
        <v>48274</v>
      </c>
      <c r="E169" s="85">
        <v>1125280</v>
      </c>
      <c r="F169" s="84">
        <v>731145</v>
      </c>
      <c r="G169" s="84">
        <v>75230</v>
      </c>
      <c r="H169" s="84">
        <v>4338</v>
      </c>
      <c r="I169" s="84">
        <v>828</v>
      </c>
      <c r="J169" s="84">
        <f t="shared" si="45"/>
        <v>1936821</v>
      </c>
      <c r="K169" s="84">
        <f t="shared" si="55"/>
        <v>161577</v>
      </c>
      <c r="L169" s="84">
        <f t="shared" si="56"/>
        <v>2098398</v>
      </c>
      <c r="M169" s="84">
        <v>2339</v>
      </c>
      <c r="N169" s="84">
        <f t="shared" si="57"/>
        <v>195</v>
      </c>
      <c r="O169" s="83">
        <f t="shared" si="46"/>
        <v>2100932</v>
      </c>
      <c r="P169" s="84"/>
      <c r="Q169" s="85">
        <v>1265371.0583244485</v>
      </c>
      <c r="R169" s="84">
        <v>861883.9049324732</v>
      </c>
      <c r="S169" s="84">
        <v>83187.133246015132</v>
      </c>
      <c r="T169" s="84">
        <v>5647.8926764140706</v>
      </c>
      <c r="U169" s="84">
        <v>827.92209069952889</v>
      </c>
      <c r="V169" s="84">
        <f t="shared" si="58"/>
        <v>2216917.9112700503</v>
      </c>
      <c r="W169" s="84">
        <f t="shared" si="59"/>
        <v>184943.08872994967</v>
      </c>
      <c r="X169" s="84">
        <f t="shared" si="60"/>
        <v>2401861</v>
      </c>
      <c r="Y169" s="84">
        <f t="shared" si="61"/>
        <v>2339</v>
      </c>
      <c r="Z169" s="84">
        <f t="shared" si="62"/>
        <v>195</v>
      </c>
      <c r="AA169" s="83">
        <f t="shared" si="47"/>
        <v>2404395</v>
      </c>
      <c r="AC169" s="85">
        <v>1340387</v>
      </c>
      <c r="AD169" s="84">
        <v>891105</v>
      </c>
      <c r="AE169" s="84">
        <v>83187</v>
      </c>
      <c r="AF169" s="84">
        <v>5648</v>
      </c>
      <c r="AG169" s="84">
        <v>828</v>
      </c>
      <c r="AH169" s="84">
        <f t="shared" si="50"/>
        <v>2321155</v>
      </c>
      <c r="AI169" s="84">
        <f t="shared" si="51"/>
        <v>193639</v>
      </c>
      <c r="AJ169" s="84">
        <f t="shared" si="63"/>
        <v>2514794</v>
      </c>
      <c r="AK169" s="84">
        <v>2339</v>
      </c>
      <c r="AL169" s="84">
        <f t="shared" si="52"/>
        <v>195</v>
      </c>
      <c r="AM169" s="130">
        <f t="shared" si="48"/>
        <v>2517328</v>
      </c>
      <c r="AO169" s="240"/>
      <c r="AP169" s="240"/>
      <c r="AQ169" s="240"/>
      <c r="AR169" s="240"/>
      <c r="AS169" s="240"/>
      <c r="AT169" s="240"/>
      <c r="AU169" s="240"/>
      <c r="AV169" s="240"/>
      <c r="AW169" s="240"/>
      <c r="AX169" s="240"/>
      <c r="AY169" s="240"/>
    </row>
    <row r="170" spans="1:51">
      <c r="A170" s="96">
        <f t="shared" si="53"/>
        <v>2032</v>
      </c>
      <c r="B170" s="96">
        <f t="shared" si="54"/>
        <v>4</v>
      </c>
      <c r="C170" s="95">
        <f t="shared" si="49"/>
        <v>48305</v>
      </c>
      <c r="E170" s="85">
        <v>877167</v>
      </c>
      <c r="F170" s="84">
        <v>684298</v>
      </c>
      <c r="G170" s="84">
        <v>69686</v>
      </c>
      <c r="H170" s="84">
        <v>4598</v>
      </c>
      <c r="I170" s="84">
        <v>696</v>
      </c>
      <c r="J170" s="84">
        <f t="shared" si="45"/>
        <v>1636445</v>
      </c>
      <c r="K170" s="84">
        <f t="shared" si="55"/>
        <v>136518</v>
      </c>
      <c r="L170" s="84">
        <f t="shared" si="56"/>
        <v>1772963</v>
      </c>
      <c r="M170" s="84">
        <v>2172</v>
      </c>
      <c r="N170" s="84">
        <f t="shared" si="57"/>
        <v>181</v>
      </c>
      <c r="O170" s="83">
        <f t="shared" si="46"/>
        <v>1775316</v>
      </c>
      <c r="P170" s="84"/>
      <c r="Q170" s="85">
        <v>999823.80166129745</v>
      </c>
      <c r="R170" s="84">
        <v>804456.09287183499</v>
      </c>
      <c r="S170" s="84">
        <v>77180.498365925087</v>
      </c>
      <c r="T170" s="84">
        <v>5711.6418341030139</v>
      </c>
      <c r="U170" s="84">
        <v>696.45543672951396</v>
      </c>
      <c r="V170" s="84">
        <f t="shared" si="58"/>
        <v>1887868.4901698902</v>
      </c>
      <c r="W170" s="84">
        <f t="shared" si="59"/>
        <v>157492.50983010978</v>
      </c>
      <c r="X170" s="84">
        <f t="shared" si="60"/>
        <v>2045361</v>
      </c>
      <c r="Y170" s="84">
        <f t="shared" si="61"/>
        <v>2172</v>
      </c>
      <c r="Z170" s="84">
        <f t="shared" si="62"/>
        <v>181</v>
      </c>
      <c r="AA170" s="83">
        <f t="shared" si="47"/>
        <v>2047714</v>
      </c>
      <c r="AC170" s="85">
        <v>1062832</v>
      </c>
      <c r="AD170" s="84">
        <v>832245</v>
      </c>
      <c r="AE170" s="84">
        <v>77180</v>
      </c>
      <c r="AF170" s="84">
        <v>5712</v>
      </c>
      <c r="AG170" s="84">
        <v>696</v>
      </c>
      <c r="AH170" s="84">
        <f t="shared" si="50"/>
        <v>1978665</v>
      </c>
      <c r="AI170" s="84">
        <f t="shared" si="51"/>
        <v>165067</v>
      </c>
      <c r="AJ170" s="84">
        <f t="shared" si="63"/>
        <v>2143732</v>
      </c>
      <c r="AK170" s="84">
        <v>2172</v>
      </c>
      <c r="AL170" s="84">
        <f t="shared" si="52"/>
        <v>181</v>
      </c>
      <c r="AM170" s="130">
        <f t="shared" si="48"/>
        <v>2146085</v>
      </c>
      <c r="AO170" s="240"/>
      <c r="AP170" s="240"/>
      <c r="AQ170" s="240"/>
      <c r="AR170" s="240"/>
      <c r="AS170" s="240"/>
      <c r="AT170" s="240"/>
      <c r="AU170" s="240"/>
      <c r="AV170" s="240"/>
      <c r="AW170" s="240"/>
      <c r="AX170" s="240"/>
      <c r="AY170" s="240"/>
    </row>
    <row r="171" spans="1:51">
      <c r="A171" s="96">
        <f t="shared" si="53"/>
        <v>2032</v>
      </c>
      <c r="B171" s="96">
        <f t="shared" si="54"/>
        <v>5</v>
      </c>
      <c r="C171" s="95">
        <f t="shared" si="49"/>
        <v>48335</v>
      </c>
      <c r="E171" s="85">
        <v>826578</v>
      </c>
      <c r="F171" s="84">
        <v>680530</v>
      </c>
      <c r="G171" s="84">
        <v>74710</v>
      </c>
      <c r="H171" s="84">
        <v>4781</v>
      </c>
      <c r="I171" s="84">
        <v>490</v>
      </c>
      <c r="J171" s="84">
        <f t="shared" si="45"/>
        <v>1587089</v>
      </c>
      <c r="K171" s="84">
        <f t="shared" si="55"/>
        <v>132401</v>
      </c>
      <c r="L171" s="84">
        <f t="shared" si="56"/>
        <v>1719490</v>
      </c>
      <c r="M171" s="84">
        <v>2174</v>
      </c>
      <c r="N171" s="84">
        <f t="shared" si="57"/>
        <v>181</v>
      </c>
      <c r="O171" s="83">
        <f t="shared" si="46"/>
        <v>1721845</v>
      </c>
      <c r="P171" s="84"/>
      <c r="Q171" s="85">
        <v>916639.91727096529</v>
      </c>
      <c r="R171" s="84">
        <v>813220.5645532175</v>
      </c>
      <c r="S171" s="84">
        <v>82504.73100079663</v>
      </c>
      <c r="T171" s="84">
        <v>5775.0288017760377</v>
      </c>
      <c r="U171" s="84">
        <v>490.44606903227617</v>
      </c>
      <c r="V171" s="84">
        <f t="shared" si="58"/>
        <v>1818630.6876957878</v>
      </c>
      <c r="W171" s="84">
        <f t="shared" si="59"/>
        <v>151716.31230421225</v>
      </c>
      <c r="X171" s="84">
        <f t="shared" si="60"/>
        <v>1970347</v>
      </c>
      <c r="Y171" s="84">
        <f t="shared" si="61"/>
        <v>2174</v>
      </c>
      <c r="Z171" s="84">
        <f t="shared" si="62"/>
        <v>181</v>
      </c>
      <c r="AA171" s="83">
        <f t="shared" si="47"/>
        <v>1972702</v>
      </c>
      <c r="AC171" s="85">
        <v>977418</v>
      </c>
      <c r="AD171" s="84">
        <v>841755</v>
      </c>
      <c r="AE171" s="84">
        <v>82505</v>
      </c>
      <c r="AF171" s="84">
        <v>5775</v>
      </c>
      <c r="AG171" s="84">
        <v>490</v>
      </c>
      <c r="AH171" s="84">
        <f t="shared" si="50"/>
        <v>1907943</v>
      </c>
      <c r="AI171" s="84">
        <f t="shared" si="51"/>
        <v>159168</v>
      </c>
      <c r="AJ171" s="84">
        <f t="shared" si="63"/>
        <v>2067111</v>
      </c>
      <c r="AK171" s="84">
        <v>2174</v>
      </c>
      <c r="AL171" s="84">
        <f t="shared" si="52"/>
        <v>181</v>
      </c>
      <c r="AM171" s="130">
        <f t="shared" si="48"/>
        <v>2069466</v>
      </c>
      <c r="AO171" s="240"/>
      <c r="AP171" s="240"/>
      <c r="AQ171" s="240"/>
      <c r="AR171" s="240"/>
      <c r="AS171" s="240"/>
      <c r="AT171" s="240"/>
      <c r="AU171" s="240"/>
      <c r="AV171" s="240"/>
      <c r="AW171" s="240"/>
      <c r="AX171" s="240"/>
      <c r="AY171" s="240"/>
    </row>
    <row r="172" spans="1:51">
      <c r="A172" s="96">
        <f t="shared" si="53"/>
        <v>2032</v>
      </c>
      <c r="B172" s="96">
        <f t="shared" si="54"/>
        <v>6</v>
      </c>
      <c r="C172" s="95">
        <f t="shared" si="49"/>
        <v>48366</v>
      </c>
      <c r="E172" s="85">
        <v>746730</v>
      </c>
      <c r="F172" s="84">
        <v>640921</v>
      </c>
      <c r="G172" s="84">
        <v>73329</v>
      </c>
      <c r="H172" s="84">
        <v>4814</v>
      </c>
      <c r="I172" s="84">
        <v>392</v>
      </c>
      <c r="J172" s="84">
        <f t="shared" si="45"/>
        <v>1466186</v>
      </c>
      <c r="K172" s="84">
        <f t="shared" si="55"/>
        <v>122315</v>
      </c>
      <c r="L172" s="84">
        <f t="shared" si="56"/>
        <v>1588501</v>
      </c>
      <c r="M172" s="84">
        <v>1787</v>
      </c>
      <c r="N172" s="84">
        <f t="shared" si="57"/>
        <v>149</v>
      </c>
      <c r="O172" s="83">
        <f t="shared" si="46"/>
        <v>1590437</v>
      </c>
      <c r="P172" s="84"/>
      <c r="Q172" s="85">
        <v>814089.23313208984</v>
      </c>
      <c r="R172" s="84">
        <v>768003.46913542715</v>
      </c>
      <c r="S172" s="84">
        <v>81034.187135114029</v>
      </c>
      <c r="T172" s="84">
        <v>5655.0221190106731</v>
      </c>
      <c r="U172" s="84">
        <v>391.75188483697031</v>
      </c>
      <c r="V172" s="84">
        <f t="shared" si="58"/>
        <v>1669173.6634064785</v>
      </c>
      <c r="W172" s="84">
        <f t="shared" si="59"/>
        <v>139248.33659352153</v>
      </c>
      <c r="X172" s="84">
        <f t="shared" si="60"/>
        <v>1808422</v>
      </c>
      <c r="Y172" s="84">
        <f t="shared" si="61"/>
        <v>1787</v>
      </c>
      <c r="Z172" s="84">
        <f t="shared" si="62"/>
        <v>149</v>
      </c>
      <c r="AA172" s="83">
        <f t="shared" si="47"/>
        <v>1810358</v>
      </c>
      <c r="AC172" s="85">
        <v>864944</v>
      </c>
      <c r="AD172" s="84">
        <v>795734</v>
      </c>
      <c r="AE172" s="84">
        <v>81034</v>
      </c>
      <c r="AF172" s="84">
        <v>5655</v>
      </c>
      <c r="AG172" s="84">
        <v>392</v>
      </c>
      <c r="AH172" s="84">
        <f t="shared" si="50"/>
        <v>1747759</v>
      </c>
      <c r="AI172" s="84">
        <f t="shared" si="51"/>
        <v>145804</v>
      </c>
      <c r="AJ172" s="84">
        <f t="shared" si="63"/>
        <v>1893563</v>
      </c>
      <c r="AK172" s="84">
        <v>1787</v>
      </c>
      <c r="AL172" s="84">
        <f t="shared" si="52"/>
        <v>149</v>
      </c>
      <c r="AM172" s="130">
        <f t="shared" si="48"/>
        <v>1895499</v>
      </c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</row>
    <row r="173" spans="1:51">
      <c r="A173" s="96">
        <f t="shared" si="53"/>
        <v>2032</v>
      </c>
      <c r="B173" s="96">
        <f t="shared" si="54"/>
        <v>7</v>
      </c>
      <c r="C173" s="95">
        <f t="shared" si="49"/>
        <v>48396</v>
      </c>
      <c r="E173" s="85">
        <v>746531</v>
      </c>
      <c r="F173" s="84">
        <v>718099</v>
      </c>
      <c r="G173" s="84">
        <v>78837</v>
      </c>
      <c r="H173" s="84">
        <v>4623</v>
      </c>
      <c r="I173" s="84">
        <v>329</v>
      </c>
      <c r="J173" s="84">
        <f t="shared" si="45"/>
        <v>1548419</v>
      </c>
      <c r="K173" s="84">
        <f t="shared" si="55"/>
        <v>129175</v>
      </c>
      <c r="L173" s="84">
        <f t="shared" si="56"/>
        <v>1677594</v>
      </c>
      <c r="M173" s="84">
        <v>2889</v>
      </c>
      <c r="N173" s="84">
        <f t="shared" si="57"/>
        <v>241</v>
      </c>
      <c r="O173" s="83">
        <f t="shared" si="46"/>
        <v>1680724</v>
      </c>
      <c r="P173" s="84"/>
      <c r="Q173" s="85">
        <v>816520.78309023043</v>
      </c>
      <c r="R173" s="84">
        <v>854107.91829055303</v>
      </c>
      <c r="S173" s="84">
        <v>86762.393552752008</v>
      </c>
      <c r="T173" s="84">
        <v>5621.229493118597</v>
      </c>
      <c r="U173" s="84">
        <v>328.73433917040165</v>
      </c>
      <c r="V173" s="84">
        <f t="shared" si="58"/>
        <v>1763341.0587658244</v>
      </c>
      <c r="W173" s="84">
        <f t="shared" si="59"/>
        <v>147103.94123417558</v>
      </c>
      <c r="X173" s="84">
        <f t="shared" si="60"/>
        <v>1910445</v>
      </c>
      <c r="Y173" s="84">
        <f t="shared" si="61"/>
        <v>2889</v>
      </c>
      <c r="Z173" s="84">
        <f t="shared" si="62"/>
        <v>241</v>
      </c>
      <c r="AA173" s="83">
        <f t="shared" si="47"/>
        <v>1913575</v>
      </c>
      <c r="AC173" s="85">
        <v>874436</v>
      </c>
      <c r="AD173" s="84">
        <v>884903</v>
      </c>
      <c r="AE173" s="84">
        <v>86762</v>
      </c>
      <c r="AF173" s="84">
        <v>5621</v>
      </c>
      <c r="AG173" s="84">
        <v>329</v>
      </c>
      <c r="AH173" s="84">
        <f t="shared" si="50"/>
        <v>1852051</v>
      </c>
      <c r="AI173" s="84">
        <f t="shared" si="51"/>
        <v>154505</v>
      </c>
      <c r="AJ173" s="84">
        <f t="shared" si="63"/>
        <v>2006556</v>
      </c>
      <c r="AK173" s="84">
        <v>2889</v>
      </c>
      <c r="AL173" s="84">
        <f t="shared" si="52"/>
        <v>241</v>
      </c>
      <c r="AM173" s="130">
        <f t="shared" si="48"/>
        <v>2009686</v>
      </c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40"/>
    </row>
    <row r="174" spans="1:51">
      <c r="A174" s="96">
        <f t="shared" si="53"/>
        <v>2032</v>
      </c>
      <c r="B174" s="96">
        <f t="shared" si="54"/>
        <v>8</v>
      </c>
      <c r="C174" s="95">
        <f t="shared" si="49"/>
        <v>48427</v>
      </c>
      <c r="E174" s="85">
        <v>774892</v>
      </c>
      <c r="F174" s="84">
        <v>735478</v>
      </c>
      <c r="G174" s="84">
        <v>80017</v>
      </c>
      <c r="H174" s="84">
        <v>4574</v>
      </c>
      <c r="I174" s="84">
        <v>311</v>
      </c>
      <c r="J174" s="84">
        <f t="shared" si="45"/>
        <v>1595272</v>
      </c>
      <c r="K174" s="84">
        <f t="shared" si="55"/>
        <v>133083</v>
      </c>
      <c r="L174" s="84">
        <f t="shared" si="56"/>
        <v>1728355</v>
      </c>
      <c r="M174" s="84">
        <v>1634</v>
      </c>
      <c r="N174" s="84">
        <f t="shared" si="57"/>
        <v>136</v>
      </c>
      <c r="O174" s="83">
        <f t="shared" si="46"/>
        <v>1730125</v>
      </c>
      <c r="P174" s="84"/>
      <c r="Q174" s="85">
        <v>845608.83835210232</v>
      </c>
      <c r="R174" s="84">
        <v>873361.43602992245</v>
      </c>
      <c r="S174" s="84">
        <v>88285.794299275527</v>
      </c>
      <c r="T174" s="84">
        <v>5729.115965365826</v>
      </c>
      <c r="U174" s="84">
        <v>310.76593592240232</v>
      </c>
      <c r="V174" s="84">
        <f t="shared" si="58"/>
        <v>1813295.9505825888</v>
      </c>
      <c r="W174" s="84">
        <f t="shared" si="59"/>
        <v>151272.04941741121</v>
      </c>
      <c r="X174" s="84">
        <f t="shared" si="60"/>
        <v>1964568</v>
      </c>
      <c r="Y174" s="84">
        <f t="shared" si="61"/>
        <v>1634</v>
      </c>
      <c r="Z174" s="84">
        <f t="shared" si="62"/>
        <v>136</v>
      </c>
      <c r="AA174" s="83">
        <f t="shared" si="47"/>
        <v>1966338</v>
      </c>
      <c r="AC174" s="85">
        <v>902131</v>
      </c>
      <c r="AD174" s="84">
        <v>904273</v>
      </c>
      <c r="AE174" s="84">
        <v>88286</v>
      </c>
      <c r="AF174" s="84">
        <v>5729</v>
      </c>
      <c r="AG174" s="84">
        <v>311</v>
      </c>
      <c r="AH174" s="84">
        <f t="shared" si="50"/>
        <v>1900730</v>
      </c>
      <c r="AI174" s="84">
        <f t="shared" si="51"/>
        <v>158566</v>
      </c>
      <c r="AJ174" s="84">
        <f t="shared" si="63"/>
        <v>2059296</v>
      </c>
      <c r="AK174" s="84">
        <v>1634</v>
      </c>
      <c r="AL174" s="84">
        <f t="shared" si="52"/>
        <v>136</v>
      </c>
      <c r="AM174" s="130">
        <f t="shared" si="48"/>
        <v>2061066</v>
      </c>
      <c r="AO174" s="240"/>
      <c r="AP174" s="240"/>
      <c r="AQ174" s="240"/>
      <c r="AR174" s="240"/>
      <c r="AS174" s="240"/>
      <c r="AT174" s="240"/>
      <c r="AU174" s="240"/>
      <c r="AV174" s="240"/>
      <c r="AW174" s="240"/>
      <c r="AX174" s="240"/>
      <c r="AY174" s="240"/>
    </row>
    <row r="175" spans="1:51">
      <c r="A175" s="96">
        <f t="shared" si="53"/>
        <v>2032</v>
      </c>
      <c r="B175" s="96">
        <f t="shared" si="54"/>
        <v>9</v>
      </c>
      <c r="C175" s="95">
        <f t="shared" si="49"/>
        <v>48458</v>
      </c>
      <c r="E175" s="85">
        <v>726039</v>
      </c>
      <c r="F175" s="84">
        <v>674198</v>
      </c>
      <c r="G175" s="84">
        <v>77306</v>
      </c>
      <c r="H175" s="84">
        <v>5010</v>
      </c>
      <c r="I175" s="84">
        <v>347</v>
      </c>
      <c r="J175" s="84">
        <f t="shared" si="45"/>
        <v>1482900</v>
      </c>
      <c r="K175" s="84">
        <f t="shared" si="55"/>
        <v>123709</v>
      </c>
      <c r="L175" s="84">
        <f t="shared" si="56"/>
        <v>1606609</v>
      </c>
      <c r="M175" s="84">
        <v>1428</v>
      </c>
      <c r="N175" s="84">
        <f t="shared" si="57"/>
        <v>119</v>
      </c>
      <c r="O175" s="83">
        <f t="shared" si="46"/>
        <v>1608156</v>
      </c>
      <c r="P175" s="84"/>
      <c r="Q175" s="85">
        <v>803024.08762449399</v>
      </c>
      <c r="R175" s="84">
        <v>805023.35120198538</v>
      </c>
      <c r="S175" s="84">
        <v>85090.072174603658</v>
      </c>
      <c r="T175" s="84">
        <v>6178.1980603955535</v>
      </c>
      <c r="U175" s="84">
        <v>346.81125688489453</v>
      </c>
      <c r="V175" s="84">
        <f t="shared" si="58"/>
        <v>1699662.5203183636</v>
      </c>
      <c r="W175" s="84">
        <f t="shared" si="59"/>
        <v>141792.47968163644</v>
      </c>
      <c r="X175" s="84">
        <f t="shared" si="60"/>
        <v>1841455</v>
      </c>
      <c r="Y175" s="84">
        <f t="shared" si="61"/>
        <v>1428</v>
      </c>
      <c r="Z175" s="84">
        <f t="shared" si="62"/>
        <v>119</v>
      </c>
      <c r="AA175" s="83">
        <f t="shared" si="47"/>
        <v>1843002</v>
      </c>
      <c r="AC175" s="85">
        <v>856040</v>
      </c>
      <c r="AD175" s="84">
        <v>832362</v>
      </c>
      <c r="AE175" s="84">
        <v>85090</v>
      </c>
      <c r="AF175" s="84">
        <v>6178</v>
      </c>
      <c r="AG175" s="84">
        <v>347</v>
      </c>
      <c r="AH175" s="84">
        <f t="shared" si="50"/>
        <v>1780017</v>
      </c>
      <c r="AI175" s="84">
        <f t="shared" si="51"/>
        <v>148495</v>
      </c>
      <c r="AJ175" s="84">
        <f t="shared" si="63"/>
        <v>1928512</v>
      </c>
      <c r="AK175" s="84">
        <v>1428</v>
      </c>
      <c r="AL175" s="84">
        <f t="shared" si="52"/>
        <v>119</v>
      </c>
      <c r="AM175" s="130">
        <f t="shared" si="48"/>
        <v>1930059</v>
      </c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40"/>
    </row>
    <row r="176" spans="1:51">
      <c r="A176" s="96">
        <f t="shared" si="53"/>
        <v>2032</v>
      </c>
      <c r="B176" s="96">
        <f t="shared" si="54"/>
        <v>10</v>
      </c>
      <c r="C176" s="95">
        <f t="shared" si="49"/>
        <v>48488</v>
      </c>
      <c r="E176" s="85">
        <v>892193</v>
      </c>
      <c r="F176" s="84">
        <v>663965</v>
      </c>
      <c r="G176" s="84">
        <v>77456</v>
      </c>
      <c r="H176" s="84">
        <v>4499</v>
      </c>
      <c r="I176" s="84">
        <v>544</v>
      </c>
      <c r="J176" s="84">
        <f t="shared" si="45"/>
        <v>1638657</v>
      </c>
      <c r="K176" s="84">
        <f t="shared" si="55"/>
        <v>136703</v>
      </c>
      <c r="L176" s="84">
        <f t="shared" si="56"/>
        <v>1775360</v>
      </c>
      <c r="M176" s="84">
        <v>1830</v>
      </c>
      <c r="N176" s="84">
        <f t="shared" si="57"/>
        <v>153</v>
      </c>
      <c r="O176" s="83">
        <f t="shared" si="46"/>
        <v>1777343</v>
      </c>
      <c r="P176" s="84"/>
      <c r="Q176" s="85">
        <v>1002256.3051420721</v>
      </c>
      <c r="R176" s="84">
        <v>796312.96841914463</v>
      </c>
      <c r="S176" s="84">
        <v>85582.218565926014</v>
      </c>
      <c r="T176" s="84">
        <v>5986.8848438121358</v>
      </c>
      <c r="U176" s="84">
        <v>543.72313329913504</v>
      </c>
      <c r="V176" s="84">
        <f t="shared" si="58"/>
        <v>1890682.100104254</v>
      </c>
      <c r="W176" s="84">
        <f t="shared" si="59"/>
        <v>157727.89989574603</v>
      </c>
      <c r="X176" s="84">
        <f t="shared" si="60"/>
        <v>2048410</v>
      </c>
      <c r="Y176" s="84">
        <f t="shared" si="61"/>
        <v>1830</v>
      </c>
      <c r="Z176" s="84">
        <f t="shared" si="62"/>
        <v>153</v>
      </c>
      <c r="AA176" s="83">
        <f t="shared" si="47"/>
        <v>2050393</v>
      </c>
      <c r="AC176" s="85">
        <v>1071127</v>
      </c>
      <c r="AD176" s="84">
        <v>824607</v>
      </c>
      <c r="AE176" s="84">
        <v>85582</v>
      </c>
      <c r="AF176" s="84">
        <v>5987</v>
      </c>
      <c r="AG176" s="84">
        <v>544</v>
      </c>
      <c r="AH176" s="84">
        <f t="shared" si="50"/>
        <v>1987847</v>
      </c>
      <c r="AI176" s="84">
        <f t="shared" si="51"/>
        <v>165833</v>
      </c>
      <c r="AJ176" s="84">
        <f t="shared" si="63"/>
        <v>2153680</v>
      </c>
      <c r="AK176" s="84">
        <v>1830</v>
      </c>
      <c r="AL176" s="84">
        <f t="shared" si="52"/>
        <v>153</v>
      </c>
      <c r="AM176" s="130">
        <f t="shared" si="48"/>
        <v>2155663</v>
      </c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40"/>
    </row>
    <row r="177" spans="1:51">
      <c r="A177" s="96">
        <f t="shared" si="53"/>
        <v>2032</v>
      </c>
      <c r="B177" s="96">
        <f t="shared" si="54"/>
        <v>11</v>
      </c>
      <c r="C177" s="95">
        <f t="shared" si="49"/>
        <v>48519</v>
      </c>
      <c r="E177" s="85">
        <v>1096720</v>
      </c>
      <c r="F177" s="84">
        <v>688407</v>
      </c>
      <c r="G177" s="84">
        <v>72426</v>
      </c>
      <c r="H177" s="84">
        <v>4442</v>
      </c>
      <c r="I177" s="84">
        <v>769</v>
      </c>
      <c r="J177" s="84">
        <f t="shared" si="45"/>
        <v>1862764</v>
      </c>
      <c r="K177" s="84">
        <f t="shared" si="55"/>
        <v>155399</v>
      </c>
      <c r="L177" s="84">
        <f t="shared" si="56"/>
        <v>2018163</v>
      </c>
      <c r="M177" s="84">
        <v>1832</v>
      </c>
      <c r="N177" s="84">
        <f t="shared" si="57"/>
        <v>153</v>
      </c>
      <c r="O177" s="83">
        <f t="shared" si="46"/>
        <v>2020148</v>
      </c>
      <c r="P177" s="84"/>
      <c r="Q177" s="85">
        <v>1241416.7669520616</v>
      </c>
      <c r="R177" s="84">
        <v>813502.89595393045</v>
      </c>
      <c r="S177" s="84">
        <v>79881.67191540658</v>
      </c>
      <c r="T177" s="84">
        <v>6080.3174709607038</v>
      </c>
      <c r="U177" s="84">
        <v>769.15499168350357</v>
      </c>
      <c r="V177" s="84">
        <f t="shared" si="58"/>
        <v>2141650.8072840427</v>
      </c>
      <c r="W177" s="84">
        <f t="shared" si="59"/>
        <v>178664.1927159573</v>
      </c>
      <c r="X177" s="84">
        <f t="shared" si="60"/>
        <v>2320315</v>
      </c>
      <c r="Y177" s="84">
        <f t="shared" si="61"/>
        <v>1832</v>
      </c>
      <c r="Z177" s="84">
        <f t="shared" si="62"/>
        <v>153</v>
      </c>
      <c r="AA177" s="83">
        <f t="shared" si="47"/>
        <v>2322300</v>
      </c>
      <c r="AC177" s="85">
        <v>1328501</v>
      </c>
      <c r="AD177" s="84">
        <v>840901</v>
      </c>
      <c r="AE177" s="84">
        <v>79882</v>
      </c>
      <c r="AF177" s="84">
        <v>6080</v>
      </c>
      <c r="AG177" s="84">
        <v>769</v>
      </c>
      <c r="AH177" s="84">
        <f t="shared" si="50"/>
        <v>2256133</v>
      </c>
      <c r="AI177" s="84">
        <f t="shared" si="51"/>
        <v>188215</v>
      </c>
      <c r="AJ177" s="84">
        <f t="shared" si="63"/>
        <v>2444348</v>
      </c>
      <c r="AK177" s="84">
        <v>1832</v>
      </c>
      <c r="AL177" s="84">
        <f t="shared" si="52"/>
        <v>153</v>
      </c>
      <c r="AM177" s="130">
        <f t="shared" si="48"/>
        <v>2446333</v>
      </c>
      <c r="AO177" s="240"/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40"/>
    </row>
    <row r="178" spans="1:51">
      <c r="A178" s="96">
        <f t="shared" si="53"/>
        <v>2032</v>
      </c>
      <c r="B178" s="96">
        <f t="shared" si="54"/>
        <v>12</v>
      </c>
      <c r="C178" s="95">
        <f t="shared" si="49"/>
        <v>48549</v>
      </c>
      <c r="E178" s="85">
        <v>1268917</v>
      </c>
      <c r="F178" s="84">
        <v>800313</v>
      </c>
      <c r="G178" s="84">
        <v>73837</v>
      </c>
      <c r="H178" s="84">
        <v>4589</v>
      </c>
      <c r="I178" s="84">
        <v>968</v>
      </c>
      <c r="J178" s="84">
        <f t="shared" si="45"/>
        <v>2148624</v>
      </c>
      <c r="K178" s="84">
        <f t="shared" si="55"/>
        <v>179246</v>
      </c>
      <c r="L178" s="84">
        <f t="shared" si="56"/>
        <v>2327870</v>
      </c>
      <c r="M178" s="84">
        <v>1718</v>
      </c>
      <c r="N178" s="84">
        <f t="shared" si="57"/>
        <v>143</v>
      </c>
      <c r="O178" s="83">
        <f t="shared" si="46"/>
        <v>2329731</v>
      </c>
      <c r="P178" s="84"/>
      <c r="Q178" s="85">
        <v>1475598.456864628</v>
      </c>
      <c r="R178" s="84">
        <v>933859.49882219336</v>
      </c>
      <c r="S178" s="84">
        <v>81587.904466202992</v>
      </c>
      <c r="T178" s="84">
        <v>6344.3014097847381</v>
      </c>
      <c r="U178" s="84">
        <v>968.2489756669986</v>
      </c>
      <c r="V178" s="84">
        <f t="shared" si="58"/>
        <v>2498358.4105384764</v>
      </c>
      <c r="W178" s="84">
        <f t="shared" si="59"/>
        <v>208422.58946152357</v>
      </c>
      <c r="X178" s="84">
        <f t="shared" si="60"/>
        <v>2706781</v>
      </c>
      <c r="Y178" s="84">
        <f t="shared" si="61"/>
        <v>1718</v>
      </c>
      <c r="Z178" s="84">
        <f t="shared" si="62"/>
        <v>143</v>
      </c>
      <c r="AA178" s="83">
        <f t="shared" si="47"/>
        <v>2708642</v>
      </c>
      <c r="AC178" s="85">
        <v>1589677</v>
      </c>
      <c r="AD178" s="84">
        <v>968521</v>
      </c>
      <c r="AE178" s="84">
        <v>81588</v>
      </c>
      <c r="AF178" s="84">
        <v>6344</v>
      </c>
      <c r="AG178" s="84">
        <v>968</v>
      </c>
      <c r="AH178" s="84">
        <f t="shared" si="50"/>
        <v>2647098</v>
      </c>
      <c r="AI178" s="84">
        <f t="shared" si="51"/>
        <v>220830</v>
      </c>
      <c r="AJ178" s="84">
        <f t="shared" si="63"/>
        <v>2867928</v>
      </c>
      <c r="AK178" s="84">
        <v>1718</v>
      </c>
      <c r="AL178" s="84">
        <f t="shared" si="52"/>
        <v>143</v>
      </c>
      <c r="AM178" s="130">
        <f t="shared" si="48"/>
        <v>2869789</v>
      </c>
      <c r="AO178" s="240"/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40"/>
    </row>
    <row r="179" spans="1:51">
      <c r="A179" s="96">
        <f t="shared" si="53"/>
        <v>2033</v>
      </c>
      <c r="B179" s="96">
        <f t="shared" si="54"/>
        <v>1</v>
      </c>
      <c r="C179" s="95">
        <f t="shared" si="49"/>
        <v>48580</v>
      </c>
      <c r="E179" s="85">
        <v>1324169</v>
      </c>
      <c r="F179" s="84">
        <v>800726</v>
      </c>
      <c r="G179" s="84">
        <v>75045</v>
      </c>
      <c r="H179" s="84">
        <v>4603</v>
      </c>
      <c r="I179" s="84">
        <v>1026</v>
      </c>
      <c r="J179" s="84">
        <f t="shared" si="45"/>
        <v>2205569</v>
      </c>
      <c r="K179" s="84">
        <f t="shared" si="55"/>
        <v>183997</v>
      </c>
      <c r="L179" s="84">
        <f t="shared" si="56"/>
        <v>2389566</v>
      </c>
      <c r="M179" s="84">
        <v>2325</v>
      </c>
      <c r="N179" s="84">
        <f t="shared" si="57"/>
        <v>194</v>
      </c>
      <c r="O179" s="83">
        <f t="shared" si="46"/>
        <v>2392085</v>
      </c>
      <c r="P179" s="84"/>
      <c r="Q179" s="85">
        <v>1512396.6555894606</v>
      </c>
      <c r="R179" s="84">
        <v>933154.57051197509</v>
      </c>
      <c r="S179" s="84">
        <v>82904.324171046916</v>
      </c>
      <c r="T179" s="84">
        <v>6391.5445410422426</v>
      </c>
      <c r="U179" s="84">
        <v>1026.1164736110056</v>
      </c>
      <c r="V179" s="84">
        <f t="shared" si="58"/>
        <v>2535873.2112871357</v>
      </c>
      <c r="W179" s="84">
        <f t="shared" si="59"/>
        <v>211551.78871286428</v>
      </c>
      <c r="X179" s="84">
        <f t="shared" si="60"/>
        <v>2747425</v>
      </c>
      <c r="Y179" s="84">
        <f t="shared" si="61"/>
        <v>2325</v>
      </c>
      <c r="Z179" s="84">
        <f t="shared" si="62"/>
        <v>194</v>
      </c>
      <c r="AA179" s="83">
        <f t="shared" si="47"/>
        <v>2749944</v>
      </c>
      <c r="AC179" s="85">
        <v>1610430</v>
      </c>
      <c r="AD179" s="84">
        <v>965722</v>
      </c>
      <c r="AE179" s="84">
        <v>82904</v>
      </c>
      <c r="AF179" s="84">
        <v>6392</v>
      </c>
      <c r="AG179" s="84">
        <v>1026</v>
      </c>
      <c r="AH179" s="84">
        <f t="shared" si="50"/>
        <v>2666474</v>
      </c>
      <c r="AI179" s="84">
        <f t="shared" si="51"/>
        <v>222447</v>
      </c>
      <c r="AJ179" s="84">
        <f t="shared" si="63"/>
        <v>2888921</v>
      </c>
      <c r="AK179" s="84">
        <v>2325</v>
      </c>
      <c r="AL179" s="84">
        <f t="shared" si="52"/>
        <v>194</v>
      </c>
      <c r="AM179" s="130">
        <f t="shared" si="48"/>
        <v>2891440</v>
      </c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</row>
    <row r="180" spans="1:51">
      <c r="A180" s="96">
        <f t="shared" si="53"/>
        <v>2033</v>
      </c>
      <c r="B180" s="96">
        <f t="shared" si="54"/>
        <v>2</v>
      </c>
      <c r="C180" s="95">
        <f t="shared" si="49"/>
        <v>48611</v>
      </c>
      <c r="E180" s="85">
        <v>1084290</v>
      </c>
      <c r="F180" s="84">
        <v>722457</v>
      </c>
      <c r="G180" s="84">
        <v>70734</v>
      </c>
      <c r="H180" s="84">
        <v>4549</v>
      </c>
      <c r="I180" s="84">
        <v>820</v>
      </c>
      <c r="J180" s="84">
        <f t="shared" si="45"/>
        <v>1882850</v>
      </c>
      <c r="K180" s="84">
        <f t="shared" si="55"/>
        <v>157074</v>
      </c>
      <c r="L180" s="84">
        <f t="shared" si="56"/>
        <v>2039924</v>
      </c>
      <c r="M180" s="84">
        <v>2433</v>
      </c>
      <c r="N180" s="84">
        <f t="shared" si="57"/>
        <v>203</v>
      </c>
      <c r="O180" s="83">
        <f t="shared" si="46"/>
        <v>2042560</v>
      </c>
      <c r="P180" s="84"/>
      <c r="Q180" s="85">
        <v>1233173.7174764969</v>
      </c>
      <c r="R180" s="84">
        <v>836486.02477538423</v>
      </c>
      <c r="S180" s="84">
        <v>77688.981983377453</v>
      </c>
      <c r="T180" s="84">
        <v>5922.3945962986745</v>
      </c>
      <c r="U180" s="84">
        <v>820.0447465734137</v>
      </c>
      <c r="V180" s="84">
        <f t="shared" si="58"/>
        <v>2154091.1635781308</v>
      </c>
      <c r="W180" s="84">
        <f t="shared" si="59"/>
        <v>179701.83642186923</v>
      </c>
      <c r="X180" s="84">
        <f t="shared" si="60"/>
        <v>2333793</v>
      </c>
      <c r="Y180" s="84">
        <f t="shared" si="61"/>
        <v>2433</v>
      </c>
      <c r="Z180" s="84">
        <f t="shared" si="62"/>
        <v>203</v>
      </c>
      <c r="AA180" s="83">
        <f t="shared" si="47"/>
        <v>2336429</v>
      </c>
      <c r="AC180" s="85">
        <v>1312124</v>
      </c>
      <c r="AD180" s="84">
        <v>862391</v>
      </c>
      <c r="AE180" s="84">
        <v>77689</v>
      </c>
      <c r="AF180" s="84">
        <v>5922</v>
      </c>
      <c r="AG180" s="84">
        <v>820</v>
      </c>
      <c r="AH180" s="84">
        <f t="shared" si="50"/>
        <v>2258946</v>
      </c>
      <c r="AI180" s="84">
        <f t="shared" si="51"/>
        <v>188449</v>
      </c>
      <c r="AJ180" s="84">
        <f t="shared" si="63"/>
        <v>2447395</v>
      </c>
      <c r="AK180" s="84">
        <v>2433</v>
      </c>
      <c r="AL180" s="84">
        <f t="shared" si="52"/>
        <v>203</v>
      </c>
      <c r="AM180" s="130">
        <f t="shared" si="48"/>
        <v>2450031</v>
      </c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</row>
    <row r="181" spans="1:51">
      <c r="A181" s="96">
        <f t="shared" si="53"/>
        <v>2033</v>
      </c>
      <c r="B181" s="96">
        <f t="shared" si="54"/>
        <v>3</v>
      </c>
      <c r="C181" s="95">
        <f t="shared" si="49"/>
        <v>48639</v>
      </c>
      <c r="E181" s="85">
        <v>1135889</v>
      </c>
      <c r="F181" s="84">
        <v>740691</v>
      </c>
      <c r="G181" s="84">
        <v>75039</v>
      </c>
      <c r="H181" s="84">
        <v>4297</v>
      </c>
      <c r="I181" s="84">
        <v>829</v>
      </c>
      <c r="J181" s="84">
        <f t="shared" si="45"/>
        <v>1956745</v>
      </c>
      <c r="K181" s="84">
        <f t="shared" si="55"/>
        <v>163239</v>
      </c>
      <c r="L181" s="84">
        <f t="shared" si="56"/>
        <v>2119984</v>
      </c>
      <c r="M181" s="84">
        <v>2339</v>
      </c>
      <c r="N181" s="84">
        <f t="shared" si="57"/>
        <v>195</v>
      </c>
      <c r="O181" s="83">
        <f t="shared" si="46"/>
        <v>2122518</v>
      </c>
      <c r="P181" s="84"/>
      <c r="Q181" s="85">
        <v>1284404.9726832572</v>
      </c>
      <c r="R181" s="84">
        <v>877951.74129167199</v>
      </c>
      <c r="S181" s="84">
        <v>83009.951197460352</v>
      </c>
      <c r="T181" s="84">
        <v>5753.7642066007011</v>
      </c>
      <c r="U181" s="84">
        <v>828.91675561729903</v>
      </c>
      <c r="V181" s="84">
        <f t="shared" si="58"/>
        <v>2251949.3461346077</v>
      </c>
      <c r="W181" s="84">
        <f t="shared" si="59"/>
        <v>187865.65386539232</v>
      </c>
      <c r="X181" s="84">
        <f t="shared" si="60"/>
        <v>2439815</v>
      </c>
      <c r="Y181" s="84">
        <f t="shared" si="61"/>
        <v>2339</v>
      </c>
      <c r="Z181" s="84">
        <f t="shared" si="62"/>
        <v>195</v>
      </c>
      <c r="AA181" s="83">
        <f t="shared" si="47"/>
        <v>2442349</v>
      </c>
      <c r="AC181" s="85">
        <v>1362664</v>
      </c>
      <c r="AD181" s="84">
        <v>908585</v>
      </c>
      <c r="AE181" s="84">
        <v>83010</v>
      </c>
      <c r="AF181" s="84">
        <v>5754</v>
      </c>
      <c r="AG181" s="84">
        <v>829</v>
      </c>
      <c r="AH181" s="84">
        <f t="shared" si="50"/>
        <v>2360842</v>
      </c>
      <c r="AI181" s="84">
        <f t="shared" si="51"/>
        <v>196950</v>
      </c>
      <c r="AJ181" s="84">
        <f t="shared" si="63"/>
        <v>2557792</v>
      </c>
      <c r="AK181" s="84">
        <v>2339</v>
      </c>
      <c r="AL181" s="84">
        <f t="shared" si="52"/>
        <v>195</v>
      </c>
      <c r="AM181" s="130">
        <f t="shared" si="48"/>
        <v>2560326</v>
      </c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40"/>
    </row>
    <row r="182" spans="1:51">
      <c r="A182" s="96">
        <f t="shared" si="53"/>
        <v>2033</v>
      </c>
      <c r="B182" s="96">
        <f t="shared" si="54"/>
        <v>4</v>
      </c>
      <c r="C182" s="95">
        <f t="shared" si="49"/>
        <v>48670</v>
      </c>
      <c r="E182" s="85">
        <v>884272</v>
      </c>
      <c r="F182" s="84">
        <v>693282</v>
      </c>
      <c r="G182" s="84">
        <v>69459</v>
      </c>
      <c r="H182" s="84">
        <v>4583</v>
      </c>
      <c r="I182" s="84">
        <v>697</v>
      </c>
      <c r="J182" s="84">
        <f t="shared" si="45"/>
        <v>1652293</v>
      </c>
      <c r="K182" s="84">
        <f t="shared" si="55"/>
        <v>137840</v>
      </c>
      <c r="L182" s="84">
        <f t="shared" si="56"/>
        <v>1790133</v>
      </c>
      <c r="M182" s="84">
        <v>2172</v>
      </c>
      <c r="N182" s="84">
        <f t="shared" si="57"/>
        <v>181</v>
      </c>
      <c r="O182" s="83">
        <f t="shared" si="46"/>
        <v>1792486</v>
      </c>
      <c r="P182" s="84"/>
      <c r="Q182" s="85">
        <v>1014896.183946894</v>
      </c>
      <c r="R182" s="84">
        <v>818843.65719500149</v>
      </c>
      <c r="S182" s="84">
        <v>76967.404041141272</v>
      </c>
      <c r="T182" s="84">
        <v>5820.93830046946</v>
      </c>
      <c r="U182" s="84">
        <v>696.96121971486559</v>
      </c>
      <c r="V182" s="84">
        <f t="shared" si="58"/>
        <v>1917225.144703221</v>
      </c>
      <c r="W182" s="84">
        <f t="shared" si="59"/>
        <v>159941.85529677896</v>
      </c>
      <c r="X182" s="84">
        <f t="shared" si="60"/>
        <v>2077167</v>
      </c>
      <c r="Y182" s="84">
        <f t="shared" si="61"/>
        <v>2172</v>
      </c>
      <c r="Z182" s="84">
        <f t="shared" si="62"/>
        <v>181</v>
      </c>
      <c r="AA182" s="83">
        <f t="shared" si="47"/>
        <v>2079520</v>
      </c>
      <c r="AC182" s="85">
        <v>1080804</v>
      </c>
      <c r="AD182" s="84">
        <v>848206</v>
      </c>
      <c r="AE182" s="84">
        <v>76967</v>
      </c>
      <c r="AF182" s="84">
        <v>5821</v>
      </c>
      <c r="AG182" s="84">
        <v>697</v>
      </c>
      <c r="AH182" s="84">
        <f t="shared" si="50"/>
        <v>2012495</v>
      </c>
      <c r="AI182" s="84">
        <f t="shared" si="51"/>
        <v>167890</v>
      </c>
      <c r="AJ182" s="84">
        <f t="shared" si="63"/>
        <v>2180385</v>
      </c>
      <c r="AK182" s="84">
        <v>2172</v>
      </c>
      <c r="AL182" s="84">
        <f t="shared" si="52"/>
        <v>181</v>
      </c>
      <c r="AM182" s="130">
        <f t="shared" si="48"/>
        <v>2182738</v>
      </c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</row>
    <row r="183" spans="1:51">
      <c r="A183" s="96">
        <f t="shared" si="53"/>
        <v>2033</v>
      </c>
      <c r="B183" s="96">
        <f t="shared" si="54"/>
        <v>5</v>
      </c>
      <c r="C183" s="95">
        <f t="shared" si="49"/>
        <v>48700</v>
      </c>
      <c r="E183" s="85">
        <v>835005</v>
      </c>
      <c r="F183" s="84">
        <v>686775</v>
      </c>
      <c r="G183" s="84">
        <v>74340</v>
      </c>
      <c r="H183" s="84">
        <v>4771</v>
      </c>
      <c r="I183" s="84">
        <v>491</v>
      </c>
      <c r="J183" s="84">
        <f t="shared" si="45"/>
        <v>1601382</v>
      </c>
      <c r="K183" s="84">
        <f t="shared" si="55"/>
        <v>133593</v>
      </c>
      <c r="L183" s="84">
        <f t="shared" si="56"/>
        <v>1734975</v>
      </c>
      <c r="M183" s="84">
        <v>2174</v>
      </c>
      <c r="N183" s="84">
        <f t="shared" si="57"/>
        <v>181</v>
      </c>
      <c r="O183" s="83">
        <f t="shared" si="46"/>
        <v>1737330</v>
      </c>
      <c r="P183" s="84"/>
      <c r="Q183" s="85">
        <v>932133.64342182665</v>
      </c>
      <c r="R183" s="84">
        <v>826407.14472313225</v>
      </c>
      <c r="S183" s="84">
        <v>82138.45123812824</v>
      </c>
      <c r="T183" s="84">
        <v>5874.5984849457</v>
      </c>
      <c r="U183" s="84">
        <v>490.65380711156735</v>
      </c>
      <c r="V183" s="84">
        <f t="shared" si="58"/>
        <v>1847044.4916751443</v>
      </c>
      <c r="W183" s="84">
        <f t="shared" si="59"/>
        <v>154087.50832485571</v>
      </c>
      <c r="X183" s="84">
        <f t="shared" si="60"/>
        <v>2001132</v>
      </c>
      <c r="Y183" s="84">
        <f t="shared" si="61"/>
        <v>2174</v>
      </c>
      <c r="Z183" s="84">
        <f t="shared" si="62"/>
        <v>181</v>
      </c>
      <c r="AA183" s="83">
        <f t="shared" si="47"/>
        <v>2003487</v>
      </c>
      <c r="AC183" s="85">
        <v>995447</v>
      </c>
      <c r="AD183" s="84">
        <v>856614</v>
      </c>
      <c r="AE183" s="84">
        <v>82138</v>
      </c>
      <c r="AF183" s="84">
        <v>5875</v>
      </c>
      <c r="AG183" s="84">
        <v>491</v>
      </c>
      <c r="AH183" s="84">
        <f t="shared" si="50"/>
        <v>1940565</v>
      </c>
      <c r="AI183" s="84">
        <f t="shared" si="51"/>
        <v>161889</v>
      </c>
      <c r="AJ183" s="84">
        <f t="shared" si="63"/>
        <v>2102454</v>
      </c>
      <c r="AK183" s="84">
        <v>2174</v>
      </c>
      <c r="AL183" s="84">
        <f t="shared" si="52"/>
        <v>181</v>
      </c>
      <c r="AM183" s="130">
        <f t="shared" si="48"/>
        <v>2104809</v>
      </c>
      <c r="AO183" s="240"/>
      <c r="AP183" s="240"/>
      <c r="AQ183" s="240"/>
      <c r="AR183" s="240"/>
      <c r="AS183" s="240"/>
      <c r="AT183" s="240"/>
      <c r="AU183" s="240"/>
      <c r="AV183" s="240"/>
      <c r="AW183" s="240"/>
      <c r="AX183" s="240"/>
      <c r="AY183" s="240"/>
    </row>
    <row r="184" spans="1:51">
      <c r="A184" s="96">
        <f t="shared" si="53"/>
        <v>2033</v>
      </c>
      <c r="B184" s="96">
        <f t="shared" si="54"/>
        <v>6</v>
      </c>
      <c r="C184" s="95">
        <f t="shared" si="49"/>
        <v>48731</v>
      </c>
      <c r="E184" s="85">
        <v>754972</v>
      </c>
      <c r="F184" s="84">
        <v>646994</v>
      </c>
      <c r="G184" s="84">
        <v>72958</v>
      </c>
      <c r="H184" s="84">
        <v>4818</v>
      </c>
      <c r="I184" s="84">
        <v>392</v>
      </c>
      <c r="J184" s="84">
        <f t="shared" si="45"/>
        <v>1480134</v>
      </c>
      <c r="K184" s="84">
        <f t="shared" si="55"/>
        <v>123478</v>
      </c>
      <c r="L184" s="84">
        <f t="shared" si="56"/>
        <v>1603612</v>
      </c>
      <c r="M184" s="84">
        <v>1787</v>
      </c>
      <c r="N184" s="84">
        <f t="shared" si="57"/>
        <v>149</v>
      </c>
      <c r="O184" s="83">
        <f t="shared" si="46"/>
        <v>1605548</v>
      </c>
      <c r="P184" s="84"/>
      <c r="Q184" s="85">
        <v>828407.47943631851</v>
      </c>
      <c r="R184" s="84">
        <v>780042.30087648996</v>
      </c>
      <c r="S184" s="84">
        <v>80670.000295499121</v>
      </c>
      <c r="T184" s="84">
        <v>5751.0819693107351</v>
      </c>
      <c r="U184" s="84">
        <v>391.83471968984128</v>
      </c>
      <c r="V184" s="84">
        <f t="shared" si="58"/>
        <v>1695262.6972973081</v>
      </c>
      <c r="W184" s="84">
        <f t="shared" si="59"/>
        <v>141425.30270269187</v>
      </c>
      <c r="X184" s="84">
        <f t="shared" si="60"/>
        <v>1836688</v>
      </c>
      <c r="Y184" s="84">
        <f t="shared" si="61"/>
        <v>1787</v>
      </c>
      <c r="Z184" s="84">
        <f t="shared" si="62"/>
        <v>149</v>
      </c>
      <c r="AA184" s="83">
        <f t="shared" si="47"/>
        <v>1838624</v>
      </c>
      <c r="AC184" s="85">
        <v>881329</v>
      </c>
      <c r="AD184" s="84">
        <v>809499</v>
      </c>
      <c r="AE184" s="84">
        <v>80670</v>
      </c>
      <c r="AF184" s="84">
        <v>5751</v>
      </c>
      <c r="AG184" s="84">
        <v>392</v>
      </c>
      <c r="AH184" s="84">
        <f t="shared" si="50"/>
        <v>1777641</v>
      </c>
      <c r="AI184" s="84">
        <f t="shared" si="51"/>
        <v>148297</v>
      </c>
      <c r="AJ184" s="84">
        <f t="shared" si="63"/>
        <v>1925938</v>
      </c>
      <c r="AK184" s="84">
        <v>1787</v>
      </c>
      <c r="AL184" s="84">
        <f t="shared" si="52"/>
        <v>149</v>
      </c>
      <c r="AM184" s="130">
        <f t="shared" si="48"/>
        <v>1927874</v>
      </c>
      <c r="AO184" s="240"/>
      <c r="AP184" s="240"/>
      <c r="AQ184" s="240"/>
      <c r="AR184" s="240"/>
      <c r="AS184" s="240"/>
      <c r="AT184" s="240"/>
      <c r="AU184" s="240"/>
      <c r="AV184" s="240"/>
      <c r="AW184" s="240"/>
      <c r="AX184" s="240"/>
      <c r="AY184" s="240"/>
    </row>
    <row r="185" spans="1:51">
      <c r="A185" s="96">
        <f t="shared" si="53"/>
        <v>2033</v>
      </c>
      <c r="B185" s="96">
        <f t="shared" si="54"/>
        <v>7</v>
      </c>
      <c r="C185" s="95">
        <f t="shared" si="49"/>
        <v>48761</v>
      </c>
      <c r="E185" s="85">
        <v>754342</v>
      </c>
      <c r="F185" s="84">
        <v>725235</v>
      </c>
      <c r="G185" s="84">
        <v>78437</v>
      </c>
      <c r="H185" s="84">
        <v>4610</v>
      </c>
      <c r="I185" s="84">
        <v>329</v>
      </c>
      <c r="J185" s="84">
        <f t="shared" si="45"/>
        <v>1562953</v>
      </c>
      <c r="K185" s="84">
        <f t="shared" si="55"/>
        <v>130387</v>
      </c>
      <c r="L185" s="84">
        <f t="shared" si="56"/>
        <v>1693340</v>
      </c>
      <c r="M185" s="84">
        <v>2889</v>
      </c>
      <c r="N185" s="84">
        <f t="shared" si="57"/>
        <v>241</v>
      </c>
      <c r="O185" s="83">
        <f t="shared" si="46"/>
        <v>1696470</v>
      </c>
      <c r="P185" s="84"/>
      <c r="Q185" s="85">
        <v>830926.09173604613</v>
      </c>
      <c r="R185" s="84">
        <v>867344.49878321157</v>
      </c>
      <c r="S185" s="84">
        <v>86375.016565116181</v>
      </c>
      <c r="T185" s="84">
        <v>5716.08358123984</v>
      </c>
      <c r="U185" s="84">
        <v>328.77886918525758</v>
      </c>
      <c r="V185" s="84">
        <f t="shared" si="58"/>
        <v>1790690.4695347992</v>
      </c>
      <c r="W185" s="84">
        <f t="shared" si="59"/>
        <v>149385.53046520078</v>
      </c>
      <c r="X185" s="84">
        <f t="shared" si="60"/>
        <v>1940076</v>
      </c>
      <c r="Y185" s="84">
        <f t="shared" si="61"/>
        <v>2889</v>
      </c>
      <c r="Z185" s="84">
        <f t="shared" si="62"/>
        <v>241</v>
      </c>
      <c r="AA185" s="83">
        <f t="shared" si="47"/>
        <v>1943206</v>
      </c>
      <c r="AC185" s="85">
        <v>891237</v>
      </c>
      <c r="AD185" s="84">
        <v>900060</v>
      </c>
      <c r="AE185" s="84">
        <v>86375</v>
      </c>
      <c r="AF185" s="84">
        <v>5716</v>
      </c>
      <c r="AG185" s="84">
        <v>329</v>
      </c>
      <c r="AH185" s="84">
        <f t="shared" si="50"/>
        <v>1883717</v>
      </c>
      <c r="AI185" s="84">
        <f t="shared" si="51"/>
        <v>157146</v>
      </c>
      <c r="AJ185" s="84">
        <f t="shared" si="63"/>
        <v>2040863</v>
      </c>
      <c r="AK185" s="84">
        <v>2889</v>
      </c>
      <c r="AL185" s="84">
        <f t="shared" si="52"/>
        <v>241</v>
      </c>
      <c r="AM185" s="130">
        <f t="shared" si="48"/>
        <v>2043993</v>
      </c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40"/>
    </row>
    <row r="186" spans="1:51">
      <c r="A186" s="96">
        <f t="shared" si="53"/>
        <v>2033</v>
      </c>
      <c r="B186" s="96">
        <f t="shared" si="54"/>
        <v>8</v>
      </c>
      <c r="C186" s="95">
        <f t="shared" si="49"/>
        <v>48792</v>
      </c>
      <c r="E186" s="85">
        <v>783409</v>
      </c>
      <c r="F186" s="84">
        <v>742437</v>
      </c>
      <c r="G186" s="84">
        <v>79653</v>
      </c>
      <c r="H186" s="84">
        <v>4549</v>
      </c>
      <c r="I186" s="84">
        <v>311</v>
      </c>
      <c r="J186" s="84">
        <f t="shared" si="45"/>
        <v>1610359</v>
      </c>
      <c r="K186" s="84">
        <f t="shared" si="55"/>
        <v>134342</v>
      </c>
      <c r="L186" s="84">
        <f t="shared" si="56"/>
        <v>1744701</v>
      </c>
      <c r="M186" s="84">
        <v>1634</v>
      </c>
      <c r="N186" s="84">
        <f t="shared" si="57"/>
        <v>136</v>
      </c>
      <c r="O186" s="83">
        <f t="shared" si="46"/>
        <v>1746471</v>
      </c>
      <c r="P186" s="84"/>
      <c r="Q186" s="85">
        <v>860477.709211429</v>
      </c>
      <c r="R186" s="84">
        <v>887179.58389668108</v>
      </c>
      <c r="S186" s="84">
        <v>87924.294367034396</v>
      </c>
      <c r="T186" s="84">
        <v>5827.3717213353757</v>
      </c>
      <c r="U186" s="84">
        <v>310.90407586697188</v>
      </c>
      <c r="V186" s="84">
        <f t="shared" si="58"/>
        <v>1841719.863272347</v>
      </c>
      <c r="W186" s="84">
        <f t="shared" si="59"/>
        <v>153643.13672765298</v>
      </c>
      <c r="X186" s="84">
        <f t="shared" si="60"/>
        <v>1995363</v>
      </c>
      <c r="Y186" s="84">
        <f t="shared" si="61"/>
        <v>1634</v>
      </c>
      <c r="Z186" s="84">
        <f t="shared" si="62"/>
        <v>136</v>
      </c>
      <c r="AA186" s="83">
        <f t="shared" si="47"/>
        <v>1997133</v>
      </c>
      <c r="AC186" s="85">
        <v>919281</v>
      </c>
      <c r="AD186" s="84">
        <v>919885</v>
      </c>
      <c r="AE186" s="84">
        <v>87924</v>
      </c>
      <c r="AF186" s="84">
        <v>5827</v>
      </c>
      <c r="AG186" s="84">
        <v>311</v>
      </c>
      <c r="AH186" s="84">
        <f t="shared" si="50"/>
        <v>1933228</v>
      </c>
      <c r="AI186" s="84">
        <f t="shared" si="51"/>
        <v>161277</v>
      </c>
      <c r="AJ186" s="84">
        <f t="shared" si="63"/>
        <v>2094505</v>
      </c>
      <c r="AK186" s="84">
        <v>1634</v>
      </c>
      <c r="AL186" s="84">
        <f t="shared" si="52"/>
        <v>136</v>
      </c>
      <c r="AM186" s="130">
        <f t="shared" si="48"/>
        <v>2096275</v>
      </c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40"/>
    </row>
    <row r="187" spans="1:51">
      <c r="A187" s="96">
        <f t="shared" si="53"/>
        <v>2033</v>
      </c>
      <c r="B187" s="96">
        <f t="shared" si="54"/>
        <v>9</v>
      </c>
      <c r="C187" s="95">
        <f t="shared" si="49"/>
        <v>48823</v>
      </c>
      <c r="E187" s="85">
        <v>733869</v>
      </c>
      <c r="F187" s="84">
        <v>681573</v>
      </c>
      <c r="G187" s="84">
        <v>76918</v>
      </c>
      <c r="H187" s="84">
        <v>4989</v>
      </c>
      <c r="I187" s="84">
        <v>347</v>
      </c>
      <c r="J187" s="84">
        <f t="shared" si="45"/>
        <v>1497696</v>
      </c>
      <c r="K187" s="84">
        <f t="shared" si="55"/>
        <v>124943</v>
      </c>
      <c r="L187" s="84">
        <f t="shared" si="56"/>
        <v>1622639</v>
      </c>
      <c r="M187" s="84">
        <v>1428</v>
      </c>
      <c r="N187" s="84">
        <f t="shared" si="57"/>
        <v>119</v>
      </c>
      <c r="O187" s="83">
        <f t="shared" si="46"/>
        <v>1624186</v>
      </c>
      <c r="P187" s="84"/>
      <c r="Q187" s="85">
        <v>817083.09365075431</v>
      </c>
      <c r="R187" s="84">
        <v>818308.24790419498</v>
      </c>
      <c r="S187" s="84">
        <v>84710.656532398571</v>
      </c>
      <c r="T187" s="84">
        <v>6280.8491403116068</v>
      </c>
      <c r="U187" s="84">
        <v>346.79498402032925</v>
      </c>
      <c r="V187" s="84">
        <f t="shared" si="58"/>
        <v>1726729.6422116798</v>
      </c>
      <c r="W187" s="84">
        <f t="shared" si="59"/>
        <v>144050.35778832017</v>
      </c>
      <c r="X187" s="84">
        <f t="shared" si="60"/>
        <v>1870780</v>
      </c>
      <c r="Y187" s="84">
        <f t="shared" si="61"/>
        <v>1428</v>
      </c>
      <c r="Z187" s="84">
        <f t="shared" si="62"/>
        <v>119</v>
      </c>
      <c r="AA187" s="83">
        <f t="shared" si="47"/>
        <v>1872327</v>
      </c>
      <c r="AC187" s="85">
        <v>872107</v>
      </c>
      <c r="AD187" s="84">
        <v>847006</v>
      </c>
      <c r="AE187" s="84">
        <v>84711</v>
      </c>
      <c r="AF187" s="84">
        <v>6281</v>
      </c>
      <c r="AG187" s="84">
        <v>347</v>
      </c>
      <c r="AH187" s="84">
        <f t="shared" si="50"/>
        <v>1810452</v>
      </c>
      <c r="AI187" s="84">
        <f t="shared" si="51"/>
        <v>151034</v>
      </c>
      <c r="AJ187" s="84">
        <f t="shared" si="63"/>
        <v>1961486</v>
      </c>
      <c r="AK187" s="84">
        <v>1428</v>
      </c>
      <c r="AL187" s="84">
        <f t="shared" si="52"/>
        <v>119</v>
      </c>
      <c r="AM187" s="130">
        <f t="shared" si="48"/>
        <v>1963033</v>
      </c>
      <c r="AO187" s="240"/>
      <c r="AP187" s="240"/>
      <c r="AQ187" s="240"/>
      <c r="AR187" s="240"/>
      <c r="AS187" s="240"/>
      <c r="AT187" s="240"/>
      <c r="AU187" s="240"/>
      <c r="AV187" s="240"/>
      <c r="AW187" s="240"/>
      <c r="AX187" s="240"/>
      <c r="AY187" s="240"/>
    </row>
    <row r="188" spans="1:51">
      <c r="A188" s="96">
        <f t="shared" si="53"/>
        <v>2033</v>
      </c>
      <c r="B188" s="96">
        <f t="shared" si="54"/>
        <v>10</v>
      </c>
      <c r="C188" s="95">
        <f t="shared" si="49"/>
        <v>48853</v>
      </c>
      <c r="E188" s="85">
        <v>900915</v>
      </c>
      <c r="F188" s="84">
        <v>671944</v>
      </c>
      <c r="G188" s="84">
        <v>77077</v>
      </c>
      <c r="H188" s="84">
        <v>4442</v>
      </c>
      <c r="I188" s="84">
        <v>544</v>
      </c>
      <c r="J188" s="84">
        <f t="shared" si="45"/>
        <v>1654922</v>
      </c>
      <c r="K188" s="84">
        <f t="shared" si="55"/>
        <v>138060</v>
      </c>
      <c r="L188" s="84">
        <f t="shared" si="56"/>
        <v>1792982</v>
      </c>
      <c r="M188" s="84">
        <v>1830</v>
      </c>
      <c r="N188" s="84">
        <f t="shared" si="57"/>
        <v>153</v>
      </c>
      <c r="O188" s="83">
        <f t="shared" si="46"/>
        <v>1794965</v>
      </c>
      <c r="P188" s="84"/>
      <c r="Q188" s="85">
        <v>1018897.1166636266</v>
      </c>
      <c r="R188" s="84">
        <v>810034.7133227021</v>
      </c>
      <c r="S188" s="84">
        <v>85211.970809125574</v>
      </c>
      <c r="T188" s="84">
        <v>6086.5419806790205</v>
      </c>
      <c r="U188" s="84">
        <v>543.73525119186536</v>
      </c>
      <c r="V188" s="84">
        <f t="shared" si="58"/>
        <v>1920774.078027325</v>
      </c>
      <c r="W188" s="84">
        <f t="shared" si="59"/>
        <v>160237.92197267502</v>
      </c>
      <c r="X188" s="84">
        <f t="shared" si="60"/>
        <v>2081012</v>
      </c>
      <c r="Y188" s="84">
        <f t="shared" si="61"/>
        <v>1830</v>
      </c>
      <c r="Z188" s="84">
        <f t="shared" si="62"/>
        <v>153</v>
      </c>
      <c r="AA188" s="83">
        <f t="shared" si="47"/>
        <v>2082995</v>
      </c>
      <c r="AC188" s="85">
        <v>1090481</v>
      </c>
      <c r="AD188" s="84">
        <v>839510</v>
      </c>
      <c r="AE188" s="84">
        <v>85212</v>
      </c>
      <c r="AF188" s="84">
        <v>6087</v>
      </c>
      <c r="AG188" s="84">
        <v>544</v>
      </c>
      <c r="AH188" s="84">
        <f t="shared" si="50"/>
        <v>2021834</v>
      </c>
      <c r="AI188" s="84">
        <f t="shared" si="51"/>
        <v>168669</v>
      </c>
      <c r="AJ188" s="84">
        <f t="shared" si="63"/>
        <v>2190503</v>
      </c>
      <c r="AK188" s="84">
        <v>1830</v>
      </c>
      <c r="AL188" s="84">
        <f t="shared" si="52"/>
        <v>153</v>
      </c>
      <c r="AM188" s="130">
        <f t="shared" si="48"/>
        <v>2192486</v>
      </c>
      <c r="AO188" s="240"/>
      <c r="AP188" s="240"/>
      <c r="AQ188" s="240"/>
      <c r="AR188" s="240"/>
      <c r="AS188" s="240"/>
      <c r="AT188" s="240"/>
      <c r="AU188" s="240"/>
      <c r="AV188" s="240"/>
      <c r="AW188" s="240"/>
      <c r="AX188" s="240"/>
      <c r="AY188" s="240"/>
    </row>
    <row r="189" spans="1:51">
      <c r="A189" s="96">
        <f t="shared" si="53"/>
        <v>2033</v>
      </c>
      <c r="B189" s="96">
        <f t="shared" si="54"/>
        <v>11</v>
      </c>
      <c r="C189" s="95">
        <f t="shared" si="49"/>
        <v>48884</v>
      </c>
      <c r="E189" s="85">
        <v>1107102</v>
      </c>
      <c r="F189" s="84">
        <v>697318</v>
      </c>
      <c r="G189" s="84">
        <v>72104</v>
      </c>
      <c r="H189" s="84">
        <v>4376</v>
      </c>
      <c r="I189" s="84">
        <v>769</v>
      </c>
      <c r="J189" s="84">
        <f t="shared" si="45"/>
        <v>1881669</v>
      </c>
      <c r="K189" s="84">
        <f t="shared" si="55"/>
        <v>156976</v>
      </c>
      <c r="L189" s="84">
        <f t="shared" si="56"/>
        <v>2038645</v>
      </c>
      <c r="M189" s="84">
        <v>1832</v>
      </c>
      <c r="N189" s="84">
        <f t="shared" si="57"/>
        <v>153</v>
      </c>
      <c r="O189" s="83">
        <f t="shared" si="46"/>
        <v>2040630</v>
      </c>
      <c r="P189" s="84"/>
      <c r="Q189" s="85">
        <v>1261230.0546599429</v>
      </c>
      <c r="R189" s="84">
        <v>827914.57317753846</v>
      </c>
      <c r="S189" s="84">
        <v>79570.513232940662</v>
      </c>
      <c r="T189" s="84">
        <v>6183.7457297912524</v>
      </c>
      <c r="U189" s="84">
        <v>769.47905100980211</v>
      </c>
      <c r="V189" s="84">
        <f t="shared" si="58"/>
        <v>2175668.3658512235</v>
      </c>
      <c r="W189" s="84">
        <f t="shared" si="59"/>
        <v>181501.63414877653</v>
      </c>
      <c r="X189" s="84">
        <f t="shared" si="60"/>
        <v>2357170</v>
      </c>
      <c r="Y189" s="84">
        <f t="shared" si="61"/>
        <v>1832</v>
      </c>
      <c r="Z189" s="84">
        <f t="shared" si="62"/>
        <v>153</v>
      </c>
      <c r="AA189" s="83">
        <f t="shared" si="47"/>
        <v>2359155</v>
      </c>
      <c r="AC189" s="85">
        <v>1351967</v>
      </c>
      <c r="AD189" s="84">
        <v>856217</v>
      </c>
      <c r="AE189" s="84">
        <v>79571</v>
      </c>
      <c r="AF189" s="84">
        <v>6184</v>
      </c>
      <c r="AG189" s="84">
        <v>769</v>
      </c>
      <c r="AH189" s="84">
        <f t="shared" si="50"/>
        <v>2294708</v>
      </c>
      <c r="AI189" s="84">
        <f t="shared" si="51"/>
        <v>191433</v>
      </c>
      <c r="AJ189" s="84">
        <f t="shared" si="63"/>
        <v>2486141</v>
      </c>
      <c r="AK189" s="84">
        <v>1832</v>
      </c>
      <c r="AL189" s="84">
        <f t="shared" si="52"/>
        <v>153</v>
      </c>
      <c r="AM189" s="130">
        <f t="shared" si="48"/>
        <v>2488126</v>
      </c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40"/>
    </row>
    <row r="190" spans="1:51">
      <c r="A190" s="96">
        <f t="shared" si="53"/>
        <v>2033</v>
      </c>
      <c r="B190" s="96">
        <f t="shared" si="54"/>
        <v>12</v>
      </c>
      <c r="C190" s="95">
        <f t="shared" si="49"/>
        <v>48914</v>
      </c>
      <c r="E190" s="85">
        <v>1279072</v>
      </c>
      <c r="F190" s="84">
        <v>811528</v>
      </c>
      <c r="G190" s="84">
        <v>73498</v>
      </c>
      <c r="H190" s="84">
        <v>4518</v>
      </c>
      <c r="I190" s="84">
        <v>969</v>
      </c>
      <c r="J190" s="84">
        <f t="shared" si="45"/>
        <v>2169585</v>
      </c>
      <c r="K190" s="84">
        <f t="shared" si="55"/>
        <v>180995</v>
      </c>
      <c r="L190" s="84">
        <f t="shared" si="56"/>
        <v>2350580</v>
      </c>
      <c r="M190" s="84">
        <v>1718</v>
      </c>
      <c r="N190" s="84">
        <f t="shared" si="57"/>
        <v>143</v>
      </c>
      <c r="O190" s="83">
        <f t="shared" si="46"/>
        <v>2352441</v>
      </c>
      <c r="P190" s="84"/>
      <c r="Q190" s="85">
        <v>1498475.2134875127</v>
      </c>
      <c r="R190" s="84">
        <v>950379.87969792983</v>
      </c>
      <c r="S190" s="84">
        <v>81272.890868596223</v>
      </c>
      <c r="T190" s="84">
        <v>6452.5724356893979</v>
      </c>
      <c r="U190" s="84">
        <v>968.74903427686229</v>
      </c>
      <c r="V190" s="84">
        <f t="shared" si="58"/>
        <v>2537549.3055240051</v>
      </c>
      <c r="W190" s="84">
        <f t="shared" si="59"/>
        <v>211691.69447599491</v>
      </c>
      <c r="X190" s="84">
        <f t="shared" si="60"/>
        <v>2749241</v>
      </c>
      <c r="Y190" s="84">
        <f t="shared" si="61"/>
        <v>1718</v>
      </c>
      <c r="Z190" s="84">
        <f t="shared" si="62"/>
        <v>143</v>
      </c>
      <c r="AA190" s="83">
        <f t="shared" si="47"/>
        <v>2751102</v>
      </c>
      <c r="AC190" s="85">
        <v>1617494</v>
      </c>
      <c r="AD190" s="84">
        <v>986170</v>
      </c>
      <c r="AE190" s="84">
        <v>81273</v>
      </c>
      <c r="AF190" s="84">
        <v>6453</v>
      </c>
      <c r="AG190" s="84">
        <v>969</v>
      </c>
      <c r="AH190" s="84">
        <f t="shared" si="50"/>
        <v>2692359</v>
      </c>
      <c r="AI190" s="84">
        <f t="shared" si="51"/>
        <v>224606</v>
      </c>
      <c r="AJ190" s="84">
        <f t="shared" si="63"/>
        <v>2916965</v>
      </c>
      <c r="AK190" s="84">
        <v>1718</v>
      </c>
      <c r="AL190" s="84">
        <f t="shared" si="52"/>
        <v>143</v>
      </c>
      <c r="AM190" s="130">
        <f t="shared" si="48"/>
        <v>2918826</v>
      </c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</row>
    <row r="191" spans="1:51">
      <c r="A191" s="96">
        <f t="shared" si="53"/>
        <v>2034</v>
      </c>
      <c r="B191" s="96">
        <f t="shared" si="54"/>
        <v>1</v>
      </c>
      <c r="C191" s="95">
        <f t="shared" si="49"/>
        <v>48945</v>
      </c>
      <c r="E191" s="85">
        <v>1337834</v>
      </c>
      <c r="F191" s="84">
        <v>811182</v>
      </c>
      <c r="G191" s="84">
        <v>74715</v>
      </c>
      <c r="H191" s="84">
        <v>4531</v>
      </c>
      <c r="I191" s="84">
        <v>1027</v>
      </c>
      <c r="J191" s="84">
        <f t="shared" si="45"/>
        <v>2229289</v>
      </c>
      <c r="K191" s="84">
        <f t="shared" si="55"/>
        <v>185975</v>
      </c>
      <c r="L191" s="84">
        <f t="shared" si="56"/>
        <v>2415264</v>
      </c>
      <c r="M191" s="84">
        <v>2325</v>
      </c>
      <c r="N191" s="84">
        <f t="shared" si="57"/>
        <v>194</v>
      </c>
      <c r="O191" s="83">
        <f t="shared" si="46"/>
        <v>2417783</v>
      </c>
      <c r="P191" s="84"/>
      <c r="Q191" s="85">
        <v>1535810.9897407361</v>
      </c>
      <c r="R191" s="84">
        <v>949461.6266989928</v>
      </c>
      <c r="S191" s="84">
        <v>82578.993362137044</v>
      </c>
      <c r="T191" s="84">
        <v>6500.6681263501187</v>
      </c>
      <c r="U191" s="84">
        <v>1026.7003980295221</v>
      </c>
      <c r="V191" s="84">
        <f t="shared" si="58"/>
        <v>2575378.9783262457</v>
      </c>
      <c r="W191" s="84">
        <f t="shared" si="59"/>
        <v>214847.02167375432</v>
      </c>
      <c r="X191" s="84">
        <f t="shared" si="60"/>
        <v>2790226</v>
      </c>
      <c r="Y191" s="84">
        <f t="shared" si="61"/>
        <v>2325</v>
      </c>
      <c r="Z191" s="84">
        <f t="shared" si="62"/>
        <v>194</v>
      </c>
      <c r="AA191" s="83">
        <f t="shared" si="47"/>
        <v>2792745</v>
      </c>
      <c r="AC191" s="85">
        <v>1637986</v>
      </c>
      <c r="AD191" s="84">
        <v>983142</v>
      </c>
      <c r="AE191" s="84">
        <v>82579</v>
      </c>
      <c r="AF191" s="84">
        <v>6501</v>
      </c>
      <c r="AG191" s="84">
        <v>1027</v>
      </c>
      <c r="AH191" s="84">
        <f t="shared" si="50"/>
        <v>2711235</v>
      </c>
      <c r="AI191" s="84">
        <f t="shared" si="51"/>
        <v>226181</v>
      </c>
      <c r="AJ191" s="84">
        <f t="shared" si="63"/>
        <v>2937416</v>
      </c>
      <c r="AK191" s="84">
        <v>2325</v>
      </c>
      <c r="AL191" s="84">
        <f t="shared" si="52"/>
        <v>194</v>
      </c>
      <c r="AM191" s="130">
        <f t="shared" si="48"/>
        <v>2939935</v>
      </c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</row>
    <row r="192" spans="1:51">
      <c r="A192" s="96">
        <f t="shared" si="53"/>
        <v>2034</v>
      </c>
      <c r="B192" s="96">
        <f t="shared" si="54"/>
        <v>2</v>
      </c>
      <c r="C192" s="95">
        <f t="shared" si="49"/>
        <v>48976</v>
      </c>
      <c r="E192" s="85">
        <v>1094725</v>
      </c>
      <c r="F192" s="84">
        <v>732312</v>
      </c>
      <c r="G192" s="84">
        <v>70413</v>
      </c>
      <c r="H192" s="84">
        <v>4512</v>
      </c>
      <c r="I192" s="84">
        <v>820</v>
      </c>
      <c r="J192" s="84">
        <f t="shared" si="45"/>
        <v>1902782</v>
      </c>
      <c r="K192" s="84">
        <f t="shared" si="55"/>
        <v>158737</v>
      </c>
      <c r="L192" s="84">
        <f t="shared" si="56"/>
        <v>2061519</v>
      </c>
      <c r="M192" s="84">
        <v>2433</v>
      </c>
      <c r="N192" s="84">
        <f t="shared" si="57"/>
        <v>203</v>
      </c>
      <c r="O192" s="83">
        <f t="shared" si="46"/>
        <v>2064155</v>
      </c>
      <c r="P192" s="84"/>
      <c r="Q192" s="85">
        <v>1252256.3492872296</v>
      </c>
      <c r="R192" s="84">
        <v>851151.28408043098</v>
      </c>
      <c r="S192" s="84">
        <v>77377.827102519732</v>
      </c>
      <c r="T192" s="84">
        <v>6022.5997083708126</v>
      </c>
      <c r="U192" s="84">
        <v>820.42830491462826</v>
      </c>
      <c r="V192" s="84">
        <f t="shared" si="58"/>
        <v>2187628.4884834657</v>
      </c>
      <c r="W192" s="84">
        <f t="shared" si="59"/>
        <v>182499.51151653426</v>
      </c>
      <c r="X192" s="84">
        <f t="shared" si="60"/>
        <v>2370128</v>
      </c>
      <c r="Y192" s="84">
        <f t="shared" si="61"/>
        <v>2433</v>
      </c>
      <c r="Z192" s="84">
        <f t="shared" si="62"/>
        <v>203</v>
      </c>
      <c r="AA192" s="83">
        <f t="shared" si="47"/>
        <v>2372764</v>
      </c>
      <c r="AC192" s="85">
        <v>1334532</v>
      </c>
      <c r="AD192" s="84">
        <v>878113</v>
      </c>
      <c r="AE192" s="84">
        <v>77378</v>
      </c>
      <c r="AF192" s="84">
        <v>6023</v>
      </c>
      <c r="AG192" s="84">
        <v>820</v>
      </c>
      <c r="AH192" s="84">
        <f t="shared" si="50"/>
        <v>2296866</v>
      </c>
      <c r="AI192" s="84">
        <f t="shared" si="51"/>
        <v>191613</v>
      </c>
      <c r="AJ192" s="84">
        <f t="shared" si="63"/>
        <v>2488479</v>
      </c>
      <c r="AK192" s="84">
        <v>2433</v>
      </c>
      <c r="AL192" s="84">
        <f t="shared" si="52"/>
        <v>203</v>
      </c>
      <c r="AM192" s="130">
        <f t="shared" si="48"/>
        <v>2491115</v>
      </c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</row>
    <row r="193" spans="1:51">
      <c r="A193" s="96">
        <f t="shared" si="53"/>
        <v>2034</v>
      </c>
      <c r="B193" s="96">
        <f t="shared" si="54"/>
        <v>3</v>
      </c>
      <c r="C193" s="95">
        <f t="shared" si="49"/>
        <v>49004</v>
      </c>
      <c r="E193" s="85">
        <v>1146851</v>
      </c>
      <c r="F193" s="84">
        <v>749949</v>
      </c>
      <c r="G193" s="84">
        <v>74691</v>
      </c>
      <c r="H193" s="84">
        <v>4248</v>
      </c>
      <c r="I193" s="84">
        <v>829</v>
      </c>
      <c r="J193" s="84">
        <f t="shared" si="45"/>
        <v>1976568</v>
      </c>
      <c r="K193" s="84">
        <f t="shared" si="55"/>
        <v>164892</v>
      </c>
      <c r="L193" s="84">
        <f t="shared" si="56"/>
        <v>2141460</v>
      </c>
      <c r="M193" s="84">
        <v>2339</v>
      </c>
      <c r="N193" s="84">
        <f t="shared" si="57"/>
        <v>195</v>
      </c>
      <c r="O193" s="83">
        <f t="shared" si="46"/>
        <v>2143994</v>
      </c>
      <c r="P193" s="84"/>
      <c r="Q193" s="85">
        <v>1304395.502905665</v>
      </c>
      <c r="R193" s="84">
        <v>893234.80725869909</v>
      </c>
      <c r="S193" s="84">
        <v>82671.130646113481</v>
      </c>
      <c r="T193" s="84">
        <v>5849.8422265431964</v>
      </c>
      <c r="U193" s="84">
        <v>829.1625021505896</v>
      </c>
      <c r="V193" s="84">
        <f t="shared" si="58"/>
        <v>2286980.4455391709</v>
      </c>
      <c r="W193" s="84">
        <f t="shared" si="59"/>
        <v>190788.55446082912</v>
      </c>
      <c r="X193" s="84">
        <f t="shared" si="60"/>
        <v>2477769</v>
      </c>
      <c r="Y193" s="84">
        <f t="shared" si="61"/>
        <v>2339</v>
      </c>
      <c r="Z193" s="84">
        <f t="shared" si="62"/>
        <v>195</v>
      </c>
      <c r="AA193" s="83">
        <f t="shared" si="47"/>
        <v>2480303</v>
      </c>
      <c r="AC193" s="85">
        <v>1385826</v>
      </c>
      <c r="AD193" s="84">
        <v>925295</v>
      </c>
      <c r="AE193" s="84">
        <v>82671</v>
      </c>
      <c r="AF193" s="84">
        <v>5850</v>
      </c>
      <c r="AG193" s="84">
        <v>829</v>
      </c>
      <c r="AH193" s="84">
        <f t="shared" si="50"/>
        <v>2400471</v>
      </c>
      <c r="AI193" s="84">
        <f t="shared" si="51"/>
        <v>200256</v>
      </c>
      <c r="AJ193" s="84">
        <f t="shared" si="63"/>
        <v>2600727</v>
      </c>
      <c r="AK193" s="84">
        <v>2339</v>
      </c>
      <c r="AL193" s="84">
        <f t="shared" si="52"/>
        <v>195</v>
      </c>
      <c r="AM193" s="130">
        <f t="shared" si="48"/>
        <v>2603261</v>
      </c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</row>
    <row r="194" spans="1:51">
      <c r="A194" s="96">
        <f t="shared" si="53"/>
        <v>2034</v>
      </c>
      <c r="B194" s="96">
        <f t="shared" si="54"/>
        <v>4</v>
      </c>
      <c r="C194" s="95">
        <f t="shared" si="49"/>
        <v>49035</v>
      </c>
      <c r="E194" s="85">
        <v>891364</v>
      </c>
      <c r="F194" s="84">
        <v>702064</v>
      </c>
      <c r="G194" s="84">
        <v>69130</v>
      </c>
      <c r="H194" s="84">
        <v>4558</v>
      </c>
      <c r="I194" s="84">
        <v>697</v>
      </c>
      <c r="J194" s="84">
        <f t="shared" si="45"/>
        <v>1667813</v>
      </c>
      <c r="K194" s="84">
        <f t="shared" si="55"/>
        <v>139135</v>
      </c>
      <c r="L194" s="84">
        <f t="shared" si="56"/>
        <v>1806948</v>
      </c>
      <c r="M194" s="84">
        <v>2172</v>
      </c>
      <c r="N194" s="84">
        <f t="shared" si="57"/>
        <v>181</v>
      </c>
      <c r="O194" s="83">
        <f t="shared" si="46"/>
        <v>1809301</v>
      </c>
      <c r="P194" s="84"/>
      <c r="Q194" s="85">
        <v>1030465.7704808739</v>
      </c>
      <c r="R194" s="84">
        <v>832659.1096778725</v>
      </c>
      <c r="S194" s="84">
        <v>76648.979478749243</v>
      </c>
      <c r="T194" s="84">
        <v>5916.9810696186187</v>
      </c>
      <c r="U194" s="84">
        <v>697.06951979284929</v>
      </c>
      <c r="V194" s="84">
        <f t="shared" si="58"/>
        <v>1946387.9102269071</v>
      </c>
      <c r="W194" s="84">
        <f t="shared" si="59"/>
        <v>162375.08977309288</v>
      </c>
      <c r="X194" s="84">
        <f t="shared" si="60"/>
        <v>2108763</v>
      </c>
      <c r="Y194" s="84">
        <f t="shared" si="61"/>
        <v>2172</v>
      </c>
      <c r="Z194" s="84">
        <f t="shared" si="62"/>
        <v>181</v>
      </c>
      <c r="AA194" s="83">
        <f t="shared" si="47"/>
        <v>2111116</v>
      </c>
      <c r="AC194" s="85">
        <v>1099267</v>
      </c>
      <c r="AD194" s="84">
        <v>863748</v>
      </c>
      <c r="AE194" s="84">
        <v>76649</v>
      </c>
      <c r="AF194" s="84">
        <v>5917</v>
      </c>
      <c r="AG194" s="84">
        <v>697</v>
      </c>
      <c r="AH194" s="84">
        <f t="shared" si="50"/>
        <v>2046278</v>
      </c>
      <c r="AI194" s="84">
        <f t="shared" si="51"/>
        <v>170708</v>
      </c>
      <c r="AJ194" s="84">
        <f t="shared" si="63"/>
        <v>2216986</v>
      </c>
      <c r="AK194" s="84">
        <v>2172</v>
      </c>
      <c r="AL194" s="84">
        <f t="shared" si="52"/>
        <v>181</v>
      </c>
      <c r="AM194" s="130">
        <f t="shared" si="48"/>
        <v>2219339</v>
      </c>
      <c r="AO194" s="240"/>
      <c r="AP194" s="240"/>
      <c r="AQ194" s="240"/>
      <c r="AR194" s="240"/>
      <c r="AS194" s="240"/>
      <c r="AT194" s="240"/>
      <c r="AU194" s="240"/>
      <c r="AV194" s="240"/>
      <c r="AW194" s="240"/>
      <c r="AX194" s="240"/>
      <c r="AY194" s="240"/>
    </row>
    <row r="195" spans="1:51">
      <c r="A195" s="96">
        <f t="shared" si="53"/>
        <v>2034</v>
      </c>
      <c r="B195" s="96">
        <f t="shared" si="54"/>
        <v>5</v>
      </c>
      <c r="C195" s="95">
        <f t="shared" si="49"/>
        <v>49065</v>
      </c>
      <c r="E195" s="85">
        <v>842589</v>
      </c>
      <c r="F195" s="84">
        <v>693610</v>
      </c>
      <c r="G195" s="84">
        <v>73977</v>
      </c>
      <c r="H195" s="84">
        <v>4759</v>
      </c>
      <c r="I195" s="84">
        <v>491</v>
      </c>
      <c r="J195" s="84">
        <f t="shared" si="45"/>
        <v>1615426</v>
      </c>
      <c r="K195" s="84">
        <f t="shared" si="55"/>
        <v>134765</v>
      </c>
      <c r="L195" s="84">
        <f t="shared" si="56"/>
        <v>1750191</v>
      </c>
      <c r="M195" s="84">
        <v>2174</v>
      </c>
      <c r="N195" s="84">
        <f t="shared" si="57"/>
        <v>181</v>
      </c>
      <c r="O195" s="83">
        <f t="shared" si="46"/>
        <v>1752546</v>
      </c>
      <c r="P195" s="84"/>
      <c r="Q195" s="85">
        <v>947104.03681235784</v>
      </c>
      <c r="R195" s="84">
        <v>839959.88070031197</v>
      </c>
      <c r="S195" s="84">
        <v>81782.05168202793</v>
      </c>
      <c r="T195" s="84">
        <v>5969.9580121878607</v>
      </c>
      <c r="U195" s="84">
        <v>490.62874084782311</v>
      </c>
      <c r="V195" s="84">
        <f t="shared" si="58"/>
        <v>1875306.5559477333</v>
      </c>
      <c r="W195" s="84">
        <f t="shared" si="59"/>
        <v>156444.44405226666</v>
      </c>
      <c r="X195" s="84">
        <f t="shared" si="60"/>
        <v>2031751</v>
      </c>
      <c r="Y195" s="84">
        <f t="shared" si="61"/>
        <v>2174</v>
      </c>
      <c r="Z195" s="84">
        <f t="shared" si="62"/>
        <v>181</v>
      </c>
      <c r="AA195" s="83">
        <f t="shared" si="47"/>
        <v>2034106</v>
      </c>
      <c r="AC195" s="85">
        <v>1012902</v>
      </c>
      <c r="AD195" s="84">
        <v>871995</v>
      </c>
      <c r="AE195" s="84">
        <v>81782</v>
      </c>
      <c r="AF195" s="84">
        <v>5970</v>
      </c>
      <c r="AG195" s="84">
        <v>491</v>
      </c>
      <c r="AH195" s="84">
        <f t="shared" si="50"/>
        <v>1973140</v>
      </c>
      <c r="AI195" s="84">
        <f t="shared" si="51"/>
        <v>164606</v>
      </c>
      <c r="AJ195" s="84">
        <f t="shared" si="63"/>
        <v>2137746</v>
      </c>
      <c r="AK195" s="84">
        <v>2174</v>
      </c>
      <c r="AL195" s="84">
        <f t="shared" si="52"/>
        <v>181</v>
      </c>
      <c r="AM195" s="130">
        <f t="shared" si="48"/>
        <v>2140101</v>
      </c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</row>
    <row r="196" spans="1:51">
      <c r="A196" s="96">
        <f t="shared" si="53"/>
        <v>2034</v>
      </c>
      <c r="B196" s="96">
        <f t="shared" si="54"/>
        <v>6</v>
      </c>
      <c r="C196" s="95">
        <f t="shared" si="49"/>
        <v>49096</v>
      </c>
      <c r="E196" s="85">
        <v>762352</v>
      </c>
      <c r="F196" s="84">
        <v>653323</v>
      </c>
      <c r="G196" s="84">
        <v>72589</v>
      </c>
      <c r="H196" s="84">
        <v>4820</v>
      </c>
      <c r="I196" s="84">
        <v>392</v>
      </c>
      <c r="J196" s="84">
        <f t="shared" si="45"/>
        <v>1493476</v>
      </c>
      <c r="K196" s="84">
        <f t="shared" si="55"/>
        <v>124591</v>
      </c>
      <c r="L196" s="84">
        <f t="shared" si="56"/>
        <v>1618067</v>
      </c>
      <c r="M196" s="84">
        <v>1787</v>
      </c>
      <c r="N196" s="84">
        <f t="shared" si="57"/>
        <v>149</v>
      </c>
      <c r="O196" s="83">
        <f t="shared" si="46"/>
        <v>1620003</v>
      </c>
      <c r="P196" s="84"/>
      <c r="Q196" s="85">
        <v>842237.25512414728</v>
      </c>
      <c r="R196" s="84">
        <v>792305.97370273573</v>
      </c>
      <c r="S196" s="84">
        <v>80307.548079360567</v>
      </c>
      <c r="T196" s="84">
        <v>5842.772747673007</v>
      </c>
      <c r="U196" s="84">
        <v>391.72684307144613</v>
      </c>
      <c r="V196" s="84">
        <f t="shared" si="58"/>
        <v>1721085.276496988</v>
      </c>
      <c r="W196" s="84">
        <f t="shared" si="59"/>
        <v>143578.72350301198</v>
      </c>
      <c r="X196" s="84">
        <f t="shared" si="60"/>
        <v>1864664</v>
      </c>
      <c r="Y196" s="84">
        <f t="shared" si="61"/>
        <v>1787</v>
      </c>
      <c r="Z196" s="84">
        <f t="shared" si="62"/>
        <v>149</v>
      </c>
      <c r="AA196" s="83">
        <f t="shared" si="47"/>
        <v>1866600</v>
      </c>
      <c r="AC196" s="85">
        <v>897223</v>
      </c>
      <c r="AD196" s="84">
        <v>823716</v>
      </c>
      <c r="AE196" s="84">
        <v>80308</v>
      </c>
      <c r="AF196" s="84">
        <v>5843</v>
      </c>
      <c r="AG196" s="84">
        <v>392</v>
      </c>
      <c r="AH196" s="84">
        <f t="shared" si="50"/>
        <v>1807482</v>
      </c>
      <c r="AI196" s="84">
        <f t="shared" si="51"/>
        <v>150787</v>
      </c>
      <c r="AJ196" s="84">
        <f t="shared" si="63"/>
        <v>1958269</v>
      </c>
      <c r="AK196" s="84">
        <v>1787</v>
      </c>
      <c r="AL196" s="84">
        <f t="shared" si="52"/>
        <v>149</v>
      </c>
      <c r="AM196" s="130">
        <f t="shared" si="48"/>
        <v>1960205</v>
      </c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</row>
    <row r="197" spans="1:51">
      <c r="A197" s="96">
        <f t="shared" si="53"/>
        <v>2034</v>
      </c>
      <c r="B197" s="96">
        <f t="shared" si="54"/>
        <v>7</v>
      </c>
      <c r="C197" s="95">
        <f t="shared" si="49"/>
        <v>49126</v>
      </c>
      <c r="E197" s="85">
        <v>761541</v>
      </c>
      <c r="F197" s="84">
        <v>732005</v>
      </c>
      <c r="G197" s="84">
        <v>78040</v>
      </c>
      <c r="H197" s="84">
        <v>4597</v>
      </c>
      <c r="I197" s="84">
        <v>329</v>
      </c>
      <c r="J197" s="84">
        <f t="shared" si="45"/>
        <v>1576512</v>
      </c>
      <c r="K197" s="84">
        <f t="shared" si="55"/>
        <v>131518</v>
      </c>
      <c r="L197" s="84">
        <f t="shared" si="56"/>
        <v>1708030</v>
      </c>
      <c r="M197" s="84">
        <v>2889</v>
      </c>
      <c r="N197" s="84">
        <f t="shared" si="57"/>
        <v>241</v>
      </c>
      <c r="O197" s="83">
        <f t="shared" si="46"/>
        <v>1711160</v>
      </c>
      <c r="P197" s="84"/>
      <c r="Q197" s="85">
        <v>844853.56407836592</v>
      </c>
      <c r="R197" s="84">
        <v>880730.51744540222</v>
      </c>
      <c r="S197" s="84">
        <v>85981.047033373572</v>
      </c>
      <c r="T197" s="84">
        <v>5806.2739282084885</v>
      </c>
      <c r="U197" s="84">
        <v>328.6539225742992</v>
      </c>
      <c r="V197" s="84">
        <f t="shared" si="58"/>
        <v>1817700.0564079245</v>
      </c>
      <c r="W197" s="84">
        <f t="shared" si="59"/>
        <v>151638.94359207549</v>
      </c>
      <c r="X197" s="84">
        <f t="shared" si="60"/>
        <v>1969339</v>
      </c>
      <c r="Y197" s="84">
        <f t="shared" si="61"/>
        <v>2889</v>
      </c>
      <c r="Z197" s="84">
        <f t="shared" si="62"/>
        <v>241</v>
      </c>
      <c r="AA197" s="83">
        <f t="shared" si="47"/>
        <v>1972469</v>
      </c>
      <c r="AC197" s="85">
        <v>907551</v>
      </c>
      <c r="AD197" s="84">
        <v>915670</v>
      </c>
      <c r="AE197" s="84">
        <v>85981</v>
      </c>
      <c r="AF197" s="84">
        <v>5806</v>
      </c>
      <c r="AG197" s="84">
        <v>329</v>
      </c>
      <c r="AH197" s="84">
        <f t="shared" si="50"/>
        <v>1915337</v>
      </c>
      <c r="AI197" s="84">
        <f t="shared" si="51"/>
        <v>159784</v>
      </c>
      <c r="AJ197" s="84">
        <f t="shared" si="63"/>
        <v>2075121</v>
      </c>
      <c r="AK197" s="84">
        <v>2889</v>
      </c>
      <c r="AL197" s="84">
        <f t="shared" si="52"/>
        <v>241</v>
      </c>
      <c r="AM197" s="130">
        <f t="shared" si="48"/>
        <v>2078251</v>
      </c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</row>
    <row r="198" spans="1:51">
      <c r="A198" s="96">
        <f t="shared" si="53"/>
        <v>2034</v>
      </c>
      <c r="B198" s="96">
        <f t="shared" si="54"/>
        <v>8</v>
      </c>
      <c r="C198" s="95">
        <f t="shared" si="49"/>
        <v>49157</v>
      </c>
      <c r="E198" s="85">
        <v>790911</v>
      </c>
      <c r="F198" s="84">
        <v>749473</v>
      </c>
      <c r="G198" s="84">
        <v>79268</v>
      </c>
      <c r="H198" s="84">
        <v>4524</v>
      </c>
      <c r="I198" s="84">
        <v>311</v>
      </c>
      <c r="J198" s="84">
        <f t="shared" si="45"/>
        <v>1624487</v>
      </c>
      <c r="K198" s="84">
        <f t="shared" si="55"/>
        <v>135521</v>
      </c>
      <c r="L198" s="84">
        <f t="shared" si="56"/>
        <v>1760008</v>
      </c>
      <c r="M198" s="84">
        <v>1634</v>
      </c>
      <c r="N198" s="84">
        <f t="shared" si="57"/>
        <v>136</v>
      </c>
      <c r="O198" s="83">
        <f t="shared" si="46"/>
        <v>1761778</v>
      </c>
      <c r="P198" s="84"/>
      <c r="Q198" s="85">
        <v>874892.93803403177</v>
      </c>
      <c r="R198" s="84">
        <v>901047.9164685189</v>
      </c>
      <c r="S198" s="84">
        <v>87550.819742232721</v>
      </c>
      <c r="T198" s="84">
        <v>5920.7194922781855</v>
      </c>
      <c r="U198" s="84">
        <v>310.88001021192161</v>
      </c>
      <c r="V198" s="84">
        <f t="shared" si="58"/>
        <v>1869723.2737472737</v>
      </c>
      <c r="W198" s="84">
        <f t="shared" si="59"/>
        <v>155978.72625272628</v>
      </c>
      <c r="X198" s="84">
        <f t="shared" si="60"/>
        <v>2025702</v>
      </c>
      <c r="Y198" s="84">
        <f t="shared" si="61"/>
        <v>1634</v>
      </c>
      <c r="Z198" s="84">
        <f t="shared" si="62"/>
        <v>136</v>
      </c>
      <c r="AA198" s="83">
        <f t="shared" si="47"/>
        <v>2027472</v>
      </c>
      <c r="AC198" s="85">
        <v>935970</v>
      </c>
      <c r="AD198" s="84">
        <v>935927</v>
      </c>
      <c r="AE198" s="84">
        <v>87551</v>
      </c>
      <c r="AF198" s="84">
        <v>5921</v>
      </c>
      <c r="AG198" s="84">
        <v>311</v>
      </c>
      <c r="AH198" s="84">
        <f t="shared" si="50"/>
        <v>1965680</v>
      </c>
      <c r="AI198" s="84">
        <f t="shared" si="51"/>
        <v>163984</v>
      </c>
      <c r="AJ198" s="84">
        <f t="shared" si="63"/>
        <v>2129664</v>
      </c>
      <c r="AK198" s="84">
        <v>1634</v>
      </c>
      <c r="AL198" s="84">
        <f t="shared" si="52"/>
        <v>136</v>
      </c>
      <c r="AM198" s="130">
        <f t="shared" si="48"/>
        <v>2131434</v>
      </c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</row>
    <row r="199" spans="1:51">
      <c r="A199" s="96">
        <f t="shared" si="53"/>
        <v>2034</v>
      </c>
      <c r="B199" s="96">
        <f t="shared" si="54"/>
        <v>9</v>
      </c>
      <c r="C199" s="95">
        <f t="shared" si="49"/>
        <v>49188</v>
      </c>
      <c r="E199" s="85">
        <v>740584</v>
      </c>
      <c r="F199" s="84">
        <v>688858</v>
      </c>
      <c r="G199" s="84">
        <v>76498</v>
      </c>
      <c r="H199" s="84">
        <v>4969</v>
      </c>
      <c r="I199" s="84">
        <v>347</v>
      </c>
      <c r="J199" s="84">
        <f t="shared" si="45"/>
        <v>1511256</v>
      </c>
      <c r="K199" s="84">
        <f t="shared" si="55"/>
        <v>126074</v>
      </c>
      <c r="L199" s="84">
        <f t="shared" si="56"/>
        <v>1637330</v>
      </c>
      <c r="M199" s="84">
        <v>1428</v>
      </c>
      <c r="N199" s="84">
        <f t="shared" si="57"/>
        <v>119</v>
      </c>
      <c r="O199" s="83">
        <f t="shared" si="46"/>
        <v>1638877</v>
      </c>
      <c r="P199" s="84"/>
      <c r="Q199" s="85">
        <v>830678.67182292149</v>
      </c>
      <c r="R199" s="84">
        <v>831593.08647440106</v>
      </c>
      <c r="S199" s="84">
        <v>84310.939050378976</v>
      </c>
      <c r="T199" s="84">
        <v>6377.6762374372838</v>
      </c>
      <c r="U199" s="84">
        <v>346.58373843413307</v>
      </c>
      <c r="V199" s="84">
        <f t="shared" si="58"/>
        <v>1753306.9573235728</v>
      </c>
      <c r="W199" s="84">
        <f t="shared" si="59"/>
        <v>146267.04267642717</v>
      </c>
      <c r="X199" s="84">
        <f t="shared" si="60"/>
        <v>1899574</v>
      </c>
      <c r="Y199" s="84">
        <f t="shared" si="61"/>
        <v>1428</v>
      </c>
      <c r="Z199" s="84">
        <f t="shared" si="62"/>
        <v>119</v>
      </c>
      <c r="AA199" s="83">
        <f t="shared" si="47"/>
        <v>1901121</v>
      </c>
      <c r="AC199" s="85">
        <v>887729</v>
      </c>
      <c r="AD199" s="84">
        <v>862078</v>
      </c>
      <c r="AE199" s="84">
        <v>84311</v>
      </c>
      <c r="AF199" s="84">
        <v>6378</v>
      </c>
      <c r="AG199" s="84">
        <v>347</v>
      </c>
      <c r="AH199" s="84">
        <f t="shared" si="50"/>
        <v>1840843</v>
      </c>
      <c r="AI199" s="84">
        <f t="shared" si="51"/>
        <v>153570</v>
      </c>
      <c r="AJ199" s="84">
        <f t="shared" si="63"/>
        <v>1994413</v>
      </c>
      <c r="AK199" s="84">
        <v>1428</v>
      </c>
      <c r="AL199" s="84">
        <f t="shared" si="52"/>
        <v>119</v>
      </c>
      <c r="AM199" s="130">
        <f t="shared" si="48"/>
        <v>1995960</v>
      </c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</row>
    <row r="200" spans="1:51">
      <c r="A200" s="96">
        <f t="shared" si="53"/>
        <v>2034</v>
      </c>
      <c r="B200" s="96">
        <f t="shared" si="54"/>
        <v>10</v>
      </c>
      <c r="C200" s="95">
        <f t="shared" si="49"/>
        <v>49218</v>
      </c>
      <c r="E200" s="85">
        <v>909212</v>
      </c>
      <c r="F200" s="84">
        <v>678841</v>
      </c>
      <c r="G200" s="84">
        <v>76681</v>
      </c>
      <c r="H200" s="84">
        <v>4391</v>
      </c>
      <c r="I200" s="84">
        <v>543</v>
      </c>
      <c r="J200" s="84">
        <f t="shared" si="45"/>
        <v>1669668</v>
      </c>
      <c r="K200" s="84">
        <f t="shared" si="55"/>
        <v>139290</v>
      </c>
      <c r="L200" s="84">
        <f t="shared" si="56"/>
        <v>1808958</v>
      </c>
      <c r="M200" s="84">
        <v>1830</v>
      </c>
      <c r="N200" s="84">
        <f t="shared" si="57"/>
        <v>153</v>
      </c>
      <c r="O200" s="83">
        <f t="shared" si="46"/>
        <v>1810941</v>
      </c>
      <c r="P200" s="84"/>
      <c r="Q200" s="85">
        <v>1035047.4333415554</v>
      </c>
      <c r="R200" s="84">
        <v>823737.42787380714</v>
      </c>
      <c r="S200" s="84">
        <v>84817.990679877999</v>
      </c>
      <c r="T200" s="84">
        <v>6180.5784076390337</v>
      </c>
      <c r="U200" s="84">
        <v>543.45715905259249</v>
      </c>
      <c r="V200" s="84">
        <f t="shared" si="58"/>
        <v>1950326.8874619321</v>
      </c>
      <c r="W200" s="84">
        <f t="shared" si="59"/>
        <v>162703.11253806786</v>
      </c>
      <c r="X200" s="84">
        <f t="shared" si="60"/>
        <v>2113030</v>
      </c>
      <c r="Y200" s="84">
        <f t="shared" si="61"/>
        <v>1830</v>
      </c>
      <c r="Z200" s="84">
        <f t="shared" si="62"/>
        <v>153</v>
      </c>
      <c r="AA200" s="83">
        <f t="shared" si="47"/>
        <v>2115013</v>
      </c>
      <c r="AC200" s="85">
        <v>1109334</v>
      </c>
      <c r="AD200" s="84">
        <v>854897</v>
      </c>
      <c r="AE200" s="84">
        <v>84818</v>
      </c>
      <c r="AF200" s="84">
        <v>6181</v>
      </c>
      <c r="AG200" s="84">
        <v>543</v>
      </c>
      <c r="AH200" s="84">
        <f t="shared" si="50"/>
        <v>2055773</v>
      </c>
      <c r="AI200" s="84">
        <f t="shared" si="51"/>
        <v>171500</v>
      </c>
      <c r="AJ200" s="84">
        <f t="shared" si="63"/>
        <v>2227273</v>
      </c>
      <c r="AK200" s="84">
        <v>1830</v>
      </c>
      <c r="AL200" s="84">
        <f t="shared" si="52"/>
        <v>153</v>
      </c>
      <c r="AM200" s="130">
        <f t="shared" si="48"/>
        <v>2229256</v>
      </c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</row>
    <row r="201" spans="1:51">
      <c r="A201" s="96">
        <f t="shared" si="53"/>
        <v>2034</v>
      </c>
      <c r="B201" s="96">
        <f t="shared" si="54"/>
        <v>11</v>
      </c>
      <c r="C201" s="95">
        <f t="shared" si="49"/>
        <v>49249</v>
      </c>
      <c r="E201" s="85">
        <v>1116247</v>
      </c>
      <c r="F201" s="84">
        <v>705414</v>
      </c>
      <c r="G201" s="84">
        <v>71756</v>
      </c>
      <c r="H201" s="84">
        <v>4317</v>
      </c>
      <c r="I201" s="84">
        <v>769</v>
      </c>
      <c r="J201" s="84">
        <f t="shared" si="45"/>
        <v>1898503</v>
      </c>
      <c r="K201" s="84">
        <f t="shared" si="55"/>
        <v>158380</v>
      </c>
      <c r="L201" s="84">
        <f t="shared" si="56"/>
        <v>2056883</v>
      </c>
      <c r="M201" s="84">
        <v>1832</v>
      </c>
      <c r="N201" s="84">
        <f t="shared" si="57"/>
        <v>153</v>
      </c>
      <c r="O201" s="83">
        <f t="shared" si="46"/>
        <v>2058868</v>
      </c>
      <c r="P201" s="84"/>
      <c r="Q201" s="85">
        <v>1280521.9776191984</v>
      </c>
      <c r="R201" s="84">
        <v>842175.86526793672</v>
      </c>
      <c r="S201" s="84">
        <v>79235.505775251208</v>
      </c>
      <c r="T201" s="84">
        <v>6281.7253376187182</v>
      </c>
      <c r="U201" s="84">
        <v>769.43414724499439</v>
      </c>
      <c r="V201" s="84">
        <f t="shared" si="58"/>
        <v>2208984.5081472499</v>
      </c>
      <c r="W201" s="84">
        <f t="shared" si="59"/>
        <v>184281.49185275007</v>
      </c>
      <c r="X201" s="84">
        <f t="shared" si="60"/>
        <v>2393266</v>
      </c>
      <c r="Y201" s="84">
        <f t="shared" si="61"/>
        <v>1832</v>
      </c>
      <c r="Z201" s="84">
        <f t="shared" si="62"/>
        <v>153</v>
      </c>
      <c r="AA201" s="83">
        <f t="shared" si="47"/>
        <v>2395251</v>
      </c>
      <c r="AC201" s="85">
        <v>1374911</v>
      </c>
      <c r="AD201" s="84">
        <v>872030</v>
      </c>
      <c r="AE201" s="84">
        <v>79236</v>
      </c>
      <c r="AF201" s="84">
        <v>6282</v>
      </c>
      <c r="AG201" s="84">
        <v>769</v>
      </c>
      <c r="AH201" s="84">
        <f t="shared" si="50"/>
        <v>2333228</v>
      </c>
      <c r="AI201" s="84">
        <f t="shared" si="51"/>
        <v>194646</v>
      </c>
      <c r="AJ201" s="84">
        <f t="shared" si="63"/>
        <v>2527874</v>
      </c>
      <c r="AK201" s="84">
        <v>1832</v>
      </c>
      <c r="AL201" s="84">
        <f t="shared" si="52"/>
        <v>153</v>
      </c>
      <c r="AM201" s="130">
        <f t="shared" si="48"/>
        <v>2529859</v>
      </c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</row>
    <row r="202" spans="1:51">
      <c r="A202" s="96">
        <f t="shared" si="53"/>
        <v>2034</v>
      </c>
      <c r="B202" s="96">
        <f t="shared" si="54"/>
        <v>12</v>
      </c>
      <c r="C202" s="95">
        <f t="shared" si="49"/>
        <v>49279</v>
      </c>
      <c r="E202" s="85">
        <v>1287814</v>
      </c>
      <c r="F202" s="84">
        <v>821341</v>
      </c>
      <c r="G202" s="84">
        <v>73130</v>
      </c>
      <c r="H202" s="84">
        <v>4456</v>
      </c>
      <c r="I202" s="84">
        <v>969</v>
      </c>
      <c r="J202" s="84">
        <f t="shared" si="45"/>
        <v>2187710</v>
      </c>
      <c r="K202" s="84">
        <f t="shared" si="55"/>
        <v>182507</v>
      </c>
      <c r="L202" s="84">
        <f t="shared" si="56"/>
        <v>2370217</v>
      </c>
      <c r="M202" s="84">
        <v>1718</v>
      </c>
      <c r="N202" s="84">
        <f t="shared" si="57"/>
        <v>143</v>
      </c>
      <c r="O202" s="83">
        <f t="shared" si="46"/>
        <v>2372078</v>
      </c>
      <c r="P202" s="84"/>
      <c r="Q202" s="85">
        <v>1520742.3423597431</v>
      </c>
      <c r="R202" s="84">
        <v>966497.84711504832</v>
      </c>
      <c r="S202" s="84">
        <v>80928.590772483658</v>
      </c>
      <c r="T202" s="84">
        <v>6555.1608863335468</v>
      </c>
      <c r="U202" s="84">
        <v>968.80653909557361</v>
      </c>
      <c r="V202" s="84">
        <f t="shared" si="58"/>
        <v>2575692.7476727036</v>
      </c>
      <c r="W202" s="84">
        <f t="shared" si="59"/>
        <v>214873.25232729642</v>
      </c>
      <c r="X202" s="84">
        <f t="shared" si="60"/>
        <v>2790566</v>
      </c>
      <c r="Y202" s="84">
        <f t="shared" si="61"/>
        <v>1718</v>
      </c>
      <c r="Z202" s="84">
        <f t="shared" si="62"/>
        <v>143</v>
      </c>
      <c r="AA202" s="83">
        <f t="shared" si="47"/>
        <v>2792427</v>
      </c>
      <c r="AC202" s="85">
        <v>1644715</v>
      </c>
      <c r="AD202" s="84">
        <v>1004385</v>
      </c>
      <c r="AE202" s="84">
        <v>80929</v>
      </c>
      <c r="AF202" s="84">
        <v>6555</v>
      </c>
      <c r="AG202" s="84">
        <v>969</v>
      </c>
      <c r="AH202" s="84">
        <f t="shared" si="50"/>
        <v>2737553</v>
      </c>
      <c r="AI202" s="84">
        <f t="shared" si="51"/>
        <v>228377</v>
      </c>
      <c r="AJ202" s="84">
        <f t="shared" si="63"/>
        <v>2965930</v>
      </c>
      <c r="AK202" s="84">
        <v>1718</v>
      </c>
      <c r="AL202" s="84">
        <f t="shared" si="52"/>
        <v>143</v>
      </c>
      <c r="AM202" s="130">
        <f t="shared" si="48"/>
        <v>2967791</v>
      </c>
      <c r="AO202" s="240"/>
      <c r="AP202" s="240"/>
      <c r="AQ202" s="240"/>
      <c r="AR202" s="240"/>
      <c r="AS202" s="240"/>
      <c r="AT202" s="240"/>
      <c r="AU202" s="240"/>
      <c r="AV202" s="240"/>
      <c r="AW202" s="240"/>
      <c r="AX202" s="240"/>
      <c r="AY202" s="240"/>
    </row>
    <row r="203" spans="1:51">
      <c r="A203" s="96">
        <f t="shared" si="53"/>
        <v>2035</v>
      </c>
      <c r="B203" s="96">
        <f t="shared" si="54"/>
        <v>1</v>
      </c>
      <c r="C203" s="95">
        <f t="shared" si="49"/>
        <v>49310</v>
      </c>
      <c r="E203" s="85">
        <v>1351337</v>
      </c>
      <c r="F203" s="84">
        <v>820857</v>
      </c>
      <c r="G203" s="84">
        <v>74393</v>
      </c>
      <c r="H203" s="84">
        <v>4478</v>
      </c>
      <c r="I203" s="84">
        <v>1027</v>
      </c>
      <c r="J203" s="84">
        <f t="shared" si="45"/>
        <v>2252092</v>
      </c>
      <c r="K203" s="84">
        <f t="shared" si="55"/>
        <v>187878</v>
      </c>
      <c r="L203" s="84">
        <f t="shared" si="56"/>
        <v>2439970</v>
      </c>
      <c r="M203" s="84">
        <v>2325</v>
      </c>
      <c r="N203" s="84">
        <f t="shared" si="57"/>
        <v>194</v>
      </c>
      <c r="O203" s="83">
        <f t="shared" si="46"/>
        <v>2442489</v>
      </c>
      <c r="P203" s="84"/>
      <c r="Q203" s="85">
        <v>1559452.3417563578</v>
      </c>
      <c r="R203" s="84">
        <v>965931.4712099561</v>
      </c>
      <c r="S203" s="84">
        <v>82257.375669464964</v>
      </c>
      <c r="T203" s="84">
        <v>6607.2297664683383</v>
      </c>
      <c r="U203" s="84">
        <v>1027.3241928201421</v>
      </c>
      <c r="V203" s="84">
        <f t="shared" si="58"/>
        <v>2615275.7425950677</v>
      </c>
      <c r="W203" s="84">
        <f t="shared" si="59"/>
        <v>218176.25740493229</v>
      </c>
      <c r="X203" s="84">
        <f t="shared" si="60"/>
        <v>2833452</v>
      </c>
      <c r="Y203" s="84">
        <f t="shared" si="61"/>
        <v>2325</v>
      </c>
      <c r="Z203" s="84">
        <f t="shared" si="62"/>
        <v>194</v>
      </c>
      <c r="AA203" s="83">
        <f t="shared" si="47"/>
        <v>2835971</v>
      </c>
      <c r="AC203" s="85">
        <v>1665789</v>
      </c>
      <c r="AD203" s="84">
        <v>1001586</v>
      </c>
      <c r="AE203" s="84">
        <v>82257</v>
      </c>
      <c r="AF203" s="84">
        <v>6607</v>
      </c>
      <c r="AG203" s="84">
        <v>1027</v>
      </c>
      <c r="AH203" s="84">
        <f t="shared" si="50"/>
        <v>2757266</v>
      </c>
      <c r="AI203" s="84">
        <f t="shared" si="51"/>
        <v>230021</v>
      </c>
      <c r="AJ203" s="84">
        <f t="shared" si="63"/>
        <v>2987287</v>
      </c>
      <c r="AK203" s="84">
        <v>2325</v>
      </c>
      <c r="AL203" s="84">
        <f t="shared" si="52"/>
        <v>194</v>
      </c>
      <c r="AM203" s="130">
        <f t="shared" si="48"/>
        <v>2989806</v>
      </c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</row>
    <row r="204" spans="1:51">
      <c r="A204" s="96">
        <f t="shared" si="53"/>
        <v>2035</v>
      </c>
      <c r="B204" s="96">
        <f t="shared" si="54"/>
        <v>2</v>
      </c>
      <c r="C204" s="95">
        <f t="shared" si="49"/>
        <v>49341</v>
      </c>
      <c r="E204" s="85">
        <v>1104878</v>
      </c>
      <c r="F204" s="84">
        <v>741652</v>
      </c>
      <c r="G204" s="84">
        <v>70088</v>
      </c>
      <c r="H204" s="84">
        <v>4493</v>
      </c>
      <c r="I204" s="84">
        <v>821</v>
      </c>
      <c r="J204" s="84">
        <f t="shared" ref="J204:J238" si="64">SUM(E204:I204)</f>
        <v>1921932</v>
      </c>
      <c r="K204" s="84">
        <f t="shared" si="55"/>
        <v>160335</v>
      </c>
      <c r="L204" s="84">
        <f t="shared" si="56"/>
        <v>2082267</v>
      </c>
      <c r="M204" s="84">
        <v>2433</v>
      </c>
      <c r="N204" s="84">
        <f t="shared" si="57"/>
        <v>203</v>
      </c>
      <c r="O204" s="83">
        <f t="shared" ref="O204:O267" si="65">SUM(L204:N204)</f>
        <v>2084903</v>
      </c>
      <c r="P204" s="84"/>
      <c r="Q204" s="85">
        <v>1271482.9598513136</v>
      </c>
      <c r="R204" s="84">
        <v>866056.84790910524</v>
      </c>
      <c r="S204" s="84">
        <v>77061.375878334613</v>
      </c>
      <c r="T204" s="84">
        <v>6120.1651357041546</v>
      </c>
      <c r="U204" s="84">
        <v>820.82155511435099</v>
      </c>
      <c r="V204" s="84">
        <f t="shared" si="58"/>
        <v>2221542.1703295717</v>
      </c>
      <c r="W204" s="84">
        <f t="shared" si="59"/>
        <v>185328.8296704283</v>
      </c>
      <c r="X204" s="84">
        <f t="shared" si="60"/>
        <v>2406871</v>
      </c>
      <c r="Y204" s="84">
        <f t="shared" si="61"/>
        <v>2433</v>
      </c>
      <c r="Z204" s="84">
        <f t="shared" si="62"/>
        <v>203</v>
      </c>
      <c r="AA204" s="83">
        <f t="shared" ref="AA204:AA267" si="66">SUM(X204:Z204)</f>
        <v>2409507</v>
      </c>
      <c r="AC204" s="85">
        <v>1357129</v>
      </c>
      <c r="AD204" s="84">
        <v>894732</v>
      </c>
      <c r="AE204" s="84">
        <v>77061</v>
      </c>
      <c r="AF204" s="84">
        <v>6120</v>
      </c>
      <c r="AG204" s="84">
        <v>821</v>
      </c>
      <c r="AH204" s="84">
        <f t="shared" si="50"/>
        <v>2335863</v>
      </c>
      <c r="AI204" s="84">
        <f t="shared" si="51"/>
        <v>194866</v>
      </c>
      <c r="AJ204" s="84">
        <f t="shared" si="63"/>
        <v>2530729</v>
      </c>
      <c r="AK204" s="84">
        <v>2433</v>
      </c>
      <c r="AL204" s="84">
        <f t="shared" si="52"/>
        <v>203</v>
      </c>
      <c r="AM204" s="130">
        <f t="shared" ref="AM204:AM236" si="67">SUM(AJ204:AL204)</f>
        <v>2533365</v>
      </c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</row>
    <row r="205" spans="1:51">
      <c r="A205" s="96">
        <f t="shared" si="53"/>
        <v>2035</v>
      </c>
      <c r="B205" s="96">
        <f t="shared" si="54"/>
        <v>3</v>
      </c>
      <c r="C205" s="95">
        <f t="shared" si="49"/>
        <v>49369</v>
      </c>
      <c r="E205" s="85">
        <v>1156960</v>
      </c>
      <c r="F205" s="84">
        <v>758911</v>
      </c>
      <c r="G205" s="84">
        <v>74320</v>
      </c>
      <c r="H205" s="84">
        <v>4225</v>
      </c>
      <c r="I205" s="84">
        <v>829</v>
      </c>
      <c r="J205" s="84">
        <f t="shared" si="64"/>
        <v>1995245</v>
      </c>
      <c r="K205" s="84">
        <f t="shared" si="55"/>
        <v>166451</v>
      </c>
      <c r="L205" s="84">
        <f t="shared" si="56"/>
        <v>2161696</v>
      </c>
      <c r="M205" s="84">
        <v>2339</v>
      </c>
      <c r="N205" s="84">
        <f t="shared" si="57"/>
        <v>195</v>
      </c>
      <c r="O205" s="83">
        <f t="shared" si="65"/>
        <v>2164230</v>
      </c>
      <c r="P205" s="84"/>
      <c r="Q205" s="85">
        <v>1324489.7312084262</v>
      </c>
      <c r="R205" s="84">
        <v>908777.84898799856</v>
      </c>
      <c r="S205" s="84">
        <v>82319.513077174634</v>
      </c>
      <c r="T205" s="84">
        <v>5943.0916474367887</v>
      </c>
      <c r="U205" s="84">
        <v>829.39590654287736</v>
      </c>
      <c r="V205" s="84">
        <f t="shared" si="58"/>
        <v>2322359.5808275794</v>
      </c>
      <c r="W205" s="84">
        <f t="shared" si="59"/>
        <v>193739.41917242063</v>
      </c>
      <c r="X205" s="84">
        <f t="shared" si="60"/>
        <v>2516099</v>
      </c>
      <c r="Y205" s="84">
        <f t="shared" si="61"/>
        <v>2339</v>
      </c>
      <c r="Z205" s="84">
        <f t="shared" si="62"/>
        <v>195</v>
      </c>
      <c r="AA205" s="83">
        <f t="shared" si="66"/>
        <v>2518633</v>
      </c>
      <c r="AC205" s="85">
        <v>1409158</v>
      </c>
      <c r="AD205" s="84">
        <v>942977</v>
      </c>
      <c r="AE205" s="84">
        <v>82320</v>
      </c>
      <c r="AF205" s="84">
        <v>5943</v>
      </c>
      <c r="AG205" s="84">
        <v>829</v>
      </c>
      <c r="AH205" s="84">
        <f t="shared" si="50"/>
        <v>2441227</v>
      </c>
      <c r="AI205" s="84">
        <f t="shared" si="51"/>
        <v>203656</v>
      </c>
      <c r="AJ205" s="84">
        <f t="shared" si="63"/>
        <v>2644883</v>
      </c>
      <c r="AK205" s="84">
        <v>2339</v>
      </c>
      <c r="AL205" s="84">
        <f t="shared" si="52"/>
        <v>195</v>
      </c>
      <c r="AM205" s="130">
        <f t="shared" si="67"/>
        <v>2647417</v>
      </c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</row>
    <row r="206" spans="1:51">
      <c r="A206" s="96">
        <f t="shared" si="53"/>
        <v>2035</v>
      </c>
      <c r="B206" s="96">
        <f t="shared" si="54"/>
        <v>4</v>
      </c>
      <c r="C206" s="95">
        <f t="shared" si="49"/>
        <v>49400</v>
      </c>
      <c r="E206" s="85">
        <v>899239</v>
      </c>
      <c r="F206" s="84">
        <v>709700</v>
      </c>
      <c r="G206" s="84">
        <v>68796</v>
      </c>
      <c r="H206" s="84">
        <v>4559</v>
      </c>
      <c r="I206" s="84">
        <v>697</v>
      </c>
      <c r="J206" s="84">
        <f t="shared" si="64"/>
        <v>1682991</v>
      </c>
      <c r="K206" s="84">
        <f t="shared" si="55"/>
        <v>140401</v>
      </c>
      <c r="L206" s="84">
        <f t="shared" si="56"/>
        <v>1823392</v>
      </c>
      <c r="M206" s="84">
        <v>2172</v>
      </c>
      <c r="N206" s="84">
        <f t="shared" si="57"/>
        <v>181</v>
      </c>
      <c r="O206" s="83">
        <f t="shared" si="65"/>
        <v>1825745</v>
      </c>
      <c r="P206" s="84"/>
      <c r="Q206" s="85">
        <v>1046073.8638612401</v>
      </c>
      <c r="R206" s="84">
        <v>846707.03284187103</v>
      </c>
      <c r="S206" s="84">
        <v>76311.797036255608</v>
      </c>
      <c r="T206" s="84">
        <v>6009.8433090627477</v>
      </c>
      <c r="U206" s="84">
        <v>697.13808115786651</v>
      </c>
      <c r="V206" s="84">
        <f t="shared" si="58"/>
        <v>1975799.6751295873</v>
      </c>
      <c r="W206" s="84">
        <f t="shared" si="59"/>
        <v>164828.3248704127</v>
      </c>
      <c r="X206" s="84">
        <f t="shared" si="60"/>
        <v>2140628</v>
      </c>
      <c r="Y206" s="84">
        <f t="shared" si="61"/>
        <v>2172</v>
      </c>
      <c r="Z206" s="84">
        <f t="shared" si="62"/>
        <v>181</v>
      </c>
      <c r="AA206" s="83">
        <f t="shared" si="66"/>
        <v>2142981</v>
      </c>
      <c r="AC206" s="85">
        <v>1117839</v>
      </c>
      <c r="AD206" s="84">
        <v>880163</v>
      </c>
      <c r="AE206" s="84">
        <v>76312</v>
      </c>
      <c r="AF206" s="84">
        <v>6010</v>
      </c>
      <c r="AG206" s="84">
        <v>697</v>
      </c>
      <c r="AH206" s="84">
        <f t="shared" si="50"/>
        <v>2081021</v>
      </c>
      <c r="AI206" s="84">
        <f t="shared" si="51"/>
        <v>173606</v>
      </c>
      <c r="AJ206" s="84">
        <f t="shared" si="63"/>
        <v>2254627</v>
      </c>
      <c r="AK206" s="84">
        <v>2172</v>
      </c>
      <c r="AL206" s="84">
        <f t="shared" si="52"/>
        <v>181</v>
      </c>
      <c r="AM206" s="130">
        <f t="shared" si="67"/>
        <v>2256980</v>
      </c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</row>
    <row r="207" spans="1:51">
      <c r="A207" s="96">
        <f t="shared" si="53"/>
        <v>2035</v>
      </c>
      <c r="B207" s="96">
        <f t="shared" si="54"/>
        <v>5</v>
      </c>
      <c r="C207" s="95">
        <f t="shared" si="49"/>
        <v>49430</v>
      </c>
      <c r="E207" s="85">
        <v>850114</v>
      </c>
      <c r="F207" s="84">
        <v>700134</v>
      </c>
      <c r="G207" s="84">
        <v>73589</v>
      </c>
      <c r="H207" s="84">
        <v>4777</v>
      </c>
      <c r="I207" s="84">
        <v>491</v>
      </c>
      <c r="J207" s="84">
        <f t="shared" si="64"/>
        <v>1629105</v>
      </c>
      <c r="K207" s="84">
        <f t="shared" si="55"/>
        <v>135906</v>
      </c>
      <c r="L207" s="84">
        <f t="shared" si="56"/>
        <v>1765011</v>
      </c>
      <c r="M207" s="84">
        <v>2174</v>
      </c>
      <c r="N207" s="84">
        <f t="shared" si="57"/>
        <v>181</v>
      </c>
      <c r="O207" s="83">
        <f t="shared" si="65"/>
        <v>1767366</v>
      </c>
      <c r="P207" s="84"/>
      <c r="Q207" s="85">
        <v>962100.91396103438</v>
      </c>
      <c r="R207" s="84">
        <v>853694.88154071569</v>
      </c>
      <c r="S207" s="84">
        <v>81402.005204754299</v>
      </c>
      <c r="T207" s="84">
        <v>6061.9931269455146</v>
      </c>
      <c r="U207" s="84">
        <v>490.56980155764279</v>
      </c>
      <c r="V207" s="84">
        <f t="shared" si="58"/>
        <v>1903750.3636350075</v>
      </c>
      <c r="W207" s="84">
        <f t="shared" si="59"/>
        <v>158817.63636499248</v>
      </c>
      <c r="X207" s="84">
        <f t="shared" si="60"/>
        <v>2062568</v>
      </c>
      <c r="Y207" s="84">
        <f t="shared" si="61"/>
        <v>2174</v>
      </c>
      <c r="Z207" s="84">
        <f t="shared" si="62"/>
        <v>181</v>
      </c>
      <c r="AA207" s="83">
        <f t="shared" si="66"/>
        <v>2064923</v>
      </c>
      <c r="AC207" s="85">
        <v>1030468</v>
      </c>
      <c r="AD207" s="84">
        <v>888218</v>
      </c>
      <c r="AE207" s="84">
        <v>81402</v>
      </c>
      <c r="AF207" s="84">
        <v>6062</v>
      </c>
      <c r="AG207" s="84">
        <v>491</v>
      </c>
      <c r="AH207" s="84">
        <f t="shared" si="50"/>
        <v>2006641</v>
      </c>
      <c r="AI207" s="84">
        <f t="shared" si="51"/>
        <v>167401</v>
      </c>
      <c r="AJ207" s="84">
        <f t="shared" si="63"/>
        <v>2174042</v>
      </c>
      <c r="AK207" s="84">
        <v>2174</v>
      </c>
      <c r="AL207" s="84">
        <f t="shared" si="52"/>
        <v>181</v>
      </c>
      <c r="AM207" s="130">
        <f t="shared" si="67"/>
        <v>2176397</v>
      </c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</row>
    <row r="208" spans="1:51">
      <c r="A208" s="96">
        <f t="shared" si="53"/>
        <v>2035</v>
      </c>
      <c r="B208" s="96">
        <f t="shared" si="54"/>
        <v>6</v>
      </c>
      <c r="C208" s="95">
        <f t="shared" si="49"/>
        <v>49461</v>
      </c>
      <c r="E208" s="85">
        <v>769755</v>
      </c>
      <c r="F208" s="84">
        <v>659586</v>
      </c>
      <c r="G208" s="84">
        <v>72188</v>
      </c>
      <c r="H208" s="84">
        <v>4852</v>
      </c>
      <c r="I208" s="84">
        <v>392</v>
      </c>
      <c r="J208" s="84">
        <f t="shared" si="64"/>
        <v>1506773</v>
      </c>
      <c r="K208" s="84">
        <f t="shared" si="55"/>
        <v>125700</v>
      </c>
      <c r="L208" s="84">
        <f t="shared" si="56"/>
        <v>1632473</v>
      </c>
      <c r="M208" s="84">
        <v>1787</v>
      </c>
      <c r="N208" s="84">
        <f t="shared" si="57"/>
        <v>149</v>
      </c>
      <c r="O208" s="83">
        <f t="shared" si="65"/>
        <v>1634409</v>
      </c>
      <c r="P208" s="84"/>
      <c r="Q208" s="85">
        <v>856065.43453280802</v>
      </c>
      <c r="R208" s="84">
        <v>804736.61517675128</v>
      </c>
      <c r="S208" s="84">
        <v>79919.438952990415</v>
      </c>
      <c r="T208" s="84">
        <v>5931.1445653449755</v>
      </c>
      <c r="U208" s="84">
        <v>391.59056351793322</v>
      </c>
      <c r="V208" s="84">
        <f t="shared" si="58"/>
        <v>1747044.2237914128</v>
      </c>
      <c r="W208" s="84">
        <f t="shared" si="59"/>
        <v>145744.77620858722</v>
      </c>
      <c r="X208" s="84">
        <f t="shared" si="60"/>
        <v>1892789</v>
      </c>
      <c r="Y208" s="84">
        <f t="shared" si="61"/>
        <v>1787</v>
      </c>
      <c r="Z208" s="84">
        <f t="shared" si="62"/>
        <v>149</v>
      </c>
      <c r="AA208" s="83">
        <f t="shared" si="66"/>
        <v>1894725</v>
      </c>
      <c r="AC208" s="85">
        <v>913221</v>
      </c>
      <c r="AD208" s="84">
        <v>838706</v>
      </c>
      <c r="AE208" s="84">
        <v>79919</v>
      </c>
      <c r="AF208" s="84">
        <v>5931</v>
      </c>
      <c r="AG208" s="84">
        <v>392</v>
      </c>
      <c r="AH208" s="84">
        <f t="shared" si="50"/>
        <v>1838169</v>
      </c>
      <c r="AI208" s="84">
        <f t="shared" si="51"/>
        <v>153347</v>
      </c>
      <c r="AJ208" s="84">
        <f t="shared" si="63"/>
        <v>1991516</v>
      </c>
      <c r="AK208" s="84">
        <v>1787</v>
      </c>
      <c r="AL208" s="84">
        <f t="shared" si="52"/>
        <v>149</v>
      </c>
      <c r="AM208" s="130">
        <f t="shared" si="67"/>
        <v>1993452</v>
      </c>
      <c r="AO208" s="240"/>
      <c r="AP208" s="240"/>
      <c r="AQ208" s="240"/>
      <c r="AR208" s="240"/>
      <c r="AS208" s="240"/>
      <c r="AT208" s="240"/>
      <c r="AU208" s="240"/>
      <c r="AV208" s="240"/>
      <c r="AW208" s="240"/>
      <c r="AX208" s="240"/>
      <c r="AY208" s="240"/>
    </row>
    <row r="209" spans="1:51">
      <c r="A209" s="96">
        <f t="shared" si="53"/>
        <v>2035</v>
      </c>
      <c r="B209" s="96">
        <f t="shared" si="54"/>
        <v>7</v>
      </c>
      <c r="C209" s="95">
        <f t="shared" si="49"/>
        <v>49491</v>
      </c>
      <c r="E209" s="85">
        <v>769278</v>
      </c>
      <c r="F209" s="84">
        <v>738039</v>
      </c>
      <c r="G209" s="84">
        <v>77620</v>
      </c>
      <c r="H209" s="84">
        <v>4625</v>
      </c>
      <c r="I209" s="84">
        <v>329</v>
      </c>
      <c r="J209" s="84">
        <f t="shared" si="64"/>
        <v>1589891</v>
      </c>
      <c r="K209" s="84">
        <f t="shared" si="55"/>
        <v>132634</v>
      </c>
      <c r="L209" s="84">
        <f t="shared" si="56"/>
        <v>1722525</v>
      </c>
      <c r="M209" s="84">
        <v>2889</v>
      </c>
      <c r="N209" s="84">
        <f t="shared" si="57"/>
        <v>241</v>
      </c>
      <c r="O209" s="83">
        <f t="shared" si="65"/>
        <v>1725655</v>
      </c>
      <c r="P209" s="84"/>
      <c r="Q209" s="85">
        <v>858768.04273328115</v>
      </c>
      <c r="R209" s="84">
        <v>894299.88927512837</v>
      </c>
      <c r="S209" s="84">
        <v>85557.324566160081</v>
      </c>
      <c r="T209" s="84">
        <v>5893.1811866933904</v>
      </c>
      <c r="U209" s="84">
        <v>328.5058429727971</v>
      </c>
      <c r="V209" s="84">
        <f t="shared" si="58"/>
        <v>1844846.9436042358</v>
      </c>
      <c r="W209" s="84">
        <f t="shared" si="59"/>
        <v>153904.05639576423</v>
      </c>
      <c r="X209" s="84">
        <f t="shared" si="60"/>
        <v>1998751</v>
      </c>
      <c r="Y209" s="84">
        <f t="shared" si="61"/>
        <v>2889</v>
      </c>
      <c r="Z209" s="84">
        <f t="shared" si="62"/>
        <v>241</v>
      </c>
      <c r="AA209" s="83">
        <f t="shared" si="66"/>
        <v>2001881</v>
      </c>
      <c r="AC209" s="85">
        <v>923973</v>
      </c>
      <c r="AD209" s="84">
        <v>932105</v>
      </c>
      <c r="AE209" s="84">
        <v>85557</v>
      </c>
      <c r="AF209" s="84">
        <v>5893</v>
      </c>
      <c r="AG209" s="84">
        <v>329</v>
      </c>
      <c r="AH209" s="84">
        <f t="shared" si="50"/>
        <v>1947857</v>
      </c>
      <c r="AI209" s="84">
        <f t="shared" si="51"/>
        <v>162497</v>
      </c>
      <c r="AJ209" s="84">
        <f t="shared" si="63"/>
        <v>2110354</v>
      </c>
      <c r="AK209" s="84">
        <v>2889</v>
      </c>
      <c r="AL209" s="84">
        <f t="shared" si="52"/>
        <v>241</v>
      </c>
      <c r="AM209" s="130">
        <f t="shared" si="67"/>
        <v>2113484</v>
      </c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</row>
    <row r="210" spans="1:51">
      <c r="A210" s="96">
        <f t="shared" si="53"/>
        <v>2035</v>
      </c>
      <c r="B210" s="96">
        <f t="shared" si="54"/>
        <v>8</v>
      </c>
      <c r="C210" s="95">
        <f t="shared" si="49"/>
        <v>49522</v>
      </c>
      <c r="E210" s="85">
        <v>798950</v>
      </c>
      <c r="F210" s="84">
        <v>756337</v>
      </c>
      <c r="G210" s="84">
        <v>78861</v>
      </c>
      <c r="H210" s="84">
        <v>4557</v>
      </c>
      <c r="I210" s="84">
        <v>311</v>
      </c>
      <c r="J210" s="84">
        <f t="shared" si="64"/>
        <v>1639016</v>
      </c>
      <c r="K210" s="84">
        <f t="shared" si="55"/>
        <v>136733</v>
      </c>
      <c r="L210" s="84">
        <f t="shared" si="56"/>
        <v>1775749</v>
      </c>
      <c r="M210" s="84">
        <v>1634</v>
      </c>
      <c r="N210" s="84">
        <f t="shared" si="57"/>
        <v>136</v>
      </c>
      <c r="O210" s="83">
        <f t="shared" si="65"/>
        <v>1777519</v>
      </c>
      <c r="P210" s="84"/>
      <c r="Q210" s="85">
        <v>889301.95821767591</v>
      </c>
      <c r="R210" s="84">
        <v>915149.8160873435</v>
      </c>
      <c r="S210" s="84">
        <v>87147.63652213772</v>
      </c>
      <c r="T210" s="84">
        <v>6011.0058250255306</v>
      </c>
      <c r="U210" s="84">
        <v>310.84337902884658</v>
      </c>
      <c r="V210" s="84">
        <f t="shared" si="58"/>
        <v>1897921.2600312117</v>
      </c>
      <c r="W210" s="84">
        <f t="shared" si="59"/>
        <v>158331.73996878834</v>
      </c>
      <c r="X210" s="84">
        <f t="shared" si="60"/>
        <v>2056253</v>
      </c>
      <c r="Y210" s="84">
        <f t="shared" si="61"/>
        <v>1634</v>
      </c>
      <c r="Z210" s="84">
        <f t="shared" si="62"/>
        <v>136</v>
      </c>
      <c r="AA210" s="83">
        <f t="shared" si="66"/>
        <v>2058023</v>
      </c>
      <c r="AC210" s="85">
        <v>952783</v>
      </c>
      <c r="AD210" s="84">
        <v>952801</v>
      </c>
      <c r="AE210" s="84">
        <v>87148</v>
      </c>
      <c r="AF210" s="84">
        <v>6011</v>
      </c>
      <c r="AG210" s="84">
        <v>311</v>
      </c>
      <c r="AH210" s="84">
        <f t="shared" si="50"/>
        <v>1999054</v>
      </c>
      <c r="AI210" s="84">
        <f t="shared" si="51"/>
        <v>166768</v>
      </c>
      <c r="AJ210" s="84">
        <f t="shared" si="63"/>
        <v>2165822</v>
      </c>
      <c r="AK210" s="84">
        <v>1634</v>
      </c>
      <c r="AL210" s="84">
        <f t="shared" si="52"/>
        <v>136</v>
      </c>
      <c r="AM210" s="130">
        <f t="shared" si="67"/>
        <v>2167592</v>
      </c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</row>
    <row r="211" spans="1:51">
      <c r="A211" s="96">
        <f t="shared" si="53"/>
        <v>2035</v>
      </c>
      <c r="B211" s="96">
        <f t="shared" si="54"/>
        <v>9</v>
      </c>
      <c r="C211" s="95">
        <f t="shared" si="49"/>
        <v>49553</v>
      </c>
      <c r="E211" s="85">
        <v>747822</v>
      </c>
      <c r="F211" s="84">
        <v>696222</v>
      </c>
      <c r="G211" s="84">
        <v>76060</v>
      </c>
      <c r="H211" s="84">
        <v>5015</v>
      </c>
      <c r="I211" s="84">
        <v>346</v>
      </c>
      <c r="J211" s="84">
        <f t="shared" si="64"/>
        <v>1525465</v>
      </c>
      <c r="K211" s="84">
        <f t="shared" si="55"/>
        <v>127260</v>
      </c>
      <c r="L211" s="84">
        <f t="shared" si="56"/>
        <v>1652725</v>
      </c>
      <c r="M211" s="84">
        <v>1428</v>
      </c>
      <c r="N211" s="84">
        <f t="shared" si="57"/>
        <v>119</v>
      </c>
      <c r="O211" s="83">
        <f t="shared" si="65"/>
        <v>1654272</v>
      </c>
      <c r="P211" s="84"/>
      <c r="Q211" s="85">
        <v>844209.92124927556</v>
      </c>
      <c r="R211" s="84">
        <v>845208.00611754949</v>
      </c>
      <c r="S211" s="84">
        <v>83884.348017626617</v>
      </c>
      <c r="T211" s="84">
        <v>6471.3109579566144</v>
      </c>
      <c r="U211" s="84">
        <v>346.36708747032498</v>
      </c>
      <c r="V211" s="84">
        <f t="shared" si="58"/>
        <v>1780119.9534298787</v>
      </c>
      <c r="W211" s="84">
        <f t="shared" si="59"/>
        <v>148504.04657012131</v>
      </c>
      <c r="X211" s="84">
        <f t="shared" si="60"/>
        <v>1928624</v>
      </c>
      <c r="Y211" s="84">
        <f t="shared" si="61"/>
        <v>1428</v>
      </c>
      <c r="Z211" s="84">
        <f t="shared" si="62"/>
        <v>119</v>
      </c>
      <c r="AA211" s="83">
        <f t="shared" si="66"/>
        <v>1930171</v>
      </c>
      <c r="AC211" s="85">
        <v>903424</v>
      </c>
      <c r="AD211" s="84">
        <v>877971</v>
      </c>
      <c r="AE211" s="84">
        <v>83884</v>
      </c>
      <c r="AF211" s="84">
        <v>6471</v>
      </c>
      <c r="AG211" s="84">
        <v>346</v>
      </c>
      <c r="AH211" s="84">
        <f t="shared" si="50"/>
        <v>1872096</v>
      </c>
      <c r="AI211" s="84">
        <f t="shared" si="51"/>
        <v>156177</v>
      </c>
      <c r="AJ211" s="84">
        <f t="shared" si="63"/>
        <v>2028273</v>
      </c>
      <c r="AK211" s="84">
        <v>1428</v>
      </c>
      <c r="AL211" s="84">
        <f t="shared" si="52"/>
        <v>119</v>
      </c>
      <c r="AM211" s="130">
        <f t="shared" si="67"/>
        <v>2029820</v>
      </c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</row>
    <row r="212" spans="1:51">
      <c r="A212" s="96">
        <f t="shared" si="53"/>
        <v>2035</v>
      </c>
      <c r="B212" s="96">
        <f t="shared" si="54"/>
        <v>10</v>
      </c>
      <c r="C212" s="95">
        <f t="shared" si="49"/>
        <v>49583</v>
      </c>
      <c r="E212" s="85">
        <v>918166</v>
      </c>
      <c r="F212" s="84">
        <v>685989</v>
      </c>
      <c r="G212" s="84">
        <v>76269</v>
      </c>
      <c r="H212" s="84">
        <v>4436</v>
      </c>
      <c r="I212" s="84">
        <v>543</v>
      </c>
      <c r="J212" s="84">
        <f t="shared" si="64"/>
        <v>1685403</v>
      </c>
      <c r="K212" s="84">
        <f t="shared" si="55"/>
        <v>140602</v>
      </c>
      <c r="L212" s="84">
        <f t="shared" si="56"/>
        <v>1826005</v>
      </c>
      <c r="M212" s="84">
        <v>1830</v>
      </c>
      <c r="N212" s="84">
        <f t="shared" si="57"/>
        <v>153</v>
      </c>
      <c r="O212" s="83">
        <f t="shared" si="65"/>
        <v>1827988</v>
      </c>
      <c r="P212" s="84"/>
      <c r="Q212" s="85">
        <v>1051148.7166567205</v>
      </c>
      <c r="R212" s="84">
        <v>837889.28678341815</v>
      </c>
      <c r="S212" s="84">
        <v>84404.970576921667</v>
      </c>
      <c r="T212" s="84">
        <v>6272.1088565213804</v>
      </c>
      <c r="U212" s="84">
        <v>543.21406112693694</v>
      </c>
      <c r="V212" s="84">
        <f t="shared" si="58"/>
        <v>1980258.2969347087</v>
      </c>
      <c r="W212" s="84">
        <f t="shared" si="59"/>
        <v>165200.70306529128</v>
      </c>
      <c r="X212" s="84">
        <f t="shared" si="60"/>
        <v>2145459</v>
      </c>
      <c r="Y212" s="84">
        <f t="shared" si="61"/>
        <v>1830</v>
      </c>
      <c r="Z212" s="84">
        <f t="shared" si="62"/>
        <v>153</v>
      </c>
      <c r="AA212" s="83">
        <f t="shared" si="66"/>
        <v>2147442</v>
      </c>
      <c r="AC212" s="85">
        <v>1128283</v>
      </c>
      <c r="AD212" s="84">
        <v>871174</v>
      </c>
      <c r="AE212" s="84">
        <v>84405</v>
      </c>
      <c r="AF212" s="84">
        <v>6272</v>
      </c>
      <c r="AG212" s="84">
        <v>543</v>
      </c>
      <c r="AH212" s="84">
        <f t="shared" si="50"/>
        <v>2090677</v>
      </c>
      <c r="AI212" s="84">
        <f t="shared" si="51"/>
        <v>174412</v>
      </c>
      <c r="AJ212" s="84">
        <f t="shared" si="63"/>
        <v>2265089</v>
      </c>
      <c r="AK212" s="84">
        <v>1830</v>
      </c>
      <c r="AL212" s="84">
        <f t="shared" si="52"/>
        <v>153</v>
      </c>
      <c r="AM212" s="130">
        <f t="shared" si="67"/>
        <v>2267072</v>
      </c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</row>
    <row r="213" spans="1:51">
      <c r="A213" s="96">
        <f t="shared" si="53"/>
        <v>2035</v>
      </c>
      <c r="B213" s="96">
        <f t="shared" si="54"/>
        <v>11</v>
      </c>
      <c r="C213" s="95">
        <f t="shared" si="49"/>
        <v>49614</v>
      </c>
      <c r="E213" s="85">
        <v>1126251</v>
      </c>
      <c r="F213" s="84">
        <v>713994</v>
      </c>
      <c r="G213" s="84">
        <v>71409</v>
      </c>
      <c r="H213" s="84">
        <v>4379</v>
      </c>
      <c r="I213" s="84">
        <v>769</v>
      </c>
      <c r="J213" s="84">
        <f t="shared" si="64"/>
        <v>1916802</v>
      </c>
      <c r="K213" s="84">
        <f t="shared" si="55"/>
        <v>159907</v>
      </c>
      <c r="L213" s="84">
        <f t="shared" si="56"/>
        <v>2076709</v>
      </c>
      <c r="M213" s="84">
        <v>1832</v>
      </c>
      <c r="N213" s="84">
        <f t="shared" si="57"/>
        <v>153</v>
      </c>
      <c r="O213" s="83">
        <f t="shared" si="65"/>
        <v>2078694</v>
      </c>
      <c r="P213" s="84"/>
      <c r="Q213" s="85">
        <v>1299768.720297033</v>
      </c>
      <c r="R213" s="84">
        <v>857002.50990250672</v>
      </c>
      <c r="S213" s="84">
        <v>78890.753459850108</v>
      </c>
      <c r="T213" s="84">
        <v>6377.800749821331</v>
      </c>
      <c r="U213" s="84">
        <v>769.49589276355005</v>
      </c>
      <c r="V213" s="84">
        <f t="shared" si="58"/>
        <v>2242809.2803019746</v>
      </c>
      <c r="W213" s="84">
        <f t="shared" si="59"/>
        <v>187103.71969802538</v>
      </c>
      <c r="X213" s="84">
        <f t="shared" si="60"/>
        <v>2429913</v>
      </c>
      <c r="Y213" s="84">
        <f t="shared" si="61"/>
        <v>1832</v>
      </c>
      <c r="Z213" s="84">
        <f t="shared" si="62"/>
        <v>153</v>
      </c>
      <c r="AA213" s="83">
        <f t="shared" si="66"/>
        <v>2431898</v>
      </c>
      <c r="AC213" s="85">
        <v>1398013</v>
      </c>
      <c r="AD213" s="84">
        <v>888791</v>
      </c>
      <c r="AE213" s="84">
        <v>78891</v>
      </c>
      <c r="AF213" s="84">
        <v>6378</v>
      </c>
      <c r="AG213" s="84">
        <v>769</v>
      </c>
      <c r="AH213" s="84">
        <f t="shared" si="50"/>
        <v>2372842</v>
      </c>
      <c r="AI213" s="84">
        <f t="shared" si="51"/>
        <v>197951</v>
      </c>
      <c r="AJ213" s="84">
        <f t="shared" si="63"/>
        <v>2570793</v>
      </c>
      <c r="AK213" s="84">
        <v>1832</v>
      </c>
      <c r="AL213" s="84">
        <f t="shared" si="52"/>
        <v>153</v>
      </c>
      <c r="AM213" s="130">
        <f t="shared" si="67"/>
        <v>2572778</v>
      </c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</row>
    <row r="214" spans="1:51">
      <c r="A214" s="96">
        <f t="shared" si="53"/>
        <v>2035</v>
      </c>
      <c r="B214" s="96">
        <f t="shared" si="54"/>
        <v>12</v>
      </c>
      <c r="C214" s="95">
        <f t="shared" si="49"/>
        <v>49644</v>
      </c>
      <c r="E214" s="85">
        <v>1298346</v>
      </c>
      <c r="F214" s="84">
        <v>831690</v>
      </c>
      <c r="G214" s="84">
        <v>72871</v>
      </c>
      <c r="H214" s="84">
        <v>4538</v>
      </c>
      <c r="I214" s="84">
        <v>969</v>
      </c>
      <c r="J214" s="84">
        <f t="shared" si="64"/>
        <v>2208414</v>
      </c>
      <c r="K214" s="84">
        <f t="shared" si="55"/>
        <v>184234</v>
      </c>
      <c r="L214" s="84">
        <f t="shared" si="56"/>
        <v>2392648</v>
      </c>
      <c r="M214" s="84">
        <v>1718</v>
      </c>
      <c r="N214" s="84">
        <f t="shared" si="57"/>
        <v>143</v>
      </c>
      <c r="O214" s="83">
        <f t="shared" si="65"/>
        <v>2394509</v>
      </c>
      <c r="P214" s="84"/>
      <c r="Q214" s="85">
        <v>1542753.5426879504</v>
      </c>
      <c r="R214" s="84">
        <v>983363.74955461</v>
      </c>
      <c r="S214" s="84">
        <v>80668.890241893256</v>
      </c>
      <c r="T214" s="84">
        <v>6655.1252753129402</v>
      </c>
      <c r="U214" s="84">
        <v>968.88980884925411</v>
      </c>
      <c r="V214" s="84">
        <f t="shared" si="58"/>
        <v>2614410.1975686164</v>
      </c>
      <c r="W214" s="84">
        <f t="shared" si="59"/>
        <v>218103.80243138364</v>
      </c>
      <c r="X214" s="84">
        <f t="shared" si="60"/>
        <v>2832514</v>
      </c>
      <c r="Y214" s="84">
        <f t="shared" si="61"/>
        <v>1718</v>
      </c>
      <c r="Z214" s="84">
        <f t="shared" si="62"/>
        <v>143</v>
      </c>
      <c r="AA214" s="83">
        <f t="shared" si="66"/>
        <v>2834375</v>
      </c>
      <c r="AC214" s="85">
        <v>1671957</v>
      </c>
      <c r="AD214" s="84">
        <v>1023782</v>
      </c>
      <c r="AE214" s="84">
        <v>80669</v>
      </c>
      <c r="AF214" s="84">
        <v>6655</v>
      </c>
      <c r="AG214" s="84">
        <v>969</v>
      </c>
      <c r="AH214" s="84">
        <f t="shared" si="50"/>
        <v>2784032</v>
      </c>
      <c r="AI214" s="84">
        <f t="shared" si="51"/>
        <v>232254</v>
      </c>
      <c r="AJ214" s="84">
        <f t="shared" si="63"/>
        <v>3016286</v>
      </c>
      <c r="AK214" s="84">
        <v>1718</v>
      </c>
      <c r="AL214" s="84">
        <f t="shared" si="52"/>
        <v>143</v>
      </c>
      <c r="AM214" s="130">
        <f t="shared" si="67"/>
        <v>3018147</v>
      </c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</row>
    <row r="215" spans="1:51">
      <c r="A215" s="96">
        <f t="shared" si="53"/>
        <v>2036</v>
      </c>
      <c r="B215" s="96">
        <f t="shared" si="54"/>
        <v>1</v>
      </c>
      <c r="C215" s="95">
        <f t="shared" si="49"/>
        <v>49675</v>
      </c>
      <c r="E215" s="85">
        <v>1363903</v>
      </c>
      <c r="F215" s="84">
        <v>835875</v>
      </c>
      <c r="G215" s="84">
        <v>74533</v>
      </c>
      <c r="H215" s="84">
        <v>4584</v>
      </c>
      <c r="I215" s="84">
        <v>1030</v>
      </c>
      <c r="J215" s="84">
        <f t="shared" si="64"/>
        <v>2279925</v>
      </c>
      <c r="K215" s="84">
        <f t="shared" si="55"/>
        <v>190200</v>
      </c>
      <c r="L215" s="84">
        <f t="shared" si="56"/>
        <v>2470125</v>
      </c>
      <c r="M215" s="84">
        <v>2325</v>
      </c>
      <c r="N215" s="84">
        <f t="shared" si="57"/>
        <v>194</v>
      </c>
      <c r="O215" s="83">
        <f t="shared" si="65"/>
        <v>2472644</v>
      </c>
      <c r="P215" s="84"/>
      <c r="Q215" s="85">
        <v>1582197.7851997886</v>
      </c>
      <c r="R215" s="84">
        <v>987258.57956707233</v>
      </c>
      <c r="S215" s="84">
        <v>82398.017574262427</v>
      </c>
      <c r="T215" s="84">
        <v>6731.9040720475796</v>
      </c>
      <c r="U215" s="84">
        <v>1029.7156898137653</v>
      </c>
      <c r="V215" s="84">
        <f t="shared" si="58"/>
        <v>2659616.0021029846</v>
      </c>
      <c r="W215" s="84">
        <f t="shared" si="59"/>
        <v>221874.99789701542</v>
      </c>
      <c r="X215" s="84">
        <f t="shared" si="60"/>
        <v>2881491</v>
      </c>
      <c r="Y215" s="84">
        <f t="shared" si="61"/>
        <v>2325</v>
      </c>
      <c r="Z215" s="84">
        <f t="shared" si="62"/>
        <v>194</v>
      </c>
      <c r="AA215" s="83">
        <f t="shared" si="66"/>
        <v>2884010</v>
      </c>
      <c r="AC215" s="85">
        <v>1692885</v>
      </c>
      <c r="AD215" s="84">
        <v>1025244</v>
      </c>
      <c r="AE215" s="84">
        <v>82398</v>
      </c>
      <c r="AF215" s="84">
        <v>6732</v>
      </c>
      <c r="AG215" s="84">
        <v>1030</v>
      </c>
      <c r="AH215" s="84">
        <f t="shared" si="50"/>
        <v>2808289</v>
      </c>
      <c r="AI215" s="84">
        <f t="shared" si="51"/>
        <v>234278</v>
      </c>
      <c r="AJ215" s="84">
        <f t="shared" si="63"/>
        <v>3042567</v>
      </c>
      <c r="AK215" s="84">
        <v>2325</v>
      </c>
      <c r="AL215" s="84">
        <f t="shared" si="52"/>
        <v>194</v>
      </c>
      <c r="AM215" s="130">
        <f t="shared" si="67"/>
        <v>3045086</v>
      </c>
      <c r="AO215" s="240"/>
      <c r="AP215" s="240"/>
      <c r="AQ215" s="240"/>
      <c r="AR215" s="240"/>
      <c r="AS215" s="240"/>
      <c r="AT215" s="240"/>
      <c r="AU215" s="240"/>
      <c r="AV215" s="240"/>
      <c r="AW215" s="240"/>
      <c r="AX215" s="240"/>
      <c r="AY215" s="240"/>
    </row>
    <row r="216" spans="1:51">
      <c r="A216" s="96">
        <f t="shared" si="53"/>
        <v>2036</v>
      </c>
      <c r="B216" s="96">
        <f t="shared" si="54"/>
        <v>2</v>
      </c>
      <c r="C216" s="95">
        <f t="shared" si="49"/>
        <v>49706</v>
      </c>
      <c r="E216" s="85">
        <v>1164236</v>
      </c>
      <c r="F216" s="84">
        <v>786612</v>
      </c>
      <c r="G216" s="84">
        <v>72945</v>
      </c>
      <c r="H216" s="84">
        <v>4839</v>
      </c>
      <c r="I216" s="84">
        <v>855</v>
      </c>
      <c r="J216" s="84">
        <f t="shared" si="64"/>
        <v>2029487</v>
      </c>
      <c r="K216" s="84">
        <f t="shared" si="55"/>
        <v>169307</v>
      </c>
      <c r="L216" s="84">
        <f t="shared" si="56"/>
        <v>2198794</v>
      </c>
      <c r="M216" s="84">
        <v>2433</v>
      </c>
      <c r="N216" s="84">
        <f t="shared" si="57"/>
        <v>203</v>
      </c>
      <c r="O216" s="83">
        <f t="shared" si="65"/>
        <v>2201430</v>
      </c>
      <c r="P216" s="84"/>
      <c r="Q216" s="85">
        <v>1344767.1862288804</v>
      </c>
      <c r="R216" s="84">
        <v>920495.10841587465</v>
      </c>
      <c r="S216" s="84">
        <v>80151.340525340464</v>
      </c>
      <c r="T216" s="84">
        <v>6480.3742123605125</v>
      </c>
      <c r="U216" s="84">
        <v>854.78814743191958</v>
      </c>
      <c r="V216" s="84">
        <f t="shared" si="58"/>
        <v>2352748.7975298879</v>
      </c>
      <c r="W216" s="84">
        <f t="shared" si="59"/>
        <v>196275.20247011213</v>
      </c>
      <c r="X216" s="84">
        <f t="shared" si="60"/>
        <v>2549024</v>
      </c>
      <c r="Y216" s="84">
        <f t="shared" si="61"/>
        <v>2433</v>
      </c>
      <c r="Z216" s="84">
        <f t="shared" si="62"/>
        <v>203</v>
      </c>
      <c r="AA216" s="83">
        <f t="shared" si="66"/>
        <v>2551660</v>
      </c>
      <c r="AC216" s="85">
        <v>1433948</v>
      </c>
      <c r="AD216" s="84">
        <v>951147</v>
      </c>
      <c r="AE216" s="84">
        <v>80151</v>
      </c>
      <c r="AF216" s="84">
        <v>6480</v>
      </c>
      <c r="AG216" s="84">
        <v>855</v>
      </c>
      <c r="AH216" s="84">
        <f t="shared" si="50"/>
        <v>2472581</v>
      </c>
      <c r="AI216" s="84">
        <f t="shared" si="51"/>
        <v>206272</v>
      </c>
      <c r="AJ216" s="84">
        <f t="shared" si="63"/>
        <v>2678853</v>
      </c>
      <c r="AK216" s="84">
        <v>2433</v>
      </c>
      <c r="AL216" s="84">
        <f t="shared" si="52"/>
        <v>203</v>
      </c>
      <c r="AM216" s="130">
        <f t="shared" si="67"/>
        <v>2681489</v>
      </c>
      <c r="AO216" s="240"/>
      <c r="AP216" s="240"/>
      <c r="AQ216" s="240"/>
      <c r="AR216" s="240"/>
      <c r="AS216" s="240"/>
      <c r="AT216" s="240"/>
      <c r="AU216" s="240"/>
      <c r="AV216" s="240"/>
      <c r="AW216" s="240"/>
      <c r="AX216" s="240"/>
      <c r="AY216" s="240"/>
    </row>
    <row r="217" spans="1:51">
      <c r="A217" s="96">
        <f t="shared" si="53"/>
        <v>2036</v>
      </c>
      <c r="B217" s="96">
        <f t="shared" si="54"/>
        <v>3</v>
      </c>
      <c r="C217" s="95">
        <f t="shared" si="49"/>
        <v>49735</v>
      </c>
      <c r="E217" s="85">
        <v>1170942</v>
      </c>
      <c r="F217" s="84">
        <v>769149</v>
      </c>
      <c r="G217" s="84">
        <v>74008</v>
      </c>
      <c r="H217" s="84">
        <v>4301</v>
      </c>
      <c r="I217" s="84">
        <v>830</v>
      </c>
      <c r="J217" s="84">
        <f t="shared" si="64"/>
        <v>2019230</v>
      </c>
      <c r="K217" s="84">
        <f t="shared" si="55"/>
        <v>168451</v>
      </c>
      <c r="L217" s="84">
        <f t="shared" si="56"/>
        <v>2187681</v>
      </c>
      <c r="M217" s="84">
        <v>2339</v>
      </c>
      <c r="N217" s="84">
        <f t="shared" si="57"/>
        <v>195</v>
      </c>
      <c r="O217" s="83">
        <f t="shared" si="65"/>
        <v>2190215</v>
      </c>
      <c r="P217" s="84"/>
      <c r="Q217" s="85">
        <v>1347562.0248539643</v>
      </c>
      <c r="R217" s="84">
        <v>925327.84449584992</v>
      </c>
      <c r="S217" s="84">
        <v>82012.173696339509</v>
      </c>
      <c r="T217" s="84">
        <v>6032.8597728373916</v>
      </c>
      <c r="U217" s="84">
        <v>829.97883211290014</v>
      </c>
      <c r="V217" s="84">
        <f t="shared" si="58"/>
        <v>2361764.881651104</v>
      </c>
      <c r="W217" s="84">
        <f t="shared" si="59"/>
        <v>197027.11834889604</v>
      </c>
      <c r="X217" s="84">
        <f t="shared" si="60"/>
        <v>2558792</v>
      </c>
      <c r="Y217" s="84">
        <f t="shared" si="61"/>
        <v>2339</v>
      </c>
      <c r="Z217" s="84">
        <f t="shared" si="62"/>
        <v>195</v>
      </c>
      <c r="AA217" s="83">
        <f t="shared" si="66"/>
        <v>2561326</v>
      </c>
      <c r="AC217" s="85">
        <v>1435612</v>
      </c>
      <c r="AD217" s="84">
        <v>961914</v>
      </c>
      <c r="AE217" s="84">
        <v>82012</v>
      </c>
      <c r="AF217" s="84">
        <v>6033</v>
      </c>
      <c r="AG217" s="84">
        <v>830</v>
      </c>
      <c r="AH217" s="84">
        <f t="shared" si="50"/>
        <v>2486401</v>
      </c>
      <c r="AI217" s="84">
        <f t="shared" si="51"/>
        <v>207425</v>
      </c>
      <c r="AJ217" s="84">
        <f t="shared" si="63"/>
        <v>2693826</v>
      </c>
      <c r="AK217" s="84">
        <v>2339</v>
      </c>
      <c r="AL217" s="84">
        <f t="shared" si="52"/>
        <v>195</v>
      </c>
      <c r="AM217" s="130">
        <f t="shared" si="67"/>
        <v>2696360</v>
      </c>
      <c r="AO217" s="240"/>
      <c r="AP217" s="240"/>
      <c r="AQ217" s="240"/>
      <c r="AR217" s="240"/>
      <c r="AS217" s="240"/>
      <c r="AT217" s="240"/>
      <c r="AU217" s="240"/>
      <c r="AV217" s="240"/>
      <c r="AW217" s="240"/>
      <c r="AX217" s="240"/>
      <c r="AY217" s="240"/>
    </row>
    <row r="218" spans="1:51">
      <c r="A218" s="96">
        <f t="shared" si="53"/>
        <v>2036</v>
      </c>
      <c r="B218" s="96">
        <f t="shared" si="54"/>
        <v>4</v>
      </c>
      <c r="C218" s="95">
        <f t="shared" si="49"/>
        <v>49766</v>
      </c>
      <c r="E218" s="85">
        <v>909588</v>
      </c>
      <c r="F218" s="84">
        <v>718882</v>
      </c>
      <c r="G218" s="84">
        <v>68510</v>
      </c>
      <c r="H218" s="84">
        <v>4629</v>
      </c>
      <c r="I218" s="84">
        <v>697</v>
      </c>
      <c r="J218" s="84">
        <f t="shared" si="64"/>
        <v>1702306</v>
      </c>
      <c r="K218" s="84">
        <f t="shared" si="55"/>
        <v>142013</v>
      </c>
      <c r="L218" s="84">
        <f t="shared" si="56"/>
        <v>1844319</v>
      </c>
      <c r="M218" s="84">
        <v>2172</v>
      </c>
      <c r="N218" s="84">
        <f t="shared" si="57"/>
        <v>181</v>
      </c>
      <c r="O218" s="83">
        <f t="shared" si="65"/>
        <v>1846672</v>
      </c>
      <c r="P218" s="84"/>
      <c r="Q218" s="85">
        <v>1063637.2899782765</v>
      </c>
      <c r="R218" s="84">
        <v>862252.43770433823</v>
      </c>
      <c r="S218" s="84">
        <v>76029.620619162059</v>
      </c>
      <c r="T218" s="84">
        <v>6092.1927346571983</v>
      </c>
      <c r="U218" s="84">
        <v>697.32245126672967</v>
      </c>
      <c r="V218" s="84">
        <f t="shared" si="58"/>
        <v>2008708.8634877005</v>
      </c>
      <c r="W218" s="84">
        <f t="shared" si="59"/>
        <v>167574.13651229953</v>
      </c>
      <c r="X218" s="84">
        <f t="shared" si="60"/>
        <v>2176283</v>
      </c>
      <c r="Y218" s="84">
        <f t="shared" si="61"/>
        <v>2172</v>
      </c>
      <c r="Z218" s="84">
        <f t="shared" si="62"/>
        <v>181</v>
      </c>
      <c r="AA218" s="83">
        <f t="shared" si="66"/>
        <v>2178636</v>
      </c>
      <c r="AC218" s="85">
        <v>1138448</v>
      </c>
      <c r="AD218" s="84">
        <v>898262</v>
      </c>
      <c r="AE218" s="84">
        <v>76030</v>
      </c>
      <c r="AF218" s="84">
        <v>6092</v>
      </c>
      <c r="AG218" s="84">
        <v>697</v>
      </c>
      <c r="AH218" s="84">
        <f t="shared" si="50"/>
        <v>2119529</v>
      </c>
      <c r="AI218" s="84">
        <f t="shared" si="51"/>
        <v>176819</v>
      </c>
      <c r="AJ218" s="84">
        <f t="shared" si="63"/>
        <v>2296348</v>
      </c>
      <c r="AK218" s="84">
        <v>2172</v>
      </c>
      <c r="AL218" s="84">
        <f t="shared" si="52"/>
        <v>181</v>
      </c>
      <c r="AM218" s="130">
        <f t="shared" si="67"/>
        <v>2298701</v>
      </c>
      <c r="AO218" s="240"/>
      <c r="AP218" s="240"/>
      <c r="AQ218" s="240"/>
      <c r="AR218" s="240"/>
      <c r="AS218" s="240"/>
      <c r="AT218" s="240"/>
      <c r="AU218" s="240"/>
      <c r="AV218" s="240"/>
      <c r="AW218" s="240"/>
      <c r="AX218" s="240"/>
      <c r="AY218" s="240"/>
    </row>
    <row r="219" spans="1:51">
      <c r="A219" s="96">
        <f t="shared" si="53"/>
        <v>2036</v>
      </c>
      <c r="B219" s="96">
        <f t="shared" si="54"/>
        <v>5</v>
      </c>
      <c r="C219" s="95">
        <f t="shared" si="49"/>
        <v>49796</v>
      </c>
      <c r="E219" s="85">
        <v>858536</v>
      </c>
      <c r="F219" s="84">
        <v>709851</v>
      </c>
      <c r="G219" s="84">
        <v>73357</v>
      </c>
      <c r="H219" s="84">
        <v>4855</v>
      </c>
      <c r="I219" s="84">
        <v>490</v>
      </c>
      <c r="J219" s="84">
        <f t="shared" si="64"/>
        <v>1647089</v>
      </c>
      <c r="K219" s="84">
        <f t="shared" si="55"/>
        <v>137406</v>
      </c>
      <c r="L219" s="84">
        <f t="shared" si="56"/>
        <v>1784495</v>
      </c>
      <c r="M219" s="84">
        <v>2174</v>
      </c>
      <c r="N219" s="84">
        <f t="shared" si="57"/>
        <v>181</v>
      </c>
      <c r="O219" s="83">
        <f t="shared" si="65"/>
        <v>1786850</v>
      </c>
      <c r="P219" s="84"/>
      <c r="Q219" s="85">
        <v>977670.64579200326</v>
      </c>
      <c r="R219" s="84">
        <v>870046.75384215929</v>
      </c>
      <c r="S219" s="84">
        <v>81177.777662224922</v>
      </c>
      <c r="T219" s="84">
        <v>6150.6819576399803</v>
      </c>
      <c r="U219" s="84">
        <v>490.42223053529119</v>
      </c>
      <c r="V219" s="84">
        <f t="shared" si="58"/>
        <v>1935536.2814845624</v>
      </c>
      <c r="W219" s="84">
        <f t="shared" si="59"/>
        <v>161469.71851543756</v>
      </c>
      <c r="X219" s="84">
        <f t="shared" si="60"/>
        <v>2097006</v>
      </c>
      <c r="Y219" s="84">
        <f t="shared" si="61"/>
        <v>2174</v>
      </c>
      <c r="Z219" s="84">
        <f t="shared" si="62"/>
        <v>181</v>
      </c>
      <c r="AA219" s="83">
        <f t="shared" si="66"/>
        <v>2099361</v>
      </c>
      <c r="AC219" s="85">
        <v>1048700</v>
      </c>
      <c r="AD219" s="84">
        <v>907253</v>
      </c>
      <c r="AE219" s="84">
        <v>81178</v>
      </c>
      <c r="AF219" s="84">
        <v>6151</v>
      </c>
      <c r="AG219" s="84">
        <v>490</v>
      </c>
      <c r="AH219" s="84">
        <f t="shared" si="50"/>
        <v>2043772</v>
      </c>
      <c r="AI219" s="84">
        <f t="shared" si="51"/>
        <v>170499</v>
      </c>
      <c r="AJ219" s="84">
        <f t="shared" si="63"/>
        <v>2214271</v>
      </c>
      <c r="AK219" s="84">
        <v>2174</v>
      </c>
      <c r="AL219" s="84">
        <f t="shared" si="52"/>
        <v>181</v>
      </c>
      <c r="AM219" s="130">
        <f t="shared" si="67"/>
        <v>2216626</v>
      </c>
      <c r="AO219" s="240"/>
      <c r="AP219" s="240"/>
      <c r="AQ219" s="240"/>
      <c r="AR219" s="240"/>
      <c r="AS219" s="240"/>
      <c r="AT219" s="240"/>
      <c r="AU219" s="240"/>
      <c r="AV219" s="240"/>
      <c r="AW219" s="240"/>
      <c r="AX219" s="240"/>
      <c r="AY219" s="240"/>
    </row>
    <row r="220" spans="1:51">
      <c r="A220" s="96">
        <f t="shared" si="53"/>
        <v>2036</v>
      </c>
      <c r="B220" s="96">
        <f t="shared" si="54"/>
        <v>6</v>
      </c>
      <c r="C220" s="95">
        <f t="shared" si="49"/>
        <v>49827</v>
      </c>
      <c r="E220" s="85">
        <v>778426</v>
      </c>
      <c r="F220" s="84">
        <v>668341</v>
      </c>
      <c r="G220" s="84">
        <v>71943</v>
      </c>
      <c r="H220" s="84">
        <v>4925</v>
      </c>
      <c r="I220" s="84">
        <v>391</v>
      </c>
      <c r="J220" s="84">
        <f t="shared" si="64"/>
        <v>1524026</v>
      </c>
      <c r="K220" s="84">
        <f t="shared" si="55"/>
        <v>127140</v>
      </c>
      <c r="L220" s="84">
        <f t="shared" si="56"/>
        <v>1651166</v>
      </c>
      <c r="M220" s="84">
        <v>1787</v>
      </c>
      <c r="N220" s="84">
        <f t="shared" si="57"/>
        <v>149</v>
      </c>
      <c r="O220" s="83">
        <f t="shared" si="65"/>
        <v>1653102</v>
      </c>
      <c r="P220" s="84"/>
      <c r="Q220" s="85">
        <v>870300.60323450575</v>
      </c>
      <c r="R220" s="84">
        <v>819752.50060750742</v>
      </c>
      <c r="S220" s="84">
        <v>79664.525859707792</v>
      </c>
      <c r="T220" s="84">
        <v>6013.6817536500484</v>
      </c>
      <c r="U220" s="84">
        <v>391.21479749311203</v>
      </c>
      <c r="V220" s="84">
        <f t="shared" si="58"/>
        <v>1776122.5262528639</v>
      </c>
      <c r="W220" s="84">
        <f t="shared" si="59"/>
        <v>148170.47374713607</v>
      </c>
      <c r="X220" s="84">
        <f t="shared" si="60"/>
        <v>1924293</v>
      </c>
      <c r="Y220" s="84">
        <f t="shared" si="61"/>
        <v>1787</v>
      </c>
      <c r="Z220" s="84">
        <f t="shared" si="62"/>
        <v>149</v>
      </c>
      <c r="AA220" s="83">
        <f t="shared" si="66"/>
        <v>1926229</v>
      </c>
      <c r="AC220" s="85">
        <v>929701</v>
      </c>
      <c r="AD220" s="84">
        <v>856413</v>
      </c>
      <c r="AE220" s="84">
        <v>79665</v>
      </c>
      <c r="AF220" s="84">
        <v>6014</v>
      </c>
      <c r="AG220" s="84">
        <v>391</v>
      </c>
      <c r="AH220" s="84">
        <f t="shared" si="50"/>
        <v>1872184</v>
      </c>
      <c r="AI220" s="84">
        <f t="shared" si="51"/>
        <v>156184</v>
      </c>
      <c r="AJ220" s="84">
        <f t="shared" si="63"/>
        <v>2028368</v>
      </c>
      <c r="AK220" s="84">
        <v>1787</v>
      </c>
      <c r="AL220" s="84">
        <f t="shared" si="52"/>
        <v>149</v>
      </c>
      <c r="AM220" s="130">
        <f t="shared" si="67"/>
        <v>2030304</v>
      </c>
      <c r="AO220" s="240"/>
      <c r="AP220" s="240"/>
      <c r="AQ220" s="240"/>
      <c r="AR220" s="240"/>
      <c r="AS220" s="240"/>
      <c r="AT220" s="240"/>
      <c r="AU220" s="240"/>
      <c r="AV220" s="240"/>
      <c r="AW220" s="240"/>
      <c r="AX220" s="240"/>
      <c r="AY220" s="240"/>
    </row>
    <row r="221" spans="1:51">
      <c r="A221" s="96">
        <f t="shared" si="53"/>
        <v>2036</v>
      </c>
      <c r="B221" s="96">
        <f t="shared" si="54"/>
        <v>7</v>
      </c>
      <c r="C221" s="95">
        <f t="shared" si="49"/>
        <v>49857</v>
      </c>
      <c r="E221" s="85">
        <v>777899</v>
      </c>
      <c r="F221" s="84">
        <v>747172</v>
      </c>
      <c r="G221" s="84">
        <v>77311</v>
      </c>
      <c r="H221" s="84">
        <v>4693</v>
      </c>
      <c r="I221" s="84">
        <v>328</v>
      </c>
      <c r="J221" s="84">
        <f t="shared" si="64"/>
        <v>1607403</v>
      </c>
      <c r="K221" s="84">
        <f t="shared" si="55"/>
        <v>134095</v>
      </c>
      <c r="L221" s="84">
        <f t="shared" si="56"/>
        <v>1741498</v>
      </c>
      <c r="M221" s="84">
        <v>2889</v>
      </c>
      <c r="N221" s="84">
        <f t="shared" si="57"/>
        <v>241</v>
      </c>
      <c r="O221" s="83">
        <f t="shared" si="65"/>
        <v>1744628</v>
      </c>
      <c r="P221" s="84"/>
      <c r="Q221" s="85">
        <v>872970.38280805922</v>
      </c>
      <c r="R221" s="84">
        <v>910829.86645105854</v>
      </c>
      <c r="S221" s="84">
        <v>85249.062497681924</v>
      </c>
      <c r="T221" s="84">
        <v>5971.6463343236919</v>
      </c>
      <c r="U221" s="84">
        <v>328.00935762167057</v>
      </c>
      <c r="V221" s="84">
        <f t="shared" si="58"/>
        <v>1875348.9674487452</v>
      </c>
      <c r="W221" s="84">
        <f t="shared" si="59"/>
        <v>156448.03255125484</v>
      </c>
      <c r="X221" s="84">
        <f t="shared" si="60"/>
        <v>2031797</v>
      </c>
      <c r="Y221" s="84">
        <f t="shared" si="61"/>
        <v>2889</v>
      </c>
      <c r="Z221" s="84">
        <f t="shared" si="62"/>
        <v>241</v>
      </c>
      <c r="AA221" s="83">
        <f t="shared" si="66"/>
        <v>2034927</v>
      </c>
      <c r="AC221" s="85">
        <v>940740</v>
      </c>
      <c r="AD221" s="84">
        <v>951613</v>
      </c>
      <c r="AE221" s="84">
        <v>85249</v>
      </c>
      <c r="AF221" s="84">
        <v>5972</v>
      </c>
      <c r="AG221" s="84">
        <v>328</v>
      </c>
      <c r="AH221" s="84">
        <f t="shared" si="50"/>
        <v>1983902</v>
      </c>
      <c r="AI221" s="84">
        <f t="shared" si="51"/>
        <v>165504</v>
      </c>
      <c r="AJ221" s="84">
        <f t="shared" si="63"/>
        <v>2149406</v>
      </c>
      <c r="AK221" s="84">
        <v>2889</v>
      </c>
      <c r="AL221" s="84">
        <f t="shared" si="52"/>
        <v>241</v>
      </c>
      <c r="AM221" s="130">
        <f t="shared" si="67"/>
        <v>2152536</v>
      </c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</row>
    <row r="222" spans="1:51">
      <c r="A222" s="96">
        <f t="shared" si="53"/>
        <v>2036</v>
      </c>
      <c r="B222" s="96">
        <f t="shared" si="54"/>
        <v>8</v>
      </c>
      <c r="C222" s="95">
        <f t="shared" si="49"/>
        <v>49888</v>
      </c>
      <c r="E222" s="85">
        <v>807112</v>
      </c>
      <c r="F222" s="84">
        <v>767479</v>
      </c>
      <c r="G222" s="84">
        <v>78497</v>
      </c>
      <c r="H222" s="84">
        <v>4624</v>
      </c>
      <c r="I222" s="84">
        <v>310</v>
      </c>
      <c r="J222" s="84">
        <f t="shared" si="64"/>
        <v>1658022</v>
      </c>
      <c r="K222" s="84">
        <f t="shared" si="55"/>
        <v>138318</v>
      </c>
      <c r="L222" s="84">
        <f t="shared" si="56"/>
        <v>1796340</v>
      </c>
      <c r="M222" s="84">
        <v>1634</v>
      </c>
      <c r="N222" s="84">
        <f t="shared" si="57"/>
        <v>136</v>
      </c>
      <c r="O222" s="83">
        <f t="shared" si="65"/>
        <v>1798110</v>
      </c>
      <c r="P222" s="84"/>
      <c r="Q222" s="85">
        <v>903916.66397324053</v>
      </c>
      <c r="R222" s="84">
        <v>932513.34762960102</v>
      </c>
      <c r="S222" s="84">
        <v>86803.155429947146</v>
      </c>
      <c r="T222" s="84">
        <v>6090.302006637</v>
      </c>
      <c r="U222" s="84">
        <v>310.34985365123919</v>
      </c>
      <c r="V222" s="84">
        <f t="shared" si="58"/>
        <v>1929633.8188930769</v>
      </c>
      <c r="W222" s="84">
        <f t="shared" si="59"/>
        <v>160977.18110692315</v>
      </c>
      <c r="X222" s="84">
        <f t="shared" si="60"/>
        <v>2090611</v>
      </c>
      <c r="Y222" s="84">
        <f t="shared" si="61"/>
        <v>1634</v>
      </c>
      <c r="Z222" s="84">
        <f t="shared" si="62"/>
        <v>136</v>
      </c>
      <c r="AA222" s="83">
        <f t="shared" si="66"/>
        <v>2092381</v>
      </c>
      <c r="AC222" s="85">
        <v>969861</v>
      </c>
      <c r="AD222" s="84">
        <v>972980</v>
      </c>
      <c r="AE222" s="84">
        <v>86803</v>
      </c>
      <c r="AF222" s="84">
        <v>6090</v>
      </c>
      <c r="AG222" s="84">
        <v>310</v>
      </c>
      <c r="AH222" s="84">
        <f t="shared" si="50"/>
        <v>2036044</v>
      </c>
      <c r="AI222" s="84">
        <f t="shared" si="51"/>
        <v>169854</v>
      </c>
      <c r="AJ222" s="84">
        <f t="shared" si="63"/>
        <v>2205898</v>
      </c>
      <c r="AK222" s="84">
        <v>1634</v>
      </c>
      <c r="AL222" s="84">
        <f t="shared" si="52"/>
        <v>136</v>
      </c>
      <c r="AM222" s="130">
        <f t="shared" si="67"/>
        <v>2207668</v>
      </c>
      <c r="AO222" s="240"/>
      <c r="AP222" s="240"/>
      <c r="AQ222" s="240"/>
      <c r="AR222" s="240"/>
      <c r="AS222" s="240"/>
      <c r="AT222" s="240"/>
      <c r="AU222" s="240"/>
      <c r="AV222" s="240"/>
      <c r="AW222" s="240"/>
      <c r="AX222" s="240"/>
      <c r="AY222" s="240"/>
    </row>
    <row r="223" spans="1:51">
      <c r="A223" s="96">
        <f t="shared" si="53"/>
        <v>2036</v>
      </c>
      <c r="B223" s="96">
        <f t="shared" si="54"/>
        <v>9</v>
      </c>
      <c r="C223" s="95">
        <f t="shared" si="49"/>
        <v>49919</v>
      </c>
      <c r="E223" s="85">
        <v>756199</v>
      </c>
      <c r="F223" s="84">
        <v>706062</v>
      </c>
      <c r="G223" s="84">
        <v>75693</v>
      </c>
      <c r="H223" s="84">
        <v>5082</v>
      </c>
      <c r="I223" s="84">
        <v>346</v>
      </c>
      <c r="J223" s="84">
        <f t="shared" si="64"/>
        <v>1543382</v>
      </c>
      <c r="K223" s="84">
        <f t="shared" si="55"/>
        <v>128755</v>
      </c>
      <c r="L223" s="84">
        <f t="shared" si="56"/>
        <v>1672137</v>
      </c>
      <c r="M223" s="84">
        <v>1428</v>
      </c>
      <c r="N223" s="84">
        <f t="shared" si="57"/>
        <v>119</v>
      </c>
      <c r="O223" s="83">
        <f t="shared" si="65"/>
        <v>1673684</v>
      </c>
      <c r="P223" s="84"/>
      <c r="Q223" s="85">
        <v>857773.27130585839</v>
      </c>
      <c r="R223" s="84">
        <v>862065.66887195769</v>
      </c>
      <c r="S223" s="84">
        <v>83496.312479643442</v>
      </c>
      <c r="T223" s="84">
        <v>6550.6348781034885</v>
      </c>
      <c r="U223" s="84">
        <v>345.51271292643565</v>
      </c>
      <c r="V223" s="84">
        <f t="shared" si="58"/>
        <v>1810231.4002484891</v>
      </c>
      <c r="W223" s="84">
        <f t="shared" si="59"/>
        <v>151015.59975151089</v>
      </c>
      <c r="X223" s="84">
        <f t="shared" si="60"/>
        <v>1961247</v>
      </c>
      <c r="Y223" s="84">
        <f t="shared" si="61"/>
        <v>1428</v>
      </c>
      <c r="Z223" s="84">
        <f t="shared" si="62"/>
        <v>119</v>
      </c>
      <c r="AA223" s="83">
        <f t="shared" si="66"/>
        <v>1962794</v>
      </c>
      <c r="AC223" s="85">
        <v>919195</v>
      </c>
      <c r="AD223" s="84">
        <v>897151</v>
      </c>
      <c r="AE223" s="84">
        <v>83496</v>
      </c>
      <c r="AF223" s="84">
        <v>6551</v>
      </c>
      <c r="AG223" s="84">
        <v>346</v>
      </c>
      <c r="AH223" s="84">
        <f t="shared" si="50"/>
        <v>1906739</v>
      </c>
      <c r="AI223" s="84">
        <f t="shared" si="51"/>
        <v>159067</v>
      </c>
      <c r="AJ223" s="84">
        <f t="shared" si="63"/>
        <v>2065806</v>
      </c>
      <c r="AK223" s="84">
        <v>1428</v>
      </c>
      <c r="AL223" s="84">
        <f t="shared" si="52"/>
        <v>119</v>
      </c>
      <c r="AM223" s="130">
        <f t="shared" si="67"/>
        <v>2067353</v>
      </c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</row>
    <row r="224" spans="1:51">
      <c r="A224" s="96">
        <f t="shared" si="53"/>
        <v>2036</v>
      </c>
      <c r="B224" s="96">
        <f t="shared" si="54"/>
        <v>10</v>
      </c>
      <c r="C224" s="95">
        <f t="shared" si="49"/>
        <v>49949</v>
      </c>
      <c r="E224" s="85">
        <v>927070</v>
      </c>
      <c r="F224" s="84">
        <v>697756</v>
      </c>
      <c r="G224" s="84">
        <v>75906</v>
      </c>
      <c r="H224" s="84">
        <v>4499</v>
      </c>
      <c r="I224" s="84">
        <v>542</v>
      </c>
      <c r="J224" s="84">
        <f t="shared" si="64"/>
        <v>1705773</v>
      </c>
      <c r="K224" s="84">
        <f t="shared" si="55"/>
        <v>142302</v>
      </c>
      <c r="L224" s="84">
        <f t="shared" si="56"/>
        <v>1848075</v>
      </c>
      <c r="M224" s="84">
        <v>1830</v>
      </c>
      <c r="N224" s="84">
        <f t="shared" si="57"/>
        <v>153</v>
      </c>
      <c r="O224" s="83">
        <f t="shared" si="65"/>
        <v>1850058</v>
      </c>
      <c r="P224" s="84"/>
      <c r="Q224" s="85">
        <v>1067335.3571873398</v>
      </c>
      <c r="R224" s="84">
        <v>856042.86340710719</v>
      </c>
      <c r="S224" s="84">
        <v>84047.850384222096</v>
      </c>
      <c r="T224" s="84">
        <v>6350.5449915148229</v>
      </c>
      <c r="U224" s="84">
        <v>542.03051148874374</v>
      </c>
      <c r="V224" s="84">
        <f t="shared" si="58"/>
        <v>2014318.6464816728</v>
      </c>
      <c r="W224" s="84">
        <f t="shared" si="59"/>
        <v>168041.35351832723</v>
      </c>
      <c r="X224" s="84">
        <f t="shared" si="60"/>
        <v>2182360</v>
      </c>
      <c r="Y224" s="84">
        <f t="shared" si="61"/>
        <v>1830</v>
      </c>
      <c r="Z224" s="84">
        <f t="shared" si="62"/>
        <v>153</v>
      </c>
      <c r="AA224" s="83">
        <f t="shared" si="66"/>
        <v>2184343</v>
      </c>
      <c r="AC224" s="85">
        <v>1147246</v>
      </c>
      <c r="AD224" s="84">
        <v>891177</v>
      </c>
      <c r="AE224" s="84">
        <v>84048</v>
      </c>
      <c r="AF224" s="84">
        <v>6351</v>
      </c>
      <c r="AG224" s="84">
        <v>542</v>
      </c>
      <c r="AH224" s="84">
        <f t="shared" si="50"/>
        <v>2129364</v>
      </c>
      <c r="AI224" s="84">
        <f t="shared" si="51"/>
        <v>177639</v>
      </c>
      <c r="AJ224" s="84">
        <f t="shared" si="63"/>
        <v>2307003</v>
      </c>
      <c r="AK224" s="84">
        <v>1830</v>
      </c>
      <c r="AL224" s="84">
        <f t="shared" si="52"/>
        <v>153</v>
      </c>
      <c r="AM224" s="130">
        <f t="shared" si="67"/>
        <v>2308986</v>
      </c>
      <c r="AO224" s="240"/>
      <c r="AP224" s="240"/>
      <c r="AQ224" s="240"/>
      <c r="AR224" s="240"/>
      <c r="AS224" s="240"/>
      <c r="AT224" s="240"/>
      <c r="AU224" s="240"/>
      <c r="AV224" s="240"/>
      <c r="AW224" s="240"/>
      <c r="AX224" s="240"/>
      <c r="AY224" s="240"/>
    </row>
    <row r="225" spans="1:51">
      <c r="A225" s="96">
        <f t="shared" si="53"/>
        <v>2036</v>
      </c>
      <c r="B225" s="96">
        <f t="shared" si="54"/>
        <v>11</v>
      </c>
      <c r="C225" s="95">
        <f t="shared" si="49"/>
        <v>49980</v>
      </c>
      <c r="E225" s="85">
        <v>1135207</v>
      </c>
      <c r="F225" s="84">
        <v>727946</v>
      </c>
      <c r="G225" s="84">
        <v>71096</v>
      </c>
      <c r="H225" s="84">
        <v>4447</v>
      </c>
      <c r="I225" s="84">
        <v>768</v>
      </c>
      <c r="J225" s="84">
        <f t="shared" si="64"/>
        <v>1939464</v>
      </c>
      <c r="K225" s="84">
        <f t="shared" si="55"/>
        <v>161797</v>
      </c>
      <c r="L225" s="84">
        <f t="shared" si="56"/>
        <v>2101261</v>
      </c>
      <c r="M225" s="84">
        <v>1832</v>
      </c>
      <c r="N225" s="84">
        <f t="shared" si="57"/>
        <v>153</v>
      </c>
      <c r="O225" s="83">
        <f t="shared" si="65"/>
        <v>2103246</v>
      </c>
      <c r="P225" s="84"/>
      <c r="Q225" s="85">
        <v>1319133.4590922419</v>
      </c>
      <c r="R225" s="84">
        <v>876259.69573423231</v>
      </c>
      <c r="S225" s="84">
        <v>78598.317706613409</v>
      </c>
      <c r="T225" s="84">
        <v>6462.4092826229635</v>
      </c>
      <c r="U225" s="84">
        <v>768.4297438966405</v>
      </c>
      <c r="V225" s="84">
        <f t="shared" si="58"/>
        <v>2281222.3115596073</v>
      </c>
      <c r="W225" s="84">
        <f t="shared" si="59"/>
        <v>190307.68844039273</v>
      </c>
      <c r="X225" s="84">
        <f t="shared" si="60"/>
        <v>2471530</v>
      </c>
      <c r="Y225" s="84">
        <f t="shared" si="61"/>
        <v>1832</v>
      </c>
      <c r="Z225" s="84">
        <f t="shared" si="62"/>
        <v>153</v>
      </c>
      <c r="AA225" s="83">
        <f t="shared" si="66"/>
        <v>2473515</v>
      </c>
      <c r="AC225" s="85">
        <v>1421169</v>
      </c>
      <c r="AD225" s="84">
        <v>909751</v>
      </c>
      <c r="AE225" s="84">
        <v>78598</v>
      </c>
      <c r="AF225" s="84">
        <v>6462</v>
      </c>
      <c r="AG225" s="84">
        <v>768</v>
      </c>
      <c r="AH225" s="84">
        <f t="shared" si="50"/>
        <v>2416748</v>
      </c>
      <c r="AI225" s="84">
        <f t="shared" si="51"/>
        <v>201614</v>
      </c>
      <c r="AJ225" s="84">
        <f t="shared" si="63"/>
        <v>2618362</v>
      </c>
      <c r="AK225" s="84">
        <v>1832</v>
      </c>
      <c r="AL225" s="84">
        <f t="shared" si="52"/>
        <v>153</v>
      </c>
      <c r="AM225" s="130">
        <f t="shared" si="67"/>
        <v>2620347</v>
      </c>
      <c r="AO225" s="240"/>
      <c r="AP225" s="240"/>
      <c r="AQ225" s="240"/>
      <c r="AR225" s="240"/>
      <c r="AS225" s="240"/>
      <c r="AT225" s="240"/>
      <c r="AU225" s="240"/>
      <c r="AV225" s="240"/>
      <c r="AW225" s="240"/>
      <c r="AX225" s="240"/>
      <c r="AY225" s="240"/>
    </row>
    <row r="226" spans="1:51">
      <c r="A226" s="96">
        <f t="shared" si="53"/>
        <v>2036</v>
      </c>
      <c r="B226" s="96">
        <f t="shared" si="54"/>
        <v>12</v>
      </c>
      <c r="C226" s="95">
        <f t="shared" si="49"/>
        <v>50010</v>
      </c>
      <c r="E226" s="85">
        <v>1310938</v>
      </c>
      <c r="F226" s="84">
        <v>847256</v>
      </c>
      <c r="G226" s="84">
        <v>72510</v>
      </c>
      <c r="H226" s="84">
        <v>4611</v>
      </c>
      <c r="I226" s="84">
        <v>968</v>
      </c>
      <c r="J226" s="84">
        <f t="shared" si="64"/>
        <v>2236283</v>
      </c>
      <c r="K226" s="84">
        <f t="shared" si="55"/>
        <v>186559</v>
      </c>
      <c r="L226" s="84">
        <f t="shared" si="56"/>
        <v>2422842</v>
      </c>
      <c r="M226" s="84">
        <v>1718</v>
      </c>
      <c r="N226" s="84">
        <f t="shared" si="57"/>
        <v>143</v>
      </c>
      <c r="O226" s="83">
        <f t="shared" si="65"/>
        <v>2424703</v>
      </c>
      <c r="P226" s="84"/>
      <c r="Q226" s="85">
        <v>1565428.9697081819</v>
      </c>
      <c r="R226" s="84">
        <v>1005633.3069088579</v>
      </c>
      <c r="S226" s="84">
        <v>80287.428310704316</v>
      </c>
      <c r="T226" s="84">
        <v>6745.7627204857636</v>
      </c>
      <c r="U226" s="84">
        <v>967.92692530067495</v>
      </c>
      <c r="V226" s="84">
        <f t="shared" si="58"/>
        <v>2659063.3945735306</v>
      </c>
      <c r="W226" s="84">
        <f t="shared" si="59"/>
        <v>221828.60542646935</v>
      </c>
      <c r="X226" s="84">
        <f t="shared" si="60"/>
        <v>2880892</v>
      </c>
      <c r="Y226" s="84">
        <f t="shared" si="61"/>
        <v>1718</v>
      </c>
      <c r="Z226" s="84">
        <f t="shared" si="62"/>
        <v>143</v>
      </c>
      <c r="AA226" s="83">
        <f t="shared" si="66"/>
        <v>2882753</v>
      </c>
      <c r="AC226" s="85">
        <v>1699605</v>
      </c>
      <c r="AD226" s="84">
        <v>1047944</v>
      </c>
      <c r="AE226" s="84">
        <v>80287</v>
      </c>
      <c r="AF226" s="84">
        <v>6746</v>
      </c>
      <c r="AG226" s="84">
        <v>968</v>
      </c>
      <c r="AH226" s="84">
        <f t="shared" si="50"/>
        <v>2835550</v>
      </c>
      <c r="AI226" s="84">
        <f t="shared" si="51"/>
        <v>236552</v>
      </c>
      <c r="AJ226" s="84">
        <f t="shared" si="63"/>
        <v>3072102</v>
      </c>
      <c r="AK226" s="84">
        <v>1718</v>
      </c>
      <c r="AL226" s="84">
        <f t="shared" si="52"/>
        <v>143</v>
      </c>
      <c r="AM226" s="130">
        <f t="shared" si="67"/>
        <v>3073963</v>
      </c>
      <c r="AO226" s="240"/>
      <c r="AP226" s="240"/>
      <c r="AQ226" s="240"/>
      <c r="AR226" s="240"/>
      <c r="AS226" s="240"/>
      <c r="AT226" s="240"/>
      <c r="AU226" s="240"/>
      <c r="AV226" s="240"/>
      <c r="AW226" s="240"/>
      <c r="AX226" s="240"/>
      <c r="AY226" s="240"/>
    </row>
    <row r="227" spans="1:51">
      <c r="A227" s="96">
        <f t="shared" si="53"/>
        <v>2037</v>
      </c>
      <c r="B227" s="96">
        <f t="shared" si="54"/>
        <v>1</v>
      </c>
      <c r="C227" s="95">
        <f t="shared" ref="C227:C290" si="68">DATE(A227,B227,1)</f>
        <v>50041</v>
      </c>
      <c r="E227" s="85">
        <v>1381023</v>
      </c>
      <c r="F227" s="84">
        <v>851154</v>
      </c>
      <c r="G227" s="84">
        <v>73945</v>
      </c>
      <c r="H227" s="84">
        <v>4656</v>
      </c>
      <c r="I227" s="84">
        <v>1030</v>
      </c>
      <c r="J227" s="84">
        <f t="shared" si="64"/>
        <v>2311808</v>
      </c>
      <c r="K227" s="84">
        <f t="shared" si="55"/>
        <v>192859</v>
      </c>
      <c r="L227" s="84">
        <f t="shared" si="56"/>
        <v>2504667</v>
      </c>
      <c r="M227" s="84">
        <v>2325</v>
      </c>
      <c r="N227" s="84">
        <f t="shared" si="57"/>
        <v>194</v>
      </c>
      <c r="O227" s="83">
        <f t="shared" si="65"/>
        <v>2507186</v>
      </c>
      <c r="P227" s="84"/>
      <c r="Q227" s="85">
        <v>1610927.1467648328</v>
      </c>
      <c r="R227" s="84">
        <v>1008126.5661952585</v>
      </c>
      <c r="S227" s="84">
        <v>81823.002754613175</v>
      </c>
      <c r="T227" s="84">
        <v>6821.2582002294903</v>
      </c>
      <c r="U227" s="84">
        <v>1029.7939922100768</v>
      </c>
      <c r="V227" s="84">
        <f t="shared" si="58"/>
        <v>2708727.7679071445</v>
      </c>
      <c r="W227" s="84">
        <f t="shared" si="59"/>
        <v>225972.2320928555</v>
      </c>
      <c r="X227" s="84">
        <f t="shared" si="60"/>
        <v>2934700</v>
      </c>
      <c r="Y227" s="84">
        <f t="shared" si="61"/>
        <v>2325</v>
      </c>
      <c r="Z227" s="84">
        <f t="shared" si="62"/>
        <v>194</v>
      </c>
      <c r="AA227" s="83">
        <f t="shared" si="66"/>
        <v>2937219</v>
      </c>
      <c r="AC227" s="85">
        <v>1725799</v>
      </c>
      <c r="AD227" s="84">
        <v>1047884</v>
      </c>
      <c r="AE227" s="84">
        <v>81823</v>
      </c>
      <c r="AF227" s="84">
        <v>6821</v>
      </c>
      <c r="AG227" s="84">
        <v>1030</v>
      </c>
      <c r="AH227" s="84">
        <f t="shared" ref="AH227:AH236" si="69">SUM(AC227:AG227)</f>
        <v>2863357</v>
      </c>
      <c r="AI227" s="84">
        <f t="shared" ref="AI227:AI290" si="70">AJ227-AH227</f>
        <v>238872</v>
      </c>
      <c r="AJ227" s="84">
        <f t="shared" si="63"/>
        <v>3102229</v>
      </c>
      <c r="AK227" s="84">
        <v>2325</v>
      </c>
      <c r="AL227" s="84">
        <f t="shared" ref="AL227:AL290" si="71">N227</f>
        <v>194</v>
      </c>
      <c r="AM227" s="130">
        <f t="shared" si="67"/>
        <v>3104748</v>
      </c>
      <c r="AO227" s="240"/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</row>
    <row r="228" spans="1:51">
      <c r="A228" s="96">
        <f t="shared" ref="A228:A291" si="72">IF(B228=1,A227+1,A227)</f>
        <v>2037</v>
      </c>
      <c r="B228" s="96">
        <f t="shared" ref="B228:B291" si="73">IF(B227=12,1,B227+1)</f>
        <v>2</v>
      </c>
      <c r="C228" s="95">
        <f t="shared" si="68"/>
        <v>50072</v>
      </c>
      <c r="E228" s="85">
        <v>1129315</v>
      </c>
      <c r="F228" s="84">
        <v>769111</v>
      </c>
      <c r="G228" s="84">
        <v>69632</v>
      </c>
      <c r="H228" s="84">
        <v>4659</v>
      </c>
      <c r="I228" s="84">
        <v>822</v>
      </c>
      <c r="J228" s="84">
        <f t="shared" si="64"/>
        <v>1973539</v>
      </c>
      <c r="K228" s="84">
        <f t="shared" ref="K228:K291" si="74">L228-J228</f>
        <v>164640</v>
      </c>
      <c r="L228" s="84">
        <f t="shared" ref="L228:L291" si="75">ROUND(J228/(1-0.077), 0)</f>
        <v>2138179</v>
      </c>
      <c r="M228" s="84">
        <v>2433</v>
      </c>
      <c r="N228" s="84">
        <f t="shared" ref="N228:N291" si="76">ROUND(M228/(1-0.077)-M228, 0)</f>
        <v>203</v>
      </c>
      <c r="O228" s="83">
        <f t="shared" si="65"/>
        <v>2140815</v>
      </c>
      <c r="P228" s="84"/>
      <c r="Q228" s="85">
        <v>1313048.7552457182</v>
      </c>
      <c r="R228" s="84">
        <v>903962.05781721172</v>
      </c>
      <c r="S228" s="84">
        <v>76608.01478600745</v>
      </c>
      <c r="T228" s="84">
        <v>6314.4069991405813</v>
      </c>
      <c r="U228" s="84">
        <v>822.34822141526536</v>
      </c>
      <c r="V228" s="84">
        <f t="shared" ref="V228:V291" si="77">SUM(Q228:U228)</f>
        <v>2300755.5830694931</v>
      </c>
      <c r="W228" s="84">
        <f t="shared" ref="W228:W291" si="78">X228-V228</f>
        <v>191937.41693050694</v>
      </c>
      <c r="X228" s="84">
        <f t="shared" ref="X228:X291" si="79">ROUND(V228/(1-0.077), 0)</f>
        <v>2492693</v>
      </c>
      <c r="Y228" s="84">
        <f t="shared" ref="Y228:Y291" si="80">M228</f>
        <v>2433</v>
      </c>
      <c r="Z228" s="84">
        <f t="shared" ref="Z228:Z291" si="81">ROUND(Y228/(1-0.077)-Y228, 0)</f>
        <v>203</v>
      </c>
      <c r="AA228" s="83">
        <f t="shared" si="66"/>
        <v>2495329</v>
      </c>
      <c r="AC228" s="85">
        <v>1405741</v>
      </c>
      <c r="AD228" s="84">
        <v>936253</v>
      </c>
      <c r="AE228" s="84">
        <v>76608</v>
      </c>
      <c r="AF228" s="84">
        <v>6314</v>
      </c>
      <c r="AG228" s="84">
        <v>822</v>
      </c>
      <c r="AH228" s="84">
        <f t="shared" si="69"/>
        <v>2425738</v>
      </c>
      <c r="AI228" s="84">
        <f t="shared" si="70"/>
        <v>202364</v>
      </c>
      <c r="AJ228" s="84">
        <f t="shared" ref="AJ228:AJ291" si="82">ROUND(AH228/(1-0.077), 0)</f>
        <v>2628102</v>
      </c>
      <c r="AK228" s="84">
        <v>2433</v>
      </c>
      <c r="AL228" s="84">
        <f t="shared" si="71"/>
        <v>203</v>
      </c>
      <c r="AM228" s="130">
        <f t="shared" si="67"/>
        <v>2630738</v>
      </c>
      <c r="AO228" s="240"/>
      <c r="AP228" s="240"/>
      <c r="AQ228" s="240"/>
      <c r="AR228" s="240"/>
      <c r="AS228" s="240"/>
      <c r="AT228" s="240"/>
      <c r="AU228" s="240"/>
      <c r="AV228" s="240"/>
      <c r="AW228" s="240"/>
      <c r="AX228" s="240"/>
      <c r="AY228" s="240"/>
    </row>
    <row r="229" spans="1:51">
      <c r="A229" s="96">
        <f t="shared" si="72"/>
        <v>2037</v>
      </c>
      <c r="B229" s="96">
        <f t="shared" si="73"/>
        <v>3</v>
      </c>
      <c r="C229" s="95">
        <f t="shared" si="68"/>
        <v>50100</v>
      </c>
      <c r="E229" s="85">
        <v>1183172</v>
      </c>
      <c r="F229" s="84">
        <v>785698</v>
      </c>
      <c r="G229" s="84">
        <v>73807</v>
      </c>
      <c r="H229" s="84">
        <v>4380</v>
      </c>
      <c r="I229" s="84">
        <v>830</v>
      </c>
      <c r="J229" s="84">
        <f t="shared" si="64"/>
        <v>2047887</v>
      </c>
      <c r="K229" s="84">
        <f t="shared" si="74"/>
        <v>170842</v>
      </c>
      <c r="L229" s="84">
        <f t="shared" si="75"/>
        <v>2218729</v>
      </c>
      <c r="M229" s="84">
        <v>2339</v>
      </c>
      <c r="N229" s="84">
        <f t="shared" si="76"/>
        <v>195</v>
      </c>
      <c r="O229" s="83">
        <f t="shared" si="65"/>
        <v>2221263</v>
      </c>
      <c r="P229" s="84"/>
      <c r="Q229" s="85">
        <v>1367999.3968157808</v>
      </c>
      <c r="R229" s="84">
        <v>948466.77165750274</v>
      </c>
      <c r="S229" s="84">
        <v>81800.557717654738</v>
      </c>
      <c r="T229" s="84">
        <v>6126.8757983991054</v>
      </c>
      <c r="U229" s="84">
        <v>830.35442656694795</v>
      </c>
      <c r="V229" s="84">
        <f t="shared" si="77"/>
        <v>2405223.9564159047</v>
      </c>
      <c r="W229" s="84">
        <f t="shared" si="78"/>
        <v>200652.04358409531</v>
      </c>
      <c r="X229" s="84">
        <f t="shared" si="79"/>
        <v>2605876</v>
      </c>
      <c r="Y229" s="84">
        <f t="shared" si="80"/>
        <v>2339</v>
      </c>
      <c r="Z229" s="84">
        <f t="shared" si="81"/>
        <v>195</v>
      </c>
      <c r="AA229" s="83">
        <f t="shared" si="66"/>
        <v>2608410</v>
      </c>
      <c r="AC229" s="85">
        <v>1459344</v>
      </c>
      <c r="AD229" s="84">
        <v>987055</v>
      </c>
      <c r="AE229" s="84">
        <v>81801</v>
      </c>
      <c r="AF229" s="84">
        <v>6127</v>
      </c>
      <c r="AG229" s="84">
        <v>830</v>
      </c>
      <c r="AH229" s="84">
        <f t="shared" si="69"/>
        <v>2535157</v>
      </c>
      <c r="AI229" s="84">
        <f t="shared" si="70"/>
        <v>211492</v>
      </c>
      <c r="AJ229" s="84">
        <f t="shared" si="82"/>
        <v>2746649</v>
      </c>
      <c r="AK229" s="84">
        <v>2339</v>
      </c>
      <c r="AL229" s="84">
        <f t="shared" si="71"/>
        <v>195</v>
      </c>
      <c r="AM229" s="130">
        <f t="shared" si="67"/>
        <v>2749183</v>
      </c>
      <c r="AO229" s="240"/>
      <c r="AP229" s="240"/>
      <c r="AQ229" s="240"/>
      <c r="AR229" s="240"/>
      <c r="AS229" s="240"/>
      <c r="AT229" s="240"/>
      <c r="AU229" s="240"/>
      <c r="AV229" s="240"/>
      <c r="AW229" s="240"/>
      <c r="AX229" s="240"/>
      <c r="AY229" s="240"/>
    </row>
    <row r="230" spans="1:51">
      <c r="A230" s="96">
        <f t="shared" si="72"/>
        <v>2037</v>
      </c>
      <c r="B230" s="96">
        <f t="shared" si="73"/>
        <v>4</v>
      </c>
      <c r="C230" s="95">
        <f t="shared" si="68"/>
        <v>50131</v>
      </c>
      <c r="E230" s="85">
        <v>917929</v>
      </c>
      <c r="F230" s="84">
        <v>733663</v>
      </c>
      <c r="G230" s="84">
        <v>68256</v>
      </c>
      <c r="H230" s="84">
        <v>4714</v>
      </c>
      <c r="I230" s="84">
        <v>697</v>
      </c>
      <c r="J230" s="84">
        <f t="shared" si="64"/>
        <v>1725259</v>
      </c>
      <c r="K230" s="84">
        <f t="shared" si="74"/>
        <v>143927</v>
      </c>
      <c r="L230" s="84">
        <f t="shared" si="75"/>
        <v>1869186</v>
      </c>
      <c r="M230" s="84">
        <v>2172</v>
      </c>
      <c r="N230" s="84">
        <f t="shared" si="76"/>
        <v>181</v>
      </c>
      <c r="O230" s="83">
        <f t="shared" si="65"/>
        <v>1871539</v>
      </c>
      <c r="P230" s="84"/>
      <c r="Q230" s="85">
        <v>1079803.6408668901</v>
      </c>
      <c r="R230" s="84">
        <v>882496.18593787379</v>
      </c>
      <c r="S230" s="84">
        <v>75776.795623455255</v>
      </c>
      <c r="T230" s="84">
        <v>6189.1793637344508</v>
      </c>
      <c r="U230" s="84">
        <v>697.27425025538969</v>
      </c>
      <c r="V230" s="84">
        <f t="shared" si="77"/>
        <v>2044963.0760422091</v>
      </c>
      <c r="W230" s="84">
        <f t="shared" si="78"/>
        <v>170597.92395779095</v>
      </c>
      <c r="X230" s="84">
        <f t="shared" si="79"/>
        <v>2215561</v>
      </c>
      <c r="Y230" s="84">
        <f t="shared" si="80"/>
        <v>2172</v>
      </c>
      <c r="Z230" s="84">
        <f t="shared" si="81"/>
        <v>181</v>
      </c>
      <c r="AA230" s="83">
        <f t="shared" si="66"/>
        <v>2217914</v>
      </c>
      <c r="AC230" s="85">
        <v>1157619</v>
      </c>
      <c r="AD230" s="84">
        <v>920809</v>
      </c>
      <c r="AE230" s="84">
        <v>75777</v>
      </c>
      <c r="AF230" s="84">
        <v>6189</v>
      </c>
      <c r="AG230" s="84">
        <v>697</v>
      </c>
      <c r="AH230" s="84">
        <f t="shared" si="69"/>
        <v>2161091</v>
      </c>
      <c r="AI230" s="84">
        <f t="shared" si="70"/>
        <v>180286</v>
      </c>
      <c r="AJ230" s="84">
        <f t="shared" si="82"/>
        <v>2341377</v>
      </c>
      <c r="AK230" s="84">
        <v>2172</v>
      </c>
      <c r="AL230" s="84">
        <f t="shared" si="71"/>
        <v>181</v>
      </c>
      <c r="AM230" s="130">
        <f t="shared" si="67"/>
        <v>2343730</v>
      </c>
      <c r="AO230" s="240"/>
      <c r="AP230" s="240"/>
      <c r="AQ230" s="240"/>
      <c r="AR230" s="240"/>
      <c r="AS230" s="240"/>
      <c r="AT230" s="240"/>
      <c r="AU230" s="240"/>
      <c r="AV230" s="240"/>
      <c r="AW230" s="240"/>
      <c r="AX230" s="240"/>
      <c r="AY230" s="240"/>
    </row>
    <row r="231" spans="1:51">
      <c r="A231" s="96">
        <f t="shared" si="72"/>
        <v>2037</v>
      </c>
      <c r="B231" s="96">
        <f t="shared" si="73"/>
        <v>5</v>
      </c>
      <c r="C231" s="95">
        <f t="shared" si="68"/>
        <v>50161</v>
      </c>
      <c r="E231" s="85">
        <v>868069</v>
      </c>
      <c r="F231" s="84">
        <v>722367</v>
      </c>
      <c r="G231" s="84">
        <v>72942</v>
      </c>
      <c r="H231" s="84">
        <v>4930</v>
      </c>
      <c r="I231" s="84">
        <v>490</v>
      </c>
      <c r="J231" s="84">
        <f t="shared" si="64"/>
        <v>1668798</v>
      </c>
      <c r="K231" s="84">
        <f t="shared" si="74"/>
        <v>139217</v>
      </c>
      <c r="L231" s="84">
        <f t="shared" si="75"/>
        <v>1808015</v>
      </c>
      <c r="M231" s="84">
        <v>2174</v>
      </c>
      <c r="N231" s="84">
        <f t="shared" si="76"/>
        <v>181</v>
      </c>
      <c r="O231" s="83">
        <f t="shared" si="65"/>
        <v>1810370</v>
      </c>
      <c r="P231" s="84"/>
      <c r="Q231" s="85">
        <v>994450.58054044726</v>
      </c>
      <c r="R231" s="84">
        <v>888533.99029896175</v>
      </c>
      <c r="S231" s="84">
        <v>80764.659358722332</v>
      </c>
      <c r="T231" s="84">
        <v>6236.7379281978492</v>
      </c>
      <c r="U231" s="84">
        <v>490.22561929129961</v>
      </c>
      <c r="V231" s="84">
        <f t="shared" si="77"/>
        <v>1970476.1937456205</v>
      </c>
      <c r="W231" s="84">
        <f t="shared" si="78"/>
        <v>164383.80625437945</v>
      </c>
      <c r="X231" s="84">
        <f t="shared" si="79"/>
        <v>2134860</v>
      </c>
      <c r="Y231" s="84">
        <f t="shared" si="80"/>
        <v>2174</v>
      </c>
      <c r="Z231" s="84">
        <f t="shared" si="81"/>
        <v>181</v>
      </c>
      <c r="AA231" s="83">
        <f t="shared" si="66"/>
        <v>2137215</v>
      </c>
      <c r="AC231" s="85">
        <v>1068130</v>
      </c>
      <c r="AD231" s="84">
        <v>928227</v>
      </c>
      <c r="AE231" s="84">
        <v>80765</v>
      </c>
      <c r="AF231" s="84">
        <v>6237</v>
      </c>
      <c r="AG231" s="84">
        <v>490</v>
      </c>
      <c r="AH231" s="84">
        <f t="shared" si="69"/>
        <v>2083849</v>
      </c>
      <c r="AI231" s="84">
        <f t="shared" si="70"/>
        <v>173842</v>
      </c>
      <c r="AJ231" s="84">
        <f t="shared" si="82"/>
        <v>2257691</v>
      </c>
      <c r="AK231" s="84">
        <v>2174</v>
      </c>
      <c r="AL231" s="84">
        <f t="shared" si="71"/>
        <v>181</v>
      </c>
      <c r="AM231" s="130">
        <f t="shared" si="67"/>
        <v>2260046</v>
      </c>
      <c r="AO231" s="240"/>
      <c r="AP231" s="240"/>
      <c r="AQ231" s="240"/>
      <c r="AR231" s="240"/>
      <c r="AS231" s="240"/>
      <c r="AT231" s="240"/>
      <c r="AU231" s="240"/>
      <c r="AV231" s="240"/>
      <c r="AW231" s="240"/>
      <c r="AX231" s="240"/>
      <c r="AY231" s="240"/>
    </row>
    <row r="232" spans="1:51">
      <c r="A232" s="96">
        <f t="shared" si="72"/>
        <v>2037</v>
      </c>
      <c r="B232" s="96">
        <f t="shared" si="73"/>
        <v>6</v>
      </c>
      <c r="C232" s="95">
        <f t="shared" si="68"/>
        <v>50192</v>
      </c>
      <c r="E232" s="85">
        <v>788666</v>
      </c>
      <c r="F232" s="84">
        <v>678747</v>
      </c>
      <c r="G232" s="84">
        <v>71540</v>
      </c>
      <c r="H232" s="84">
        <v>5000</v>
      </c>
      <c r="I232" s="84">
        <v>391</v>
      </c>
      <c r="J232" s="84">
        <f t="shared" si="64"/>
        <v>1544344</v>
      </c>
      <c r="K232" s="84">
        <f t="shared" si="74"/>
        <v>128835</v>
      </c>
      <c r="L232" s="84">
        <f t="shared" si="75"/>
        <v>1673179</v>
      </c>
      <c r="M232" s="84">
        <v>1787</v>
      </c>
      <c r="N232" s="84">
        <f t="shared" si="76"/>
        <v>149</v>
      </c>
      <c r="O232" s="83">
        <f t="shared" si="65"/>
        <v>1675115</v>
      </c>
      <c r="P232" s="84"/>
      <c r="Q232" s="85">
        <v>885971.11278760422</v>
      </c>
      <c r="R232" s="84">
        <v>836288.71686050075</v>
      </c>
      <c r="S232" s="84">
        <v>79258.33486914153</v>
      </c>
      <c r="T232" s="84">
        <v>6096.9201929792553</v>
      </c>
      <c r="U232" s="84">
        <v>391.01954151705843</v>
      </c>
      <c r="V232" s="84">
        <f t="shared" si="77"/>
        <v>1808006.1042517428</v>
      </c>
      <c r="W232" s="84">
        <f t="shared" si="78"/>
        <v>150830.89574825717</v>
      </c>
      <c r="X232" s="84">
        <f t="shared" si="79"/>
        <v>1958837</v>
      </c>
      <c r="Y232" s="84">
        <f t="shared" si="80"/>
        <v>1787</v>
      </c>
      <c r="Z232" s="84">
        <f t="shared" si="81"/>
        <v>149</v>
      </c>
      <c r="AA232" s="83">
        <f t="shared" si="66"/>
        <v>1960773</v>
      </c>
      <c r="AC232" s="85">
        <v>947624</v>
      </c>
      <c r="AD232" s="84">
        <v>875525</v>
      </c>
      <c r="AE232" s="84">
        <v>79258</v>
      </c>
      <c r="AF232" s="84">
        <v>6097</v>
      </c>
      <c r="AG232" s="84">
        <v>391</v>
      </c>
      <c r="AH232" s="84">
        <f t="shared" si="69"/>
        <v>1908895</v>
      </c>
      <c r="AI232" s="84">
        <f t="shared" si="70"/>
        <v>159247</v>
      </c>
      <c r="AJ232" s="84">
        <f t="shared" si="82"/>
        <v>2068142</v>
      </c>
      <c r="AK232" s="84">
        <v>1787</v>
      </c>
      <c r="AL232" s="84">
        <f t="shared" si="71"/>
        <v>149</v>
      </c>
      <c r="AM232" s="130">
        <f t="shared" si="67"/>
        <v>2070078</v>
      </c>
      <c r="AO232" s="240"/>
      <c r="AP232" s="240"/>
      <c r="AQ232" s="240"/>
      <c r="AR232" s="240"/>
      <c r="AS232" s="240"/>
      <c r="AT232" s="240"/>
      <c r="AU232" s="240"/>
      <c r="AV232" s="240"/>
      <c r="AW232" s="240"/>
      <c r="AX232" s="240"/>
      <c r="AY232" s="240"/>
    </row>
    <row r="233" spans="1:51">
      <c r="A233" s="96">
        <f t="shared" si="72"/>
        <v>2037</v>
      </c>
      <c r="B233" s="96">
        <f t="shared" si="73"/>
        <v>7</v>
      </c>
      <c r="C233" s="95">
        <f t="shared" si="68"/>
        <v>50222</v>
      </c>
      <c r="E233" s="85">
        <v>787963</v>
      </c>
      <c r="F233" s="84">
        <v>758785</v>
      </c>
      <c r="G233" s="84">
        <v>76890</v>
      </c>
      <c r="H233" s="84">
        <v>4765</v>
      </c>
      <c r="I233" s="84">
        <v>328</v>
      </c>
      <c r="J233" s="84">
        <f t="shared" si="64"/>
        <v>1628731</v>
      </c>
      <c r="K233" s="84">
        <f t="shared" si="74"/>
        <v>135875</v>
      </c>
      <c r="L233" s="84">
        <f t="shared" si="75"/>
        <v>1764606</v>
      </c>
      <c r="M233" s="84">
        <v>2889</v>
      </c>
      <c r="N233" s="84">
        <f t="shared" si="76"/>
        <v>241</v>
      </c>
      <c r="O233" s="83">
        <f t="shared" si="65"/>
        <v>1767736</v>
      </c>
      <c r="P233" s="84"/>
      <c r="Q233" s="85">
        <v>889028.96558277495</v>
      </c>
      <c r="R233" s="84">
        <v>928624.49248505849</v>
      </c>
      <c r="S233" s="84">
        <v>84830.217882343728</v>
      </c>
      <c r="T233" s="84">
        <v>6054.8247246856708</v>
      </c>
      <c r="U233" s="84">
        <v>327.88886784168244</v>
      </c>
      <c r="V233" s="84">
        <f t="shared" si="77"/>
        <v>1908866.3895427044</v>
      </c>
      <c r="W233" s="84">
        <f t="shared" si="78"/>
        <v>159244.61045729555</v>
      </c>
      <c r="X233" s="84">
        <f t="shared" si="79"/>
        <v>2068111</v>
      </c>
      <c r="Y233" s="84">
        <f t="shared" si="80"/>
        <v>2889</v>
      </c>
      <c r="Z233" s="84">
        <f t="shared" si="81"/>
        <v>241</v>
      </c>
      <c r="AA233" s="83">
        <f t="shared" si="66"/>
        <v>2071241</v>
      </c>
      <c r="AC233" s="85">
        <v>959353</v>
      </c>
      <c r="AD233" s="84">
        <v>972237</v>
      </c>
      <c r="AE233" s="84">
        <v>84830</v>
      </c>
      <c r="AF233" s="84">
        <v>6055</v>
      </c>
      <c r="AG233" s="84">
        <v>328</v>
      </c>
      <c r="AH233" s="84">
        <f t="shared" si="69"/>
        <v>2022803</v>
      </c>
      <c r="AI233" s="84">
        <f t="shared" si="70"/>
        <v>168750</v>
      </c>
      <c r="AJ233" s="84">
        <f t="shared" si="82"/>
        <v>2191553</v>
      </c>
      <c r="AK233" s="84">
        <v>2889</v>
      </c>
      <c r="AL233" s="84">
        <f t="shared" si="71"/>
        <v>241</v>
      </c>
      <c r="AM233" s="130">
        <f t="shared" si="67"/>
        <v>2194683</v>
      </c>
      <c r="AO233" s="240"/>
      <c r="AP233" s="240"/>
      <c r="AQ233" s="240"/>
      <c r="AR233" s="240"/>
      <c r="AS233" s="240"/>
      <c r="AT233" s="240"/>
      <c r="AU233" s="240"/>
      <c r="AV233" s="240"/>
      <c r="AW233" s="240"/>
      <c r="AX233" s="240"/>
      <c r="AY233" s="240"/>
    </row>
    <row r="234" spans="1:51">
      <c r="A234" s="96">
        <f t="shared" si="72"/>
        <v>2037</v>
      </c>
      <c r="B234" s="96">
        <f t="shared" si="73"/>
        <v>8</v>
      </c>
      <c r="C234" s="95">
        <f t="shared" si="68"/>
        <v>50253</v>
      </c>
      <c r="E234" s="85">
        <v>817964</v>
      </c>
      <c r="F234" s="84">
        <v>779629</v>
      </c>
      <c r="G234" s="84">
        <v>78123</v>
      </c>
      <c r="H234" s="84">
        <v>4700</v>
      </c>
      <c r="I234" s="84">
        <v>310</v>
      </c>
      <c r="J234" s="84">
        <f t="shared" si="64"/>
        <v>1680726</v>
      </c>
      <c r="K234" s="84">
        <f t="shared" si="74"/>
        <v>140212</v>
      </c>
      <c r="L234" s="84">
        <f t="shared" si="75"/>
        <v>1820938</v>
      </c>
      <c r="M234" s="84">
        <v>1634</v>
      </c>
      <c r="N234" s="84">
        <f t="shared" si="76"/>
        <v>136</v>
      </c>
      <c r="O234" s="83">
        <f t="shared" si="65"/>
        <v>1822708</v>
      </c>
      <c r="P234" s="84"/>
      <c r="Q234" s="85">
        <v>920802.43978375872</v>
      </c>
      <c r="R234" s="84">
        <v>950757.93787580042</v>
      </c>
      <c r="S234" s="84">
        <v>86425.110893443707</v>
      </c>
      <c r="T234" s="84">
        <v>6178.1954526748686</v>
      </c>
      <c r="U234" s="84">
        <v>310.40549826410995</v>
      </c>
      <c r="V234" s="84">
        <f t="shared" si="77"/>
        <v>1964474.0895039418</v>
      </c>
      <c r="W234" s="84">
        <f t="shared" si="78"/>
        <v>163883.91049605818</v>
      </c>
      <c r="X234" s="84">
        <f t="shared" si="79"/>
        <v>2128358</v>
      </c>
      <c r="Y234" s="84">
        <f t="shared" si="80"/>
        <v>1634</v>
      </c>
      <c r="Z234" s="84">
        <f t="shared" si="81"/>
        <v>136</v>
      </c>
      <c r="AA234" s="83">
        <f t="shared" si="66"/>
        <v>2130128</v>
      </c>
      <c r="AC234" s="85">
        <v>989197</v>
      </c>
      <c r="AD234" s="84">
        <v>993859</v>
      </c>
      <c r="AE234" s="84">
        <v>86425</v>
      </c>
      <c r="AF234" s="84">
        <v>6178</v>
      </c>
      <c r="AG234" s="84">
        <v>310</v>
      </c>
      <c r="AH234" s="84">
        <f t="shared" si="69"/>
        <v>2075969</v>
      </c>
      <c r="AI234" s="84">
        <f t="shared" si="70"/>
        <v>173185</v>
      </c>
      <c r="AJ234" s="84">
        <f t="shared" si="82"/>
        <v>2249154</v>
      </c>
      <c r="AK234" s="84">
        <v>1634</v>
      </c>
      <c r="AL234" s="84">
        <f t="shared" si="71"/>
        <v>136</v>
      </c>
      <c r="AM234" s="130">
        <f t="shared" si="67"/>
        <v>2250924</v>
      </c>
      <c r="AO234" s="240"/>
      <c r="AP234" s="240"/>
      <c r="AQ234" s="240"/>
      <c r="AR234" s="240"/>
      <c r="AS234" s="240"/>
      <c r="AT234" s="240"/>
      <c r="AU234" s="240"/>
      <c r="AV234" s="240"/>
      <c r="AW234" s="240"/>
      <c r="AX234" s="240"/>
      <c r="AY234" s="240"/>
    </row>
    <row r="235" spans="1:51">
      <c r="A235" s="96">
        <f t="shared" si="72"/>
        <v>2037</v>
      </c>
      <c r="B235" s="96">
        <f t="shared" si="73"/>
        <v>9</v>
      </c>
      <c r="C235" s="95">
        <f t="shared" si="68"/>
        <v>50284</v>
      </c>
      <c r="E235" s="85">
        <v>766522</v>
      </c>
      <c r="F235" s="84">
        <v>717827</v>
      </c>
      <c r="G235" s="84">
        <v>75316</v>
      </c>
      <c r="H235" s="84">
        <v>5163</v>
      </c>
      <c r="I235" s="84">
        <v>345</v>
      </c>
      <c r="J235" s="84">
        <f t="shared" si="64"/>
        <v>1565173</v>
      </c>
      <c r="K235" s="84">
        <f t="shared" si="74"/>
        <v>130572</v>
      </c>
      <c r="L235" s="84">
        <f t="shared" si="75"/>
        <v>1695745</v>
      </c>
      <c r="M235" s="84">
        <v>1428</v>
      </c>
      <c r="N235" s="84">
        <f t="shared" si="76"/>
        <v>119</v>
      </c>
      <c r="O235" s="83">
        <f t="shared" si="65"/>
        <v>1697292</v>
      </c>
      <c r="P235" s="84"/>
      <c r="Q235" s="85">
        <v>873844.45570716425</v>
      </c>
      <c r="R235" s="84">
        <v>879511.94273850648</v>
      </c>
      <c r="S235" s="84">
        <v>83122.461632965278</v>
      </c>
      <c r="T235" s="84">
        <v>6643.3891477970074</v>
      </c>
      <c r="U235" s="84">
        <v>345.49832583578677</v>
      </c>
      <c r="V235" s="84">
        <f t="shared" si="77"/>
        <v>1843467.7475522687</v>
      </c>
      <c r="W235" s="84">
        <f t="shared" si="78"/>
        <v>153788.25244773133</v>
      </c>
      <c r="X235" s="84">
        <f t="shared" si="79"/>
        <v>1997256</v>
      </c>
      <c r="Y235" s="84">
        <f t="shared" si="80"/>
        <v>1428</v>
      </c>
      <c r="Z235" s="84">
        <f t="shared" si="81"/>
        <v>119</v>
      </c>
      <c r="AA235" s="83">
        <f t="shared" si="66"/>
        <v>1998803</v>
      </c>
      <c r="AC235" s="85">
        <v>937401</v>
      </c>
      <c r="AD235" s="84">
        <v>916616</v>
      </c>
      <c r="AE235" s="84">
        <v>83122</v>
      </c>
      <c r="AF235" s="84">
        <v>6643</v>
      </c>
      <c r="AG235" s="84">
        <v>345</v>
      </c>
      <c r="AH235" s="84">
        <f t="shared" si="69"/>
        <v>1944127</v>
      </c>
      <c r="AI235" s="84">
        <f t="shared" si="70"/>
        <v>162186</v>
      </c>
      <c r="AJ235" s="84">
        <f t="shared" si="82"/>
        <v>2106313</v>
      </c>
      <c r="AK235" s="84">
        <v>1428</v>
      </c>
      <c r="AL235" s="84">
        <f t="shared" si="71"/>
        <v>119</v>
      </c>
      <c r="AM235" s="130">
        <f t="shared" si="67"/>
        <v>2107860</v>
      </c>
      <c r="AO235" s="240"/>
      <c r="AP235" s="240"/>
      <c r="AQ235" s="240"/>
      <c r="AR235" s="240"/>
      <c r="AS235" s="240"/>
      <c r="AT235" s="240"/>
      <c r="AU235" s="240"/>
      <c r="AV235" s="240"/>
      <c r="AW235" s="240"/>
      <c r="AX235" s="240"/>
      <c r="AY235" s="240"/>
    </row>
    <row r="236" spans="1:51">
      <c r="A236" s="96">
        <f t="shared" si="72"/>
        <v>2037</v>
      </c>
      <c r="B236" s="96">
        <f t="shared" si="73"/>
        <v>10</v>
      </c>
      <c r="C236" s="95">
        <f t="shared" si="68"/>
        <v>50314</v>
      </c>
      <c r="E236" s="85">
        <v>938360</v>
      </c>
      <c r="F236" s="84">
        <v>710832</v>
      </c>
      <c r="G236" s="84">
        <v>75581</v>
      </c>
      <c r="H236" s="84">
        <v>4578</v>
      </c>
      <c r="I236" s="84">
        <v>542</v>
      </c>
      <c r="J236" s="84">
        <f t="shared" si="64"/>
        <v>1729893</v>
      </c>
      <c r="K236" s="84">
        <f t="shared" si="74"/>
        <v>144314</v>
      </c>
      <c r="L236" s="84">
        <f t="shared" si="75"/>
        <v>1874207</v>
      </c>
      <c r="M236" s="84">
        <v>1830</v>
      </c>
      <c r="N236" s="84">
        <f t="shared" si="76"/>
        <v>153</v>
      </c>
      <c r="O236" s="83">
        <f t="shared" si="65"/>
        <v>1876190</v>
      </c>
      <c r="P236" s="84"/>
      <c r="Q236" s="85">
        <v>1086648.1151725142</v>
      </c>
      <c r="R236" s="84">
        <v>874070.31263406901</v>
      </c>
      <c r="S236" s="84">
        <v>83733.028137079396</v>
      </c>
      <c r="T236" s="84">
        <v>6444.5377912120657</v>
      </c>
      <c r="U236" s="84">
        <v>542.37739982408186</v>
      </c>
      <c r="V236" s="84">
        <f t="shared" si="77"/>
        <v>2051438.3711346989</v>
      </c>
      <c r="W236" s="84">
        <f t="shared" si="78"/>
        <v>171138.62886530114</v>
      </c>
      <c r="X236" s="84">
        <f t="shared" si="79"/>
        <v>2222577</v>
      </c>
      <c r="Y236" s="84">
        <f t="shared" si="80"/>
        <v>1830</v>
      </c>
      <c r="Z236" s="84">
        <f t="shared" si="81"/>
        <v>153</v>
      </c>
      <c r="AA236" s="83">
        <f t="shared" si="66"/>
        <v>2224560</v>
      </c>
      <c r="AC236" s="85">
        <v>1169363</v>
      </c>
      <c r="AD236" s="84">
        <v>911036</v>
      </c>
      <c r="AE236" s="84">
        <v>83733</v>
      </c>
      <c r="AF236" s="84">
        <v>6445</v>
      </c>
      <c r="AG236" s="84">
        <v>542</v>
      </c>
      <c r="AH236" s="84">
        <f t="shared" si="69"/>
        <v>2171119</v>
      </c>
      <c r="AI236" s="84">
        <f t="shared" si="70"/>
        <v>181123</v>
      </c>
      <c r="AJ236" s="84">
        <f t="shared" si="82"/>
        <v>2352242</v>
      </c>
      <c r="AK236" s="84">
        <v>1830</v>
      </c>
      <c r="AL236" s="84">
        <f t="shared" si="71"/>
        <v>153</v>
      </c>
      <c r="AM236" s="130">
        <f t="shared" si="67"/>
        <v>2354225</v>
      </c>
      <c r="AO236" s="240"/>
      <c r="AP236" s="240"/>
      <c r="AQ236" s="240"/>
      <c r="AR236" s="240"/>
      <c r="AS236" s="240"/>
      <c r="AT236" s="240"/>
      <c r="AU236" s="240"/>
      <c r="AV236" s="240"/>
      <c r="AW236" s="240"/>
      <c r="AX236" s="240"/>
      <c r="AY236" s="240"/>
    </row>
    <row r="237" spans="1:51">
      <c r="A237" s="96">
        <f t="shared" si="72"/>
        <v>2037</v>
      </c>
      <c r="B237" s="96">
        <f t="shared" si="73"/>
        <v>11</v>
      </c>
      <c r="C237" s="95">
        <f t="shared" si="68"/>
        <v>50345</v>
      </c>
      <c r="E237" s="85">
        <v>1149865</v>
      </c>
      <c r="F237" s="84">
        <v>741603</v>
      </c>
      <c r="G237" s="84">
        <v>70889</v>
      </c>
      <c r="H237" s="84">
        <v>4533</v>
      </c>
      <c r="I237" s="84">
        <v>770</v>
      </c>
      <c r="J237" s="84">
        <f t="shared" si="64"/>
        <v>1967660</v>
      </c>
      <c r="K237" s="84">
        <f t="shared" si="74"/>
        <v>164149</v>
      </c>
      <c r="L237" s="84">
        <f t="shared" si="75"/>
        <v>2131809</v>
      </c>
      <c r="M237" s="84">
        <v>1832</v>
      </c>
      <c r="N237" s="84">
        <f t="shared" si="76"/>
        <v>153</v>
      </c>
      <c r="O237" s="83">
        <f t="shared" si="65"/>
        <v>2133794</v>
      </c>
      <c r="P237" s="84"/>
      <c r="Q237" s="85">
        <v>1342591.9111564539</v>
      </c>
      <c r="R237" s="84">
        <v>895256.45720274688</v>
      </c>
      <c r="S237" s="84">
        <v>78381.047715285109</v>
      </c>
      <c r="T237" s="84">
        <v>6564.1686501116001</v>
      </c>
      <c r="U237" s="84">
        <v>769.67567373170607</v>
      </c>
      <c r="V237" s="84">
        <f t="shared" si="77"/>
        <v>2323563.2603983292</v>
      </c>
      <c r="W237" s="84">
        <f t="shared" si="78"/>
        <v>193839.73960167076</v>
      </c>
      <c r="X237" s="84">
        <f t="shared" si="79"/>
        <v>2517403</v>
      </c>
      <c r="Y237" s="84">
        <f t="shared" si="80"/>
        <v>1832</v>
      </c>
      <c r="Z237" s="84">
        <f t="shared" si="81"/>
        <v>153</v>
      </c>
      <c r="AA237" s="83">
        <f t="shared" si="66"/>
        <v>2519388</v>
      </c>
      <c r="AC237" s="85">
        <v>1448302</v>
      </c>
      <c r="AD237" s="84">
        <v>930123</v>
      </c>
      <c r="AE237" s="84">
        <v>78381</v>
      </c>
      <c r="AF237" s="84">
        <v>6564</v>
      </c>
      <c r="AG237" s="84">
        <v>770</v>
      </c>
      <c r="AH237" s="84">
        <f>SUM(AC237:AG237)</f>
        <v>2464140</v>
      </c>
      <c r="AI237" s="84">
        <f t="shared" si="70"/>
        <v>205567</v>
      </c>
      <c r="AJ237" s="84">
        <f t="shared" si="82"/>
        <v>2669707</v>
      </c>
      <c r="AK237" s="84">
        <v>1832</v>
      </c>
      <c r="AL237" s="84">
        <f t="shared" si="71"/>
        <v>153</v>
      </c>
      <c r="AM237" s="130">
        <f>SUM(AJ237:AL237)</f>
        <v>2671692</v>
      </c>
      <c r="AO237" s="240"/>
      <c r="AP237" s="240"/>
      <c r="AQ237" s="240"/>
      <c r="AR237" s="240"/>
      <c r="AS237" s="240"/>
      <c r="AT237" s="240"/>
      <c r="AU237" s="240"/>
      <c r="AV237" s="240"/>
      <c r="AW237" s="240"/>
      <c r="AX237" s="240"/>
      <c r="AY237" s="240"/>
    </row>
    <row r="238" spans="1:51">
      <c r="A238" s="96">
        <f t="shared" si="72"/>
        <v>2037</v>
      </c>
      <c r="B238" s="96">
        <f t="shared" si="73"/>
        <v>12</v>
      </c>
      <c r="C238" s="95">
        <f t="shared" si="68"/>
        <v>50375</v>
      </c>
      <c r="E238" s="85">
        <v>1326499</v>
      </c>
      <c r="F238" s="84">
        <v>863650</v>
      </c>
      <c r="G238" s="84">
        <v>72067</v>
      </c>
      <c r="H238" s="84">
        <v>4705</v>
      </c>
      <c r="I238" s="84">
        <v>970</v>
      </c>
      <c r="J238" s="84">
        <f t="shared" si="64"/>
        <v>2267891</v>
      </c>
      <c r="K238" s="84">
        <f t="shared" si="74"/>
        <v>189196</v>
      </c>
      <c r="L238" s="84">
        <f t="shared" si="75"/>
        <v>2457087</v>
      </c>
      <c r="M238" s="84">
        <v>1718</v>
      </c>
      <c r="N238" s="84">
        <f t="shared" si="76"/>
        <v>143</v>
      </c>
      <c r="O238" s="83">
        <f t="shared" si="65"/>
        <v>2458948</v>
      </c>
      <c r="P238" s="84"/>
      <c r="Q238" s="85">
        <v>1593155.644778034</v>
      </c>
      <c r="R238" s="84">
        <v>1027094.9729940398</v>
      </c>
      <c r="S238" s="84">
        <v>79845.614728352899</v>
      </c>
      <c r="T238" s="84">
        <v>6856.8349549015911</v>
      </c>
      <c r="U238" s="84">
        <v>970.23013465912732</v>
      </c>
      <c r="V238" s="84">
        <f t="shared" si="77"/>
        <v>2707923.2975899871</v>
      </c>
      <c r="W238" s="84">
        <f t="shared" si="78"/>
        <v>225904.70241001295</v>
      </c>
      <c r="X238" s="84">
        <f t="shared" si="79"/>
        <v>2933828</v>
      </c>
      <c r="Y238" s="84">
        <f t="shared" si="80"/>
        <v>1718</v>
      </c>
      <c r="Z238" s="84">
        <f t="shared" si="81"/>
        <v>143</v>
      </c>
      <c r="AA238" s="83">
        <f t="shared" si="66"/>
        <v>2935689</v>
      </c>
      <c r="AC238" s="85">
        <v>1732274</v>
      </c>
      <c r="AD238" s="84">
        <v>1071205</v>
      </c>
      <c r="AE238" s="84">
        <v>79846</v>
      </c>
      <c r="AF238" s="84">
        <v>6857</v>
      </c>
      <c r="AG238" s="84">
        <v>970</v>
      </c>
      <c r="AH238" s="84">
        <f t="shared" ref="AH238:AH298" si="83">SUM(AC238:AG238)</f>
        <v>2891152</v>
      </c>
      <c r="AI238" s="84">
        <f t="shared" si="70"/>
        <v>241190</v>
      </c>
      <c r="AJ238" s="84">
        <f t="shared" si="82"/>
        <v>3132342</v>
      </c>
      <c r="AK238" s="84">
        <v>1718</v>
      </c>
      <c r="AL238" s="84">
        <f t="shared" si="71"/>
        <v>143</v>
      </c>
      <c r="AM238" s="83">
        <f t="shared" ref="AM238:AM298" si="84">SUM(AJ238:AL238)</f>
        <v>3134203</v>
      </c>
      <c r="AO238" s="240"/>
      <c r="AP238" s="240"/>
      <c r="AQ238" s="240"/>
      <c r="AR238" s="240"/>
      <c r="AS238" s="240"/>
      <c r="AT238" s="240"/>
      <c r="AU238" s="240"/>
      <c r="AV238" s="240"/>
      <c r="AW238" s="240"/>
      <c r="AX238" s="240"/>
      <c r="AY238" s="240"/>
    </row>
    <row r="239" spans="1:51">
      <c r="A239" s="96">
        <f t="shared" si="72"/>
        <v>2038</v>
      </c>
      <c r="B239" s="96">
        <f t="shared" si="73"/>
        <v>1</v>
      </c>
      <c r="C239" s="95">
        <f t="shared" si="68"/>
        <v>50406</v>
      </c>
      <c r="E239" s="85">
        <v>1387032</v>
      </c>
      <c r="F239" s="84">
        <v>860506</v>
      </c>
      <c r="G239" s="84">
        <v>72820</v>
      </c>
      <c r="H239" s="84">
        <v>4711</v>
      </c>
      <c r="I239" s="84">
        <v>1026</v>
      </c>
      <c r="J239" s="84">
        <f t="shared" ref="J239:J298" si="85">SUM(E239:I239)</f>
        <v>2326095</v>
      </c>
      <c r="K239" s="84">
        <f t="shared" si="74"/>
        <v>194051</v>
      </c>
      <c r="L239" s="84">
        <f t="shared" si="75"/>
        <v>2520146</v>
      </c>
      <c r="M239" s="84">
        <v>2325</v>
      </c>
      <c r="N239" s="84">
        <f t="shared" si="76"/>
        <v>194</v>
      </c>
      <c r="O239" s="83">
        <f t="shared" si="65"/>
        <v>2522665</v>
      </c>
      <c r="P239" s="84"/>
      <c r="Q239" s="85">
        <v>1628616.6884317189</v>
      </c>
      <c r="R239" s="84">
        <v>1022071.5098434698</v>
      </c>
      <c r="S239" s="84">
        <v>80708.703456007017</v>
      </c>
      <c r="T239" s="84">
        <v>6893.7007691976769</v>
      </c>
      <c r="U239" s="84">
        <v>1026.3574332626042</v>
      </c>
      <c r="V239" s="84">
        <f t="shared" si="77"/>
        <v>2739316.9599336563</v>
      </c>
      <c r="W239" s="84">
        <f t="shared" si="78"/>
        <v>228524.04006634373</v>
      </c>
      <c r="X239" s="84">
        <f t="shared" si="79"/>
        <v>2967841</v>
      </c>
      <c r="Y239" s="84">
        <f t="shared" si="80"/>
        <v>2325</v>
      </c>
      <c r="Z239" s="84">
        <f t="shared" si="81"/>
        <v>194</v>
      </c>
      <c r="AA239" s="83">
        <f t="shared" si="66"/>
        <v>2970360</v>
      </c>
      <c r="AC239" s="85">
        <v>1747675</v>
      </c>
      <c r="AD239" s="84">
        <v>1063552</v>
      </c>
      <c r="AE239" s="84">
        <v>80709</v>
      </c>
      <c r="AF239" s="84">
        <v>6894</v>
      </c>
      <c r="AG239" s="84">
        <v>1026</v>
      </c>
      <c r="AH239" s="84">
        <f t="shared" si="83"/>
        <v>2899856</v>
      </c>
      <c r="AI239" s="84">
        <f t="shared" si="70"/>
        <v>241916</v>
      </c>
      <c r="AJ239" s="84">
        <f t="shared" si="82"/>
        <v>3141772</v>
      </c>
      <c r="AK239" s="84">
        <v>2325</v>
      </c>
      <c r="AL239" s="84">
        <f t="shared" si="71"/>
        <v>194</v>
      </c>
      <c r="AM239" s="83">
        <f t="shared" si="84"/>
        <v>3144291</v>
      </c>
      <c r="AO239" s="240"/>
      <c r="AP239" s="240"/>
      <c r="AQ239" s="240"/>
      <c r="AR239" s="240"/>
      <c r="AS239" s="240"/>
      <c r="AT239" s="240"/>
      <c r="AU239" s="240"/>
      <c r="AV239" s="240"/>
      <c r="AW239" s="240"/>
      <c r="AX239" s="240"/>
      <c r="AY239" s="240"/>
    </row>
    <row r="240" spans="1:51">
      <c r="A240" s="96">
        <f t="shared" si="72"/>
        <v>2038</v>
      </c>
      <c r="B240" s="96">
        <f t="shared" si="73"/>
        <v>2</v>
      </c>
      <c r="C240" s="95">
        <f t="shared" si="68"/>
        <v>50437</v>
      </c>
      <c r="E240" s="85">
        <v>1135135</v>
      </c>
      <c r="F240" s="84">
        <v>777117</v>
      </c>
      <c r="G240" s="84">
        <v>68637</v>
      </c>
      <c r="H240" s="84">
        <v>4716</v>
      </c>
      <c r="I240" s="84">
        <v>820</v>
      </c>
      <c r="J240" s="84">
        <f t="shared" si="85"/>
        <v>1986425</v>
      </c>
      <c r="K240" s="84">
        <f t="shared" si="74"/>
        <v>165715</v>
      </c>
      <c r="L240" s="84">
        <f t="shared" si="75"/>
        <v>2152140</v>
      </c>
      <c r="M240" s="84">
        <v>2433</v>
      </c>
      <c r="N240" s="84">
        <f t="shared" si="76"/>
        <v>203</v>
      </c>
      <c r="O240" s="83">
        <f t="shared" si="65"/>
        <v>2154776</v>
      </c>
      <c r="P240" s="84"/>
      <c r="Q240" s="85">
        <v>1327735.0328050756</v>
      </c>
      <c r="R240" s="84">
        <v>916108.83538713609</v>
      </c>
      <c r="S240" s="84">
        <v>75613.248286760543</v>
      </c>
      <c r="T240" s="84">
        <v>6383.992433545809</v>
      </c>
      <c r="U240" s="84">
        <v>819.96728045361533</v>
      </c>
      <c r="V240" s="84">
        <f t="shared" si="77"/>
        <v>2326661.0761929713</v>
      </c>
      <c r="W240" s="84">
        <f t="shared" si="78"/>
        <v>194098.92380702868</v>
      </c>
      <c r="X240" s="84">
        <f t="shared" si="79"/>
        <v>2520760</v>
      </c>
      <c r="Y240" s="84">
        <f t="shared" si="80"/>
        <v>2433</v>
      </c>
      <c r="Z240" s="84">
        <f t="shared" si="81"/>
        <v>203</v>
      </c>
      <c r="AA240" s="83">
        <f t="shared" si="66"/>
        <v>2523396</v>
      </c>
      <c r="AC240" s="85">
        <v>1423831</v>
      </c>
      <c r="AD240" s="84">
        <v>950012</v>
      </c>
      <c r="AE240" s="84">
        <v>75613</v>
      </c>
      <c r="AF240" s="84">
        <v>6384</v>
      </c>
      <c r="AG240" s="84">
        <v>820</v>
      </c>
      <c r="AH240" s="84">
        <f t="shared" si="83"/>
        <v>2456660</v>
      </c>
      <c r="AI240" s="84">
        <f t="shared" si="70"/>
        <v>204943</v>
      </c>
      <c r="AJ240" s="84">
        <f t="shared" si="82"/>
        <v>2661603</v>
      </c>
      <c r="AK240" s="84">
        <v>2433</v>
      </c>
      <c r="AL240" s="84">
        <f t="shared" si="71"/>
        <v>203</v>
      </c>
      <c r="AM240" s="83">
        <f t="shared" si="84"/>
        <v>2664239</v>
      </c>
      <c r="AO240" s="240"/>
      <c r="AP240" s="240"/>
      <c r="AQ240" s="240"/>
      <c r="AR240" s="240"/>
      <c r="AS240" s="240"/>
      <c r="AT240" s="240"/>
      <c r="AU240" s="240"/>
      <c r="AV240" s="240"/>
      <c r="AW240" s="240"/>
      <c r="AX240" s="240"/>
      <c r="AY240" s="240"/>
    </row>
    <row r="241" spans="1:51">
      <c r="A241" s="96">
        <f t="shared" si="72"/>
        <v>2038</v>
      </c>
      <c r="B241" s="96">
        <f t="shared" si="73"/>
        <v>3</v>
      </c>
      <c r="C241" s="95">
        <f t="shared" si="68"/>
        <v>50465</v>
      </c>
      <c r="E241" s="85">
        <v>1190735</v>
      </c>
      <c r="F241" s="84">
        <v>792290</v>
      </c>
      <c r="G241" s="84">
        <v>72773</v>
      </c>
      <c r="H241" s="84">
        <v>4436</v>
      </c>
      <c r="I241" s="84">
        <v>828</v>
      </c>
      <c r="J241" s="84">
        <f t="shared" si="85"/>
        <v>2061062</v>
      </c>
      <c r="K241" s="84">
        <f t="shared" si="74"/>
        <v>171941</v>
      </c>
      <c r="L241" s="84">
        <f t="shared" si="75"/>
        <v>2233003</v>
      </c>
      <c r="M241" s="84">
        <v>2339</v>
      </c>
      <c r="N241" s="84">
        <f t="shared" si="76"/>
        <v>195</v>
      </c>
      <c r="O241" s="83">
        <f t="shared" si="65"/>
        <v>2235537</v>
      </c>
      <c r="P241" s="84"/>
      <c r="Q241" s="85">
        <v>1383781.5253655587</v>
      </c>
      <c r="R241" s="84">
        <v>960503.35405410791</v>
      </c>
      <c r="S241" s="84">
        <v>80759.128067689802</v>
      </c>
      <c r="T241" s="84">
        <v>6197.0439364532167</v>
      </c>
      <c r="U241" s="84">
        <v>828.34138389146676</v>
      </c>
      <c r="V241" s="84">
        <f t="shared" si="77"/>
        <v>2432069.3928077016</v>
      </c>
      <c r="W241" s="84">
        <f t="shared" si="78"/>
        <v>202891.6071922984</v>
      </c>
      <c r="X241" s="84">
        <f t="shared" si="79"/>
        <v>2634961</v>
      </c>
      <c r="Y241" s="84">
        <f t="shared" si="80"/>
        <v>2339</v>
      </c>
      <c r="Z241" s="84">
        <f t="shared" si="81"/>
        <v>195</v>
      </c>
      <c r="AA241" s="83">
        <f t="shared" si="66"/>
        <v>2637495</v>
      </c>
      <c r="AC241" s="85">
        <v>1478445</v>
      </c>
      <c r="AD241" s="84">
        <v>1001243</v>
      </c>
      <c r="AE241" s="84">
        <v>80759</v>
      </c>
      <c r="AF241" s="84">
        <v>6197</v>
      </c>
      <c r="AG241" s="84">
        <v>828</v>
      </c>
      <c r="AH241" s="84">
        <f t="shared" si="83"/>
        <v>2567472</v>
      </c>
      <c r="AI241" s="84">
        <f t="shared" si="70"/>
        <v>214188</v>
      </c>
      <c r="AJ241" s="84">
        <f t="shared" si="82"/>
        <v>2781660</v>
      </c>
      <c r="AK241" s="84">
        <v>2339</v>
      </c>
      <c r="AL241" s="84">
        <f t="shared" si="71"/>
        <v>195</v>
      </c>
      <c r="AM241" s="83">
        <f t="shared" si="84"/>
        <v>2784194</v>
      </c>
      <c r="AO241" s="240"/>
      <c r="AP241" s="240"/>
      <c r="AQ241" s="240"/>
      <c r="AR241" s="240"/>
      <c r="AS241" s="240"/>
      <c r="AT241" s="240"/>
      <c r="AU241" s="240"/>
      <c r="AV241" s="240"/>
      <c r="AW241" s="240"/>
      <c r="AX241" s="240"/>
      <c r="AY241" s="240"/>
    </row>
    <row r="242" spans="1:51">
      <c r="A242" s="96">
        <f t="shared" si="72"/>
        <v>2038</v>
      </c>
      <c r="B242" s="96">
        <f t="shared" si="73"/>
        <v>4</v>
      </c>
      <c r="C242" s="95">
        <f t="shared" si="68"/>
        <v>50496</v>
      </c>
      <c r="E242" s="85">
        <v>922653</v>
      </c>
      <c r="F242" s="84">
        <v>739318</v>
      </c>
      <c r="G242" s="84">
        <v>67328</v>
      </c>
      <c r="H242" s="84">
        <v>4778</v>
      </c>
      <c r="I242" s="84">
        <v>696</v>
      </c>
      <c r="J242" s="84">
        <f t="shared" si="85"/>
        <v>1734773</v>
      </c>
      <c r="K242" s="84">
        <f t="shared" si="74"/>
        <v>144721</v>
      </c>
      <c r="L242" s="84">
        <f t="shared" si="75"/>
        <v>1879494</v>
      </c>
      <c r="M242" s="84">
        <v>2172</v>
      </c>
      <c r="N242" s="84">
        <f t="shared" si="76"/>
        <v>181</v>
      </c>
      <c r="O242" s="83">
        <f t="shared" si="65"/>
        <v>1881847</v>
      </c>
      <c r="P242" s="84"/>
      <c r="Q242" s="85">
        <v>1092465.6654533616</v>
      </c>
      <c r="R242" s="84">
        <v>892540.90216286888</v>
      </c>
      <c r="S242" s="84">
        <v>74849.964111745896</v>
      </c>
      <c r="T242" s="84">
        <v>6264.4602379398293</v>
      </c>
      <c r="U242" s="84">
        <v>696.10529286403278</v>
      </c>
      <c r="V242" s="84">
        <f t="shared" si="77"/>
        <v>2066817.0972587802</v>
      </c>
      <c r="W242" s="84">
        <f t="shared" si="78"/>
        <v>172420.90274121985</v>
      </c>
      <c r="X242" s="84">
        <f t="shared" si="79"/>
        <v>2239238</v>
      </c>
      <c r="Y242" s="84">
        <f t="shared" si="80"/>
        <v>2172</v>
      </c>
      <c r="Z242" s="84">
        <f t="shared" si="81"/>
        <v>181</v>
      </c>
      <c r="AA242" s="83">
        <f t="shared" si="66"/>
        <v>2241591</v>
      </c>
      <c r="AC242" s="85">
        <v>1173365</v>
      </c>
      <c r="AD242" s="84">
        <v>933463</v>
      </c>
      <c r="AE242" s="84">
        <v>74850</v>
      </c>
      <c r="AF242" s="84">
        <v>6264</v>
      </c>
      <c r="AG242" s="84">
        <v>696</v>
      </c>
      <c r="AH242" s="84">
        <f t="shared" si="83"/>
        <v>2188638</v>
      </c>
      <c r="AI242" s="84">
        <f t="shared" si="70"/>
        <v>182584</v>
      </c>
      <c r="AJ242" s="84">
        <f t="shared" si="82"/>
        <v>2371222</v>
      </c>
      <c r="AK242" s="84">
        <v>2172</v>
      </c>
      <c r="AL242" s="84">
        <f t="shared" si="71"/>
        <v>181</v>
      </c>
      <c r="AM242" s="83">
        <f t="shared" si="84"/>
        <v>2373575</v>
      </c>
      <c r="AO242" s="240"/>
      <c r="AP242" s="240"/>
      <c r="AQ242" s="240"/>
      <c r="AR242" s="240"/>
      <c r="AS242" s="240"/>
      <c r="AT242" s="240"/>
      <c r="AU242" s="240"/>
      <c r="AV242" s="240"/>
      <c r="AW242" s="240"/>
      <c r="AX242" s="240"/>
      <c r="AY242" s="240"/>
    </row>
    <row r="243" spans="1:51">
      <c r="A243" s="96">
        <f t="shared" si="72"/>
        <v>2038</v>
      </c>
      <c r="B243" s="96">
        <f t="shared" si="73"/>
        <v>5</v>
      </c>
      <c r="C243" s="95">
        <f t="shared" si="68"/>
        <v>50526</v>
      </c>
      <c r="E243" s="85">
        <v>873897</v>
      </c>
      <c r="F243" s="84">
        <v>726819</v>
      </c>
      <c r="G243" s="84">
        <v>72023</v>
      </c>
      <c r="H243" s="84">
        <v>5000</v>
      </c>
      <c r="I243" s="84">
        <v>490</v>
      </c>
      <c r="J243" s="84">
        <f t="shared" si="85"/>
        <v>1678229</v>
      </c>
      <c r="K243" s="84">
        <f t="shared" si="74"/>
        <v>140004</v>
      </c>
      <c r="L243" s="84">
        <f t="shared" si="75"/>
        <v>1818233</v>
      </c>
      <c r="M243" s="84">
        <v>2174</v>
      </c>
      <c r="N243" s="84">
        <f t="shared" si="76"/>
        <v>181</v>
      </c>
      <c r="O243" s="83">
        <f t="shared" si="65"/>
        <v>1820588</v>
      </c>
      <c r="P243" s="84"/>
      <c r="Q243" s="85">
        <v>1007177.8154026822</v>
      </c>
      <c r="R243" s="84">
        <v>897893.92031440197</v>
      </c>
      <c r="S243" s="84">
        <v>79842.769192885607</v>
      </c>
      <c r="T243" s="84">
        <v>6317.2850482360736</v>
      </c>
      <c r="U243" s="84">
        <v>489.78887483707223</v>
      </c>
      <c r="V243" s="84">
        <f t="shared" si="77"/>
        <v>1991721.5788330431</v>
      </c>
      <c r="W243" s="84">
        <f t="shared" si="78"/>
        <v>166156.42116695689</v>
      </c>
      <c r="X243" s="84">
        <f t="shared" si="79"/>
        <v>2157878</v>
      </c>
      <c r="Y243" s="84">
        <f t="shared" si="80"/>
        <v>2174</v>
      </c>
      <c r="Z243" s="84">
        <f t="shared" si="81"/>
        <v>181</v>
      </c>
      <c r="AA243" s="83">
        <f t="shared" si="66"/>
        <v>2160233</v>
      </c>
      <c r="AC243" s="85">
        <v>1083531</v>
      </c>
      <c r="AD243" s="84">
        <v>940230</v>
      </c>
      <c r="AE243" s="84">
        <v>79843</v>
      </c>
      <c r="AF243" s="84">
        <v>6317</v>
      </c>
      <c r="AG243" s="84">
        <v>490</v>
      </c>
      <c r="AH243" s="84">
        <f t="shared" si="83"/>
        <v>2110411</v>
      </c>
      <c r="AI243" s="84">
        <f t="shared" si="70"/>
        <v>176058</v>
      </c>
      <c r="AJ243" s="84">
        <f t="shared" si="82"/>
        <v>2286469</v>
      </c>
      <c r="AK243" s="84">
        <v>2174</v>
      </c>
      <c r="AL243" s="84">
        <f t="shared" si="71"/>
        <v>181</v>
      </c>
      <c r="AM243" s="83">
        <f t="shared" si="84"/>
        <v>2288824</v>
      </c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</row>
    <row r="244" spans="1:51">
      <c r="A244" s="96">
        <f t="shared" si="72"/>
        <v>2038</v>
      </c>
      <c r="B244" s="96">
        <f t="shared" si="73"/>
        <v>6</v>
      </c>
      <c r="C244" s="95">
        <f t="shared" si="68"/>
        <v>50557</v>
      </c>
      <c r="E244" s="85">
        <v>795152</v>
      </c>
      <c r="F244" s="84">
        <v>682221</v>
      </c>
      <c r="G244" s="84">
        <v>70722</v>
      </c>
      <c r="H244" s="84">
        <v>5074</v>
      </c>
      <c r="I244" s="84">
        <v>391</v>
      </c>
      <c r="J244" s="84">
        <f t="shared" si="85"/>
        <v>1553560</v>
      </c>
      <c r="K244" s="84">
        <f t="shared" si="74"/>
        <v>129604</v>
      </c>
      <c r="L244" s="84">
        <f t="shared" si="75"/>
        <v>1683164</v>
      </c>
      <c r="M244" s="84">
        <v>1787</v>
      </c>
      <c r="N244" s="84">
        <f t="shared" si="76"/>
        <v>149</v>
      </c>
      <c r="O244" s="83">
        <f t="shared" si="65"/>
        <v>1685100</v>
      </c>
      <c r="P244" s="84"/>
      <c r="Q244" s="85">
        <v>898045.47706498043</v>
      </c>
      <c r="R244" s="84">
        <v>844224.77895964647</v>
      </c>
      <c r="S244" s="84">
        <v>78446.544460282646</v>
      </c>
      <c r="T244" s="84">
        <v>6180.0484158801282</v>
      </c>
      <c r="U244" s="84">
        <v>390.9672875945397</v>
      </c>
      <c r="V244" s="84">
        <f t="shared" si="77"/>
        <v>1827287.8161883843</v>
      </c>
      <c r="W244" s="84">
        <f t="shared" si="78"/>
        <v>152439.18381161569</v>
      </c>
      <c r="X244" s="84">
        <f t="shared" si="79"/>
        <v>1979727</v>
      </c>
      <c r="Y244" s="84">
        <f t="shared" si="80"/>
        <v>1787</v>
      </c>
      <c r="Z244" s="84">
        <f t="shared" si="81"/>
        <v>149</v>
      </c>
      <c r="AA244" s="83">
        <f t="shared" si="66"/>
        <v>1981663</v>
      </c>
      <c r="AC244" s="85">
        <v>961977</v>
      </c>
      <c r="AD244" s="84">
        <v>886233</v>
      </c>
      <c r="AE244" s="84">
        <v>78447</v>
      </c>
      <c r="AF244" s="84">
        <v>6180</v>
      </c>
      <c r="AG244" s="84">
        <v>391</v>
      </c>
      <c r="AH244" s="84">
        <f t="shared" si="83"/>
        <v>1933228</v>
      </c>
      <c r="AI244" s="84">
        <f t="shared" si="70"/>
        <v>161277</v>
      </c>
      <c r="AJ244" s="84">
        <f t="shared" si="82"/>
        <v>2094505</v>
      </c>
      <c r="AK244" s="84">
        <v>1787</v>
      </c>
      <c r="AL244" s="84">
        <f t="shared" si="71"/>
        <v>149</v>
      </c>
      <c r="AM244" s="83">
        <f t="shared" si="84"/>
        <v>2096441</v>
      </c>
      <c r="AO244" s="240"/>
      <c r="AP244" s="240"/>
      <c r="AQ244" s="240"/>
      <c r="AR244" s="240"/>
      <c r="AS244" s="240"/>
      <c r="AT244" s="240"/>
      <c r="AU244" s="240"/>
      <c r="AV244" s="240"/>
      <c r="AW244" s="240"/>
      <c r="AX244" s="240"/>
      <c r="AY244" s="240"/>
    </row>
    <row r="245" spans="1:51">
      <c r="A245" s="96">
        <f t="shared" si="72"/>
        <v>2038</v>
      </c>
      <c r="B245" s="96">
        <f t="shared" si="73"/>
        <v>7</v>
      </c>
      <c r="C245" s="95">
        <f t="shared" si="68"/>
        <v>50587</v>
      </c>
      <c r="E245" s="85">
        <v>794224</v>
      </c>
      <c r="F245" s="84">
        <v>762710</v>
      </c>
      <c r="G245" s="84">
        <v>76103</v>
      </c>
      <c r="H245" s="84">
        <v>4843</v>
      </c>
      <c r="I245" s="84">
        <v>328</v>
      </c>
      <c r="J245" s="84">
        <f t="shared" si="85"/>
        <v>1638208</v>
      </c>
      <c r="K245" s="84">
        <f t="shared" si="74"/>
        <v>136665</v>
      </c>
      <c r="L245" s="84">
        <f t="shared" si="75"/>
        <v>1774873</v>
      </c>
      <c r="M245" s="84">
        <v>2889</v>
      </c>
      <c r="N245" s="84">
        <f t="shared" si="76"/>
        <v>241</v>
      </c>
      <c r="O245" s="83">
        <f t="shared" si="65"/>
        <v>1778003</v>
      </c>
      <c r="P245" s="84"/>
      <c r="Q245" s="85">
        <v>901493.68858941109</v>
      </c>
      <c r="R245" s="84">
        <v>937045.52058717608</v>
      </c>
      <c r="S245" s="84">
        <v>84054.018215754782</v>
      </c>
      <c r="T245" s="84">
        <v>6142.3448818704883</v>
      </c>
      <c r="U245" s="84">
        <v>328.12431391461269</v>
      </c>
      <c r="V245" s="84">
        <f t="shared" si="77"/>
        <v>1929063.6965881272</v>
      </c>
      <c r="W245" s="84">
        <f t="shared" si="78"/>
        <v>160929.30341187282</v>
      </c>
      <c r="X245" s="84">
        <f t="shared" si="79"/>
        <v>2089993</v>
      </c>
      <c r="Y245" s="84">
        <f t="shared" si="80"/>
        <v>2889</v>
      </c>
      <c r="Z245" s="84">
        <f t="shared" si="81"/>
        <v>241</v>
      </c>
      <c r="AA245" s="83">
        <f t="shared" si="66"/>
        <v>2093123</v>
      </c>
      <c r="AC245" s="85">
        <v>974386</v>
      </c>
      <c r="AD245" s="84">
        <v>983678</v>
      </c>
      <c r="AE245" s="84">
        <v>84054</v>
      </c>
      <c r="AF245" s="84">
        <v>6142</v>
      </c>
      <c r="AG245" s="84">
        <v>328</v>
      </c>
      <c r="AH245" s="84">
        <f t="shared" si="83"/>
        <v>2048588</v>
      </c>
      <c r="AI245" s="84">
        <f t="shared" si="70"/>
        <v>170901</v>
      </c>
      <c r="AJ245" s="84">
        <f t="shared" si="82"/>
        <v>2219489</v>
      </c>
      <c r="AK245" s="84">
        <v>2889</v>
      </c>
      <c r="AL245" s="84">
        <f t="shared" si="71"/>
        <v>241</v>
      </c>
      <c r="AM245" s="83">
        <f t="shared" si="84"/>
        <v>2222619</v>
      </c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</row>
    <row r="246" spans="1:51">
      <c r="A246" s="96">
        <f t="shared" si="72"/>
        <v>2038</v>
      </c>
      <c r="B246" s="96">
        <f t="shared" si="73"/>
        <v>8</v>
      </c>
      <c r="C246" s="95">
        <f t="shared" si="68"/>
        <v>50618</v>
      </c>
      <c r="E246" s="85">
        <v>825532</v>
      </c>
      <c r="F246" s="84">
        <v>783022</v>
      </c>
      <c r="G246" s="84">
        <v>77449</v>
      </c>
      <c r="H246" s="84">
        <v>4785</v>
      </c>
      <c r="I246" s="84">
        <v>311</v>
      </c>
      <c r="J246" s="84">
        <f t="shared" si="85"/>
        <v>1691099</v>
      </c>
      <c r="K246" s="84">
        <f t="shared" si="74"/>
        <v>141078</v>
      </c>
      <c r="L246" s="84">
        <f t="shared" si="75"/>
        <v>1832177</v>
      </c>
      <c r="M246" s="84">
        <v>1634</v>
      </c>
      <c r="N246" s="84">
        <f t="shared" si="76"/>
        <v>136</v>
      </c>
      <c r="O246" s="83">
        <f t="shared" si="65"/>
        <v>1833947</v>
      </c>
      <c r="P246" s="84"/>
      <c r="Q246" s="85">
        <v>934074.25657399499</v>
      </c>
      <c r="R246" s="84">
        <v>959264.30487839982</v>
      </c>
      <c r="S246" s="84">
        <v>85738.66297123117</v>
      </c>
      <c r="T246" s="84">
        <v>6275.2764898317027</v>
      </c>
      <c r="U246" s="84">
        <v>311.02827575168692</v>
      </c>
      <c r="V246" s="84">
        <f t="shared" si="77"/>
        <v>1985663.5291892095</v>
      </c>
      <c r="W246" s="84">
        <f t="shared" si="78"/>
        <v>165651.47081079055</v>
      </c>
      <c r="X246" s="84">
        <f t="shared" si="79"/>
        <v>2151315</v>
      </c>
      <c r="Y246" s="84">
        <f t="shared" si="80"/>
        <v>1634</v>
      </c>
      <c r="Z246" s="84">
        <f t="shared" si="81"/>
        <v>136</v>
      </c>
      <c r="AA246" s="83">
        <f t="shared" si="66"/>
        <v>2153085</v>
      </c>
      <c r="AC246" s="85">
        <v>1004912</v>
      </c>
      <c r="AD246" s="84">
        <v>1005195</v>
      </c>
      <c r="AE246" s="84">
        <v>85739</v>
      </c>
      <c r="AF246" s="84">
        <v>6275</v>
      </c>
      <c r="AG246" s="84">
        <v>311</v>
      </c>
      <c r="AH246" s="84">
        <f t="shared" si="83"/>
        <v>2102432</v>
      </c>
      <c r="AI246" s="84">
        <f t="shared" si="70"/>
        <v>175392</v>
      </c>
      <c r="AJ246" s="84">
        <f t="shared" si="82"/>
        <v>2277824</v>
      </c>
      <c r="AK246" s="84">
        <v>1634</v>
      </c>
      <c r="AL246" s="84">
        <f t="shared" si="71"/>
        <v>136</v>
      </c>
      <c r="AM246" s="83">
        <f t="shared" si="84"/>
        <v>2279594</v>
      </c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</row>
    <row r="247" spans="1:51">
      <c r="A247" s="96">
        <f t="shared" si="72"/>
        <v>2038</v>
      </c>
      <c r="B247" s="96">
        <f t="shared" si="73"/>
        <v>9</v>
      </c>
      <c r="C247" s="95">
        <f t="shared" si="68"/>
        <v>50649</v>
      </c>
      <c r="E247" s="85">
        <v>773605</v>
      </c>
      <c r="F247" s="84">
        <v>721864</v>
      </c>
      <c r="G247" s="84">
        <v>74687</v>
      </c>
      <c r="H247" s="84">
        <v>5257</v>
      </c>
      <c r="I247" s="84">
        <v>346</v>
      </c>
      <c r="J247" s="84">
        <f t="shared" si="85"/>
        <v>1575759</v>
      </c>
      <c r="K247" s="84">
        <f t="shared" si="74"/>
        <v>131456</v>
      </c>
      <c r="L247" s="84">
        <f t="shared" si="75"/>
        <v>1707215</v>
      </c>
      <c r="M247" s="84">
        <v>1428</v>
      </c>
      <c r="N247" s="84">
        <f t="shared" si="76"/>
        <v>119</v>
      </c>
      <c r="O247" s="83">
        <f t="shared" si="65"/>
        <v>1708762</v>
      </c>
      <c r="P247" s="84"/>
      <c r="Q247" s="85">
        <v>886645.53767447441</v>
      </c>
      <c r="R247" s="84">
        <v>887647.40079594415</v>
      </c>
      <c r="S247" s="84">
        <v>82494.977362916048</v>
      </c>
      <c r="T247" s="84">
        <v>6749.8700418069475</v>
      </c>
      <c r="U247" s="84">
        <v>346.31367638607526</v>
      </c>
      <c r="V247" s="84">
        <f t="shared" si="77"/>
        <v>1863884.0995515278</v>
      </c>
      <c r="W247" s="84">
        <f t="shared" si="78"/>
        <v>155491.90044847224</v>
      </c>
      <c r="X247" s="84">
        <f t="shared" si="79"/>
        <v>2019376</v>
      </c>
      <c r="Y247" s="84">
        <f t="shared" si="80"/>
        <v>1428</v>
      </c>
      <c r="Z247" s="84">
        <f t="shared" si="81"/>
        <v>119</v>
      </c>
      <c r="AA247" s="83">
        <f t="shared" si="66"/>
        <v>2020923</v>
      </c>
      <c r="AC247" s="85">
        <v>952336</v>
      </c>
      <c r="AD247" s="84">
        <v>926982</v>
      </c>
      <c r="AE247" s="84">
        <v>82495</v>
      </c>
      <c r="AF247" s="84">
        <v>6750</v>
      </c>
      <c r="AG247" s="84">
        <v>346</v>
      </c>
      <c r="AH247" s="84">
        <f t="shared" si="83"/>
        <v>1968909</v>
      </c>
      <c r="AI247" s="84">
        <f t="shared" si="70"/>
        <v>164254</v>
      </c>
      <c r="AJ247" s="84">
        <f t="shared" si="82"/>
        <v>2133163</v>
      </c>
      <c r="AK247" s="84">
        <v>1428</v>
      </c>
      <c r="AL247" s="84">
        <f t="shared" si="71"/>
        <v>119</v>
      </c>
      <c r="AM247" s="83">
        <f t="shared" si="84"/>
        <v>2134710</v>
      </c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</row>
    <row r="248" spans="1:51">
      <c r="A248" s="96">
        <f t="shared" si="72"/>
        <v>2038</v>
      </c>
      <c r="B248" s="96">
        <f t="shared" si="73"/>
        <v>10</v>
      </c>
      <c r="C248" s="95">
        <f t="shared" si="68"/>
        <v>50679</v>
      </c>
      <c r="E248" s="85">
        <v>945855</v>
      </c>
      <c r="F248" s="84">
        <v>715456</v>
      </c>
      <c r="G248" s="84">
        <v>74956</v>
      </c>
      <c r="H248" s="84">
        <v>4668</v>
      </c>
      <c r="I248" s="84">
        <v>544</v>
      </c>
      <c r="J248" s="84">
        <f t="shared" si="85"/>
        <v>1741479</v>
      </c>
      <c r="K248" s="84">
        <f t="shared" si="74"/>
        <v>145280</v>
      </c>
      <c r="L248" s="84">
        <f t="shared" si="75"/>
        <v>1886759</v>
      </c>
      <c r="M248" s="84">
        <v>1830</v>
      </c>
      <c r="N248" s="84">
        <f t="shared" si="76"/>
        <v>153</v>
      </c>
      <c r="O248" s="83">
        <f t="shared" si="65"/>
        <v>1888742</v>
      </c>
      <c r="P248" s="84"/>
      <c r="Q248" s="85">
        <v>1102118.5442134188</v>
      </c>
      <c r="R248" s="84">
        <v>882098.95299247908</v>
      </c>
      <c r="S248" s="84">
        <v>83114.129614946549</v>
      </c>
      <c r="T248" s="84">
        <v>6548.5344742478846</v>
      </c>
      <c r="U248" s="84">
        <v>543.73976520250392</v>
      </c>
      <c r="V248" s="84">
        <f t="shared" si="77"/>
        <v>2074423.9010602948</v>
      </c>
      <c r="W248" s="84">
        <f t="shared" si="78"/>
        <v>173056.09893970517</v>
      </c>
      <c r="X248" s="84">
        <f t="shared" si="79"/>
        <v>2247480</v>
      </c>
      <c r="Y248" s="84">
        <f t="shared" si="80"/>
        <v>1830</v>
      </c>
      <c r="Z248" s="84">
        <f t="shared" si="81"/>
        <v>153</v>
      </c>
      <c r="AA248" s="83">
        <f t="shared" si="66"/>
        <v>2249463</v>
      </c>
      <c r="AC248" s="85">
        <v>1187572</v>
      </c>
      <c r="AD248" s="84">
        <v>921016</v>
      </c>
      <c r="AE248" s="84">
        <v>83114</v>
      </c>
      <c r="AF248" s="84">
        <v>6549</v>
      </c>
      <c r="AG248" s="84">
        <v>544</v>
      </c>
      <c r="AH248" s="84">
        <f t="shared" si="83"/>
        <v>2198795</v>
      </c>
      <c r="AI248" s="84">
        <f t="shared" si="70"/>
        <v>183431</v>
      </c>
      <c r="AJ248" s="84">
        <f t="shared" si="82"/>
        <v>2382226</v>
      </c>
      <c r="AK248" s="84">
        <v>1830</v>
      </c>
      <c r="AL248" s="84">
        <f t="shared" si="71"/>
        <v>153</v>
      </c>
      <c r="AM248" s="83">
        <f t="shared" si="84"/>
        <v>2384209</v>
      </c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</row>
    <row r="249" spans="1:51">
      <c r="A249" s="96">
        <f t="shared" si="72"/>
        <v>2038</v>
      </c>
      <c r="B249" s="96">
        <f t="shared" si="73"/>
        <v>11</v>
      </c>
      <c r="C249" s="95">
        <f t="shared" si="68"/>
        <v>50710</v>
      </c>
      <c r="E249" s="85">
        <v>1159863</v>
      </c>
      <c r="F249" s="84">
        <v>745636</v>
      </c>
      <c r="G249" s="84">
        <v>70330</v>
      </c>
      <c r="H249" s="84">
        <v>4624</v>
      </c>
      <c r="I249" s="84">
        <v>772</v>
      </c>
      <c r="J249" s="84">
        <f t="shared" si="85"/>
        <v>1981225</v>
      </c>
      <c r="K249" s="84">
        <f t="shared" si="74"/>
        <v>165281</v>
      </c>
      <c r="L249" s="84">
        <f t="shared" si="75"/>
        <v>2146506</v>
      </c>
      <c r="M249" s="84">
        <v>1832</v>
      </c>
      <c r="N249" s="84">
        <f t="shared" si="76"/>
        <v>153</v>
      </c>
      <c r="O249" s="83">
        <f t="shared" si="65"/>
        <v>2148491</v>
      </c>
      <c r="P249" s="84"/>
      <c r="Q249" s="85">
        <v>1361275.7049435154</v>
      </c>
      <c r="R249" s="84">
        <v>903258.61011309456</v>
      </c>
      <c r="S249" s="84">
        <v>77811.728821090161</v>
      </c>
      <c r="T249" s="84">
        <v>6671.2536804772189</v>
      </c>
      <c r="U249" s="84">
        <v>771.77615127456579</v>
      </c>
      <c r="V249" s="84">
        <f t="shared" si="77"/>
        <v>2349789.0737094521</v>
      </c>
      <c r="W249" s="84">
        <f t="shared" si="78"/>
        <v>196027.92629054794</v>
      </c>
      <c r="X249" s="84">
        <f t="shared" si="79"/>
        <v>2545817</v>
      </c>
      <c r="Y249" s="84">
        <f t="shared" si="80"/>
        <v>1832</v>
      </c>
      <c r="Z249" s="84">
        <f t="shared" si="81"/>
        <v>153</v>
      </c>
      <c r="AA249" s="83">
        <f t="shared" si="66"/>
        <v>2547802</v>
      </c>
      <c r="AC249" s="85">
        <v>1470554</v>
      </c>
      <c r="AD249" s="84">
        <v>939741</v>
      </c>
      <c r="AE249" s="84">
        <v>77812</v>
      </c>
      <c r="AF249" s="84">
        <v>6671</v>
      </c>
      <c r="AG249" s="84">
        <v>772</v>
      </c>
      <c r="AH249" s="84">
        <f t="shared" si="83"/>
        <v>2495550</v>
      </c>
      <c r="AI249" s="84">
        <f t="shared" si="70"/>
        <v>208188</v>
      </c>
      <c r="AJ249" s="84">
        <f t="shared" si="82"/>
        <v>2703738</v>
      </c>
      <c r="AK249" s="84">
        <v>1832</v>
      </c>
      <c r="AL249" s="84">
        <f t="shared" si="71"/>
        <v>153</v>
      </c>
      <c r="AM249" s="83">
        <f t="shared" si="84"/>
        <v>2705723</v>
      </c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</row>
    <row r="250" spans="1:51">
      <c r="A250" s="96">
        <f t="shared" si="72"/>
        <v>2038</v>
      </c>
      <c r="B250" s="96">
        <f t="shared" si="73"/>
        <v>12</v>
      </c>
      <c r="C250" s="95">
        <f t="shared" si="68"/>
        <v>50740</v>
      </c>
      <c r="E250" s="85">
        <v>1334910</v>
      </c>
      <c r="F250" s="84">
        <v>869378</v>
      </c>
      <c r="G250" s="84">
        <v>71938</v>
      </c>
      <c r="H250" s="84">
        <v>4795</v>
      </c>
      <c r="I250" s="84">
        <v>972</v>
      </c>
      <c r="J250" s="84">
        <f t="shared" si="85"/>
        <v>2281993</v>
      </c>
      <c r="K250" s="84">
        <f t="shared" si="74"/>
        <v>190372</v>
      </c>
      <c r="L250" s="84">
        <f t="shared" si="75"/>
        <v>2472365</v>
      </c>
      <c r="M250" s="84">
        <v>1718</v>
      </c>
      <c r="N250" s="84">
        <f t="shared" si="76"/>
        <v>143</v>
      </c>
      <c r="O250" s="83">
        <f t="shared" si="65"/>
        <v>2474226</v>
      </c>
      <c r="P250" s="84"/>
      <c r="Q250" s="85">
        <v>1613857.4089109679</v>
      </c>
      <c r="R250" s="84">
        <v>1036516.0057734123</v>
      </c>
      <c r="S250" s="84">
        <v>79720.126473649827</v>
      </c>
      <c r="T250" s="84">
        <v>6963.5184451061104</v>
      </c>
      <c r="U250" s="84">
        <v>972.19716323286696</v>
      </c>
      <c r="V250" s="84">
        <f t="shared" si="77"/>
        <v>2738029.2567663696</v>
      </c>
      <c r="W250" s="84">
        <f t="shared" si="78"/>
        <v>228416.74323363043</v>
      </c>
      <c r="X250" s="84">
        <f t="shared" si="79"/>
        <v>2966446</v>
      </c>
      <c r="Y250" s="84">
        <f t="shared" si="80"/>
        <v>1718</v>
      </c>
      <c r="Z250" s="84">
        <f t="shared" si="81"/>
        <v>143</v>
      </c>
      <c r="AA250" s="83">
        <f t="shared" si="66"/>
        <v>2968307</v>
      </c>
      <c r="AC250" s="85">
        <v>1757721</v>
      </c>
      <c r="AD250" s="84">
        <v>1082628</v>
      </c>
      <c r="AE250" s="84">
        <v>79720</v>
      </c>
      <c r="AF250" s="84">
        <v>6964</v>
      </c>
      <c r="AG250" s="84">
        <v>972</v>
      </c>
      <c r="AH250" s="84">
        <f t="shared" si="83"/>
        <v>2928005</v>
      </c>
      <c r="AI250" s="84">
        <f t="shared" si="70"/>
        <v>244265</v>
      </c>
      <c r="AJ250" s="84">
        <f t="shared" si="82"/>
        <v>3172270</v>
      </c>
      <c r="AK250" s="84">
        <v>1718</v>
      </c>
      <c r="AL250" s="84">
        <f t="shared" si="71"/>
        <v>143</v>
      </c>
      <c r="AM250" s="83">
        <f t="shared" si="84"/>
        <v>3174131</v>
      </c>
      <c r="AO250" s="240"/>
      <c r="AP250" s="240"/>
      <c r="AQ250" s="240"/>
      <c r="AR250" s="240"/>
      <c r="AS250" s="240"/>
      <c r="AT250" s="240"/>
      <c r="AU250" s="240"/>
      <c r="AV250" s="240"/>
      <c r="AW250" s="240"/>
      <c r="AX250" s="240"/>
      <c r="AY250" s="240"/>
    </row>
    <row r="251" spans="1:51">
      <c r="A251" s="96">
        <f t="shared" si="72"/>
        <v>2039</v>
      </c>
      <c r="B251" s="96">
        <f t="shared" si="73"/>
        <v>1</v>
      </c>
      <c r="C251" s="95">
        <f t="shared" si="68"/>
        <v>50771</v>
      </c>
      <c r="E251" s="85">
        <v>1404923</v>
      </c>
      <c r="F251" s="84">
        <v>873088</v>
      </c>
      <c r="G251" s="84">
        <v>73414</v>
      </c>
      <c r="H251" s="84">
        <v>4831</v>
      </c>
      <c r="I251" s="84">
        <v>1033</v>
      </c>
      <c r="J251" s="84">
        <f t="shared" si="85"/>
        <v>2357289</v>
      </c>
      <c r="K251" s="84">
        <f t="shared" si="74"/>
        <v>196654</v>
      </c>
      <c r="L251" s="84">
        <f t="shared" si="75"/>
        <v>2553943</v>
      </c>
      <c r="M251" s="84">
        <v>2325</v>
      </c>
      <c r="N251" s="84">
        <f t="shared" si="76"/>
        <v>194</v>
      </c>
      <c r="O251" s="83">
        <f t="shared" si="65"/>
        <v>2556462</v>
      </c>
      <c r="P251" s="84"/>
      <c r="Q251" s="85">
        <v>1657694.3371377068</v>
      </c>
      <c r="R251" s="84">
        <v>1038115.7606312553</v>
      </c>
      <c r="S251" s="84">
        <v>81307.173112202232</v>
      </c>
      <c r="T251" s="84">
        <v>7031.0247830257704</v>
      </c>
      <c r="U251" s="84">
        <v>1032.898173707224</v>
      </c>
      <c r="V251" s="84">
        <f t="shared" si="77"/>
        <v>2785181.1938378979</v>
      </c>
      <c r="W251" s="84">
        <f t="shared" si="78"/>
        <v>232349.80616210215</v>
      </c>
      <c r="X251" s="84">
        <f t="shared" si="79"/>
        <v>3017531</v>
      </c>
      <c r="Y251" s="84">
        <f t="shared" si="80"/>
        <v>2325</v>
      </c>
      <c r="Z251" s="84">
        <f t="shared" si="81"/>
        <v>194</v>
      </c>
      <c r="AA251" s="83">
        <f t="shared" si="66"/>
        <v>3020050</v>
      </c>
      <c r="AC251" s="85">
        <v>1780806</v>
      </c>
      <c r="AD251" s="84">
        <v>1081507</v>
      </c>
      <c r="AE251" s="84">
        <v>81307</v>
      </c>
      <c r="AF251" s="84">
        <v>7031</v>
      </c>
      <c r="AG251" s="84">
        <v>1033</v>
      </c>
      <c r="AH251" s="84">
        <f t="shared" si="83"/>
        <v>2951684</v>
      </c>
      <c r="AI251" s="84">
        <f t="shared" si="70"/>
        <v>246240</v>
      </c>
      <c r="AJ251" s="84">
        <f t="shared" si="82"/>
        <v>3197924</v>
      </c>
      <c r="AK251" s="84">
        <v>2325</v>
      </c>
      <c r="AL251" s="84">
        <f t="shared" si="71"/>
        <v>194</v>
      </c>
      <c r="AM251" s="83">
        <f t="shared" si="84"/>
        <v>3200443</v>
      </c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</row>
    <row r="252" spans="1:51">
      <c r="A252" s="96">
        <f t="shared" si="72"/>
        <v>2039</v>
      </c>
      <c r="B252" s="96">
        <f t="shared" si="73"/>
        <v>2</v>
      </c>
      <c r="C252" s="95">
        <f t="shared" si="68"/>
        <v>50802</v>
      </c>
      <c r="E252" s="85">
        <v>1148937</v>
      </c>
      <c r="F252" s="84">
        <v>789681</v>
      </c>
      <c r="G252" s="84">
        <v>69107</v>
      </c>
      <c r="H252" s="84">
        <v>4823</v>
      </c>
      <c r="I252" s="84">
        <v>824</v>
      </c>
      <c r="J252" s="84">
        <f t="shared" si="85"/>
        <v>2013372</v>
      </c>
      <c r="K252" s="84">
        <f t="shared" si="74"/>
        <v>167963</v>
      </c>
      <c r="L252" s="84">
        <f t="shared" si="75"/>
        <v>2181335</v>
      </c>
      <c r="M252" s="84">
        <v>2433</v>
      </c>
      <c r="N252" s="84">
        <f t="shared" si="76"/>
        <v>203</v>
      </c>
      <c r="O252" s="83">
        <f t="shared" si="65"/>
        <v>2183971</v>
      </c>
      <c r="P252" s="84"/>
      <c r="Q252" s="85">
        <v>1350300.7112598778</v>
      </c>
      <c r="R252" s="84">
        <v>931748.66201615136</v>
      </c>
      <c r="S252" s="84">
        <v>76085.091274621023</v>
      </c>
      <c r="T252" s="84">
        <v>6504.5889499004743</v>
      </c>
      <c r="U252" s="84">
        <v>824.39348276467911</v>
      </c>
      <c r="V252" s="84">
        <f t="shared" si="77"/>
        <v>2365463.4469833155</v>
      </c>
      <c r="W252" s="84">
        <f t="shared" si="78"/>
        <v>197335.55301668448</v>
      </c>
      <c r="X252" s="84">
        <f t="shared" si="79"/>
        <v>2562799</v>
      </c>
      <c r="Y252" s="84">
        <f t="shared" si="80"/>
        <v>2433</v>
      </c>
      <c r="Z252" s="84">
        <f t="shared" si="81"/>
        <v>203</v>
      </c>
      <c r="AA252" s="83">
        <f t="shared" si="66"/>
        <v>2565435</v>
      </c>
      <c r="AC252" s="85">
        <v>1449710</v>
      </c>
      <c r="AD252" s="84">
        <v>967443</v>
      </c>
      <c r="AE252" s="84">
        <v>76085</v>
      </c>
      <c r="AF252" s="84">
        <v>6505</v>
      </c>
      <c r="AG252" s="84">
        <v>824</v>
      </c>
      <c r="AH252" s="84">
        <f t="shared" si="83"/>
        <v>2500567</v>
      </c>
      <c r="AI252" s="84">
        <f t="shared" si="70"/>
        <v>208606</v>
      </c>
      <c r="AJ252" s="84">
        <f t="shared" si="82"/>
        <v>2709173</v>
      </c>
      <c r="AK252" s="84">
        <v>2433</v>
      </c>
      <c r="AL252" s="84">
        <f t="shared" si="71"/>
        <v>203</v>
      </c>
      <c r="AM252" s="83">
        <f t="shared" si="84"/>
        <v>2711809</v>
      </c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</row>
    <row r="253" spans="1:51">
      <c r="A253" s="96">
        <f t="shared" si="72"/>
        <v>2039</v>
      </c>
      <c r="B253" s="96">
        <f t="shared" si="73"/>
        <v>3</v>
      </c>
      <c r="C253" s="95">
        <f t="shared" si="68"/>
        <v>50830</v>
      </c>
      <c r="E253" s="85">
        <v>1204325</v>
      </c>
      <c r="F253" s="84">
        <v>805828</v>
      </c>
      <c r="G253" s="84">
        <v>73230</v>
      </c>
      <c r="H253" s="84">
        <v>4533</v>
      </c>
      <c r="I253" s="84">
        <v>832</v>
      </c>
      <c r="J253" s="84">
        <f t="shared" si="85"/>
        <v>2088748</v>
      </c>
      <c r="K253" s="84">
        <f t="shared" si="74"/>
        <v>174251</v>
      </c>
      <c r="L253" s="84">
        <f t="shared" si="75"/>
        <v>2262999</v>
      </c>
      <c r="M253" s="84">
        <v>2339</v>
      </c>
      <c r="N253" s="84">
        <f t="shared" si="76"/>
        <v>195</v>
      </c>
      <c r="O253" s="83">
        <f t="shared" si="65"/>
        <v>2265533</v>
      </c>
      <c r="P253" s="84"/>
      <c r="Q253" s="85">
        <v>1406217.9976082551</v>
      </c>
      <c r="R253" s="84">
        <v>977825.51317586447</v>
      </c>
      <c r="S253" s="84">
        <v>81221.453615302904</v>
      </c>
      <c r="T253" s="84">
        <v>6307.4429761276269</v>
      </c>
      <c r="U253" s="84">
        <v>831.96570594584784</v>
      </c>
      <c r="V253" s="84">
        <f t="shared" si="77"/>
        <v>2472404.3730814955</v>
      </c>
      <c r="W253" s="84">
        <f t="shared" si="78"/>
        <v>206256.62691850448</v>
      </c>
      <c r="X253" s="84">
        <f t="shared" si="79"/>
        <v>2678661</v>
      </c>
      <c r="Y253" s="84">
        <f t="shared" si="80"/>
        <v>2339</v>
      </c>
      <c r="Z253" s="84">
        <f t="shared" si="81"/>
        <v>195</v>
      </c>
      <c r="AA253" s="83">
        <f t="shared" si="66"/>
        <v>2681195</v>
      </c>
      <c r="AC253" s="85">
        <v>1504106</v>
      </c>
      <c r="AD253" s="84">
        <v>1020894</v>
      </c>
      <c r="AE253" s="84">
        <v>81221</v>
      </c>
      <c r="AF253" s="84">
        <v>6307</v>
      </c>
      <c r="AG253" s="84">
        <v>832</v>
      </c>
      <c r="AH253" s="84">
        <f t="shared" si="83"/>
        <v>2613360</v>
      </c>
      <c r="AI253" s="84">
        <f t="shared" si="70"/>
        <v>218016</v>
      </c>
      <c r="AJ253" s="84">
        <f t="shared" si="82"/>
        <v>2831376</v>
      </c>
      <c r="AK253" s="84">
        <v>2339</v>
      </c>
      <c r="AL253" s="84">
        <f t="shared" si="71"/>
        <v>195</v>
      </c>
      <c r="AM253" s="83">
        <f t="shared" si="84"/>
        <v>2833910</v>
      </c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</row>
    <row r="254" spans="1:51">
      <c r="A254" s="96">
        <f t="shared" si="72"/>
        <v>2039</v>
      </c>
      <c r="B254" s="96">
        <f t="shared" si="73"/>
        <v>4</v>
      </c>
      <c r="C254" s="95">
        <f t="shared" si="68"/>
        <v>50861</v>
      </c>
      <c r="E254" s="85">
        <v>930508</v>
      </c>
      <c r="F254" s="84">
        <v>752875</v>
      </c>
      <c r="G254" s="84">
        <v>67693</v>
      </c>
      <c r="H254" s="84">
        <v>4870</v>
      </c>
      <c r="I254" s="84">
        <v>698</v>
      </c>
      <c r="J254" s="84">
        <f t="shared" si="85"/>
        <v>1756644</v>
      </c>
      <c r="K254" s="84">
        <f t="shared" si="74"/>
        <v>146546</v>
      </c>
      <c r="L254" s="84">
        <f t="shared" si="75"/>
        <v>1903190</v>
      </c>
      <c r="M254" s="84">
        <v>2172</v>
      </c>
      <c r="N254" s="84">
        <f t="shared" si="76"/>
        <v>181</v>
      </c>
      <c r="O254" s="83">
        <f t="shared" si="65"/>
        <v>1905543</v>
      </c>
      <c r="P254" s="84"/>
      <c r="Q254" s="85">
        <v>1108777.5240332801</v>
      </c>
      <c r="R254" s="84">
        <v>909075.16232948739</v>
      </c>
      <c r="S254" s="84">
        <v>75222.796340892543</v>
      </c>
      <c r="T254" s="84">
        <v>6367.9913005210919</v>
      </c>
      <c r="U254" s="84">
        <v>698.29423126812162</v>
      </c>
      <c r="V254" s="84">
        <f t="shared" si="77"/>
        <v>2100141.7682354492</v>
      </c>
      <c r="W254" s="84">
        <f t="shared" si="78"/>
        <v>175201.23176455079</v>
      </c>
      <c r="X254" s="84">
        <f t="shared" si="79"/>
        <v>2275343</v>
      </c>
      <c r="Y254" s="84">
        <f t="shared" si="80"/>
        <v>2172</v>
      </c>
      <c r="Z254" s="84">
        <f t="shared" si="81"/>
        <v>181</v>
      </c>
      <c r="AA254" s="83">
        <f t="shared" si="66"/>
        <v>2277696</v>
      </c>
      <c r="AC254" s="85">
        <v>1192703</v>
      </c>
      <c r="AD254" s="84">
        <v>952764</v>
      </c>
      <c r="AE254" s="84">
        <v>75223</v>
      </c>
      <c r="AF254" s="84">
        <v>6368</v>
      </c>
      <c r="AG254" s="84">
        <v>698</v>
      </c>
      <c r="AH254" s="84">
        <f t="shared" si="83"/>
        <v>2227756</v>
      </c>
      <c r="AI254" s="84">
        <f t="shared" si="70"/>
        <v>185847</v>
      </c>
      <c r="AJ254" s="84">
        <f t="shared" si="82"/>
        <v>2413603</v>
      </c>
      <c r="AK254" s="84">
        <v>2172</v>
      </c>
      <c r="AL254" s="84">
        <f t="shared" si="71"/>
        <v>181</v>
      </c>
      <c r="AM254" s="83">
        <f t="shared" si="84"/>
        <v>2415956</v>
      </c>
      <c r="AO254" s="240"/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</row>
    <row r="255" spans="1:51">
      <c r="A255" s="96">
        <f t="shared" si="72"/>
        <v>2039</v>
      </c>
      <c r="B255" s="96">
        <f t="shared" si="73"/>
        <v>5</v>
      </c>
      <c r="C255" s="95">
        <f t="shared" si="68"/>
        <v>50891</v>
      </c>
      <c r="E255" s="85">
        <v>882141</v>
      </c>
      <c r="F255" s="84">
        <v>739878</v>
      </c>
      <c r="G255" s="84">
        <v>72312</v>
      </c>
      <c r="H255" s="84">
        <v>5085</v>
      </c>
      <c r="I255" s="84">
        <v>491</v>
      </c>
      <c r="J255" s="84">
        <f t="shared" si="85"/>
        <v>1699907</v>
      </c>
      <c r="K255" s="84">
        <f t="shared" si="74"/>
        <v>141812</v>
      </c>
      <c r="L255" s="84">
        <f t="shared" si="75"/>
        <v>1841719</v>
      </c>
      <c r="M255" s="84">
        <v>2174</v>
      </c>
      <c r="N255" s="84">
        <f t="shared" si="76"/>
        <v>181</v>
      </c>
      <c r="O255" s="83">
        <f t="shared" si="65"/>
        <v>1844074</v>
      </c>
      <c r="P255" s="84"/>
      <c r="Q255" s="85">
        <v>1021639.0811375066</v>
      </c>
      <c r="R255" s="84">
        <v>915177.15741061966</v>
      </c>
      <c r="S255" s="84">
        <v>80125.139017132082</v>
      </c>
      <c r="T255" s="84">
        <v>6412.2480909589885</v>
      </c>
      <c r="U255" s="84">
        <v>490.62503298327078</v>
      </c>
      <c r="V255" s="84">
        <f t="shared" si="77"/>
        <v>2023844.2506892006</v>
      </c>
      <c r="W255" s="84">
        <f t="shared" si="78"/>
        <v>168836.74931079941</v>
      </c>
      <c r="X255" s="84">
        <f t="shared" si="79"/>
        <v>2192681</v>
      </c>
      <c r="Y255" s="84">
        <f t="shared" si="80"/>
        <v>2174</v>
      </c>
      <c r="Z255" s="84">
        <f t="shared" si="81"/>
        <v>181</v>
      </c>
      <c r="AA255" s="83">
        <f t="shared" si="66"/>
        <v>2195036</v>
      </c>
      <c r="AC255" s="85">
        <v>1100654</v>
      </c>
      <c r="AD255" s="84">
        <v>960448</v>
      </c>
      <c r="AE255" s="84">
        <v>80125</v>
      </c>
      <c r="AF255" s="84">
        <v>6412</v>
      </c>
      <c r="AG255" s="84">
        <v>491</v>
      </c>
      <c r="AH255" s="84">
        <f t="shared" si="83"/>
        <v>2148130</v>
      </c>
      <c r="AI255" s="84">
        <f t="shared" si="70"/>
        <v>179205</v>
      </c>
      <c r="AJ255" s="84">
        <f t="shared" si="82"/>
        <v>2327335</v>
      </c>
      <c r="AK255" s="84">
        <v>2174</v>
      </c>
      <c r="AL255" s="84">
        <f t="shared" si="71"/>
        <v>181</v>
      </c>
      <c r="AM255" s="83">
        <f t="shared" si="84"/>
        <v>2329690</v>
      </c>
      <c r="AO255" s="240"/>
      <c r="AP255" s="240"/>
      <c r="AQ255" s="240"/>
      <c r="AR255" s="240"/>
      <c r="AS255" s="240"/>
      <c r="AT255" s="240"/>
      <c r="AU255" s="240"/>
      <c r="AV255" s="240"/>
      <c r="AW255" s="240"/>
      <c r="AX255" s="240"/>
      <c r="AY255" s="240"/>
    </row>
    <row r="256" spans="1:51">
      <c r="A256" s="96">
        <f t="shared" si="72"/>
        <v>2039</v>
      </c>
      <c r="B256" s="96">
        <f t="shared" si="73"/>
        <v>6</v>
      </c>
      <c r="C256" s="95">
        <f t="shared" si="68"/>
        <v>50922</v>
      </c>
      <c r="E256" s="85">
        <v>802046</v>
      </c>
      <c r="F256" s="84">
        <v>695386</v>
      </c>
      <c r="G256" s="84">
        <v>70860</v>
      </c>
      <c r="H256" s="84">
        <v>5149</v>
      </c>
      <c r="I256" s="84">
        <v>391</v>
      </c>
      <c r="J256" s="84">
        <f t="shared" si="85"/>
        <v>1573832</v>
      </c>
      <c r="K256" s="84">
        <f t="shared" si="74"/>
        <v>131295</v>
      </c>
      <c r="L256" s="84">
        <f t="shared" si="75"/>
        <v>1705127</v>
      </c>
      <c r="M256" s="84">
        <v>1787</v>
      </c>
      <c r="N256" s="84">
        <f t="shared" si="76"/>
        <v>149</v>
      </c>
      <c r="O256" s="83">
        <f t="shared" si="65"/>
        <v>1707063</v>
      </c>
      <c r="P256" s="84"/>
      <c r="Q256" s="85">
        <v>910379.24372395384</v>
      </c>
      <c r="R256" s="84">
        <v>860865.25281073048</v>
      </c>
      <c r="S256" s="84">
        <v>78584.907691239903</v>
      </c>
      <c r="T256" s="84">
        <v>6262.8554927605046</v>
      </c>
      <c r="U256" s="84">
        <v>391.02032275575004</v>
      </c>
      <c r="V256" s="84">
        <f t="shared" si="77"/>
        <v>1856483.2800414402</v>
      </c>
      <c r="W256" s="84">
        <f t="shared" si="78"/>
        <v>154874.71995855984</v>
      </c>
      <c r="X256" s="84">
        <f t="shared" si="79"/>
        <v>2011358</v>
      </c>
      <c r="Y256" s="84">
        <f t="shared" si="80"/>
        <v>1787</v>
      </c>
      <c r="Z256" s="84">
        <f t="shared" si="81"/>
        <v>149</v>
      </c>
      <c r="AA256" s="83">
        <f t="shared" si="66"/>
        <v>2013294</v>
      </c>
      <c r="AC256" s="85">
        <v>976604</v>
      </c>
      <c r="AD256" s="84">
        <v>905937</v>
      </c>
      <c r="AE256" s="84">
        <v>78585</v>
      </c>
      <c r="AF256" s="84">
        <v>6263</v>
      </c>
      <c r="AG256" s="84">
        <v>391</v>
      </c>
      <c r="AH256" s="84">
        <f t="shared" si="83"/>
        <v>1967780</v>
      </c>
      <c r="AI256" s="84">
        <f t="shared" si="70"/>
        <v>164159</v>
      </c>
      <c r="AJ256" s="84">
        <f t="shared" si="82"/>
        <v>2131939</v>
      </c>
      <c r="AK256" s="84">
        <v>1787</v>
      </c>
      <c r="AL256" s="84">
        <f t="shared" si="71"/>
        <v>149</v>
      </c>
      <c r="AM256" s="83">
        <f t="shared" si="84"/>
        <v>2133875</v>
      </c>
      <c r="AO256" s="240"/>
      <c r="AP256" s="240"/>
      <c r="AQ256" s="240"/>
      <c r="AR256" s="240"/>
      <c r="AS256" s="240"/>
      <c r="AT256" s="240"/>
      <c r="AU256" s="240"/>
      <c r="AV256" s="240"/>
      <c r="AW256" s="240"/>
      <c r="AX256" s="240"/>
      <c r="AY256" s="240"/>
    </row>
    <row r="257" spans="1:51">
      <c r="A257" s="96">
        <f t="shared" si="72"/>
        <v>2039</v>
      </c>
      <c r="B257" s="96">
        <f t="shared" si="73"/>
        <v>7</v>
      </c>
      <c r="C257" s="95">
        <f t="shared" si="68"/>
        <v>50952</v>
      </c>
      <c r="E257" s="85">
        <v>799589</v>
      </c>
      <c r="F257" s="84">
        <v>778275</v>
      </c>
      <c r="G257" s="84">
        <v>76097</v>
      </c>
      <c r="H257" s="84">
        <v>4904</v>
      </c>
      <c r="I257" s="84">
        <v>328</v>
      </c>
      <c r="J257" s="84">
        <f t="shared" si="85"/>
        <v>1659193</v>
      </c>
      <c r="K257" s="84">
        <f t="shared" si="74"/>
        <v>138416</v>
      </c>
      <c r="L257" s="84">
        <f t="shared" si="75"/>
        <v>1797609</v>
      </c>
      <c r="M257" s="84">
        <v>2889</v>
      </c>
      <c r="N257" s="84">
        <f t="shared" si="76"/>
        <v>241</v>
      </c>
      <c r="O257" s="83">
        <f t="shared" si="65"/>
        <v>1800739</v>
      </c>
      <c r="P257" s="84"/>
      <c r="Q257" s="85">
        <v>912891.36216008</v>
      </c>
      <c r="R257" s="84">
        <v>956221.04064358165</v>
      </c>
      <c r="S257" s="84">
        <v>84054.462983126999</v>
      </c>
      <c r="T257" s="84">
        <v>6214.1857789415508</v>
      </c>
      <c r="U257" s="84">
        <v>327.62876138180883</v>
      </c>
      <c r="V257" s="84">
        <f t="shared" si="77"/>
        <v>1959708.6803271121</v>
      </c>
      <c r="W257" s="84">
        <f t="shared" si="78"/>
        <v>163486.31967288791</v>
      </c>
      <c r="X257" s="84">
        <f t="shared" si="79"/>
        <v>2123195</v>
      </c>
      <c r="Y257" s="84">
        <f t="shared" si="80"/>
        <v>2889</v>
      </c>
      <c r="Z257" s="84">
        <f t="shared" si="81"/>
        <v>241</v>
      </c>
      <c r="AA257" s="83">
        <f t="shared" si="66"/>
        <v>2126325</v>
      </c>
      <c r="AC257" s="85">
        <v>988385</v>
      </c>
      <c r="AD257" s="84">
        <v>1006221</v>
      </c>
      <c r="AE257" s="84">
        <v>84054</v>
      </c>
      <c r="AF257" s="84">
        <v>6214</v>
      </c>
      <c r="AG257" s="84">
        <v>328</v>
      </c>
      <c r="AH257" s="84">
        <f t="shared" si="83"/>
        <v>2085202</v>
      </c>
      <c r="AI257" s="84">
        <f t="shared" si="70"/>
        <v>173955</v>
      </c>
      <c r="AJ257" s="84">
        <f t="shared" si="82"/>
        <v>2259157</v>
      </c>
      <c r="AK257" s="84">
        <v>2889</v>
      </c>
      <c r="AL257" s="84">
        <f t="shared" si="71"/>
        <v>241</v>
      </c>
      <c r="AM257" s="83">
        <f t="shared" si="84"/>
        <v>2262287</v>
      </c>
      <c r="AO257" s="240"/>
      <c r="AP257" s="240"/>
      <c r="AQ257" s="240"/>
      <c r="AR257" s="240"/>
      <c r="AS257" s="240"/>
      <c r="AT257" s="240"/>
      <c r="AU257" s="240"/>
      <c r="AV257" s="240"/>
      <c r="AW257" s="240"/>
      <c r="AX257" s="240"/>
      <c r="AY257" s="240"/>
    </row>
    <row r="258" spans="1:51">
      <c r="A258" s="96">
        <f t="shared" si="72"/>
        <v>2039</v>
      </c>
      <c r="B258" s="96">
        <f t="shared" si="73"/>
        <v>8</v>
      </c>
      <c r="C258" s="95">
        <f t="shared" si="68"/>
        <v>50983</v>
      </c>
      <c r="E258" s="85">
        <v>831055</v>
      </c>
      <c r="F258" s="84">
        <v>799581</v>
      </c>
      <c r="G258" s="84">
        <v>77361</v>
      </c>
      <c r="H258" s="84">
        <v>4839</v>
      </c>
      <c r="I258" s="84">
        <v>310</v>
      </c>
      <c r="J258" s="84">
        <f t="shared" si="85"/>
        <v>1713146</v>
      </c>
      <c r="K258" s="84">
        <f t="shared" si="74"/>
        <v>142917</v>
      </c>
      <c r="L258" s="84">
        <f t="shared" si="75"/>
        <v>1856063</v>
      </c>
      <c r="M258" s="84">
        <v>1634</v>
      </c>
      <c r="N258" s="84">
        <f t="shared" si="76"/>
        <v>136</v>
      </c>
      <c r="O258" s="83">
        <f t="shared" si="65"/>
        <v>1857833</v>
      </c>
      <c r="P258" s="84"/>
      <c r="Q258" s="85">
        <v>945027.05506241659</v>
      </c>
      <c r="R258" s="84">
        <v>980275.87757100782</v>
      </c>
      <c r="S258" s="84">
        <v>85644.342057974412</v>
      </c>
      <c r="T258" s="84">
        <v>6340.7673486433359</v>
      </c>
      <c r="U258" s="84">
        <v>310.18328827888479</v>
      </c>
      <c r="V258" s="84">
        <f t="shared" si="77"/>
        <v>2017598.2253283211</v>
      </c>
      <c r="W258" s="84">
        <f t="shared" si="78"/>
        <v>168315.7746716789</v>
      </c>
      <c r="X258" s="84">
        <f t="shared" si="79"/>
        <v>2185914</v>
      </c>
      <c r="Y258" s="84">
        <f t="shared" si="80"/>
        <v>1634</v>
      </c>
      <c r="Z258" s="84">
        <f t="shared" si="81"/>
        <v>136</v>
      </c>
      <c r="AA258" s="83">
        <f t="shared" si="66"/>
        <v>2187684</v>
      </c>
      <c r="AC258" s="85">
        <v>1018331</v>
      </c>
      <c r="AD258" s="84">
        <v>1029382</v>
      </c>
      <c r="AE258" s="84">
        <v>85644</v>
      </c>
      <c r="AF258" s="84">
        <v>6341</v>
      </c>
      <c r="AG258" s="84">
        <v>310</v>
      </c>
      <c r="AH258" s="84">
        <f t="shared" si="83"/>
        <v>2140008</v>
      </c>
      <c r="AI258" s="84">
        <f t="shared" si="70"/>
        <v>178527</v>
      </c>
      <c r="AJ258" s="84">
        <f t="shared" si="82"/>
        <v>2318535</v>
      </c>
      <c r="AK258" s="84">
        <v>1634</v>
      </c>
      <c r="AL258" s="84">
        <f t="shared" si="71"/>
        <v>136</v>
      </c>
      <c r="AM258" s="83">
        <f t="shared" si="84"/>
        <v>2320305</v>
      </c>
      <c r="AO258" s="240"/>
      <c r="AP258" s="240"/>
      <c r="AQ258" s="240"/>
      <c r="AR258" s="240"/>
      <c r="AS258" s="240"/>
      <c r="AT258" s="240"/>
      <c r="AU258" s="240"/>
      <c r="AV258" s="240"/>
      <c r="AW258" s="240"/>
      <c r="AX258" s="240"/>
      <c r="AY258" s="240"/>
    </row>
    <row r="259" spans="1:51">
      <c r="A259" s="96">
        <f t="shared" si="72"/>
        <v>2039</v>
      </c>
      <c r="B259" s="96">
        <f t="shared" si="73"/>
        <v>9</v>
      </c>
      <c r="C259" s="95">
        <f t="shared" si="68"/>
        <v>51014</v>
      </c>
      <c r="E259" s="85">
        <v>777403</v>
      </c>
      <c r="F259" s="84">
        <v>739638</v>
      </c>
      <c r="G259" s="84">
        <v>74444</v>
      </c>
      <c r="H259" s="84">
        <v>5303</v>
      </c>
      <c r="I259" s="84">
        <v>345</v>
      </c>
      <c r="J259" s="84">
        <f t="shared" si="85"/>
        <v>1597133</v>
      </c>
      <c r="K259" s="84">
        <f t="shared" si="74"/>
        <v>133239</v>
      </c>
      <c r="L259" s="84">
        <f t="shared" si="75"/>
        <v>1730372</v>
      </c>
      <c r="M259" s="84">
        <v>1428</v>
      </c>
      <c r="N259" s="84">
        <f t="shared" si="76"/>
        <v>119</v>
      </c>
      <c r="O259" s="83">
        <f t="shared" si="65"/>
        <v>1731919</v>
      </c>
      <c r="P259" s="84"/>
      <c r="Q259" s="85">
        <v>895954.44166811951</v>
      </c>
      <c r="R259" s="84">
        <v>909005.62681687751</v>
      </c>
      <c r="S259" s="84">
        <v>82252.115503323323</v>
      </c>
      <c r="T259" s="84">
        <v>6806.468716310761</v>
      </c>
      <c r="U259" s="84">
        <v>344.68353980140637</v>
      </c>
      <c r="V259" s="84">
        <f t="shared" si="77"/>
        <v>1894363.3362444325</v>
      </c>
      <c r="W259" s="84">
        <f t="shared" si="78"/>
        <v>158034.66375556751</v>
      </c>
      <c r="X259" s="84">
        <f t="shared" si="79"/>
        <v>2052398</v>
      </c>
      <c r="Y259" s="84">
        <f t="shared" si="80"/>
        <v>1428</v>
      </c>
      <c r="Z259" s="84">
        <f t="shared" si="81"/>
        <v>119</v>
      </c>
      <c r="AA259" s="83">
        <f t="shared" si="66"/>
        <v>2053945</v>
      </c>
      <c r="AC259" s="85">
        <v>963814</v>
      </c>
      <c r="AD259" s="84">
        <v>950882</v>
      </c>
      <c r="AE259" s="84">
        <v>82252</v>
      </c>
      <c r="AF259" s="84">
        <v>6806</v>
      </c>
      <c r="AG259" s="84">
        <v>345</v>
      </c>
      <c r="AH259" s="84">
        <f t="shared" si="83"/>
        <v>2004099</v>
      </c>
      <c r="AI259" s="84">
        <f t="shared" si="70"/>
        <v>167189</v>
      </c>
      <c r="AJ259" s="84">
        <f t="shared" si="82"/>
        <v>2171288</v>
      </c>
      <c r="AK259" s="84">
        <v>1428</v>
      </c>
      <c r="AL259" s="84">
        <f t="shared" si="71"/>
        <v>119</v>
      </c>
      <c r="AM259" s="83">
        <f t="shared" si="84"/>
        <v>2172835</v>
      </c>
      <c r="AO259" s="240"/>
      <c r="AP259" s="240"/>
      <c r="AQ259" s="240"/>
      <c r="AR259" s="240"/>
      <c r="AS259" s="240"/>
      <c r="AT259" s="240"/>
      <c r="AU259" s="240"/>
      <c r="AV259" s="240"/>
      <c r="AW259" s="240"/>
      <c r="AX259" s="240"/>
      <c r="AY259" s="240"/>
    </row>
    <row r="260" spans="1:51">
      <c r="A260" s="96">
        <f t="shared" si="72"/>
        <v>2039</v>
      </c>
      <c r="B260" s="96">
        <f t="shared" si="73"/>
        <v>10</v>
      </c>
      <c r="C260" s="95">
        <f t="shared" si="68"/>
        <v>51044</v>
      </c>
      <c r="E260" s="85">
        <v>949119</v>
      </c>
      <c r="F260" s="84">
        <v>735804</v>
      </c>
      <c r="G260" s="84">
        <v>74693</v>
      </c>
      <c r="H260" s="84">
        <v>4706</v>
      </c>
      <c r="I260" s="84">
        <v>541</v>
      </c>
      <c r="J260" s="84">
        <f t="shared" si="85"/>
        <v>1764863</v>
      </c>
      <c r="K260" s="84">
        <f t="shared" si="74"/>
        <v>147231</v>
      </c>
      <c r="L260" s="84">
        <f t="shared" si="75"/>
        <v>1912094</v>
      </c>
      <c r="M260" s="84">
        <v>1830</v>
      </c>
      <c r="N260" s="84">
        <f t="shared" si="76"/>
        <v>153</v>
      </c>
      <c r="O260" s="83">
        <f t="shared" si="65"/>
        <v>1914077</v>
      </c>
      <c r="P260" s="84"/>
      <c r="Q260" s="85">
        <v>1112922.2030770716</v>
      </c>
      <c r="R260" s="84">
        <v>905889.66838486202</v>
      </c>
      <c r="S260" s="84">
        <v>82848.963305507568</v>
      </c>
      <c r="T260" s="84">
        <v>6601.1009749134255</v>
      </c>
      <c r="U260" s="84">
        <v>541.00623262510373</v>
      </c>
      <c r="V260" s="84">
        <f t="shared" si="77"/>
        <v>2108802.9419749794</v>
      </c>
      <c r="W260" s="84">
        <f t="shared" si="78"/>
        <v>175924.05802502064</v>
      </c>
      <c r="X260" s="84">
        <f t="shared" si="79"/>
        <v>2284727</v>
      </c>
      <c r="Y260" s="84">
        <f t="shared" si="80"/>
        <v>1830</v>
      </c>
      <c r="Z260" s="84">
        <f t="shared" si="81"/>
        <v>153</v>
      </c>
      <c r="AA260" s="83">
        <f t="shared" si="66"/>
        <v>2286710</v>
      </c>
      <c r="AC260" s="85">
        <v>1201115</v>
      </c>
      <c r="AD260" s="84">
        <v>946986</v>
      </c>
      <c r="AE260" s="84">
        <v>82849</v>
      </c>
      <c r="AF260" s="84">
        <v>6601</v>
      </c>
      <c r="AG260" s="84">
        <v>541</v>
      </c>
      <c r="AH260" s="84">
        <f t="shared" si="83"/>
        <v>2238092</v>
      </c>
      <c r="AI260" s="84">
        <f t="shared" si="70"/>
        <v>186710</v>
      </c>
      <c r="AJ260" s="84">
        <f t="shared" si="82"/>
        <v>2424802</v>
      </c>
      <c r="AK260" s="84">
        <v>1830</v>
      </c>
      <c r="AL260" s="84">
        <f t="shared" si="71"/>
        <v>153</v>
      </c>
      <c r="AM260" s="83">
        <f t="shared" si="84"/>
        <v>2426785</v>
      </c>
      <c r="AO260" s="240"/>
      <c r="AP260" s="240"/>
      <c r="AQ260" s="240"/>
      <c r="AR260" s="240"/>
      <c r="AS260" s="240"/>
      <c r="AT260" s="240"/>
      <c r="AU260" s="240"/>
      <c r="AV260" s="240"/>
      <c r="AW260" s="240"/>
      <c r="AX260" s="240"/>
      <c r="AY260" s="240"/>
    </row>
    <row r="261" spans="1:51">
      <c r="A261" s="96">
        <f t="shared" si="72"/>
        <v>2039</v>
      </c>
      <c r="B261" s="96">
        <f t="shared" si="73"/>
        <v>11</v>
      </c>
      <c r="C261" s="95">
        <f t="shared" si="68"/>
        <v>51075</v>
      </c>
      <c r="E261" s="85">
        <v>1163826</v>
      </c>
      <c r="F261" s="84">
        <v>768313</v>
      </c>
      <c r="G261" s="84">
        <v>70119</v>
      </c>
      <c r="H261" s="84">
        <v>4665</v>
      </c>
      <c r="I261" s="84">
        <v>768</v>
      </c>
      <c r="J261" s="84">
        <f t="shared" si="85"/>
        <v>2007691</v>
      </c>
      <c r="K261" s="84">
        <f t="shared" si="74"/>
        <v>167489</v>
      </c>
      <c r="L261" s="84">
        <f t="shared" si="75"/>
        <v>2175180</v>
      </c>
      <c r="M261" s="84">
        <v>1832</v>
      </c>
      <c r="N261" s="84">
        <f t="shared" si="76"/>
        <v>153</v>
      </c>
      <c r="O261" s="83">
        <f t="shared" si="65"/>
        <v>2177165</v>
      </c>
      <c r="P261" s="84"/>
      <c r="Q261" s="85">
        <v>1374428.5079427867</v>
      </c>
      <c r="R261" s="84">
        <v>929482.28837076656</v>
      </c>
      <c r="S261" s="84">
        <v>77602.072557746738</v>
      </c>
      <c r="T261" s="84">
        <v>6727.5462417726267</v>
      </c>
      <c r="U261" s="84">
        <v>768.23287006401222</v>
      </c>
      <c r="V261" s="84">
        <f t="shared" si="77"/>
        <v>2389008.6479831371</v>
      </c>
      <c r="W261" s="84">
        <f t="shared" si="78"/>
        <v>199299.35201686295</v>
      </c>
      <c r="X261" s="84">
        <f t="shared" si="79"/>
        <v>2588308</v>
      </c>
      <c r="Y261" s="84">
        <f t="shared" si="80"/>
        <v>1832</v>
      </c>
      <c r="Z261" s="84">
        <f t="shared" si="81"/>
        <v>153</v>
      </c>
      <c r="AA261" s="83">
        <f t="shared" si="66"/>
        <v>2590293</v>
      </c>
      <c r="AC261" s="85">
        <v>1487253</v>
      </c>
      <c r="AD261" s="84">
        <v>967802</v>
      </c>
      <c r="AE261" s="84">
        <v>77602</v>
      </c>
      <c r="AF261" s="84">
        <v>6728</v>
      </c>
      <c r="AG261" s="84">
        <v>768</v>
      </c>
      <c r="AH261" s="84">
        <f t="shared" si="83"/>
        <v>2540153</v>
      </c>
      <c r="AI261" s="84">
        <f t="shared" si="70"/>
        <v>211909</v>
      </c>
      <c r="AJ261" s="84">
        <f t="shared" si="82"/>
        <v>2752062</v>
      </c>
      <c r="AK261" s="84">
        <v>1832</v>
      </c>
      <c r="AL261" s="84">
        <f t="shared" si="71"/>
        <v>153</v>
      </c>
      <c r="AM261" s="83">
        <f t="shared" si="84"/>
        <v>2754047</v>
      </c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</row>
    <row r="262" spans="1:51">
      <c r="A262" s="96">
        <f t="shared" si="72"/>
        <v>2039</v>
      </c>
      <c r="B262" s="96">
        <f t="shared" si="73"/>
        <v>12</v>
      </c>
      <c r="C262" s="95">
        <f t="shared" si="68"/>
        <v>51105</v>
      </c>
      <c r="E262" s="85">
        <v>1337182</v>
      </c>
      <c r="F262" s="84">
        <v>895903</v>
      </c>
      <c r="G262" s="84">
        <v>71478</v>
      </c>
      <c r="H262" s="84">
        <v>4840</v>
      </c>
      <c r="I262" s="84">
        <v>968</v>
      </c>
      <c r="J262" s="84">
        <f t="shared" si="85"/>
        <v>2310371</v>
      </c>
      <c r="K262" s="84">
        <f t="shared" si="74"/>
        <v>192740</v>
      </c>
      <c r="L262" s="84">
        <f t="shared" si="75"/>
        <v>2503111</v>
      </c>
      <c r="M262" s="84">
        <v>1718</v>
      </c>
      <c r="N262" s="84">
        <f t="shared" si="76"/>
        <v>143</v>
      </c>
      <c r="O262" s="83">
        <f t="shared" si="65"/>
        <v>2504972</v>
      </c>
      <c r="P262" s="84"/>
      <c r="Q262" s="85">
        <v>1629395.6693104119</v>
      </c>
      <c r="R262" s="84">
        <v>1066690.5629249637</v>
      </c>
      <c r="S262" s="84">
        <v>79273.246214102895</v>
      </c>
      <c r="T262" s="84">
        <v>7024.8926481638546</v>
      </c>
      <c r="U262" s="84">
        <v>968.12397620138495</v>
      </c>
      <c r="V262" s="84">
        <f t="shared" si="77"/>
        <v>2783352.4950738437</v>
      </c>
      <c r="W262" s="84">
        <f t="shared" si="78"/>
        <v>232197.50492615625</v>
      </c>
      <c r="X262" s="84">
        <f t="shared" si="79"/>
        <v>3015550</v>
      </c>
      <c r="Y262" s="84">
        <f t="shared" si="80"/>
        <v>1718</v>
      </c>
      <c r="Z262" s="84">
        <f t="shared" si="81"/>
        <v>143</v>
      </c>
      <c r="AA262" s="83">
        <f t="shared" si="66"/>
        <v>3017411</v>
      </c>
      <c r="AC262" s="85">
        <v>1778000</v>
      </c>
      <c r="AD262" s="84">
        <v>1115070</v>
      </c>
      <c r="AE262" s="84">
        <v>79273</v>
      </c>
      <c r="AF262" s="84">
        <v>7025</v>
      </c>
      <c r="AG262" s="84">
        <v>968</v>
      </c>
      <c r="AH262" s="84">
        <f t="shared" si="83"/>
        <v>2980336</v>
      </c>
      <c r="AI262" s="84">
        <f t="shared" si="70"/>
        <v>248630</v>
      </c>
      <c r="AJ262" s="84">
        <f t="shared" si="82"/>
        <v>3228966</v>
      </c>
      <c r="AK262" s="84">
        <v>1718</v>
      </c>
      <c r="AL262" s="84">
        <f t="shared" si="71"/>
        <v>143</v>
      </c>
      <c r="AM262" s="83">
        <f t="shared" si="84"/>
        <v>3230827</v>
      </c>
      <c r="AO262" s="240"/>
      <c r="AP262" s="240"/>
      <c r="AQ262" s="240"/>
      <c r="AR262" s="240"/>
      <c r="AS262" s="240"/>
      <c r="AT262" s="240"/>
      <c r="AU262" s="240"/>
      <c r="AV262" s="240"/>
      <c r="AW262" s="240"/>
      <c r="AX262" s="240"/>
      <c r="AY262" s="240"/>
    </row>
    <row r="263" spans="1:51">
      <c r="A263" s="96">
        <f t="shared" si="72"/>
        <v>2040</v>
      </c>
      <c r="B263" s="96">
        <f t="shared" si="73"/>
        <v>1</v>
      </c>
      <c r="C263" s="95">
        <f t="shared" si="68"/>
        <v>51136</v>
      </c>
      <c r="E263" s="85">
        <v>1414020</v>
      </c>
      <c r="F263" s="84">
        <v>904773</v>
      </c>
      <c r="G263" s="84">
        <v>73244</v>
      </c>
      <c r="H263" s="84">
        <v>4913</v>
      </c>
      <c r="I263" s="84">
        <v>1032</v>
      </c>
      <c r="J263" s="84">
        <f t="shared" si="85"/>
        <v>2397982</v>
      </c>
      <c r="K263" s="84">
        <f t="shared" si="74"/>
        <v>200048</v>
      </c>
      <c r="L263" s="84">
        <f t="shared" si="75"/>
        <v>2598030</v>
      </c>
      <c r="M263" s="84">
        <v>2325</v>
      </c>
      <c r="N263" s="84">
        <f t="shared" si="76"/>
        <v>194</v>
      </c>
      <c r="O263" s="83">
        <f t="shared" si="65"/>
        <v>2600549</v>
      </c>
      <c r="P263" s="84"/>
      <c r="Q263" s="85">
        <v>1676681.6388801541</v>
      </c>
      <c r="R263" s="84">
        <v>1073810.2639698577</v>
      </c>
      <c r="S263" s="84">
        <v>81126.21946868443</v>
      </c>
      <c r="T263" s="84">
        <v>7129.4271305022121</v>
      </c>
      <c r="U263" s="84">
        <v>1032.4703985553895</v>
      </c>
      <c r="V263" s="84">
        <f t="shared" si="77"/>
        <v>2839780.0198477539</v>
      </c>
      <c r="W263" s="84">
        <f t="shared" si="78"/>
        <v>236904.98015224608</v>
      </c>
      <c r="X263" s="84">
        <f t="shared" si="79"/>
        <v>3076685</v>
      </c>
      <c r="Y263" s="84">
        <f t="shared" si="80"/>
        <v>2325</v>
      </c>
      <c r="Z263" s="84">
        <f t="shared" si="81"/>
        <v>194</v>
      </c>
      <c r="AA263" s="83">
        <f t="shared" si="66"/>
        <v>3079204</v>
      </c>
      <c r="AC263" s="85">
        <v>1803839</v>
      </c>
      <c r="AD263" s="84">
        <v>1119346</v>
      </c>
      <c r="AE263" s="84">
        <v>81126</v>
      </c>
      <c r="AF263" s="84">
        <v>7129</v>
      </c>
      <c r="AG263" s="84">
        <v>1032</v>
      </c>
      <c r="AH263" s="84">
        <f t="shared" si="83"/>
        <v>3012472</v>
      </c>
      <c r="AI263" s="84">
        <f t="shared" si="70"/>
        <v>251311</v>
      </c>
      <c r="AJ263" s="84">
        <f t="shared" si="82"/>
        <v>3263783</v>
      </c>
      <c r="AK263" s="84">
        <v>2325</v>
      </c>
      <c r="AL263" s="84">
        <f t="shared" si="71"/>
        <v>194</v>
      </c>
      <c r="AM263" s="83">
        <f t="shared" si="84"/>
        <v>3266302</v>
      </c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</row>
    <row r="264" spans="1:51">
      <c r="A264" s="96">
        <f t="shared" si="72"/>
        <v>2040</v>
      </c>
      <c r="B264" s="96">
        <f t="shared" si="73"/>
        <v>2</v>
      </c>
      <c r="C264" s="95">
        <f t="shared" si="68"/>
        <v>51167</v>
      </c>
      <c r="E264" s="85">
        <v>1207918</v>
      </c>
      <c r="F264" s="84">
        <v>851065</v>
      </c>
      <c r="G264" s="84">
        <v>71662</v>
      </c>
      <c r="H264" s="84">
        <v>5165</v>
      </c>
      <c r="I264" s="84">
        <v>857</v>
      </c>
      <c r="J264" s="84">
        <f t="shared" si="85"/>
        <v>2136667</v>
      </c>
      <c r="K264" s="84">
        <f t="shared" si="74"/>
        <v>178248</v>
      </c>
      <c r="L264" s="84">
        <f t="shared" si="75"/>
        <v>2314915</v>
      </c>
      <c r="M264" s="84">
        <v>2433</v>
      </c>
      <c r="N264" s="84">
        <f t="shared" si="76"/>
        <v>203</v>
      </c>
      <c r="O264" s="83">
        <f t="shared" si="65"/>
        <v>2317551</v>
      </c>
      <c r="P264" s="84"/>
      <c r="Q264" s="85">
        <v>1424399.8113223372</v>
      </c>
      <c r="R264" s="84">
        <v>1000942.5399711647</v>
      </c>
      <c r="S264" s="84">
        <v>78873.995286277786</v>
      </c>
      <c r="T264" s="84">
        <v>6858.9222772292969</v>
      </c>
      <c r="U264" s="84">
        <v>856.69596681013888</v>
      </c>
      <c r="V264" s="84">
        <f t="shared" si="77"/>
        <v>2511931.9648238192</v>
      </c>
      <c r="W264" s="84">
        <f t="shared" si="78"/>
        <v>209554.03517618077</v>
      </c>
      <c r="X264" s="84">
        <f t="shared" si="79"/>
        <v>2721486</v>
      </c>
      <c r="Y264" s="84">
        <f t="shared" si="80"/>
        <v>2433</v>
      </c>
      <c r="Z264" s="84">
        <f t="shared" si="81"/>
        <v>203</v>
      </c>
      <c r="AA264" s="83">
        <f t="shared" si="66"/>
        <v>2724122</v>
      </c>
      <c r="AC264" s="85">
        <v>1527134</v>
      </c>
      <c r="AD264" s="84">
        <v>1038633</v>
      </c>
      <c r="AE264" s="84">
        <v>78874</v>
      </c>
      <c r="AF264" s="84">
        <v>6859</v>
      </c>
      <c r="AG264" s="84">
        <v>857</v>
      </c>
      <c r="AH264" s="84">
        <f t="shared" si="83"/>
        <v>2652357</v>
      </c>
      <c r="AI264" s="84">
        <f t="shared" si="70"/>
        <v>221269</v>
      </c>
      <c r="AJ264" s="84">
        <f t="shared" si="82"/>
        <v>2873626</v>
      </c>
      <c r="AK264" s="84">
        <v>2433</v>
      </c>
      <c r="AL264" s="84">
        <f t="shared" si="71"/>
        <v>203</v>
      </c>
      <c r="AM264" s="83">
        <f t="shared" si="84"/>
        <v>2876262</v>
      </c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</row>
    <row r="265" spans="1:51">
      <c r="A265" s="96">
        <f t="shared" si="72"/>
        <v>2040</v>
      </c>
      <c r="B265" s="96">
        <f t="shared" si="73"/>
        <v>3</v>
      </c>
      <c r="C265" s="95">
        <f t="shared" si="68"/>
        <v>51196</v>
      </c>
      <c r="E265" s="85">
        <v>1215826</v>
      </c>
      <c r="F265" s="84">
        <v>829859</v>
      </c>
      <c r="G265" s="84">
        <v>72719</v>
      </c>
      <c r="H265" s="84">
        <v>4592</v>
      </c>
      <c r="I265" s="84">
        <v>831</v>
      </c>
      <c r="J265" s="84">
        <f t="shared" si="85"/>
        <v>2123827</v>
      </c>
      <c r="K265" s="84">
        <f t="shared" si="74"/>
        <v>177177</v>
      </c>
      <c r="L265" s="84">
        <f t="shared" si="75"/>
        <v>2301004</v>
      </c>
      <c r="M265" s="84">
        <v>2339</v>
      </c>
      <c r="N265" s="84">
        <f t="shared" si="76"/>
        <v>195</v>
      </c>
      <c r="O265" s="83">
        <f t="shared" si="65"/>
        <v>2303538</v>
      </c>
      <c r="P265" s="84"/>
      <c r="Q265" s="85">
        <v>1427091.6077591882</v>
      </c>
      <c r="R265" s="84">
        <v>1005439.5951604473</v>
      </c>
      <c r="S265" s="84">
        <v>80723.89698084227</v>
      </c>
      <c r="T265" s="84">
        <v>6379.5101259293751</v>
      </c>
      <c r="U265" s="84">
        <v>831.2051631939139</v>
      </c>
      <c r="V265" s="84">
        <f t="shared" si="77"/>
        <v>2520465.8151896009</v>
      </c>
      <c r="W265" s="84">
        <f t="shared" si="78"/>
        <v>210266.18481039908</v>
      </c>
      <c r="X265" s="84">
        <f t="shared" si="79"/>
        <v>2730732</v>
      </c>
      <c r="Y265" s="84">
        <f t="shared" si="80"/>
        <v>2339</v>
      </c>
      <c r="Z265" s="84">
        <f t="shared" si="81"/>
        <v>195</v>
      </c>
      <c r="AA265" s="83">
        <f t="shared" si="66"/>
        <v>2733266</v>
      </c>
      <c r="AC265" s="85">
        <v>1528208</v>
      </c>
      <c r="AD265" s="84">
        <v>1051038</v>
      </c>
      <c r="AE265" s="84">
        <v>80724</v>
      </c>
      <c r="AF265" s="84">
        <v>6380</v>
      </c>
      <c r="AG265" s="84">
        <v>831</v>
      </c>
      <c r="AH265" s="84">
        <f t="shared" si="83"/>
        <v>2667181</v>
      </c>
      <c r="AI265" s="84">
        <f t="shared" si="70"/>
        <v>222506</v>
      </c>
      <c r="AJ265" s="84">
        <f t="shared" si="82"/>
        <v>2889687</v>
      </c>
      <c r="AK265" s="84">
        <v>2339</v>
      </c>
      <c r="AL265" s="84">
        <f t="shared" si="71"/>
        <v>195</v>
      </c>
      <c r="AM265" s="83">
        <f t="shared" si="84"/>
        <v>2892221</v>
      </c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</row>
    <row r="266" spans="1:51">
      <c r="A266" s="96">
        <f t="shared" si="72"/>
        <v>2040</v>
      </c>
      <c r="B266" s="96">
        <f t="shared" si="73"/>
        <v>4</v>
      </c>
      <c r="C266" s="95">
        <f t="shared" si="68"/>
        <v>51227</v>
      </c>
      <c r="E266" s="85">
        <v>938685</v>
      </c>
      <c r="F266" s="84">
        <v>774381</v>
      </c>
      <c r="G266" s="84">
        <v>67244</v>
      </c>
      <c r="H266" s="84">
        <v>4920</v>
      </c>
      <c r="I266" s="84">
        <v>697</v>
      </c>
      <c r="J266" s="84">
        <f t="shared" si="85"/>
        <v>1785927</v>
      </c>
      <c r="K266" s="84">
        <f t="shared" si="74"/>
        <v>148988</v>
      </c>
      <c r="L266" s="84">
        <f t="shared" si="75"/>
        <v>1934915</v>
      </c>
      <c r="M266" s="84">
        <v>2172</v>
      </c>
      <c r="N266" s="84">
        <f t="shared" si="76"/>
        <v>181</v>
      </c>
      <c r="O266" s="83">
        <f t="shared" si="65"/>
        <v>1937268</v>
      </c>
      <c r="P266" s="84"/>
      <c r="Q266" s="85">
        <v>1124273.9743967995</v>
      </c>
      <c r="R266" s="84">
        <v>933916.65955827828</v>
      </c>
      <c r="S266" s="84">
        <v>74764.451263972936</v>
      </c>
      <c r="T266" s="84">
        <v>6430.0631826235358</v>
      </c>
      <c r="U266" s="84">
        <v>697.14051548269447</v>
      </c>
      <c r="V266" s="84">
        <f t="shared" si="77"/>
        <v>2140082.2889171569</v>
      </c>
      <c r="W266" s="84">
        <f t="shared" si="78"/>
        <v>178533.71108284313</v>
      </c>
      <c r="X266" s="84">
        <f t="shared" si="79"/>
        <v>2318616</v>
      </c>
      <c r="Y266" s="84">
        <f t="shared" si="80"/>
        <v>2172</v>
      </c>
      <c r="Z266" s="84">
        <f t="shared" si="81"/>
        <v>181</v>
      </c>
      <c r="AA266" s="83">
        <f t="shared" si="66"/>
        <v>2320969</v>
      </c>
      <c r="AC266" s="85">
        <v>1211224</v>
      </c>
      <c r="AD266" s="84">
        <v>980520</v>
      </c>
      <c r="AE266" s="84">
        <v>74764</v>
      </c>
      <c r="AF266" s="84">
        <v>6430</v>
      </c>
      <c r="AG266" s="84">
        <v>697</v>
      </c>
      <c r="AH266" s="84">
        <f t="shared" si="83"/>
        <v>2273635</v>
      </c>
      <c r="AI266" s="84">
        <f t="shared" si="70"/>
        <v>189675</v>
      </c>
      <c r="AJ266" s="84">
        <f t="shared" si="82"/>
        <v>2463310</v>
      </c>
      <c r="AK266" s="84">
        <v>2172</v>
      </c>
      <c r="AL266" s="84">
        <f t="shared" si="71"/>
        <v>181</v>
      </c>
      <c r="AM266" s="83">
        <f t="shared" si="84"/>
        <v>2465663</v>
      </c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</row>
    <row r="267" spans="1:51">
      <c r="A267" s="96">
        <f t="shared" si="72"/>
        <v>2040</v>
      </c>
      <c r="B267" s="96">
        <f t="shared" si="73"/>
        <v>5</v>
      </c>
      <c r="C267" s="95">
        <f t="shared" si="68"/>
        <v>51257</v>
      </c>
      <c r="E267" s="85">
        <v>890704</v>
      </c>
      <c r="F267" s="84">
        <v>760202</v>
      </c>
      <c r="G267" s="84">
        <v>71918</v>
      </c>
      <c r="H267" s="84">
        <v>5146</v>
      </c>
      <c r="I267" s="84">
        <v>490</v>
      </c>
      <c r="J267" s="84">
        <f t="shared" si="85"/>
        <v>1728460</v>
      </c>
      <c r="K267" s="84">
        <f t="shared" si="74"/>
        <v>144194</v>
      </c>
      <c r="L267" s="84">
        <f t="shared" si="75"/>
        <v>1872654</v>
      </c>
      <c r="M267" s="84">
        <v>2174</v>
      </c>
      <c r="N267" s="84">
        <f t="shared" si="76"/>
        <v>181</v>
      </c>
      <c r="O267" s="83">
        <f t="shared" si="65"/>
        <v>1875009</v>
      </c>
      <c r="P267" s="84"/>
      <c r="Q267" s="85">
        <v>1035596.4543569639</v>
      </c>
      <c r="R267" s="84">
        <v>939906.89070849784</v>
      </c>
      <c r="S267" s="84">
        <v>79734.290476257505</v>
      </c>
      <c r="T267" s="84">
        <v>6483.0882481584031</v>
      </c>
      <c r="U267" s="84">
        <v>489.70801271502779</v>
      </c>
      <c r="V267" s="84">
        <f t="shared" si="77"/>
        <v>2062210.4318025925</v>
      </c>
      <c r="W267" s="84">
        <f t="shared" si="78"/>
        <v>172036.56819740753</v>
      </c>
      <c r="X267" s="84">
        <f t="shared" si="79"/>
        <v>2234247</v>
      </c>
      <c r="Y267" s="84">
        <f t="shared" si="80"/>
        <v>2174</v>
      </c>
      <c r="Z267" s="84">
        <f t="shared" si="81"/>
        <v>181</v>
      </c>
      <c r="AA267" s="83">
        <f t="shared" si="66"/>
        <v>2236602</v>
      </c>
      <c r="AC267" s="85">
        <v>1117295</v>
      </c>
      <c r="AD267" s="84">
        <v>988368</v>
      </c>
      <c r="AE267" s="84">
        <v>79734</v>
      </c>
      <c r="AF267" s="84">
        <v>6483</v>
      </c>
      <c r="AG267" s="84">
        <v>490</v>
      </c>
      <c r="AH267" s="84">
        <f t="shared" si="83"/>
        <v>2192370</v>
      </c>
      <c r="AI267" s="84">
        <f t="shared" si="70"/>
        <v>182895</v>
      </c>
      <c r="AJ267" s="84">
        <f t="shared" si="82"/>
        <v>2375265</v>
      </c>
      <c r="AK267" s="84">
        <v>2174</v>
      </c>
      <c r="AL267" s="84">
        <f t="shared" si="71"/>
        <v>181</v>
      </c>
      <c r="AM267" s="83">
        <f t="shared" si="84"/>
        <v>2377620</v>
      </c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</row>
    <row r="268" spans="1:51">
      <c r="A268" s="96">
        <f t="shared" si="72"/>
        <v>2040</v>
      </c>
      <c r="B268" s="96">
        <f t="shared" si="73"/>
        <v>6</v>
      </c>
      <c r="C268" s="95">
        <f t="shared" si="68"/>
        <v>51288</v>
      </c>
      <c r="E268" s="85">
        <v>810066</v>
      </c>
      <c r="F268" s="84">
        <v>714038</v>
      </c>
      <c r="G268" s="84">
        <v>70472</v>
      </c>
      <c r="H268" s="84">
        <v>5209</v>
      </c>
      <c r="I268" s="84">
        <v>390</v>
      </c>
      <c r="J268" s="84">
        <f t="shared" si="85"/>
        <v>1600175</v>
      </c>
      <c r="K268" s="84">
        <f t="shared" si="74"/>
        <v>133492</v>
      </c>
      <c r="L268" s="84">
        <f t="shared" si="75"/>
        <v>1733667</v>
      </c>
      <c r="M268" s="84">
        <v>1787</v>
      </c>
      <c r="N268" s="84">
        <f t="shared" si="76"/>
        <v>149</v>
      </c>
      <c r="O268" s="83">
        <f t="shared" ref="O268:O298" si="86">SUM(L268:N268)</f>
        <v>1735603</v>
      </c>
      <c r="P268" s="84"/>
      <c r="Q268" s="85">
        <v>923669.08275719092</v>
      </c>
      <c r="R268" s="84">
        <v>882798.29854241258</v>
      </c>
      <c r="S268" s="84">
        <v>78206.344965981407</v>
      </c>
      <c r="T268" s="84">
        <v>6332.1623415659096</v>
      </c>
      <c r="U268" s="84">
        <v>390.30432532880985</v>
      </c>
      <c r="V268" s="84">
        <f t="shared" si="77"/>
        <v>1891396.1929324795</v>
      </c>
      <c r="W268" s="84">
        <f t="shared" si="78"/>
        <v>157786.80706752045</v>
      </c>
      <c r="X268" s="84">
        <f t="shared" si="79"/>
        <v>2049183</v>
      </c>
      <c r="Y268" s="84">
        <f t="shared" si="80"/>
        <v>1787</v>
      </c>
      <c r="Z268" s="84">
        <f t="shared" si="81"/>
        <v>149</v>
      </c>
      <c r="AA268" s="83">
        <f t="shared" ref="AA268:AA298" si="87">SUM(X268:Z268)</f>
        <v>2051119</v>
      </c>
      <c r="AC268" s="85">
        <v>992225</v>
      </c>
      <c r="AD268" s="84">
        <v>931152</v>
      </c>
      <c r="AE268" s="84">
        <v>78206</v>
      </c>
      <c r="AF268" s="84">
        <v>6332</v>
      </c>
      <c r="AG268" s="84">
        <v>390</v>
      </c>
      <c r="AH268" s="84">
        <f t="shared" si="83"/>
        <v>2008305</v>
      </c>
      <c r="AI268" s="84">
        <f t="shared" si="70"/>
        <v>167540</v>
      </c>
      <c r="AJ268" s="84">
        <f t="shared" si="82"/>
        <v>2175845</v>
      </c>
      <c r="AK268" s="84">
        <v>1787</v>
      </c>
      <c r="AL268" s="84">
        <f t="shared" si="71"/>
        <v>149</v>
      </c>
      <c r="AM268" s="83">
        <f t="shared" si="84"/>
        <v>2177781</v>
      </c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</row>
    <row r="269" spans="1:51">
      <c r="A269" s="96">
        <f t="shared" si="72"/>
        <v>2040</v>
      </c>
      <c r="B269" s="96">
        <f t="shared" si="73"/>
        <v>7</v>
      </c>
      <c r="C269" s="95">
        <f t="shared" si="68"/>
        <v>51318</v>
      </c>
      <c r="E269" s="85">
        <v>808670</v>
      </c>
      <c r="F269" s="84">
        <v>796859</v>
      </c>
      <c r="G269" s="84">
        <v>75724</v>
      </c>
      <c r="H269" s="84">
        <v>4965</v>
      </c>
      <c r="I269" s="84">
        <v>327</v>
      </c>
      <c r="J269" s="84">
        <f t="shared" si="85"/>
        <v>1686545</v>
      </c>
      <c r="K269" s="84">
        <f t="shared" si="74"/>
        <v>140698</v>
      </c>
      <c r="L269" s="84">
        <f t="shared" si="75"/>
        <v>1827243</v>
      </c>
      <c r="M269" s="84">
        <v>2889</v>
      </c>
      <c r="N269" s="84">
        <f t="shared" si="76"/>
        <v>241</v>
      </c>
      <c r="O269" s="83">
        <f t="shared" si="86"/>
        <v>1830373</v>
      </c>
      <c r="P269" s="84"/>
      <c r="Q269" s="85">
        <v>926679.86708065215</v>
      </c>
      <c r="R269" s="84">
        <v>979397.12837544689</v>
      </c>
      <c r="S269" s="84">
        <v>83665.155140227216</v>
      </c>
      <c r="T269" s="84">
        <v>6284.0556403878873</v>
      </c>
      <c r="U269" s="84">
        <v>327.09105237076369</v>
      </c>
      <c r="V269" s="84">
        <f t="shared" si="77"/>
        <v>1996353.2972890849</v>
      </c>
      <c r="W269" s="84">
        <f t="shared" si="78"/>
        <v>166542.70271091512</v>
      </c>
      <c r="X269" s="84">
        <f t="shared" si="79"/>
        <v>2162896</v>
      </c>
      <c r="Y269" s="84">
        <f t="shared" si="80"/>
        <v>2889</v>
      </c>
      <c r="Z269" s="84">
        <f t="shared" si="81"/>
        <v>241</v>
      </c>
      <c r="AA269" s="83">
        <f t="shared" si="87"/>
        <v>2166026</v>
      </c>
      <c r="AC269" s="85">
        <v>1004825</v>
      </c>
      <c r="AD269" s="84">
        <v>1033045</v>
      </c>
      <c r="AE269" s="84">
        <v>83665</v>
      </c>
      <c r="AF269" s="84">
        <v>6284</v>
      </c>
      <c r="AG269" s="84">
        <v>327</v>
      </c>
      <c r="AH269" s="84">
        <f t="shared" si="83"/>
        <v>2128146</v>
      </c>
      <c r="AI269" s="84">
        <f t="shared" si="70"/>
        <v>177538</v>
      </c>
      <c r="AJ269" s="84">
        <f t="shared" si="82"/>
        <v>2305684</v>
      </c>
      <c r="AK269" s="84">
        <v>2889</v>
      </c>
      <c r="AL269" s="84">
        <f t="shared" si="71"/>
        <v>241</v>
      </c>
      <c r="AM269" s="83">
        <f t="shared" si="84"/>
        <v>2308814</v>
      </c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</row>
    <row r="270" spans="1:51">
      <c r="A270" s="96">
        <f t="shared" si="72"/>
        <v>2040</v>
      </c>
      <c r="B270" s="96">
        <f t="shared" si="73"/>
        <v>8</v>
      </c>
      <c r="C270" s="95">
        <f t="shared" si="68"/>
        <v>51349</v>
      </c>
      <c r="E270" s="85">
        <v>841041</v>
      </c>
      <c r="F270" s="84">
        <v>818664</v>
      </c>
      <c r="G270" s="84">
        <v>77022</v>
      </c>
      <c r="H270" s="84">
        <v>4904</v>
      </c>
      <c r="I270" s="84">
        <v>310</v>
      </c>
      <c r="J270" s="84">
        <f t="shared" si="85"/>
        <v>1741941</v>
      </c>
      <c r="K270" s="84">
        <f t="shared" si="74"/>
        <v>145319</v>
      </c>
      <c r="L270" s="84">
        <f t="shared" si="75"/>
        <v>1887260</v>
      </c>
      <c r="M270" s="84">
        <v>1634</v>
      </c>
      <c r="N270" s="84">
        <f t="shared" si="76"/>
        <v>136</v>
      </c>
      <c r="O270" s="83">
        <f t="shared" si="86"/>
        <v>1889030</v>
      </c>
      <c r="P270" s="84"/>
      <c r="Q270" s="85">
        <v>960032.39929220174</v>
      </c>
      <c r="R270" s="84">
        <v>1003619.3240866488</v>
      </c>
      <c r="S270" s="84">
        <v>85311.064406163976</v>
      </c>
      <c r="T270" s="84">
        <v>6416.7886055192903</v>
      </c>
      <c r="U270" s="84">
        <v>309.90672849693459</v>
      </c>
      <c r="V270" s="84">
        <f t="shared" si="77"/>
        <v>2055689.4831190309</v>
      </c>
      <c r="W270" s="84">
        <f t="shared" si="78"/>
        <v>171493.51688096905</v>
      </c>
      <c r="X270" s="84">
        <f t="shared" si="79"/>
        <v>2227183</v>
      </c>
      <c r="Y270" s="84">
        <f t="shared" si="80"/>
        <v>1634</v>
      </c>
      <c r="Z270" s="84">
        <f t="shared" si="81"/>
        <v>136</v>
      </c>
      <c r="AA270" s="83">
        <f t="shared" si="87"/>
        <v>2228953</v>
      </c>
      <c r="AC270" s="85">
        <v>1035858</v>
      </c>
      <c r="AD270" s="84">
        <v>1056185</v>
      </c>
      <c r="AE270" s="84">
        <v>85311</v>
      </c>
      <c r="AF270" s="84">
        <v>6417</v>
      </c>
      <c r="AG270" s="84">
        <v>310</v>
      </c>
      <c r="AH270" s="84">
        <f t="shared" si="83"/>
        <v>2184081</v>
      </c>
      <c r="AI270" s="84">
        <f t="shared" si="70"/>
        <v>182204</v>
      </c>
      <c r="AJ270" s="84">
        <f t="shared" si="82"/>
        <v>2366285</v>
      </c>
      <c r="AK270" s="84">
        <v>1634</v>
      </c>
      <c r="AL270" s="84">
        <f t="shared" si="71"/>
        <v>136</v>
      </c>
      <c r="AM270" s="83">
        <f t="shared" si="84"/>
        <v>2368055</v>
      </c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</row>
    <row r="271" spans="1:51">
      <c r="A271" s="96">
        <f t="shared" si="72"/>
        <v>2040</v>
      </c>
      <c r="B271" s="96">
        <f t="shared" si="73"/>
        <v>9</v>
      </c>
      <c r="C271" s="95">
        <f t="shared" si="68"/>
        <v>51380</v>
      </c>
      <c r="E271" s="85">
        <v>786234</v>
      </c>
      <c r="F271" s="84">
        <v>758593</v>
      </c>
      <c r="G271" s="84">
        <v>74100</v>
      </c>
      <c r="H271" s="84">
        <v>5372</v>
      </c>
      <c r="I271" s="84">
        <v>344</v>
      </c>
      <c r="J271" s="84">
        <f t="shared" si="85"/>
        <v>1624643</v>
      </c>
      <c r="K271" s="84">
        <f t="shared" si="74"/>
        <v>135534</v>
      </c>
      <c r="L271" s="84">
        <f t="shared" si="75"/>
        <v>1760177</v>
      </c>
      <c r="M271" s="84">
        <v>1428</v>
      </c>
      <c r="N271" s="84">
        <f t="shared" si="76"/>
        <v>119</v>
      </c>
      <c r="O271" s="83">
        <f t="shared" si="86"/>
        <v>1761724</v>
      </c>
      <c r="P271" s="84"/>
      <c r="Q271" s="85">
        <v>910357.94965480454</v>
      </c>
      <c r="R271" s="84">
        <v>930924.46610475192</v>
      </c>
      <c r="S271" s="84">
        <v>81930.262278003851</v>
      </c>
      <c r="T271" s="84">
        <v>6887.4292537229621</v>
      </c>
      <c r="U271" s="84">
        <v>344.34832577922737</v>
      </c>
      <c r="V271" s="84">
        <f t="shared" si="77"/>
        <v>1930444.4556170625</v>
      </c>
      <c r="W271" s="84">
        <f t="shared" si="78"/>
        <v>161044.54438293749</v>
      </c>
      <c r="X271" s="84">
        <f t="shared" si="79"/>
        <v>2091489</v>
      </c>
      <c r="Y271" s="84">
        <f t="shared" si="80"/>
        <v>1428</v>
      </c>
      <c r="Z271" s="84">
        <f t="shared" si="81"/>
        <v>119</v>
      </c>
      <c r="AA271" s="83">
        <f t="shared" si="87"/>
        <v>2093036</v>
      </c>
      <c r="AC271" s="85">
        <v>980498</v>
      </c>
      <c r="AD271" s="84">
        <v>975713</v>
      </c>
      <c r="AE271" s="84">
        <v>81930</v>
      </c>
      <c r="AF271" s="84">
        <v>6887</v>
      </c>
      <c r="AG271" s="84">
        <v>344</v>
      </c>
      <c r="AH271" s="84">
        <f t="shared" si="83"/>
        <v>2045372</v>
      </c>
      <c r="AI271" s="84">
        <f t="shared" si="70"/>
        <v>170632</v>
      </c>
      <c r="AJ271" s="84">
        <f t="shared" si="82"/>
        <v>2216004</v>
      </c>
      <c r="AK271" s="84">
        <v>1428</v>
      </c>
      <c r="AL271" s="84">
        <f t="shared" si="71"/>
        <v>119</v>
      </c>
      <c r="AM271" s="83">
        <f t="shared" si="84"/>
        <v>2217551</v>
      </c>
      <c r="AO271" s="240"/>
      <c r="AP271" s="240"/>
      <c r="AQ271" s="240"/>
      <c r="AR271" s="240"/>
      <c r="AS271" s="240"/>
      <c r="AT271" s="240"/>
      <c r="AU271" s="240"/>
      <c r="AV271" s="240"/>
      <c r="AW271" s="240"/>
      <c r="AX271" s="240"/>
      <c r="AY271" s="240"/>
    </row>
    <row r="272" spans="1:51">
      <c r="A272" s="96">
        <f t="shared" si="72"/>
        <v>2040</v>
      </c>
      <c r="B272" s="96">
        <f t="shared" si="73"/>
        <v>10</v>
      </c>
      <c r="C272" s="95">
        <f t="shared" si="68"/>
        <v>51410</v>
      </c>
      <c r="E272" s="85">
        <v>962018</v>
      </c>
      <c r="F272" s="84">
        <v>754475</v>
      </c>
      <c r="G272" s="84">
        <v>74479</v>
      </c>
      <c r="H272" s="84">
        <v>4778</v>
      </c>
      <c r="I272" s="84">
        <v>541</v>
      </c>
      <c r="J272" s="84">
        <f t="shared" si="85"/>
        <v>1796291</v>
      </c>
      <c r="K272" s="84">
        <f t="shared" si="74"/>
        <v>149853</v>
      </c>
      <c r="L272" s="84">
        <f t="shared" si="75"/>
        <v>1946144</v>
      </c>
      <c r="M272" s="84">
        <v>1830</v>
      </c>
      <c r="N272" s="84">
        <f t="shared" si="76"/>
        <v>153</v>
      </c>
      <c r="O272" s="83">
        <f t="shared" si="86"/>
        <v>1948127</v>
      </c>
      <c r="P272" s="84"/>
      <c r="Q272" s="85">
        <v>1131242.1774172219</v>
      </c>
      <c r="R272" s="84">
        <v>929010.74631340813</v>
      </c>
      <c r="S272" s="84">
        <v>82620.430684242834</v>
      </c>
      <c r="T272" s="84">
        <v>6687.1941626328944</v>
      </c>
      <c r="U272" s="84">
        <v>541.09840131944998</v>
      </c>
      <c r="V272" s="84">
        <f t="shared" si="77"/>
        <v>2150101.6469788249</v>
      </c>
      <c r="W272" s="84">
        <f t="shared" si="78"/>
        <v>179369.35302117513</v>
      </c>
      <c r="X272" s="84">
        <f t="shared" si="79"/>
        <v>2329471</v>
      </c>
      <c r="Y272" s="84">
        <f t="shared" si="80"/>
        <v>1830</v>
      </c>
      <c r="Z272" s="84">
        <f t="shared" si="81"/>
        <v>153</v>
      </c>
      <c r="AA272" s="83">
        <f t="shared" si="87"/>
        <v>2331454</v>
      </c>
      <c r="AC272" s="85">
        <v>1222105</v>
      </c>
      <c r="AD272" s="84">
        <v>972231</v>
      </c>
      <c r="AE272" s="84">
        <v>82620</v>
      </c>
      <c r="AF272" s="84">
        <v>6687</v>
      </c>
      <c r="AG272" s="84">
        <v>541</v>
      </c>
      <c r="AH272" s="84">
        <f t="shared" si="83"/>
        <v>2284184</v>
      </c>
      <c r="AI272" s="84">
        <f t="shared" si="70"/>
        <v>190555</v>
      </c>
      <c r="AJ272" s="84">
        <f t="shared" si="82"/>
        <v>2474739</v>
      </c>
      <c r="AK272" s="84">
        <v>1830</v>
      </c>
      <c r="AL272" s="84">
        <f t="shared" si="71"/>
        <v>153</v>
      </c>
      <c r="AM272" s="83">
        <f t="shared" si="84"/>
        <v>2476722</v>
      </c>
      <c r="AO272" s="240"/>
      <c r="AP272" s="240"/>
      <c r="AQ272" s="240"/>
      <c r="AR272" s="240"/>
      <c r="AS272" s="240"/>
      <c r="AT272" s="240"/>
      <c r="AU272" s="240"/>
      <c r="AV272" s="240"/>
      <c r="AW272" s="240"/>
      <c r="AX272" s="240"/>
      <c r="AY272" s="240"/>
    </row>
    <row r="273" spans="1:51">
      <c r="A273" s="96">
        <f t="shared" si="72"/>
        <v>2040</v>
      </c>
      <c r="B273" s="96">
        <f t="shared" si="73"/>
        <v>11</v>
      </c>
      <c r="C273" s="95">
        <f t="shared" si="68"/>
        <v>51441</v>
      </c>
      <c r="E273" s="85">
        <v>1178450</v>
      </c>
      <c r="F273" s="84">
        <v>788322</v>
      </c>
      <c r="G273" s="84">
        <v>70012</v>
      </c>
      <c r="H273" s="84">
        <v>4747</v>
      </c>
      <c r="I273" s="84">
        <v>769</v>
      </c>
      <c r="J273" s="84">
        <f t="shared" si="85"/>
        <v>2042300</v>
      </c>
      <c r="K273" s="84">
        <f t="shared" si="74"/>
        <v>170376</v>
      </c>
      <c r="L273" s="84">
        <f t="shared" si="75"/>
        <v>2212676</v>
      </c>
      <c r="M273" s="84">
        <v>1832</v>
      </c>
      <c r="N273" s="84">
        <f t="shared" si="76"/>
        <v>153</v>
      </c>
      <c r="O273" s="83">
        <f t="shared" si="86"/>
        <v>2214661</v>
      </c>
      <c r="P273" s="84"/>
      <c r="Q273" s="85">
        <v>1397565.4347040576</v>
      </c>
      <c r="R273" s="84">
        <v>953077.67867290159</v>
      </c>
      <c r="S273" s="84">
        <v>77499.409827834286</v>
      </c>
      <c r="T273" s="84">
        <v>6825.13602623919</v>
      </c>
      <c r="U273" s="84">
        <v>769.47937249212771</v>
      </c>
      <c r="V273" s="84">
        <f t="shared" si="77"/>
        <v>2435737.1386035248</v>
      </c>
      <c r="W273" s="84">
        <f t="shared" si="78"/>
        <v>203197.86139647523</v>
      </c>
      <c r="X273" s="84">
        <f t="shared" si="79"/>
        <v>2638935</v>
      </c>
      <c r="Y273" s="84">
        <f t="shared" si="80"/>
        <v>1832</v>
      </c>
      <c r="Z273" s="84">
        <f t="shared" si="81"/>
        <v>153</v>
      </c>
      <c r="AA273" s="83">
        <f t="shared" si="87"/>
        <v>2640920</v>
      </c>
      <c r="AC273" s="85">
        <v>1513942</v>
      </c>
      <c r="AD273" s="84">
        <v>993430</v>
      </c>
      <c r="AE273" s="84">
        <v>77499</v>
      </c>
      <c r="AF273" s="84">
        <v>6825</v>
      </c>
      <c r="AG273" s="84">
        <v>769</v>
      </c>
      <c r="AH273" s="84">
        <f t="shared" si="83"/>
        <v>2592465</v>
      </c>
      <c r="AI273" s="84">
        <f t="shared" si="70"/>
        <v>216273</v>
      </c>
      <c r="AJ273" s="84">
        <f t="shared" si="82"/>
        <v>2808738</v>
      </c>
      <c r="AK273" s="84">
        <v>1832</v>
      </c>
      <c r="AL273" s="84">
        <f t="shared" si="71"/>
        <v>153</v>
      </c>
      <c r="AM273" s="83">
        <f t="shared" si="84"/>
        <v>2810723</v>
      </c>
      <c r="AO273" s="240"/>
      <c r="AP273" s="240"/>
      <c r="AQ273" s="240"/>
      <c r="AR273" s="240"/>
      <c r="AS273" s="240"/>
      <c r="AT273" s="240"/>
      <c r="AU273" s="240"/>
      <c r="AV273" s="240"/>
      <c r="AW273" s="240"/>
      <c r="AX273" s="240"/>
      <c r="AY273" s="240"/>
    </row>
    <row r="274" spans="1:51">
      <c r="A274" s="96">
        <f t="shared" si="72"/>
        <v>2040</v>
      </c>
      <c r="B274" s="96">
        <f t="shared" si="73"/>
        <v>12</v>
      </c>
      <c r="C274" s="95">
        <f t="shared" si="68"/>
        <v>51471</v>
      </c>
      <c r="E274" s="85">
        <v>1337182</v>
      </c>
      <c r="F274" s="84">
        <v>895903</v>
      </c>
      <c r="G274" s="84">
        <v>71478</v>
      </c>
      <c r="H274" s="84">
        <v>4840</v>
      </c>
      <c r="I274" s="84">
        <v>968</v>
      </c>
      <c r="J274" s="84">
        <f t="shared" si="85"/>
        <v>2310371</v>
      </c>
      <c r="K274" s="84">
        <f t="shared" si="74"/>
        <v>192740</v>
      </c>
      <c r="L274" s="84">
        <f t="shared" si="75"/>
        <v>2503111</v>
      </c>
      <c r="M274" s="84">
        <v>1718</v>
      </c>
      <c r="N274" s="84">
        <f t="shared" si="76"/>
        <v>143</v>
      </c>
      <c r="O274" s="83">
        <f t="shared" si="86"/>
        <v>2504972</v>
      </c>
      <c r="P274" s="84"/>
      <c r="Q274" s="85">
        <v>1629395.6693104119</v>
      </c>
      <c r="R274" s="84">
        <v>1066690.5629249637</v>
      </c>
      <c r="S274" s="84">
        <v>79273.246214102895</v>
      </c>
      <c r="T274" s="84">
        <v>7024.8926481638546</v>
      </c>
      <c r="U274" s="84">
        <v>968.12397620138495</v>
      </c>
      <c r="V274" s="84">
        <f t="shared" si="77"/>
        <v>2783352.4950738437</v>
      </c>
      <c r="W274" s="84">
        <f t="shared" si="78"/>
        <v>232197.50492615625</v>
      </c>
      <c r="X274" s="84">
        <f t="shared" si="79"/>
        <v>3015550</v>
      </c>
      <c r="Y274" s="84">
        <f t="shared" si="80"/>
        <v>1718</v>
      </c>
      <c r="Z274" s="84">
        <f t="shared" si="81"/>
        <v>143</v>
      </c>
      <c r="AA274" s="83">
        <f t="shared" si="87"/>
        <v>3017411</v>
      </c>
      <c r="AC274" s="85">
        <v>1810036</v>
      </c>
      <c r="AD274" s="84">
        <v>1144432</v>
      </c>
      <c r="AE274" s="84">
        <v>79147</v>
      </c>
      <c r="AF274" s="84">
        <v>7130</v>
      </c>
      <c r="AG274" s="84">
        <v>970</v>
      </c>
      <c r="AH274" s="84">
        <f t="shared" si="83"/>
        <v>3041715</v>
      </c>
      <c r="AI274" s="84">
        <f t="shared" si="70"/>
        <v>253751</v>
      </c>
      <c r="AJ274" s="84">
        <f t="shared" si="82"/>
        <v>3295466</v>
      </c>
      <c r="AK274" s="84">
        <v>1718</v>
      </c>
      <c r="AL274" s="84">
        <f t="shared" si="71"/>
        <v>143</v>
      </c>
      <c r="AM274" s="83">
        <f t="shared" si="84"/>
        <v>3297327</v>
      </c>
      <c r="AO274" s="240"/>
      <c r="AP274" s="240"/>
      <c r="AQ274" s="240"/>
      <c r="AR274" s="240"/>
      <c r="AS274" s="240"/>
      <c r="AT274" s="240"/>
      <c r="AU274" s="240"/>
      <c r="AV274" s="240"/>
      <c r="AW274" s="240"/>
      <c r="AX274" s="240"/>
      <c r="AY274" s="240"/>
    </row>
    <row r="275" spans="1:51">
      <c r="A275" s="96">
        <f t="shared" si="72"/>
        <v>2041</v>
      </c>
      <c r="B275" s="96">
        <f t="shared" si="73"/>
        <v>1</v>
      </c>
      <c r="C275" s="95">
        <f t="shared" si="68"/>
        <v>51502</v>
      </c>
      <c r="E275" s="85">
        <v>1435092</v>
      </c>
      <c r="F275" s="84">
        <v>923498</v>
      </c>
      <c r="G275" s="84">
        <v>72783</v>
      </c>
      <c r="H275" s="84">
        <v>4984</v>
      </c>
      <c r="I275" s="84">
        <v>1033</v>
      </c>
      <c r="J275" s="84">
        <f t="shared" si="85"/>
        <v>2437390</v>
      </c>
      <c r="K275" s="84">
        <f t="shared" si="74"/>
        <v>203336</v>
      </c>
      <c r="L275" s="84">
        <f t="shared" si="75"/>
        <v>2640726</v>
      </c>
      <c r="M275" s="84">
        <v>2325</v>
      </c>
      <c r="N275" s="84">
        <f t="shared" si="76"/>
        <v>194</v>
      </c>
      <c r="O275" s="83">
        <f t="shared" si="86"/>
        <v>2643245</v>
      </c>
      <c r="P275" s="84"/>
      <c r="Q275" s="85">
        <v>1705849.4924297018</v>
      </c>
      <c r="R275" s="84">
        <v>1096597.5382752737</v>
      </c>
      <c r="S275" s="84">
        <v>80654.234804394582</v>
      </c>
      <c r="T275" s="84">
        <v>7217.2338043798854</v>
      </c>
      <c r="U275" s="84">
        <v>1033.3353324677371</v>
      </c>
      <c r="V275" s="84">
        <f t="shared" si="77"/>
        <v>2891351.834646218</v>
      </c>
      <c r="W275" s="84">
        <f t="shared" si="78"/>
        <v>241207.16535378201</v>
      </c>
      <c r="X275" s="84">
        <f t="shared" si="79"/>
        <v>3132559</v>
      </c>
      <c r="Y275" s="84">
        <f t="shared" si="80"/>
        <v>2325</v>
      </c>
      <c r="Z275" s="84">
        <f t="shared" si="81"/>
        <v>194</v>
      </c>
      <c r="AA275" s="83">
        <f t="shared" si="87"/>
        <v>3135078</v>
      </c>
      <c r="AC275" s="85">
        <v>1836956</v>
      </c>
      <c r="AD275" s="84">
        <v>1144163</v>
      </c>
      <c r="AE275" s="84">
        <v>80654</v>
      </c>
      <c r="AF275" s="84">
        <v>7217</v>
      </c>
      <c r="AG275" s="84">
        <v>1033</v>
      </c>
      <c r="AH275" s="84">
        <f t="shared" si="83"/>
        <v>3070023</v>
      </c>
      <c r="AI275" s="84">
        <f t="shared" si="70"/>
        <v>256112</v>
      </c>
      <c r="AJ275" s="84">
        <f t="shared" si="82"/>
        <v>3326135</v>
      </c>
      <c r="AK275" s="84">
        <v>2325</v>
      </c>
      <c r="AL275" s="84">
        <f t="shared" si="71"/>
        <v>194</v>
      </c>
      <c r="AM275" s="83">
        <f t="shared" si="84"/>
        <v>3328654</v>
      </c>
      <c r="AO275" s="240"/>
      <c r="AP275" s="240"/>
      <c r="AQ275" s="240"/>
      <c r="AR275" s="240"/>
      <c r="AS275" s="240"/>
      <c r="AT275" s="240"/>
      <c r="AU275" s="240"/>
      <c r="AV275" s="240"/>
      <c r="AW275" s="240"/>
      <c r="AX275" s="240"/>
      <c r="AY275" s="240"/>
    </row>
    <row r="276" spans="1:51">
      <c r="A276" s="96">
        <f t="shared" si="72"/>
        <v>2041</v>
      </c>
      <c r="B276" s="96">
        <f t="shared" si="73"/>
        <v>2</v>
      </c>
      <c r="C276" s="95">
        <f t="shared" si="68"/>
        <v>51533</v>
      </c>
      <c r="E276" s="85">
        <v>1171616</v>
      </c>
      <c r="F276" s="84">
        <v>834690</v>
      </c>
      <c r="G276" s="84">
        <v>68459</v>
      </c>
      <c r="H276" s="84">
        <v>4967</v>
      </c>
      <c r="I276" s="84">
        <v>824</v>
      </c>
      <c r="J276" s="84">
        <f t="shared" si="85"/>
        <v>2080556</v>
      </c>
      <c r="K276" s="84">
        <f t="shared" si="74"/>
        <v>173568</v>
      </c>
      <c r="L276" s="84">
        <f t="shared" si="75"/>
        <v>2254124</v>
      </c>
      <c r="M276" s="84">
        <v>2433</v>
      </c>
      <c r="N276" s="84">
        <f t="shared" si="76"/>
        <v>203</v>
      </c>
      <c r="O276" s="83">
        <f t="shared" si="86"/>
        <v>2256760</v>
      </c>
      <c r="P276" s="84"/>
      <c r="Q276" s="85">
        <v>1388923.6713749773</v>
      </c>
      <c r="R276" s="84">
        <v>983182.09572712868</v>
      </c>
      <c r="S276" s="84">
        <v>75438.20865059417</v>
      </c>
      <c r="T276" s="84">
        <v>6673.9774535034931</v>
      </c>
      <c r="U276" s="84">
        <v>824.40830362711961</v>
      </c>
      <c r="V276" s="84">
        <f t="shared" si="77"/>
        <v>2455042.3615098307</v>
      </c>
      <c r="W276" s="84">
        <f t="shared" si="78"/>
        <v>204808.63849016931</v>
      </c>
      <c r="X276" s="84">
        <f t="shared" si="79"/>
        <v>2659851</v>
      </c>
      <c r="Y276" s="84">
        <f t="shared" si="80"/>
        <v>2433</v>
      </c>
      <c r="Z276" s="84">
        <f t="shared" si="81"/>
        <v>203</v>
      </c>
      <c r="AA276" s="83">
        <f t="shared" si="87"/>
        <v>2662487</v>
      </c>
      <c r="AC276" s="85">
        <v>1495013</v>
      </c>
      <c r="AD276" s="84">
        <v>1022871</v>
      </c>
      <c r="AE276" s="84">
        <v>75438</v>
      </c>
      <c r="AF276" s="84">
        <v>6674</v>
      </c>
      <c r="AG276" s="84">
        <v>824</v>
      </c>
      <c r="AH276" s="84">
        <f t="shared" si="83"/>
        <v>2600820</v>
      </c>
      <c r="AI276" s="84">
        <f t="shared" si="70"/>
        <v>216970</v>
      </c>
      <c r="AJ276" s="84">
        <f t="shared" si="82"/>
        <v>2817790</v>
      </c>
      <c r="AK276" s="84">
        <v>2433</v>
      </c>
      <c r="AL276" s="84">
        <f t="shared" si="71"/>
        <v>203</v>
      </c>
      <c r="AM276" s="83">
        <f t="shared" si="84"/>
        <v>2820426</v>
      </c>
      <c r="AO276" s="240"/>
      <c r="AP276" s="240"/>
      <c r="AQ276" s="240"/>
      <c r="AR276" s="240"/>
      <c r="AS276" s="240"/>
      <c r="AT276" s="240"/>
      <c r="AU276" s="240"/>
      <c r="AV276" s="240"/>
      <c r="AW276" s="240"/>
      <c r="AX276" s="240"/>
      <c r="AY276" s="240"/>
    </row>
    <row r="277" spans="1:51">
      <c r="A277" s="96">
        <f t="shared" si="72"/>
        <v>2041</v>
      </c>
      <c r="B277" s="96">
        <f t="shared" si="73"/>
        <v>3</v>
      </c>
      <c r="C277" s="95">
        <f t="shared" si="68"/>
        <v>51561</v>
      </c>
      <c r="E277" s="85">
        <v>1227614</v>
      </c>
      <c r="F277" s="84">
        <v>852085</v>
      </c>
      <c r="G277" s="84">
        <v>72535</v>
      </c>
      <c r="H277" s="84">
        <v>4667</v>
      </c>
      <c r="I277" s="84">
        <v>832</v>
      </c>
      <c r="J277" s="84">
        <f t="shared" si="85"/>
        <v>2157733</v>
      </c>
      <c r="K277" s="84">
        <f t="shared" si="74"/>
        <v>180006</v>
      </c>
      <c r="L277" s="84">
        <f t="shared" si="75"/>
        <v>2337739</v>
      </c>
      <c r="M277" s="84">
        <v>2339</v>
      </c>
      <c r="N277" s="84">
        <f t="shared" si="76"/>
        <v>195</v>
      </c>
      <c r="O277" s="83">
        <f t="shared" si="86"/>
        <v>2340273</v>
      </c>
      <c r="P277" s="84"/>
      <c r="Q277" s="85">
        <v>1446632.1050295245</v>
      </c>
      <c r="R277" s="84">
        <v>1031211.3921443701</v>
      </c>
      <c r="S277" s="84">
        <v>80549.910483272819</v>
      </c>
      <c r="T277" s="84">
        <v>6468.5879275172929</v>
      </c>
      <c r="U277" s="84">
        <v>831.60124067996446</v>
      </c>
      <c r="V277" s="84">
        <f t="shared" si="77"/>
        <v>2565693.596825365</v>
      </c>
      <c r="W277" s="84">
        <f t="shared" si="78"/>
        <v>214039.40317463502</v>
      </c>
      <c r="X277" s="84">
        <f t="shared" si="79"/>
        <v>2779733</v>
      </c>
      <c r="Y277" s="84">
        <f t="shared" si="80"/>
        <v>2339</v>
      </c>
      <c r="Z277" s="84">
        <f t="shared" si="81"/>
        <v>195</v>
      </c>
      <c r="AA277" s="83">
        <f t="shared" si="87"/>
        <v>2782267</v>
      </c>
      <c r="AC277" s="85">
        <v>1550968</v>
      </c>
      <c r="AD277" s="84">
        <v>1079318</v>
      </c>
      <c r="AE277" s="84">
        <v>80550</v>
      </c>
      <c r="AF277" s="84">
        <v>6469</v>
      </c>
      <c r="AG277" s="84">
        <v>832</v>
      </c>
      <c r="AH277" s="84">
        <f t="shared" si="83"/>
        <v>2718137</v>
      </c>
      <c r="AI277" s="84">
        <f t="shared" si="70"/>
        <v>226757</v>
      </c>
      <c r="AJ277" s="84">
        <f t="shared" si="82"/>
        <v>2944894</v>
      </c>
      <c r="AK277" s="84">
        <v>2339</v>
      </c>
      <c r="AL277" s="84">
        <f t="shared" si="71"/>
        <v>195</v>
      </c>
      <c r="AM277" s="83">
        <f t="shared" si="84"/>
        <v>2947428</v>
      </c>
      <c r="AO277" s="240"/>
      <c r="AP277" s="240"/>
      <c r="AQ277" s="240"/>
      <c r="AR277" s="240"/>
      <c r="AS277" s="240"/>
      <c r="AT277" s="240"/>
      <c r="AU277" s="240"/>
      <c r="AV277" s="240"/>
      <c r="AW277" s="240"/>
      <c r="AX277" s="240"/>
      <c r="AY277" s="240"/>
    </row>
    <row r="278" spans="1:51">
      <c r="A278" s="96">
        <f t="shared" si="72"/>
        <v>2041</v>
      </c>
      <c r="B278" s="96">
        <f t="shared" si="73"/>
        <v>4</v>
      </c>
      <c r="C278" s="95">
        <f t="shared" si="68"/>
        <v>51592</v>
      </c>
      <c r="E278" s="85">
        <v>948393</v>
      </c>
      <c r="F278" s="84">
        <v>792854</v>
      </c>
      <c r="G278" s="84">
        <v>67039</v>
      </c>
      <c r="H278" s="84">
        <v>5002</v>
      </c>
      <c r="I278" s="84">
        <v>697</v>
      </c>
      <c r="J278" s="84">
        <f t="shared" si="85"/>
        <v>1813985</v>
      </c>
      <c r="K278" s="84">
        <f t="shared" si="74"/>
        <v>151329</v>
      </c>
      <c r="L278" s="84">
        <f t="shared" si="75"/>
        <v>1965314</v>
      </c>
      <c r="M278" s="84">
        <v>2172</v>
      </c>
      <c r="N278" s="84">
        <f t="shared" si="76"/>
        <v>181</v>
      </c>
      <c r="O278" s="83">
        <f t="shared" si="86"/>
        <v>1967667</v>
      </c>
      <c r="P278" s="84"/>
      <c r="Q278" s="85">
        <v>1139491.1983012338</v>
      </c>
      <c r="R278" s="84">
        <v>956177.02333306824</v>
      </c>
      <c r="S278" s="84">
        <v>74557.830095227997</v>
      </c>
      <c r="T278" s="84">
        <v>6523.3114177476136</v>
      </c>
      <c r="U278" s="84">
        <v>697.21432781214958</v>
      </c>
      <c r="V278" s="84">
        <f t="shared" si="77"/>
        <v>2177446.57747509</v>
      </c>
      <c r="W278" s="84">
        <f t="shared" si="78"/>
        <v>181650.42252490995</v>
      </c>
      <c r="X278" s="84">
        <f t="shared" si="79"/>
        <v>2359097</v>
      </c>
      <c r="Y278" s="84">
        <f t="shared" si="80"/>
        <v>2172</v>
      </c>
      <c r="Z278" s="84">
        <f t="shared" si="81"/>
        <v>181</v>
      </c>
      <c r="AA278" s="83">
        <f t="shared" si="87"/>
        <v>2361450</v>
      </c>
      <c r="AC278" s="85">
        <v>1229496</v>
      </c>
      <c r="AD278" s="84">
        <v>1005798</v>
      </c>
      <c r="AE278" s="84">
        <v>74558</v>
      </c>
      <c r="AF278" s="84">
        <v>6523</v>
      </c>
      <c r="AG278" s="84">
        <v>697</v>
      </c>
      <c r="AH278" s="84">
        <f t="shared" si="83"/>
        <v>2317072</v>
      </c>
      <c r="AI278" s="84">
        <f t="shared" si="70"/>
        <v>193299</v>
      </c>
      <c r="AJ278" s="84">
        <f t="shared" si="82"/>
        <v>2510371</v>
      </c>
      <c r="AK278" s="84">
        <v>2172</v>
      </c>
      <c r="AL278" s="84">
        <f t="shared" si="71"/>
        <v>181</v>
      </c>
      <c r="AM278" s="83">
        <f t="shared" si="84"/>
        <v>2512724</v>
      </c>
      <c r="AO278" s="240"/>
      <c r="AP278" s="240"/>
      <c r="AQ278" s="240"/>
      <c r="AR278" s="240"/>
      <c r="AS278" s="240"/>
      <c r="AT278" s="240"/>
      <c r="AU278" s="240"/>
      <c r="AV278" s="240"/>
      <c r="AW278" s="240"/>
      <c r="AX278" s="240"/>
      <c r="AY278" s="240"/>
    </row>
    <row r="279" spans="1:51">
      <c r="A279" s="96">
        <f t="shared" si="72"/>
        <v>2041</v>
      </c>
      <c r="B279" s="96">
        <f t="shared" si="73"/>
        <v>5</v>
      </c>
      <c r="C279" s="95">
        <f t="shared" si="68"/>
        <v>51622</v>
      </c>
      <c r="E279" s="85">
        <v>901886</v>
      </c>
      <c r="F279" s="84">
        <v>776592</v>
      </c>
      <c r="G279" s="84">
        <v>71557</v>
      </c>
      <c r="H279" s="84">
        <v>5217</v>
      </c>
      <c r="I279" s="84">
        <v>490</v>
      </c>
      <c r="J279" s="84">
        <f t="shared" si="85"/>
        <v>1755742</v>
      </c>
      <c r="K279" s="84">
        <f t="shared" si="74"/>
        <v>146470</v>
      </c>
      <c r="L279" s="84">
        <f t="shared" si="75"/>
        <v>1902212</v>
      </c>
      <c r="M279" s="84">
        <v>2174</v>
      </c>
      <c r="N279" s="84">
        <f t="shared" si="76"/>
        <v>181</v>
      </c>
      <c r="O279" s="83">
        <f t="shared" si="86"/>
        <v>1904567</v>
      </c>
      <c r="P279" s="84"/>
      <c r="Q279" s="85">
        <v>1051388.562541462</v>
      </c>
      <c r="R279" s="84">
        <v>960210.50752975</v>
      </c>
      <c r="S279" s="84">
        <v>79375.802624332195</v>
      </c>
      <c r="T279" s="84">
        <v>6565.1836946811627</v>
      </c>
      <c r="U279" s="84">
        <v>489.61467103491026</v>
      </c>
      <c r="V279" s="84">
        <f t="shared" si="77"/>
        <v>2098029.6710612602</v>
      </c>
      <c r="W279" s="84">
        <f t="shared" si="78"/>
        <v>175025.32893873984</v>
      </c>
      <c r="X279" s="84">
        <f t="shared" si="79"/>
        <v>2273055</v>
      </c>
      <c r="Y279" s="84">
        <f t="shared" si="80"/>
        <v>2174</v>
      </c>
      <c r="Z279" s="84">
        <f t="shared" si="81"/>
        <v>181</v>
      </c>
      <c r="AA279" s="83">
        <f t="shared" si="87"/>
        <v>2275410</v>
      </c>
      <c r="AC279" s="85">
        <v>1135810</v>
      </c>
      <c r="AD279" s="84">
        <v>1012013</v>
      </c>
      <c r="AE279" s="84">
        <v>79376</v>
      </c>
      <c r="AF279" s="84">
        <v>6565</v>
      </c>
      <c r="AG279" s="84">
        <v>490</v>
      </c>
      <c r="AH279" s="84">
        <f t="shared" si="83"/>
        <v>2234254</v>
      </c>
      <c r="AI279" s="84">
        <f t="shared" si="70"/>
        <v>186390</v>
      </c>
      <c r="AJ279" s="84">
        <f t="shared" si="82"/>
        <v>2420644</v>
      </c>
      <c r="AK279" s="84">
        <v>2174</v>
      </c>
      <c r="AL279" s="84">
        <f t="shared" si="71"/>
        <v>181</v>
      </c>
      <c r="AM279" s="83">
        <f t="shared" si="84"/>
        <v>2422999</v>
      </c>
      <c r="AO279" s="240"/>
      <c r="AP279" s="240"/>
      <c r="AQ279" s="240"/>
      <c r="AR279" s="240"/>
      <c r="AS279" s="240"/>
      <c r="AT279" s="240"/>
      <c r="AU279" s="240"/>
      <c r="AV279" s="240"/>
      <c r="AW279" s="240"/>
      <c r="AX279" s="240"/>
      <c r="AY279" s="240"/>
    </row>
    <row r="280" spans="1:51">
      <c r="A280" s="96">
        <f t="shared" si="72"/>
        <v>2041</v>
      </c>
      <c r="B280" s="96">
        <f t="shared" si="73"/>
        <v>6</v>
      </c>
      <c r="C280" s="95">
        <f t="shared" si="68"/>
        <v>51653</v>
      </c>
      <c r="E280" s="85">
        <v>820683</v>
      </c>
      <c r="F280" s="84">
        <v>729128</v>
      </c>
      <c r="G280" s="84">
        <v>70109</v>
      </c>
      <c r="H280" s="84">
        <v>5280</v>
      </c>
      <c r="I280" s="84">
        <v>390</v>
      </c>
      <c r="J280" s="84">
        <f t="shared" si="85"/>
        <v>1625590</v>
      </c>
      <c r="K280" s="84">
        <f t="shared" si="74"/>
        <v>135613</v>
      </c>
      <c r="L280" s="84">
        <f t="shared" si="75"/>
        <v>1761203</v>
      </c>
      <c r="M280" s="84">
        <v>1787</v>
      </c>
      <c r="N280" s="84">
        <f t="shared" si="76"/>
        <v>149</v>
      </c>
      <c r="O280" s="83">
        <f t="shared" si="86"/>
        <v>1763139</v>
      </c>
      <c r="P280" s="84"/>
      <c r="Q280" s="85">
        <v>938216.20318654692</v>
      </c>
      <c r="R280" s="84">
        <v>900979.07346343482</v>
      </c>
      <c r="S280" s="84">
        <v>77848.770713280916</v>
      </c>
      <c r="T280" s="84">
        <v>6411.4115221071042</v>
      </c>
      <c r="U280" s="84">
        <v>390.17114716087718</v>
      </c>
      <c r="V280" s="84">
        <f t="shared" si="77"/>
        <v>1923845.6300325308</v>
      </c>
      <c r="W280" s="84">
        <f t="shared" si="78"/>
        <v>160494.36996746925</v>
      </c>
      <c r="X280" s="84">
        <f t="shared" si="79"/>
        <v>2084340</v>
      </c>
      <c r="Y280" s="84">
        <f t="shared" si="80"/>
        <v>1787</v>
      </c>
      <c r="Z280" s="84">
        <f t="shared" si="81"/>
        <v>149</v>
      </c>
      <c r="AA280" s="83">
        <f t="shared" si="87"/>
        <v>2086276</v>
      </c>
      <c r="AC280" s="85">
        <v>1009191</v>
      </c>
      <c r="AD280" s="84">
        <v>952831</v>
      </c>
      <c r="AE280" s="84">
        <v>77849</v>
      </c>
      <c r="AF280" s="84">
        <v>6411</v>
      </c>
      <c r="AG280" s="84">
        <v>390</v>
      </c>
      <c r="AH280" s="84">
        <f t="shared" si="83"/>
        <v>2046672</v>
      </c>
      <c r="AI280" s="84">
        <f t="shared" si="70"/>
        <v>170741</v>
      </c>
      <c r="AJ280" s="84">
        <f t="shared" si="82"/>
        <v>2217413</v>
      </c>
      <c r="AK280" s="84">
        <v>1787</v>
      </c>
      <c r="AL280" s="84">
        <f t="shared" si="71"/>
        <v>149</v>
      </c>
      <c r="AM280" s="83">
        <f t="shared" si="84"/>
        <v>2219349</v>
      </c>
      <c r="AO280" s="240"/>
      <c r="AP280" s="240"/>
      <c r="AQ280" s="240"/>
      <c r="AR280" s="240"/>
      <c r="AS280" s="240"/>
      <c r="AT280" s="240"/>
      <c r="AU280" s="240"/>
      <c r="AV280" s="240"/>
      <c r="AW280" s="240"/>
      <c r="AX280" s="240"/>
      <c r="AY280" s="240"/>
    </row>
    <row r="281" spans="1:51">
      <c r="A281" s="96">
        <f t="shared" si="72"/>
        <v>2041</v>
      </c>
      <c r="B281" s="96">
        <f t="shared" si="73"/>
        <v>7</v>
      </c>
      <c r="C281" s="95">
        <f t="shared" si="68"/>
        <v>51683</v>
      </c>
      <c r="E281" s="85">
        <v>820063</v>
      </c>
      <c r="F281" s="84">
        <v>812166</v>
      </c>
      <c r="G281" s="84">
        <v>75347</v>
      </c>
      <c r="H281" s="84">
        <v>5032</v>
      </c>
      <c r="I281" s="84">
        <v>327</v>
      </c>
      <c r="J281" s="84">
        <f t="shared" si="85"/>
        <v>1712935</v>
      </c>
      <c r="K281" s="84">
        <f t="shared" si="74"/>
        <v>142899</v>
      </c>
      <c r="L281" s="84">
        <f t="shared" si="75"/>
        <v>1855834</v>
      </c>
      <c r="M281" s="84">
        <v>2889</v>
      </c>
      <c r="N281" s="84">
        <f t="shared" si="76"/>
        <v>241</v>
      </c>
      <c r="O281" s="83">
        <f t="shared" si="86"/>
        <v>1858964</v>
      </c>
      <c r="P281" s="84"/>
      <c r="Q281" s="85">
        <v>941418.14008678799</v>
      </c>
      <c r="R281" s="84">
        <v>999098.18870928953</v>
      </c>
      <c r="S281" s="84">
        <v>83283.46149218746</v>
      </c>
      <c r="T281" s="84">
        <v>6362.5990582828599</v>
      </c>
      <c r="U281" s="84">
        <v>326.97176860881808</v>
      </c>
      <c r="V281" s="84">
        <f t="shared" si="77"/>
        <v>2030489.3611151564</v>
      </c>
      <c r="W281" s="84">
        <f t="shared" si="78"/>
        <v>169390.63888484356</v>
      </c>
      <c r="X281" s="84">
        <f t="shared" si="79"/>
        <v>2199880</v>
      </c>
      <c r="Y281" s="84">
        <f t="shared" si="80"/>
        <v>2889</v>
      </c>
      <c r="Z281" s="84">
        <f t="shared" si="81"/>
        <v>241</v>
      </c>
      <c r="AA281" s="83">
        <f t="shared" si="87"/>
        <v>2203010</v>
      </c>
      <c r="AC281" s="85">
        <v>1022269</v>
      </c>
      <c r="AD281" s="84">
        <v>1056561</v>
      </c>
      <c r="AE281" s="84">
        <v>83283</v>
      </c>
      <c r="AF281" s="84">
        <v>6363</v>
      </c>
      <c r="AG281" s="84">
        <v>327</v>
      </c>
      <c r="AH281" s="84">
        <f t="shared" si="83"/>
        <v>2168803</v>
      </c>
      <c r="AI281" s="84">
        <f t="shared" si="70"/>
        <v>180929</v>
      </c>
      <c r="AJ281" s="84">
        <f t="shared" si="82"/>
        <v>2349732</v>
      </c>
      <c r="AK281" s="84">
        <v>2889</v>
      </c>
      <c r="AL281" s="84">
        <f t="shared" si="71"/>
        <v>241</v>
      </c>
      <c r="AM281" s="83">
        <f t="shared" si="84"/>
        <v>2352862</v>
      </c>
      <c r="AO281" s="240"/>
      <c r="AP281" s="240"/>
      <c r="AQ281" s="240"/>
      <c r="AR281" s="240"/>
      <c r="AS281" s="240"/>
      <c r="AT281" s="240"/>
      <c r="AU281" s="240"/>
      <c r="AV281" s="240"/>
      <c r="AW281" s="240"/>
      <c r="AX281" s="240"/>
      <c r="AY281" s="240"/>
    </row>
    <row r="282" spans="1:51">
      <c r="A282" s="96">
        <f t="shared" si="72"/>
        <v>2041</v>
      </c>
      <c r="B282" s="96">
        <f t="shared" si="73"/>
        <v>8</v>
      </c>
      <c r="C282" s="95">
        <f t="shared" si="68"/>
        <v>51714</v>
      </c>
      <c r="E282" s="85">
        <v>852705</v>
      </c>
      <c r="F282" s="84">
        <v>835419</v>
      </c>
      <c r="G282" s="84">
        <v>76653</v>
      </c>
      <c r="H282" s="84">
        <v>4974</v>
      </c>
      <c r="I282" s="84">
        <v>310</v>
      </c>
      <c r="J282" s="84">
        <f t="shared" si="85"/>
        <v>1770061</v>
      </c>
      <c r="K282" s="84">
        <f t="shared" si="74"/>
        <v>147665</v>
      </c>
      <c r="L282" s="84">
        <f t="shared" si="75"/>
        <v>1917726</v>
      </c>
      <c r="M282" s="84">
        <v>1634</v>
      </c>
      <c r="N282" s="84">
        <f t="shared" si="76"/>
        <v>136</v>
      </c>
      <c r="O282" s="83">
        <f t="shared" si="86"/>
        <v>1919496</v>
      </c>
      <c r="P282" s="84"/>
      <c r="Q282" s="85">
        <v>975581.81172420515</v>
      </c>
      <c r="R282" s="84">
        <v>1023979.4769943798</v>
      </c>
      <c r="S282" s="84">
        <v>84956.124278840856</v>
      </c>
      <c r="T282" s="84">
        <v>6499.7752131481193</v>
      </c>
      <c r="U282" s="84">
        <v>309.92313473467169</v>
      </c>
      <c r="V282" s="84">
        <f t="shared" si="77"/>
        <v>2091327.1113453086</v>
      </c>
      <c r="W282" s="84">
        <f t="shared" si="78"/>
        <v>174465.8886546914</v>
      </c>
      <c r="X282" s="84">
        <f t="shared" si="79"/>
        <v>2265793</v>
      </c>
      <c r="Y282" s="84">
        <f t="shared" si="80"/>
        <v>1634</v>
      </c>
      <c r="Z282" s="84">
        <f t="shared" si="81"/>
        <v>136</v>
      </c>
      <c r="AA282" s="83">
        <f t="shared" si="87"/>
        <v>2267563</v>
      </c>
      <c r="AC282" s="85">
        <v>1053966</v>
      </c>
      <c r="AD282" s="84">
        <v>1080075</v>
      </c>
      <c r="AE282" s="84">
        <v>84956</v>
      </c>
      <c r="AF282" s="84">
        <v>6500</v>
      </c>
      <c r="AG282" s="84">
        <v>310</v>
      </c>
      <c r="AH282" s="84">
        <f t="shared" si="83"/>
        <v>2225807</v>
      </c>
      <c r="AI282" s="84">
        <f t="shared" si="70"/>
        <v>185685</v>
      </c>
      <c r="AJ282" s="84">
        <f t="shared" si="82"/>
        <v>2411492</v>
      </c>
      <c r="AK282" s="84">
        <v>1634</v>
      </c>
      <c r="AL282" s="84">
        <f t="shared" si="71"/>
        <v>136</v>
      </c>
      <c r="AM282" s="83">
        <f t="shared" si="84"/>
        <v>2413262</v>
      </c>
      <c r="AO282" s="240"/>
      <c r="AP282" s="240"/>
      <c r="AQ282" s="240"/>
      <c r="AR282" s="240"/>
      <c r="AS282" s="240"/>
      <c r="AT282" s="240"/>
      <c r="AU282" s="240"/>
      <c r="AV282" s="240"/>
      <c r="AW282" s="240"/>
      <c r="AX282" s="240"/>
      <c r="AY282" s="240"/>
    </row>
    <row r="283" spans="1:51">
      <c r="A283" s="96">
        <f t="shared" si="72"/>
        <v>2041</v>
      </c>
      <c r="B283" s="96">
        <f t="shared" si="73"/>
        <v>9</v>
      </c>
      <c r="C283" s="95">
        <f t="shared" si="68"/>
        <v>51745</v>
      </c>
      <c r="E283" s="85">
        <v>797789</v>
      </c>
      <c r="F283" s="84">
        <v>774792</v>
      </c>
      <c r="G283" s="84">
        <v>73749</v>
      </c>
      <c r="H283" s="84">
        <v>5446</v>
      </c>
      <c r="I283" s="84">
        <v>344</v>
      </c>
      <c r="J283" s="84">
        <f t="shared" si="85"/>
        <v>1652120</v>
      </c>
      <c r="K283" s="84">
        <f t="shared" si="74"/>
        <v>137826</v>
      </c>
      <c r="L283" s="84">
        <f t="shared" si="75"/>
        <v>1789946</v>
      </c>
      <c r="M283" s="84">
        <v>1428</v>
      </c>
      <c r="N283" s="84">
        <f t="shared" si="76"/>
        <v>119</v>
      </c>
      <c r="O283" s="83">
        <f t="shared" si="86"/>
        <v>1791493</v>
      </c>
      <c r="P283" s="84"/>
      <c r="Q283" s="85">
        <v>924958.81302768039</v>
      </c>
      <c r="R283" s="84">
        <v>950817.56462381361</v>
      </c>
      <c r="S283" s="84">
        <v>81566.09569438055</v>
      </c>
      <c r="T283" s="84">
        <v>6974.1611318157993</v>
      </c>
      <c r="U283" s="84">
        <v>344.24753478106521</v>
      </c>
      <c r="V283" s="84">
        <f t="shared" si="77"/>
        <v>1964660.8820124713</v>
      </c>
      <c r="W283" s="84">
        <f t="shared" si="78"/>
        <v>163899.11798752868</v>
      </c>
      <c r="X283" s="84">
        <f t="shared" si="79"/>
        <v>2128560</v>
      </c>
      <c r="Y283" s="84">
        <f t="shared" si="80"/>
        <v>1428</v>
      </c>
      <c r="Z283" s="84">
        <f t="shared" si="81"/>
        <v>119</v>
      </c>
      <c r="AA283" s="83">
        <f t="shared" si="87"/>
        <v>2130107</v>
      </c>
      <c r="AC283" s="85">
        <v>997301</v>
      </c>
      <c r="AD283" s="84">
        <v>998263</v>
      </c>
      <c r="AE283" s="84">
        <v>81566</v>
      </c>
      <c r="AF283" s="84">
        <v>6974</v>
      </c>
      <c r="AG283" s="84">
        <v>344</v>
      </c>
      <c r="AH283" s="84">
        <f t="shared" si="83"/>
        <v>2084448</v>
      </c>
      <c r="AI283" s="84">
        <f t="shared" si="70"/>
        <v>173892</v>
      </c>
      <c r="AJ283" s="84">
        <f t="shared" si="82"/>
        <v>2258340</v>
      </c>
      <c r="AK283" s="84">
        <v>1428</v>
      </c>
      <c r="AL283" s="84">
        <f t="shared" si="71"/>
        <v>119</v>
      </c>
      <c r="AM283" s="83">
        <f t="shared" si="84"/>
        <v>2259887</v>
      </c>
      <c r="AO283" s="240"/>
      <c r="AP283" s="240"/>
      <c r="AQ283" s="240"/>
      <c r="AR283" s="240"/>
      <c r="AS283" s="240"/>
      <c r="AT283" s="240"/>
      <c r="AU283" s="240"/>
      <c r="AV283" s="240"/>
      <c r="AW283" s="240"/>
      <c r="AX283" s="240"/>
      <c r="AY283" s="240"/>
    </row>
    <row r="284" spans="1:51">
      <c r="A284" s="96">
        <f t="shared" si="72"/>
        <v>2041</v>
      </c>
      <c r="B284" s="96">
        <f t="shared" si="73"/>
        <v>10</v>
      </c>
      <c r="C284" s="95">
        <f t="shared" si="68"/>
        <v>51775</v>
      </c>
      <c r="E284" s="85">
        <v>975155</v>
      </c>
      <c r="F284" s="84">
        <v>771910</v>
      </c>
      <c r="G284" s="84">
        <v>74166</v>
      </c>
      <c r="H284" s="84">
        <v>4850</v>
      </c>
      <c r="I284" s="84">
        <v>541</v>
      </c>
      <c r="J284" s="84">
        <f t="shared" si="85"/>
        <v>1826622</v>
      </c>
      <c r="K284" s="84">
        <f t="shared" si="74"/>
        <v>152383</v>
      </c>
      <c r="L284" s="84">
        <f t="shared" si="75"/>
        <v>1979005</v>
      </c>
      <c r="M284" s="84">
        <v>1830</v>
      </c>
      <c r="N284" s="84">
        <f t="shared" si="76"/>
        <v>153</v>
      </c>
      <c r="O284" s="83">
        <f t="shared" si="86"/>
        <v>1980988</v>
      </c>
      <c r="P284" s="84"/>
      <c r="Q284" s="85">
        <v>1149036.8625932066</v>
      </c>
      <c r="R284" s="84">
        <v>949858.39124448155</v>
      </c>
      <c r="S284" s="84">
        <v>82311.364499008123</v>
      </c>
      <c r="T284" s="84">
        <v>6776.2021516926025</v>
      </c>
      <c r="U284" s="84">
        <v>541.31596242757348</v>
      </c>
      <c r="V284" s="84">
        <f t="shared" si="77"/>
        <v>2188524.1364508164</v>
      </c>
      <c r="W284" s="84">
        <f t="shared" si="78"/>
        <v>182574.86354918359</v>
      </c>
      <c r="X284" s="84">
        <f t="shared" si="79"/>
        <v>2371099</v>
      </c>
      <c r="Y284" s="84">
        <f t="shared" si="80"/>
        <v>1830</v>
      </c>
      <c r="Z284" s="84">
        <f t="shared" si="81"/>
        <v>153</v>
      </c>
      <c r="AA284" s="83">
        <f t="shared" si="87"/>
        <v>2373082</v>
      </c>
      <c r="AC284" s="85">
        <v>1242682</v>
      </c>
      <c r="AD284" s="84">
        <v>995512</v>
      </c>
      <c r="AE284" s="84">
        <v>82311</v>
      </c>
      <c r="AF284" s="84">
        <v>6776</v>
      </c>
      <c r="AG284" s="84">
        <v>541</v>
      </c>
      <c r="AH284" s="84">
        <f t="shared" si="83"/>
        <v>2327822</v>
      </c>
      <c r="AI284" s="84">
        <f t="shared" si="70"/>
        <v>194195</v>
      </c>
      <c r="AJ284" s="84">
        <f t="shared" si="82"/>
        <v>2522017</v>
      </c>
      <c r="AK284" s="84">
        <v>1830</v>
      </c>
      <c r="AL284" s="84">
        <f t="shared" si="71"/>
        <v>153</v>
      </c>
      <c r="AM284" s="83">
        <f t="shared" si="84"/>
        <v>2524000</v>
      </c>
      <c r="AO284" s="240"/>
      <c r="AP284" s="240"/>
      <c r="AQ284" s="240"/>
      <c r="AR284" s="240"/>
      <c r="AS284" s="240"/>
      <c r="AT284" s="240"/>
      <c r="AU284" s="240"/>
      <c r="AV284" s="240"/>
      <c r="AW284" s="240"/>
      <c r="AX284" s="240"/>
      <c r="AY284" s="240"/>
    </row>
    <row r="285" spans="1:51">
      <c r="A285" s="96">
        <f t="shared" si="72"/>
        <v>2041</v>
      </c>
      <c r="B285" s="96">
        <f t="shared" si="73"/>
        <v>11</v>
      </c>
      <c r="C285" s="95">
        <f t="shared" si="68"/>
        <v>51806</v>
      </c>
      <c r="E285" s="85">
        <v>1193359</v>
      </c>
      <c r="F285" s="84">
        <v>807661</v>
      </c>
      <c r="G285" s="84">
        <v>69786</v>
      </c>
      <c r="H285" s="84">
        <v>4826</v>
      </c>
      <c r="I285" s="84">
        <v>771</v>
      </c>
      <c r="J285" s="84">
        <f t="shared" si="85"/>
        <v>2076403</v>
      </c>
      <c r="K285" s="84">
        <f t="shared" si="74"/>
        <v>173221</v>
      </c>
      <c r="L285" s="84">
        <f t="shared" si="75"/>
        <v>2249624</v>
      </c>
      <c r="M285" s="84">
        <v>1832</v>
      </c>
      <c r="N285" s="84">
        <f t="shared" si="76"/>
        <v>153</v>
      </c>
      <c r="O285" s="83">
        <f t="shared" si="86"/>
        <v>2251609</v>
      </c>
      <c r="P285" s="84"/>
      <c r="Q285" s="85">
        <v>1419683.2804746418</v>
      </c>
      <c r="R285" s="84">
        <v>975443.08296077861</v>
      </c>
      <c r="S285" s="84">
        <v>77283.239804655794</v>
      </c>
      <c r="T285" s="84">
        <v>6922.9433175385957</v>
      </c>
      <c r="U285" s="84">
        <v>770.55142537460927</v>
      </c>
      <c r="V285" s="84">
        <f t="shared" si="77"/>
        <v>2480103.0979829892</v>
      </c>
      <c r="W285" s="84">
        <f t="shared" si="78"/>
        <v>206898.90201701084</v>
      </c>
      <c r="X285" s="84">
        <f t="shared" si="79"/>
        <v>2687002</v>
      </c>
      <c r="Y285" s="84">
        <f t="shared" si="80"/>
        <v>1832</v>
      </c>
      <c r="Z285" s="84">
        <f t="shared" si="81"/>
        <v>153</v>
      </c>
      <c r="AA285" s="83">
        <f t="shared" si="87"/>
        <v>2688987</v>
      </c>
      <c r="AC285" s="85">
        <v>1539521</v>
      </c>
      <c r="AD285" s="84">
        <v>1017496</v>
      </c>
      <c r="AE285" s="84">
        <v>77283</v>
      </c>
      <c r="AF285" s="84">
        <v>6923</v>
      </c>
      <c r="AG285" s="84">
        <v>771</v>
      </c>
      <c r="AH285" s="84">
        <f t="shared" si="83"/>
        <v>2641994</v>
      </c>
      <c r="AI285" s="84">
        <f t="shared" si="70"/>
        <v>220405</v>
      </c>
      <c r="AJ285" s="84">
        <f t="shared" si="82"/>
        <v>2862399</v>
      </c>
      <c r="AK285" s="84">
        <v>1832</v>
      </c>
      <c r="AL285" s="84">
        <f t="shared" si="71"/>
        <v>153</v>
      </c>
      <c r="AM285" s="83">
        <f t="shared" si="84"/>
        <v>2864384</v>
      </c>
      <c r="AO285" s="240"/>
      <c r="AP285" s="240"/>
      <c r="AQ285" s="240"/>
      <c r="AR285" s="240"/>
      <c r="AS285" s="240"/>
      <c r="AT285" s="240"/>
      <c r="AU285" s="240"/>
      <c r="AV285" s="240"/>
      <c r="AW285" s="240"/>
      <c r="AX285" s="240"/>
      <c r="AY285" s="240"/>
    </row>
    <row r="286" spans="1:51">
      <c r="A286" s="96">
        <f t="shared" si="72"/>
        <v>2041</v>
      </c>
      <c r="B286" s="96">
        <f t="shared" si="73"/>
        <v>12</v>
      </c>
      <c r="C286" s="95">
        <f t="shared" si="68"/>
        <v>51836</v>
      </c>
      <c r="E286" s="85">
        <v>1370671</v>
      </c>
      <c r="F286" s="84">
        <v>940955</v>
      </c>
      <c r="G286" s="84">
        <v>71146</v>
      </c>
      <c r="H286" s="84">
        <v>5014</v>
      </c>
      <c r="I286" s="84">
        <v>972</v>
      </c>
      <c r="J286" s="84">
        <f t="shared" si="85"/>
        <v>2388758</v>
      </c>
      <c r="K286" s="84">
        <f t="shared" si="74"/>
        <v>199279</v>
      </c>
      <c r="L286" s="84">
        <f t="shared" si="75"/>
        <v>2588037</v>
      </c>
      <c r="M286" s="84">
        <v>1718</v>
      </c>
      <c r="N286" s="84">
        <f t="shared" si="76"/>
        <v>143</v>
      </c>
      <c r="O286" s="83">
        <f t="shared" si="86"/>
        <v>2589898</v>
      </c>
      <c r="P286" s="84"/>
      <c r="Q286" s="85">
        <v>1682536.2280648211</v>
      </c>
      <c r="R286" s="84">
        <v>1119412.6437198783</v>
      </c>
      <c r="S286" s="84">
        <v>78940.670761311252</v>
      </c>
      <c r="T286" s="84">
        <v>7234.9542566225373</v>
      </c>
      <c r="U286" s="84">
        <v>971.84679301765993</v>
      </c>
      <c r="V286" s="84">
        <f t="shared" si="77"/>
        <v>2889096.343595651</v>
      </c>
      <c r="W286" s="84">
        <f t="shared" si="78"/>
        <v>241018.65640434902</v>
      </c>
      <c r="X286" s="84">
        <f t="shared" si="79"/>
        <v>3130115</v>
      </c>
      <c r="Y286" s="84">
        <f t="shared" si="80"/>
        <v>1718</v>
      </c>
      <c r="Z286" s="84">
        <f t="shared" si="81"/>
        <v>143</v>
      </c>
      <c r="AA286" s="83">
        <f t="shared" si="87"/>
        <v>3131976</v>
      </c>
      <c r="AC286" s="85">
        <v>1840460</v>
      </c>
      <c r="AD286" s="84">
        <v>1172218</v>
      </c>
      <c r="AE286" s="84">
        <v>78941</v>
      </c>
      <c r="AF286" s="84">
        <v>7235</v>
      </c>
      <c r="AG286" s="84">
        <v>972</v>
      </c>
      <c r="AH286" s="84">
        <f t="shared" si="83"/>
        <v>3099826</v>
      </c>
      <c r="AI286" s="84">
        <f t="shared" si="70"/>
        <v>258599</v>
      </c>
      <c r="AJ286" s="84">
        <f t="shared" si="82"/>
        <v>3358425</v>
      </c>
      <c r="AK286" s="84">
        <v>1718</v>
      </c>
      <c r="AL286" s="84">
        <f t="shared" si="71"/>
        <v>143</v>
      </c>
      <c r="AM286" s="83">
        <f t="shared" si="84"/>
        <v>3360286</v>
      </c>
      <c r="AO286" s="240"/>
      <c r="AP286" s="240"/>
      <c r="AQ286" s="240"/>
      <c r="AR286" s="240"/>
      <c r="AS286" s="240"/>
      <c r="AT286" s="240"/>
      <c r="AU286" s="240"/>
      <c r="AV286" s="240"/>
      <c r="AW286" s="240"/>
      <c r="AX286" s="240"/>
      <c r="AY286" s="240"/>
    </row>
    <row r="287" spans="1:51">
      <c r="A287" s="96">
        <f t="shared" si="72"/>
        <v>2042</v>
      </c>
      <c r="B287" s="96">
        <f t="shared" si="73"/>
        <v>1</v>
      </c>
      <c r="C287" s="95">
        <f t="shared" si="68"/>
        <v>51867</v>
      </c>
      <c r="E287" s="85">
        <v>1452374</v>
      </c>
      <c r="F287" s="84">
        <v>944451</v>
      </c>
      <c r="G287" s="84">
        <v>72493</v>
      </c>
      <c r="H287" s="84">
        <v>5064</v>
      </c>
      <c r="I287" s="84">
        <v>1034</v>
      </c>
      <c r="J287" s="84">
        <f t="shared" si="85"/>
        <v>2475416</v>
      </c>
      <c r="K287" s="84">
        <f t="shared" si="74"/>
        <v>206508</v>
      </c>
      <c r="L287" s="84">
        <f t="shared" si="75"/>
        <v>2681924</v>
      </c>
      <c r="M287" s="84">
        <f>M275</f>
        <v>2325</v>
      </c>
      <c r="N287" s="84">
        <f t="shared" si="76"/>
        <v>194</v>
      </c>
      <c r="O287" s="83">
        <f t="shared" si="86"/>
        <v>2684443</v>
      </c>
      <c r="P287" s="84"/>
      <c r="Q287" s="85">
        <v>1730514.5097039447</v>
      </c>
      <c r="R287" s="84">
        <v>1120829.252820397</v>
      </c>
      <c r="S287" s="84">
        <v>80365.23326463961</v>
      </c>
      <c r="T287" s="84">
        <v>7317.293553595031</v>
      </c>
      <c r="U287" s="84">
        <v>1034.2628134707086</v>
      </c>
      <c r="V287" s="84">
        <f t="shared" si="77"/>
        <v>2940060.552156047</v>
      </c>
      <c r="W287" s="84">
        <f t="shared" si="78"/>
        <v>245270.44784395304</v>
      </c>
      <c r="X287" s="84">
        <f t="shared" si="79"/>
        <v>3185331</v>
      </c>
      <c r="Y287" s="84">
        <f t="shared" si="80"/>
        <v>2325</v>
      </c>
      <c r="Z287" s="84">
        <f t="shared" si="81"/>
        <v>194</v>
      </c>
      <c r="AA287" s="83">
        <f t="shared" si="87"/>
        <v>3187850</v>
      </c>
      <c r="AC287" s="85">
        <v>1865620</v>
      </c>
      <c r="AD287" s="84">
        <v>1170605</v>
      </c>
      <c r="AE287" s="84">
        <v>80365</v>
      </c>
      <c r="AF287" s="84">
        <v>7317</v>
      </c>
      <c r="AG287" s="84">
        <v>1034</v>
      </c>
      <c r="AH287" s="84">
        <f t="shared" si="83"/>
        <v>3124941</v>
      </c>
      <c r="AI287" s="84">
        <f t="shared" si="70"/>
        <v>260694</v>
      </c>
      <c r="AJ287" s="84">
        <f t="shared" si="82"/>
        <v>3385635</v>
      </c>
      <c r="AK287" s="84">
        <f>AK275</f>
        <v>2325</v>
      </c>
      <c r="AL287" s="84">
        <f t="shared" si="71"/>
        <v>194</v>
      </c>
      <c r="AM287" s="83">
        <f t="shared" si="84"/>
        <v>3388154</v>
      </c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</row>
    <row r="288" spans="1:51">
      <c r="A288" s="96">
        <f t="shared" si="72"/>
        <v>2042</v>
      </c>
      <c r="B288" s="96">
        <f t="shared" si="73"/>
        <v>2</v>
      </c>
      <c r="C288" s="95">
        <f t="shared" si="68"/>
        <v>51898</v>
      </c>
      <c r="E288" s="85">
        <v>1185363</v>
      </c>
      <c r="F288" s="84">
        <v>853472</v>
      </c>
      <c r="G288" s="84">
        <v>68164</v>
      </c>
      <c r="H288" s="84">
        <v>5043</v>
      </c>
      <c r="I288" s="84">
        <v>825</v>
      </c>
      <c r="J288" s="84">
        <f t="shared" si="85"/>
        <v>2112867</v>
      </c>
      <c r="K288" s="84">
        <f t="shared" si="74"/>
        <v>176263</v>
      </c>
      <c r="L288" s="84">
        <f t="shared" si="75"/>
        <v>2289130</v>
      </c>
      <c r="M288" s="84">
        <f t="shared" ref="M288:M298" si="88">M276</f>
        <v>2433</v>
      </c>
      <c r="N288" s="84">
        <f t="shared" si="76"/>
        <v>203</v>
      </c>
      <c r="O288" s="83">
        <f t="shared" si="86"/>
        <v>2291766</v>
      </c>
      <c r="P288" s="84"/>
      <c r="Q288" s="85">
        <v>1408522.1825049326</v>
      </c>
      <c r="R288" s="84">
        <v>1004843.2861004047</v>
      </c>
      <c r="S288" s="84">
        <v>75144.526368940918</v>
      </c>
      <c r="T288" s="84">
        <v>6764.8324061750363</v>
      </c>
      <c r="U288" s="84">
        <v>824.92650973014838</v>
      </c>
      <c r="V288" s="84">
        <f t="shared" si="77"/>
        <v>2496099.7538901828</v>
      </c>
      <c r="W288" s="84">
        <f t="shared" si="78"/>
        <v>208233.24610981718</v>
      </c>
      <c r="X288" s="84">
        <f t="shared" si="79"/>
        <v>2704333</v>
      </c>
      <c r="Y288" s="84">
        <f t="shared" si="80"/>
        <v>2433</v>
      </c>
      <c r="Z288" s="84">
        <f t="shared" si="81"/>
        <v>203</v>
      </c>
      <c r="AA288" s="83">
        <f t="shared" si="87"/>
        <v>2706969</v>
      </c>
      <c r="AC288" s="85">
        <v>1517942</v>
      </c>
      <c r="AD288" s="84">
        <v>1046668</v>
      </c>
      <c r="AE288" s="84">
        <v>75145</v>
      </c>
      <c r="AF288" s="84">
        <v>6765</v>
      </c>
      <c r="AG288" s="84">
        <v>825</v>
      </c>
      <c r="AH288" s="84">
        <f t="shared" si="83"/>
        <v>2647345</v>
      </c>
      <c r="AI288" s="84">
        <f t="shared" si="70"/>
        <v>220851</v>
      </c>
      <c r="AJ288" s="84">
        <f t="shared" si="82"/>
        <v>2868196</v>
      </c>
      <c r="AK288" s="84">
        <f t="shared" ref="AK288:AK298" si="89">AK276</f>
        <v>2433</v>
      </c>
      <c r="AL288" s="84">
        <f t="shared" si="71"/>
        <v>203</v>
      </c>
      <c r="AM288" s="83">
        <f t="shared" si="84"/>
        <v>2870832</v>
      </c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</row>
    <row r="289" spans="1:51">
      <c r="A289" s="96">
        <f t="shared" si="72"/>
        <v>2042</v>
      </c>
      <c r="B289" s="96">
        <f t="shared" si="73"/>
        <v>3</v>
      </c>
      <c r="C289" s="95">
        <f t="shared" si="68"/>
        <v>51926</v>
      </c>
      <c r="E289" s="85">
        <v>1242579</v>
      </c>
      <c r="F289" s="84">
        <v>871029</v>
      </c>
      <c r="G289" s="84">
        <v>72204</v>
      </c>
      <c r="H289" s="84">
        <v>4738</v>
      </c>
      <c r="I289" s="84">
        <v>832</v>
      </c>
      <c r="J289" s="84">
        <f t="shared" si="85"/>
        <v>2191382</v>
      </c>
      <c r="K289" s="84">
        <f t="shared" si="74"/>
        <v>182813</v>
      </c>
      <c r="L289" s="84">
        <f t="shared" si="75"/>
        <v>2374195</v>
      </c>
      <c r="M289" s="84">
        <f t="shared" si="88"/>
        <v>2339</v>
      </c>
      <c r="N289" s="84">
        <f t="shared" si="76"/>
        <v>195</v>
      </c>
      <c r="O289" s="83">
        <f t="shared" si="86"/>
        <v>2376729</v>
      </c>
      <c r="P289" s="84"/>
      <c r="Q289" s="85">
        <v>1466801.0686565975</v>
      </c>
      <c r="R289" s="84">
        <v>1053625.0881165131</v>
      </c>
      <c r="S289" s="84">
        <v>80215.858343185348</v>
      </c>
      <c r="T289" s="84">
        <v>6554.9487861309162</v>
      </c>
      <c r="U289" s="84">
        <v>831.89167035398839</v>
      </c>
      <c r="V289" s="84">
        <f t="shared" si="77"/>
        <v>2608028.8555727815</v>
      </c>
      <c r="W289" s="84">
        <f t="shared" si="78"/>
        <v>217571.14442721847</v>
      </c>
      <c r="X289" s="84">
        <f t="shared" si="79"/>
        <v>2825600</v>
      </c>
      <c r="Y289" s="84">
        <f t="shared" si="80"/>
        <v>2339</v>
      </c>
      <c r="Z289" s="84">
        <f t="shared" si="81"/>
        <v>195</v>
      </c>
      <c r="AA289" s="83">
        <f t="shared" si="87"/>
        <v>2828134</v>
      </c>
      <c r="AC289" s="85">
        <v>1574497</v>
      </c>
      <c r="AD289" s="84">
        <v>1104659</v>
      </c>
      <c r="AE289" s="84">
        <v>80216</v>
      </c>
      <c r="AF289" s="84">
        <v>6555</v>
      </c>
      <c r="AG289" s="84">
        <v>832</v>
      </c>
      <c r="AH289" s="84">
        <f t="shared" si="83"/>
        <v>2766759</v>
      </c>
      <c r="AI289" s="84">
        <f t="shared" si="70"/>
        <v>230813</v>
      </c>
      <c r="AJ289" s="84">
        <f t="shared" si="82"/>
        <v>2997572</v>
      </c>
      <c r="AK289" s="84">
        <f t="shared" si="89"/>
        <v>2339</v>
      </c>
      <c r="AL289" s="84">
        <f t="shared" si="71"/>
        <v>195</v>
      </c>
      <c r="AM289" s="83">
        <f t="shared" si="84"/>
        <v>3000106</v>
      </c>
      <c r="AO289" s="240"/>
      <c r="AP289" s="240"/>
      <c r="AQ289" s="240"/>
      <c r="AR289" s="240"/>
      <c r="AS289" s="240"/>
      <c r="AT289" s="240"/>
      <c r="AU289" s="240"/>
      <c r="AV289" s="240"/>
      <c r="AW289" s="240"/>
      <c r="AX289" s="240"/>
      <c r="AY289" s="240"/>
    </row>
    <row r="290" spans="1:51">
      <c r="A290" s="96">
        <f t="shared" si="72"/>
        <v>2042</v>
      </c>
      <c r="B290" s="96">
        <f t="shared" si="73"/>
        <v>4</v>
      </c>
      <c r="C290" s="95">
        <f t="shared" si="68"/>
        <v>51957</v>
      </c>
      <c r="E290" s="85">
        <v>958962</v>
      </c>
      <c r="F290" s="84">
        <v>809275</v>
      </c>
      <c r="G290" s="84">
        <v>66692</v>
      </c>
      <c r="H290" s="84">
        <v>5073</v>
      </c>
      <c r="I290" s="84">
        <v>697</v>
      </c>
      <c r="J290" s="84">
        <f t="shared" si="85"/>
        <v>1840699</v>
      </c>
      <c r="K290" s="84">
        <f t="shared" si="74"/>
        <v>153558</v>
      </c>
      <c r="L290" s="84">
        <f t="shared" si="75"/>
        <v>1994257</v>
      </c>
      <c r="M290" s="84">
        <f t="shared" si="88"/>
        <v>2172</v>
      </c>
      <c r="N290" s="84">
        <f t="shared" si="76"/>
        <v>181</v>
      </c>
      <c r="O290" s="83">
        <f t="shared" si="86"/>
        <v>1996610</v>
      </c>
      <c r="P290" s="84"/>
      <c r="Q290" s="85">
        <v>1154712.7963813189</v>
      </c>
      <c r="R290" s="84">
        <v>975744.75319239718</v>
      </c>
      <c r="S290" s="84">
        <v>74217.054045174358</v>
      </c>
      <c r="T290" s="84">
        <v>6607.577706419027</v>
      </c>
      <c r="U290" s="84">
        <v>697.14267187773453</v>
      </c>
      <c r="V290" s="84">
        <f t="shared" si="77"/>
        <v>2211979.323997187</v>
      </c>
      <c r="W290" s="84">
        <f t="shared" si="78"/>
        <v>184531.67600281304</v>
      </c>
      <c r="X290" s="84">
        <f t="shared" si="79"/>
        <v>2396511</v>
      </c>
      <c r="Y290" s="84">
        <f t="shared" si="80"/>
        <v>2172</v>
      </c>
      <c r="Z290" s="84">
        <f t="shared" si="81"/>
        <v>181</v>
      </c>
      <c r="AA290" s="83">
        <f t="shared" si="87"/>
        <v>2398864</v>
      </c>
      <c r="AC290" s="85">
        <v>1247972</v>
      </c>
      <c r="AD290" s="84">
        <v>1029027</v>
      </c>
      <c r="AE290" s="84">
        <v>74217</v>
      </c>
      <c r="AF290" s="84">
        <v>6608</v>
      </c>
      <c r="AG290" s="84">
        <v>697</v>
      </c>
      <c r="AH290" s="84">
        <f t="shared" si="83"/>
        <v>2358521</v>
      </c>
      <c r="AI290" s="84">
        <f t="shared" si="70"/>
        <v>196756</v>
      </c>
      <c r="AJ290" s="84">
        <f t="shared" si="82"/>
        <v>2555277</v>
      </c>
      <c r="AK290" s="84">
        <f t="shared" si="89"/>
        <v>2172</v>
      </c>
      <c r="AL290" s="84">
        <f t="shared" si="71"/>
        <v>181</v>
      </c>
      <c r="AM290" s="83">
        <f t="shared" si="84"/>
        <v>2557630</v>
      </c>
      <c r="AO290" s="240"/>
      <c r="AP290" s="240"/>
      <c r="AQ290" s="240"/>
      <c r="AR290" s="240"/>
      <c r="AS290" s="240"/>
      <c r="AT290" s="240"/>
      <c r="AU290" s="240"/>
      <c r="AV290" s="240"/>
      <c r="AW290" s="240"/>
      <c r="AX290" s="240"/>
      <c r="AY290" s="240"/>
    </row>
    <row r="291" spans="1:51">
      <c r="A291" s="96">
        <f t="shared" si="72"/>
        <v>2042</v>
      </c>
      <c r="B291" s="96">
        <f t="shared" si="73"/>
        <v>5</v>
      </c>
      <c r="C291" s="95">
        <f t="shared" ref="C291:C298" si="90">DATE(A291,B291,1)</f>
        <v>51987</v>
      </c>
      <c r="E291" s="85">
        <v>912568</v>
      </c>
      <c r="F291" s="84">
        <v>792382</v>
      </c>
      <c r="G291" s="84">
        <v>71161</v>
      </c>
      <c r="H291" s="84">
        <v>5289</v>
      </c>
      <c r="I291" s="84">
        <v>489</v>
      </c>
      <c r="J291" s="84">
        <f t="shared" si="85"/>
        <v>1781889</v>
      </c>
      <c r="K291" s="84">
        <f t="shared" si="74"/>
        <v>148652</v>
      </c>
      <c r="L291" s="84">
        <f t="shared" si="75"/>
        <v>1930541</v>
      </c>
      <c r="M291" s="84">
        <f t="shared" si="88"/>
        <v>2174</v>
      </c>
      <c r="N291" s="84">
        <f t="shared" si="76"/>
        <v>181</v>
      </c>
      <c r="O291" s="83">
        <f t="shared" si="86"/>
        <v>1932896</v>
      </c>
      <c r="P291" s="84"/>
      <c r="Q291" s="85">
        <v>1066007.0981643533</v>
      </c>
      <c r="R291" s="84">
        <v>979402.66233535856</v>
      </c>
      <c r="S291" s="84">
        <v>78985.868916353793</v>
      </c>
      <c r="T291" s="84">
        <v>6648.0019862155514</v>
      </c>
      <c r="U291" s="84">
        <v>489.40521786480724</v>
      </c>
      <c r="V291" s="84">
        <f t="shared" si="77"/>
        <v>2131533.0366201461</v>
      </c>
      <c r="W291" s="84">
        <f t="shared" si="78"/>
        <v>177819.96337985387</v>
      </c>
      <c r="X291" s="84">
        <f t="shared" si="79"/>
        <v>2309353</v>
      </c>
      <c r="Y291" s="84">
        <f t="shared" si="80"/>
        <v>2174</v>
      </c>
      <c r="Z291" s="84">
        <f t="shared" si="81"/>
        <v>181</v>
      </c>
      <c r="AA291" s="83">
        <f t="shared" si="87"/>
        <v>2311708</v>
      </c>
      <c r="AC291" s="85">
        <v>1153239</v>
      </c>
      <c r="AD291" s="84">
        <v>1034858</v>
      </c>
      <c r="AE291" s="84">
        <v>78986</v>
      </c>
      <c r="AF291" s="84">
        <v>6648</v>
      </c>
      <c r="AG291" s="84">
        <v>489</v>
      </c>
      <c r="AH291" s="84">
        <f t="shared" si="83"/>
        <v>2274220</v>
      </c>
      <c r="AI291" s="84">
        <f t="shared" ref="AI291:AI298" si="91">AJ291-AH291</f>
        <v>189724</v>
      </c>
      <c r="AJ291" s="84">
        <f t="shared" si="82"/>
        <v>2463944</v>
      </c>
      <c r="AK291" s="84">
        <f t="shared" si="89"/>
        <v>2174</v>
      </c>
      <c r="AL291" s="84">
        <f t="shared" ref="AL291:AL298" si="92">N291</f>
        <v>181</v>
      </c>
      <c r="AM291" s="83">
        <f t="shared" si="84"/>
        <v>2466299</v>
      </c>
      <c r="AO291" s="240"/>
      <c r="AP291" s="240"/>
      <c r="AQ291" s="240"/>
      <c r="AR291" s="240"/>
      <c r="AS291" s="240"/>
      <c r="AT291" s="240"/>
      <c r="AU291" s="240"/>
      <c r="AV291" s="240"/>
      <c r="AW291" s="240"/>
      <c r="AX291" s="240"/>
      <c r="AY291" s="240"/>
    </row>
    <row r="292" spans="1:51">
      <c r="A292" s="96">
        <f t="shared" ref="A292:A298" si="93">IF(B292=1,A291+1,A291)</f>
        <v>2042</v>
      </c>
      <c r="B292" s="96">
        <f t="shared" ref="B292:B298" si="94">IF(B291=12,1,B291+1)</f>
        <v>6</v>
      </c>
      <c r="C292" s="95">
        <f t="shared" si="90"/>
        <v>52018</v>
      </c>
      <c r="E292" s="85">
        <v>831744</v>
      </c>
      <c r="F292" s="84">
        <v>742741</v>
      </c>
      <c r="G292" s="84">
        <v>69728</v>
      </c>
      <c r="H292" s="84">
        <v>5349</v>
      </c>
      <c r="I292" s="84">
        <v>390</v>
      </c>
      <c r="J292" s="84">
        <f t="shared" si="85"/>
        <v>1649952</v>
      </c>
      <c r="K292" s="84">
        <f t="shared" ref="K292:K298" si="95">L292-J292</f>
        <v>137645</v>
      </c>
      <c r="L292" s="84">
        <f t="shared" ref="L292:L298" si="96">ROUND(J292/(1-0.077), 0)</f>
        <v>1787597</v>
      </c>
      <c r="M292" s="84">
        <f t="shared" si="88"/>
        <v>1787</v>
      </c>
      <c r="N292" s="84">
        <f t="shared" ref="N292:N298" si="97">ROUND(M292/(1-0.077)-M292, 0)</f>
        <v>149</v>
      </c>
      <c r="O292" s="83">
        <f t="shared" si="86"/>
        <v>1789533</v>
      </c>
      <c r="P292" s="84"/>
      <c r="Q292" s="85">
        <v>951557.78661872901</v>
      </c>
      <c r="R292" s="84">
        <v>918221.79398412211</v>
      </c>
      <c r="S292" s="84">
        <v>77454.134648261592</v>
      </c>
      <c r="T292" s="84">
        <v>6490.9481490164699</v>
      </c>
      <c r="U292" s="84">
        <v>389.91273511006102</v>
      </c>
      <c r="V292" s="84">
        <f t="shared" ref="V292:V298" si="98">SUM(Q292:U292)</f>
        <v>1954114.5761352393</v>
      </c>
      <c r="W292" s="84">
        <f t="shared" ref="W292:W298" si="99">X292-V292</f>
        <v>163019.42386476067</v>
      </c>
      <c r="X292" s="84">
        <f t="shared" ref="X292:X298" si="100">ROUND(V292/(1-0.077), 0)</f>
        <v>2117134</v>
      </c>
      <c r="Y292" s="84">
        <f t="shared" ref="Y292:Y298" si="101">M292</f>
        <v>1787</v>
      </c>
      <c r="Z292" s="84">
        <f t="shared" ref="Z292:Z298" si="102">ROUND(Y292/(1-0.077)-Y292, 0)</f>
        <v>149</v>
      </c>
      <c r="AA292" s="83">
        <f t="shared" si="87"/>
        <v>2119070</v>
      </c>
      <c r="AC292" s="85">
        <v>1025044</v>
      </c>
      <c r="AD292" s="84">
        <v>973905</v>
      </c>
      <c r="AE292" s="84">
        <v>77454</v>
      </c>
      <c r="AF292" s="84">
        <v>6491</v>
      </c>
      <c r="AG292" s="84">
        <v>390</v>
      </c>
      <c r="AH292" s="84">
        <f t="shared" si="83"/>
        <v>2083284</v>
      </c>
      <c r="AI292" s="84">
        <f t="shared" si="91"/>
        <v>173795</v>
      </c>
      <c r="AJ292" s="84">
        <f t="shared" ref="AJ292:AJ298" si="103">ROUND(AH292/(1-0.077), 0)</f>
        <v>2257079</v>
      </c>
      <c r="AK292" s="84">
        <f t="shared" si="89"/>
        <v>1787</v>
      </c>
      <c r="AL292" s="84">
        <f t="shared" si="92"/>
        <v>149</v>
      </c>
      <c r="AM292" s="83">
        <f t="shared" si="84"/>
        <v>2259015</v>
      </c>
      <c r="AO292" s="240"/>
      <c r="AP292" s="240"/>
      <c r="AQ292" s="240"/>
      <c r="AR292" s="240"/>
      <c r="AS292" s="240"/>
      <c r="AT292" s="240"/>
      <c r="AU292" s="240"/>
      <c r="AV292" s="240"/>
      <c r="AW292" s="240"/>
      <c r="AX292" s="240"/>
      <c r="AY292" s="240"/>
    </row>
    <row r="293" spans="1:51">
      <c r="A293" s="96">
        <f t="shared" si="93"/>
        <v>2042</v>
      </c>
      <c r="B293" s="96">
        <f t="shared" si="94"/>
        <v>7</v>
      </c>
      <c r="C293" s="95">
        <f t="shared" si="90"/>
        <v>52048</v>
      </c>
      <c r="E293" s="85">
        <v>830757</v>
      </c>
      <c r="F293" s="84">
        <v>827160</v>
      </c>
      <c r="G293" s="84">
        <v>74910</v>
      </c>
      <c r="H293" s="84">
        <v>5099</v>
      </c>
      <c r="I293" s="84">
        <v>327</v>
      </c>
      <c r="J293" s="84">
        <f t="shared" si="85"/>
        <v>1738253</v>
      </c>
      <c r="K293" s="84">
        <f t="shared" si="95"/>
        <v>145011</v>
      </c>
      <c r="L293" s="84">
        <f t="shared" si="96"/>
        <v>1883264</v>
      </c>
      <c r="M293" s="84">
        <f t="shared" si="88"/>
        <v>2889</v>
      </c>
      <c r="N293" s="84">
        <f t="shared" si="97"/>
        <v>241</v>
      </c>
      <c r="O293" s="83">
        <f t="shared" si="86"/>
        <v>1886394</v>
      </c>
      <c r="P293" s="84"/>
      <c r="Q293" s="85">
        <v>954827.24192735483</v>
      </c>
      <c r="R293" s="84">
        <v>1017967.6601962368</v>
      </c>
      <c r="S293" s="84">
        <v>82852.302418102714</v>
      </c>
      <c r="T293" s="84">
        <v>6440.7916620502046</v>
      </c>
      <c r="U293" s="84">
        <v>326.70854747708802</v>
      </c>
      <c r="V293" s="84">
        <f t="shared" si="98"/>
        <v>2062414.7047512217</v>
      </c>
      <c r="W293" s="84">
        <f t="shared" si="99"/>
        <v>172054.2952487783</v>
      </c>
      <c r="X293" s="84">
        <f t="shared" si="100"/>
        <v>2234469</v>
      </c>
      <c r="Y293" s="84">
        <f t="shared" si="101"/>
        <v>2889</v>
      </c>
      <c r="Z293" s="84">
        <f t="shared" si="102"/>
        <v>241</v>
      </c>
      <c r="AA293" s="83">
        <f t="shared" si="87"/>
        <v>2237599</v>
      </c>
      <c r="AC293" s="85">
        <v>1038441</v>
      </c>
      <c r="AD293" s="84">
        <v>1079538</v>
      </c>
      <c r="AE293" s="84">
        <v>82852</v>
      </c>
      <c r="AF293" s="84">
        <v>6441</v>
      </c>
      <c r="AG293" s="84">
        <v>327</v>
      </c>
      <c r="AH293" s="84">
        <f t="shared" si="83"/>
        <v>2207599</v>
      </c>
      <c r="AI293" s="84">
        <f t="shared" si="91"/>
        <v>184166</v>
      </c>
      <c r="AJ293" s="84">
        <f t="shared" si="103"/>
        <v>2391765</v>
      </c>
      <c r="AK293" s="84">
        <f t="shared" si="89"/>
        <v>2889</v>
      </c>
      <c r="AL293" s="84">
        <f t="shared" si="92"/>
        <v>241</v>
      </c>
      <c r="AM293" s="83">
        <f t="shared" si="84"/>
        <v>2394895</v>
      </c>
      <c r="AO293" s="240"/>
      <c r="AP293" s="240"/>
      <c r="AQ293" s="240"/>
      <c r="AR293" s="240"/>
      <c r="AS293" s="240"/>
      <c r="AT293" s="240"/>
      <c r="AU293" s="240"/>
      <c r="AV293" s="240"/>
      <c r="AW293" s="240"/>
      <c r="AX293" s="240"/>
      <c r="AY293" s="240"/>
    </row>
    <row r="294" spans="1:51">
      <c r="A294" s="96">
        <f t="shared" si="93"/>
        <v>2042</v>
      </c>
      <c r="B294" s="96">
        <f t="shared" si="94"/>
        <v>8</v>
      </c>
      <c r="C294" s="95">
        <f t="shared" si="90"/>
        <v>52079</v>
      </c>
      <c r="E294" s="85">
        <v>863784</v>
      </c>
      <c r="F294" s="84">
        <v>851629</v>
      </c>
      <c r="G294" s="84">
        <v>76227</v>
      </c>
      <c r="H294" s="84">
        <v>5043</v>
      </c>
      <c r="I294" s="84">
        <v>310</v>
      </c>
      <c r="J294" s="84">
        <f t="shared" si="85"/>
        <v>1796993</v>
      </c>
      <c r="K294" s="84">
        <f t="shared" si="95"/>
        <v>149912</v>
      </c>
      <c r="L294" s="84">
        <f t="shared" si="96"/>
        <v>1946905</v>
      </c>
      <c r="M294" s="84">
        <f t="shared" si="88"/>
        <v>1634</v>
      </c>
      <c r="N294" s="84">
        <f t="shared" si="97"/>
        <v>136</v>
      </c>
      <c r="O294" s="83">
        <f t="shared" si="86"/>
        <v>1948675</v>
      </c>
      <c r="P294" s="84"/>
      <c r="Q294" s="85">
        <v>989666.00257610413</v>
      </c>
      <c r="R294" s="84">
        <v>1043640.9714565936</v>
      </c>
      <c r="S294" s="84">
        <v>84538.850499003718</v>
      </c>
      <c r="T294" s="84">
        <v>6581.7618387047996</v>
      </c>
      <c r="U294" s="84">
        <v>309.76237695057722</v>
      </c>
      <c r="V294" s="84">
        <f t="shared" si="98"/>
        <v>2124737.3487473568</v>
      </c>
      <c r="W294" s="84">
        <f t="shared" si="99"/>
        <v>177253.65125264321</v>
      </c>
      <c r="X294" s="84">
        <f t="shared" si="100"/>
        <v>2301991</v>
      </c>
      <c r="Y294" s="84">
        <f t="shared" si="101"/>
        <v>1634</v>
      </c>
      <c r="Z294" s="84">
        <f t="shared" si="102"/>
        <v>136</v>
      </c>
      <c r="AA294" s="83">
        <f t="shared" si="87"/>
        <v>2303761</v>
      </c>
      <c r="AC294" s="85">
        <v>1070662</v>
      </c>
      <c r="AD294" s="84">
        <v>1103530</v>
      </c>
      <c r="AE294" s="84">
        <v>84539</v>
      </c>
      <c r="AF294" s="84">
        <v>6582</v>
      </c>
      <c r="AG294" s="84">
        <v>310</v>
      </c>
      <c r="AH294" s="84">
        <f t="shared" si="83"/>
        <v>2265623</v>
      </c>
      <c r="AI294" s="84">
        <f t="shared" si="91"/>
        <v>189006</v>
      </c>
      <c r="AJ294" s="84">
        <f t="shared" si="103"/>
        <v>2454629</v>
      </c>
      <c r="AK294" s="84">
        <f t="shared" si="89"/>
        <v>1634</v>
      </c>
      <c r="AL294" s="84">
        <f t="shared" si="92"/>
        <v>136</v>
      </c>
      <c r="AM294" s="83">
        <f t="shared" si="84"/>
        <v>2456399</v>
      </c>
      <c r="AO294" s="240"/>
      <c r="AP294" s="240"/>
      <c r="AQ294" s="240"/>
      <c r="AR294" s="240"/>
      <c r="AS294" s="240"/>
      <c r="AT294" s="240"/>
      <c r="AU294" s="240"/>
      <c r="AV294" s="240"/>
      <c r="AW294" s="240"/>
      <c r="AX294" s="240"/>
      <c r="AY294" s="240"/>
    </row>
    <row r="295" spans="1:51">
      <c r="A295" s="96">
        <f t="shared" si="93"/>
        <v>2042</v>
      </c>
      <c r="B295" s="96">
        <f t="shared" si="94"/>
        <v>9</v>
      </c>
      <c r="C295" s="95">
        <f t="shared" si="90"/>
        <v>52110</v>
      </c>
      <c r="E295" s="85">
        <v>808585</v>
      </c>
      <c r="F295" s="84">
        <v>790321</v>
      </c>
      <c r="G295" s="84">
        <v>73324</v>
      </c>
      <c r="H295" s="84">
        <v>5518</v>
      </c>
      <c r="I295" s="84">
        <v>344</v>
      </c>
      <c r="J295" s="84">
        <f t="shared" si="85"/>
        <v>1678092</v>
      </c>
      <c r="K295" s="84">
        <f t="shared" si="95"/>
        <v>139993</v>
      </c>
      <c r="L295" s="84">
        <f t="shared" si="96"/>
        <v>1818085</v>
      </c>
      <c r="M295" s="84">
        <f t="shared" si="88"/>
        <v>1428</v>
      </c>
      <c r="N295" s="84">
        <f t="shared" si="97"/>
        <v>119</v>
      </c>
      <c r="O295" s="83">
        <f t="shared" si="86"/>
        <v>1819632</v>
      </c>
      <c r="P295" s="84"/>
      <c r="Q295" s="85">
        <v>938029.28771964589</v>
      </c>
      <c r="R295" s="84">
        <v>970196.67344206129</v>
      </c>
      <c r="S295" s="84">
        <v>81132.568056843607</v>
      </c>
      <c r="T295" s="84">
        <v>7059.0402899804239</v>
      </c>
      <c r="U295" s="84">
        <v>343.90753119650219</v>
      </c>
      <c r="V295" s="84">
        <f t="shared" si="98"/>
        <v>1996761.4770397276</v>
      </c>
      <c r="W295" s="84">
        <f t="shared" si="99"/>
        <v>166577.52296027238</v>
      </c>
      <c r="X295" s="84">
        <f t="shared" si="100"/>
        <v>2163339</v>
      </c>
      <c r="Y295" s="84">
        <f t="shared" si="101"/>
        <v>1428</v>
      </c>
      <c r="Z295" s="84">
        <f t="shared" si="102"/>
        <v>119</v>
      </c>
      <c r="AA295" s="83">
        <f t="shared" si="87"/>
        <v>2164886</v>
      </c>
      <c r="AC295" s="85">
        <v>1012620</v>
      </c>
      <c r="AD295" s="84">
        <v>1020580</v>
      </c>
      <c r="AE295" s="84">
        <v>81133</v>
      </c>
      <c r="AF295" s="84">
        <v>7059</v>
      </c>
      <c r="AG295" s="84">
        <v>344</v>
      </c>
      <c r="AH295" s="84">
        <f t="shared" si="83"/>
        <v>2121736</v>
      </c>
      <c r="AI295" s="84">
        <f t="shared" si="91"/>
        <v>177003</v>
      </c>
      <c r="AJ295" s="84">
        <f t="shared" si="103"/>
        <v>2298739</v>
      </c>
      <c r="AK295" s="84">
        <f t="shared" si="89"/>
        <v>1428</v>
      </c>
      <c r="AL295" s="84">
        <f t="shared" si="92"/>
        <v>119</v>
      </c>
      <c r="AM295" s="83">
        <f t="shared" si="84"/>
        <v>2300286</v>
      </c>
      <c r="AO295" s="240"/>
      <c r="AP295" s="240"/>
      <c r="AQ295" s="240"/>
      <c r="AR295" s="240"/>
      <c r="AS295" s="240"/>
      <c r="AT295" s="240"/>
      <c r="AU295" s="240"/>
      <c r="AV295" s="240"/>
      <c r="AW295" s="240"/>
      <c r="AX295" s="240"/>
      <c r="AY295" s="240"/>
    </row>
    <row r="296" spans="1:51">
      <c r="A296" s="96">
        <f t="shared" si="93"/>
        <v>2042</v>
      </c>
      <c r="B296" s="96">
        <f t="shared" si="94"/>
        <v>10</v>
      </c>
      <c r="C296" s="95">
        <f t="shared" si="90"/>
        <v>52140</v>
      </c>
      <c r="E296" s="85">
        <v>987052</v>
      </c>
      <c r="F296" s="84">
        <v>789239</v>
      </c>
      <c r="G296" s="84">
        <v>73772</v>
      </c>
      <c r="H296" s="84">
        <v>4921</v>
      </c>
      <c r="I296" s="84">
        <v>541</v>
      </c>
      <c r="J296" s="84">
        <f t="shared" si="85"/>
        <v>1855525</v>
      </c>
      <c r="K296" s="84">
        <f t="shared" si="95"/>
        <v>154795</v>
      </c>
      <c r="L296" s="84">
        <f t="shared" si="96"/>
        <v>2010320</v>
      </c>
      <c r="M296" s="84">
        <f t="shared" si="88"/>
        <v>1830</v>
      </c>
      <c r="N296" s="84">
        <f t="shared" si="97"/>
        <v>153</v>
      </c>
      <c r="O296" s="83">
        <f t="shared" si="86"/>
        <v>2012303</v>
      </c>
      <c r="P296" s="84"/>
      <c r="Q296" s="85">
        <v>1165032.8443491191</v>
      </c>
      <c r="R296" s="84">
        <v>970570.61966223363</v>
      </c>
      <c r="S296" s="84">
        <v>81919.708962236371</v>
      </c>
      <c r="T296" s="84">
        <v>6862.6732437558139</v>
      </c>
      <c r="U296" s="84">
        <v>541.07745576003401</v>
      </c>
      <c r="V296" s="84">
        <f t="shared" si="98"/>
        <v>2224926.923673105</v>
      </c>
      <c r="W296" s="84">
        <f t="shared" si="99"/>
        <v>185611.07632689504</v>
      </c>
      <c r="X296" s="84">
        <f t="shared" si="100"/>
        <v>2410538</v>
      </c>
      <c r="Y296" s="84">
        <f t="shared" si="101"/>
        <v>1830</v>
      </c>
      <c r="Z296" s="84">
        <f t="shared" si="102"/>
        <v>153</v>
      </c>
      <c r="AA296" s="83">
        <f t="shared" si="87"/>
        <v>2412521</v>
      </c>
      <c r="AC296" s="85">
        <v>1261410</v>
      </c>
      <c r="AD296" s="84">
        <v>1018730</v>
      </c>
      <c r="AE296" s="84">
        <v>81920</v>
      </c>
      <c r="AF296" s="84">
        <v>6863</v>
      </c>
      <c r="AG296" s="84">
        <v>541</v>
      </c>
      <c r="AH296" s="84">
        <f t="shared" si="83"/>
        <v>2369464</v>
      </c>
      <c r="AI296" s="84">
        <f t="shared" si="91"/>
        <v>197669</v>
      </c>
      <c r="AJ296" s="84">
        <f t="shared" si="103"/>
        <v>2567133</v>
      </c>
      <c r="AK296" s="84">
        <f t="shared" si="89"/>
        <v>1830</v>
      </c>
      <c r="AL296" s="84">
        <f t="shared" si="92"/>
        <v>153</v>
      </c>
      <c r="AM296" s="83">
        <f t="shared" si="84"/>
        <v>2569116</v>
      </c>
      <c r="AO296" s="240"/>
      <c r="AP296" s="240"/>
      <c r="AQ296" s="240"/>
      <c r="AR296" s="240"/>
      <c r="AS296" s="240"/>
      <c r="AT296" s="240"/>
      <c r="AU296" s="240"/>
      <c r="AV296" s="240"/>
      <c r="AW296" s="240"/>
      <c r="AX296" s="240"/>
      <c r="AY296" s="240"/>
    </row>
    <row r="297" spans="1:51">
      <c r="A297" s="96">
        <f t="shared" si="93"/>
        <v>2042</v>
      </c>
      <c r="B297" s="96">
        <f t="shared" si="94"/>
        <v>11</v>
      </c>
      <c r="C297" s="95">
        <f t="shared" si="90"/>
        <v>52171</v>
      </c>
      <c r="E297" s="85">
        <v>1206608</v>
      </c>
      <c r="F297" s="84">
        <v>826690</v>
      </c>
      <c r="G297" s="84">
        <v>69469</v>
      </c>
      <c r="H297" s="84">
        <v>4904</v>
      </c>
      <c r="I297" s="84">
        <v>771</v>
      </c>
      <c r="J297" s="84">
        <f t="shared" si="85"/>
        <v>2108442</v>
      </c>
      <c r="K297" s="84">
        <f t="shared" si="95"/>
        <v>175894</v>
      </c>
      <c r="L297" s="84">
        <f t="shared" si="96"/>
        <v>2284336</v>
      </c>
      <c r="M297" s="84">
        <f t="shared" si="88"/>
        <v>1832</v>
      </c>
      <c r="N297" s="84">
        <f t="shared" si="97"/>
        <v>153</v>
      </c>
      <c r="O297" s="83">
        <f t="shared" si="86"/>
        <v>2286321</v>
      </c>
      <c r="P297" s="84"/>
      <c r="Q297" s="85">
        <v>1439591.2209539907</v>
      </c>
      <c r="R297" s="84">
        <v>997598.12641615397</v>
      </c>
      <c r="S297" s="84">
        <v>76979.336947593052</v>
      </c>
      <c r="T297" s="84">
        <v>7017.6464393711003</v>
      </c>
      <c r="U297" s="84">
        <v>770.8812953122158</v>
      </c>
      <c r="V297" s="84">
        <f t="shared" si="98"/>
        <v>2521957.2120524212</v>
      </c>
      <c r="W297" s="84">
        <f t="shared" si="99"/>
        <v>210390.78794757882</v>
      </c>
      <c r="X297" s="84">
        <f t="shared" si="100"/>
        <v>2732348</v>
      </c>
      <c r="Y297" s="84">
        <f t="shared" si="101"/>
        <v>1832</v>
      </c>
      <c r="Z297" s="84">
        <f t="shared" si="102"/>
        <v>153</v>
      </c>
      <c r="AA297" s="83">
        <f t="shared" si="87"/>
        <v>2734333</v>
      </c>
      <c r="AC297" s="85">
        <v>1562872</v>
      </c>
      <c r="AD297" s="84">
        <v>1041614</v>
      </c>
      <c r="AE297" s="84">
        <v>76979</v>
      </c>
      <c r="AF297" s="84">
        <v>7018</v>
      </c>
      <c r="AG297" s="84">
        <v>771</v>
      </c>
      <c r="AH297" s="84">
        <f t="shared" si="83"/>
        <v>2689254</v>
      </c>
      <c r="AI297" s="84">
        <f t="shared" si="91"/>
        <v>224347</v>
      </c>
      <c r="AJ297" s="84">
        <f t="shared" si="103"/>
        <v>2913601</v>
      </c>
      <c r="AK297" s="84">
        <f t="shared" si="89"/>
        <v>1832</v>
      </c>
      <c r="AL297" s="84">
        <f t="shared" si="92"/>
        <v>153</v>
      </c>
      <c r="AM297" s="83">
        <f t="shared" si="84"/>
        <v>2915586</v>
      </c>
      <c r="AO297" s="240"/>
      <c r="AP297" s="240"/>
      <c r="AQ297" s="240"/>
      <c r="AR297" s="240"/>
      <c r="AS297" s="240"/>
      <c r="AT297" s="240"/>
      <c r="AU297" s="240"/>
      <c r="AV297" s="240"/>
      <c r="AW297" s="240"/>
      <c r="AX297" s="240"/>
      <c r="AY297" s="240"/>
    </row>
    <row r="298" spans="1:51" ht="13.5" thickBot="1">
      <c r="A298" s="96">
        <f t="shared" si="93"/>
        <v>2042</v>
      </c>
      <c r="B298" s="96">
        <f t="shared" si="94"/>
        <v>12</v>
      </c>
      <c r="C298" s="95">
        <f t="shared" si="90"/>
        <v>52201</v>
      </c>
      <c r="E298" s="82">
        <v>1387140</v>
      </c>
      <c r="F298" s="197">
        <v>962419</v>
      </c>
      <c r="G298" s="197">
        <v>70856</v>
      </c>
      <c r="H298" s="197">
        <v>5098</v>
      </c>
      <c r="I298" s="197">
        <v>973</v>
      </c>
      <c r="J298" s="197">
        <f t="shared" si="85"/>
        <v>2426486</v>
      </c>
      <c r="K298" s="197">
        <f t="shared" si="95"/>
        <v>202426</v>
      </c>
      <c r="L298" s="197">
        <f t="shared" si="96"/>
        <v>2628912</v>
      </c>
      <c r="M298" s="84">
        <f t="shared" si="88"/>
        <v>1718</v>
      </c>
      <c r="N298" s="197">
        <f t="shared" si="97"/>
        <v>143</v>
      </c>
      <c r="O298" s="81">
        <f t="shared" si="86"/>
        <v>2630773</v>
      </c>
      <c r="P298" s="84"/>
      <c r="Q298" s="82">
        <v>1705801.7567444248</v>
      </c>
      <c r="R298" s="197">
        <v>1144944.8983729095</v>
      </c>
      <c r="S298" s="197">
        <v>78640.724021094371</v>
      </c>
      <c r="T298" s="197">
        <v>7336.1253365221128</v>
      </c>
      <c r="U298" s="197">
        <v>972.51761577391881</v>
      </c>
      <c r="V298" s="197">
        <f t="shared" si="98"/>
        <v>2937696.0220907247</v>
      </c>
      <c r="W298" s="197">
        <f t="shared" si="99"/>
        <v>245072.97790927533</v>
      </c>
      <c r="X298" s="197">
        <f t="shared" si="100"/>
        <v>3182769</v>
      </c>
      <c r="Y298" s="197">
        <f t="shared" si="101"/>
        <v>1718</v>
      </c>
      <c r="Z298" s="197">
        <f t="shared" si="102"/>
        <v>143</v>
      </c>
      <c r="AA298" s="81">
        <f t="shared" si="87"/>
        <v>3184630</v>
      </c>
      <c r="AC298" s="82">
        <v>1868238</v>
      </c>
      <c r="AD298" s="197">
        <v>1200088</v>
      </c>
      <c r="AE298" s="197">
        <v>78641</v>
      </c>
      <c r="AF298" s="197">
        <v>7336</v>
      </c>
      <c r="AG298" s="197">
        <v>973</v>
      </c>
      <c r="AH298" s="197">
        <f t="shared" si="83"/>
        <v>3155276</v>
      </c>
      <c r="AI298" s="197">
        <f t="shared" si="91"/>
        <v>263225</v>
      </c>
      <c r="AJ298" s="197">
        <f t="shared" si="103"/>
        <v>3418501</v>
      </c>
      <c r="AK298" s="197">
        <f t="shared" si="89"/>
        <v>1718</v>
      </c>
      <c r="AL298" s="197">
        <f t="shared" si="92"/>
        <v>143</v>
      </c>
      <c r="AM298" s="81">
        <f t="shared" si="84"/>
        <v>3420362</v>
      </c>
      <c r="AO298" s="240"/>
      <c r="AP298" s="240"/>
      <c r="AQ298" s="240"/>
      <c r="AR298" s="240"/>
      <c r="AS298" s="240"/>
      <c r="AT298" s="240"/>
      <c r="AU298" s="240"/>
      <c r="AV298" s="240"/>
      <c r="AW298" s="240"/>
      <c r="AX298" s="240"/>
      <c r="AY298" s="240"/>
    </row>
    <row r="299" spans="1:51">
      <c r="A299" s="96"/>
      <c r="B299" s="96"/>
    </row>
    <row r="300" spans="1:51">
      <c r="L300" s="84"/>
    </row>
    <row r="301" spans="1:51">
      <c r="L301" s="129"/>
    </row>
    <row r="303" spans="1:51">
      <c r="L303" s="129"/>
    </row>
  </sheetData>
  <mergeCells count="4">
    <mergeCell ref="Q3:AA3"/>
    <mergeCell ref="E4:O4"/>
    <mergeCell ref="Q4:AA4"/>
    <mergeCell ref="AC4:AM4"/>
  </mergeCells>
  <pageMargins left="0.7" right="0.7" top="0.75" bottom="0.75" header="0.3" footer="0.3"/>
  <customProperties>
    <customPr name="_pios_id" r:id="rId1"/>
  </customPropertie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48"/>
  <sheetViews>
    <sheetView workbookViewId="0"/>
  </sheetViews>
  <sheetFormatPr defaultColWidth="8.85546875" defaultRowHeight="12.75"/>
  <cols>
    <col min="1" max="1" width="10" style="133" bestFit="1" customWidth="1"/>
    <col min="2" max="2" width="37" style="133" bestFit="1" customWidth="1"/>
    <col min="3" max="3" width="22" style="133" bestFit="1" customWidth="1"/>
    <col min="4" max="4" width="14" style="133" bestFit="1" customWidth="1"/>
    <col min="5" max="5" width="10" style="133" bestFit="1" customWidth="1"/>
    <col min="6" max="6" width="14" style="133" bestFit="1" customWidth="1"/>
    <col min="7" max="7" width="17" style="133" bestFit="1" customWidth="1"/>
    <col min="8" max="8" width="11.140625" style="133" customWidth="1"/>
    <col min="9" max="9" width="12.7109375" style="133" customWidth="1"/>
    <col min="10" max="10" width="13.28515625" style="133" customWidth="1"/>
    <col min="11" max="11" width="12.28515625" style="133" customWidth="1"/>
    <col min="12" max="16384" width="8.85546875" style="133"/>
  </cols>
  <sheetData>
    <row r="1" spans="1:11">
      <c r="A1" s="132" t="s">
        <v>175</v>
      </c>
    </row>
    <row r="2" spans="1:11">
      <c r="A2" s="132" t="s">
        <v>62</v>
      </c>
    </row>
    <row r="3" spans="1:11">
      <c r="A3" s="132" t="s">
        <v>68</v>
      </c>
    </row>
    <row r="4" spans="1:11">
      <c r="A4" s="143" t="s">
        <v>176</v>
      </c>
    </row>
    <row r="5" spans="1:11" ht="25.5">
      <c r="A5" s="135" t="s">
        <v>50</v>
      </c>
      <c r="B5" s="135" t="s">
        <v>51</v>
      </c>
      <c r="C5" s="135" t="s">
        <v>53</v>
      </c>
      <c r="D5" s="135" t="s">
        <v>52</v>
      </c>
      <c r="E5" s="174" t="s">
        <v>54</v>
      </c>
      <c r="F5" s="175" t="s">
        <v>55</v>
      </c>
      <c r="G5" s="175" t="s">
        <v>56</v>
      </c>
      <c r="H5" s="176"/>
    </row>
    <row r="6" spans="1:11">
      <c r="A6" s="171" t="s">
        <v>63</v>
      </c>
      <c r="B6" s="171" t="s">
        <v>491</v>
      </c>
      <c r="C6" s="176" t="s">
        <v>91</v>
      </c>
      <c r="D6" s="176" t="s">
        <v>58</v>
      </c>
      <c r="E6" s="171" t="s">
        <v>64</v>
      </c>
      <c r="F6" s="528">
        <v>44123</v>
      </c>
      <c r="G6" s="529">
        <v>-88565.59</v>
      </c>
      <c r="H6" s="176"/>
      <c r="I6" s="176"/>
      <c r="J6" s="176"/>
      <c r="K6" s="176"/>
    </row>
    <row r="7" spans="1:11">
      <c r="A7" s="171" t="s">
        <v>63</v>
      </c>
      <c r="B7" s="171" t="s">
        <v>492</v>
      </c>
      <c r="C7" s="176" t="s">
        <v>91</v>
      </c>
      <c r="D7" s="176" t="s">
        <v>58</v>
      </c>
      <c r="E7" s="171" t="s">
        <v>64</v>
      </c>
      <c r="F7" s="528">
        <v>44135</v>
      </c>
      <c r="G7" s="529">
        <v>230442.39</v>
      </c>
      <c r="H7" s="176"/>
      <c r="I7" s="176"/>
      <c r="J7" s="176"/>
      <c r="K7" s="176"/>
    </row>
    <row r="8" spans="1:11">
      <c r="A8" s="171" t="s">
        <v>63</v>
      </c>
      <c r="B8" s="171" t="s">
        <v>493</v>
      </c>
      <c r="C8" s="176" t="s">
        <v>91</v>
      </c>
      <c r="D8" s="176" t="s">
        <v>58</v>
      </c>
      <c r="E8" s="171" t="s">
        <v>64</v>
      </c>
      <c r="F8" s="528">
        <v>44135</v>
      </c>
      <c r="G8" s="529">
        <v>237880.26</v>
      </c>
      <c r="H8" s="176"/>
      <c r="I8" s="176"/>
      <c r="J8" s="176"/>
      <c r="K8" s="176"/>
    </row>
    <row r="9" spans="1:11">
      <c r="A9" s="171" t="s">
        <v>63</v>
      </c>
      <c r="B9" s="171" t="s">
        <v>493</v>
      </c>
      <c r="C9" s="176" t="s">
        <v>91</v>
      </c>
      <c r="D9" s="176" t="s">
        <v>58</v>
      </c>
      <c r="E9" s="171" t="s">
        <v>64</v>
      </c>
      <c r="F9" s="528">
        <v>44154</v>
      </c>
      <c r="G9" s="529">
        <v>-237880.26</v>
      </c>
      <c r="H9" s="176"/>
      <c r="I9" s="176"/>
      <c r="J9" s="176"/>
      <c r="K9" s="176"/>
    </row>
    <row r="10" spans="1:11">
      <c r="A10" s="171" t="s">
        <v>63</v>
      </c>
      <c r="B10" s="171" t="s">
        <v>494</v>
      </c>
      <c r="C10" s="176" t="s">
        <v>91</v>
      </c>
      <c r="D10" s="176" t="s">
        <v>58</v>
      </c>
      <c r="E10" s="171" t="s">
        <v>64</v>
      </c>
      <c r="F10" s="528">
        <v>44165</v>
      </c>
      <c r="G10" s="529">
        <v>544219.43000000005</v>
      </c>
      <c r="H10" s="176"/>
      <c r="I10" s="176"/>
      <c r="J10" s="176"/>
      <c r="K10" s="176"/>
    </row>
    <row r="11" spans="1:11">
      <c r="A11" s="171" t="s">
        <v>63</v>
      </c>
      <c r="B11" s="171" t="s">
        <v>495</v>
      </c>
      <c r="C11" s="176" t="s">
        <v>91</v>
      </c>
      <c r="D11" s="176" t="s">
        <v>58</v>
      </c>
      <c r="E11" s="171" t="s">
        <v>64</v>
      </c>
      <c r="F11" s="528">
        <v>44165</v>
      </c>
      <c r="G11" s="529">
        <v>341847.98</v>
      </c>
      <c r="H11" s="176"/>
      <c r="I11" s="176"/>
      <c r="J11" s="176"/>
      <c r="K11" s="176"/>
    </row>
    <row r="12" spans="1:11">
      <c r="A12" s="171" t="s">
        <v>63</v>
      </c>
      <c r="B12" s="171" t="s">
        <v>495</v>
      </c>
      <c r="C12" s="176" t="s">
        <v>91</v>
      </c>
      <c r="D12" s="176" t="s">
        <v>58</v>
      </c>
      <c r="E12" s="171" t="s">
        <v>64</v>
      </c>
      <c r="F12" s="528">
        <v>44174</v>
      </c>
      <c r="G12" s="529">
        <v>-341847.98</v>
      </c>
      <c r="H12" s="176"/>
      <c r="I12" s="176"/>
      <c r="J12" s="176"/>
      <c r="K12" s="176"/>
    </row>
    <row r="13" spans="1:11">
      <c r="A13" s="171" t="s">
        <v>63</v>
      </c>
      <c r="B13" s="171" t="s">
        <v>496</v>
      </c>
      <c r="C13" s="176" t="s">
        <v>91</v>
      </c>
      <c r="D13" s="176" t="s">
        <v>58</v>
      </c>
      <c r="E13" s="171" t="s">
        <v>64</v>
      </c>
      <c r="F13" s="528">
        <v>44196</v>
      </c>
      <c r="G13" s="529">
        <v>708875.77</v>
      </c>
      <c r="H13" s="176"/>
      <c r="I13" s="176"/>
      <c r="J13" s="176"/>
      <c r="K13" s="176"/>
    </row>
    <row r="14" spans="1:11">
      <c r="A14" s="171" t="s">
        <v>63</v>
      </c>
      <c r="B14" s="171" t="s">
        <v>497</v>
      </c>
      <c r="C14" s="176" t="s">
        <v>91</v>
      </c>
      <c r="D14" s="176" t="s">
        <v>58</v>
      </c>
      <c r="E14" s="171" t="s">
        <v>64</v>
      </c>
      <c r="F14" s="528">
        <v>44196</v>
      </c>
      <c r="G14" s="529">
        <v>420683.24</v>
      </c>
      <c r="H14" s="176"/>
      <c r="I14" s="176"/>
      <c r="J14" s="176"/>
      <c r="K14" s="176"/>
    </row>
    <row r="15" spans="1:11">
      <c r="A15" s="171" t="s">
        <v>63</v>
      </c>
      <c r="B15" s="171" t="s">
        <v>497</v>
      </c>
      <c r="C15" s="176" t="s">
        <v>91</v>
      </c>
      <c r="D15" s="176" t="s">
        <v>58</v>
      </c>
      <c r="E15" s="171" t="s">
        <v>64</v>
      </c>
      <c r="F15" s="528">
        <v>44217</v>
      </c>
      <c r="G15" s="529">
        <v>-420683.24</v>
      </c>
      <c r="H15" s="176"/>
      <c r="I15" s="176"/>
      <c r="J15" s="176"/>
      <c r="K15" s="176"/>
    </row>
    <row r="16" spans="1:11">
      <c r="A16" s="171" t="s">
        <v>63</v>
      </c>
      <c r="B16" s="171" t="s">
        <v>498</v>
      </c>
      <c r="C16" s="176" t="s">
        <v>91</v>
      </c>
      <c r="D16" s="176" t="s">
        <v>58</v>
      </c>
      <c r="E16" s="171" t="s">
        <v>64</v>
      </c>
      <c r="F16" s="528">
        <v>44227</v>
      </c>
      <c r="G16" s="529">
        <v>428736.44</v>
      </c>
      <c r="H16" s="176"/>
      <c r="I16" s="176"/>
      <c r="J16" s="176"/>
      <c r="K16" s="176"/>
    </row>
    <row r="17" spans="1:17">
      <c r="A17" s="171" t="s">
        <v>63</v>
      </c>
      <c r="B17" s="171" t="s">
        <v>499</v>
      </c>
      <c r="C17" s="176" t="s">
        <v>91</v>
      </c>
      <c r="D17" s="176" t="s">
        <v>58</v>
      </c>
      <c r="E17" s="171" t="s">
        <v>64</v>
      </c>
      <c r="F17" s="528">
        <v>44227</v>
      </c>
      <c r="G17" s="529">
        <v>774242.4</v>
      </c>
      <c r="H17" s="176"/>
      <c r="I17" s="176"/>
      <c r="J17"/>
      <c r="K17"/>
      <c r="L17"/>
      <c r="M17"/>
      <c r="N17"/>
      <c r="O17"/>
      <c r="P17"/>
      <c r="Q17"/>
    </row>
    <row r="18" spans="1:17">
      <c r="A18" s="171" t="s">
        <v>63</v>
      </c>
      <c r="B18" s="171" t="s">
        <v>498</v>
      </c>
      <c r="C18" s="176" t="s">
        <v>91</v>
      </c>
      <c r="D18" s="176" t="s">
        <v>58</v>
      </c>
      <c r="E18" s="171" t="s">
        <v>64</v>
      </c>
      <c r="F18" s="528">
        <v>44237</v>
      </c>
      <c r="G18" s="529">
        <v>-428736.44</v>
      </c>
      <c r="H18" s="176"/>
      <c r="I18" s="176"/>
      <c r="J18"/>
      <c r="K18"/>
      <c r="L18"/>
      <c r="M18"/>
      <c r="N18"/>
      <c r="O18"/>
      <c r="P18"/>
      <c r="Q18"/>
    </row>
    <row r="19" spans="1:17">
      <c r="A19" s="171" t="s">
        <v>63</v>
      </c>
      <c r="B19" s="171" t="s">
        <v>500</v>
      </c>
      <c r="C19" s="176" t="s">
        <v>91</v>
      </c>
      <c r="D19" s="176" t="s">
        <v>58</v>
      </c>
      <c r="E19" s="171" t="s">
        <v>64</v>
      </c>
      <c r="F19" s="528">
        <v>44255</v>
      </c>
      <c r="G19" s="529">
        <v>427655.61</v>
      </c>
      <c r="H19" s="176"/>
      <c r="I19" s="176"/>
      <c r="J19"/>
      <c r="K19"/>
      <c r="L19"/>
      <c r="M19"/>
      <c r="N19"/>
      <c r="O19"/>
      <c r="P19"/>
      <c r="Q19"/>
    </row>
    <row r="20" spans="1:17">
      <c r="A20" s="171" t="s">
        <v>63</v>
      </c>
      <c r="B20" s="171" t="s">
        <v>501</v>
      </c>
      <c r="C20" s="176" t="s">
        <v>91</v>
      </c>
      <c r="D20" s="176" t="s">
        <v>58</v>
      </c>
      <c r="E20" s="171" t="s">
        <v>64</v>
      </c>
      <c r="F20" s="528">
        <v>44255</v>
      </c>
      <c r="G20" s="529">
        <v>814387.98</v>
      </c>
      <c r="H20" s="176"/>
      <c r="I20" s="176"/>
      <c r="J20"/>
      <c r="K20"/>
      <c r="L20"/>
      <c r="M20"/>
      <c r="N20"/>
      <c r="O20"/>
      <c r="P20"/>
      <c r="Q20"/>
    </row>
    <row r="21" spans="1:17">
      <c r="A21" s="171" t="s">
        <v>63</v>
      </c>
      <c r="B21" s="171" t="s">
        <v>500</v>
      </c>
      <c r="C21" s="176" t="s">
        <v>91</v>
      </c>
      <c r="D21" s="176" t="s">
        <v>58</v>
      </c>
      <c r="E21" s="171" t="s">
        <v>64</v>
      </c>
      <c r="F21" s="528">
        <v>44279</v>
      </c>
      <c r="G21" s="529">
        <v>-427655.61</v>
      </c>
      <c r="H21" s="176"/>
      <c r="I21" s="176"/>
      <c r="J21"/>
      <c r="K21"/>
      <c r="L21"/>
      <c r="M21"/>
      <c r="N21"/>
      <c r="O21"/>
      <c r="P21"/>
      <c r="Q21"/>
    </row>
    <row r="22" spans="1:17">
      <c r="A22" s="171" t="s">
        <v>63</v>
      </c>
      <c r="B22" s="171" t="s">
        <v>502</v>
      </c>
      <c r="C22" s="176" t="s">
        <v>91</v>
      </c>
      <c r="D22" s="176" t="s">
        <v>58</v>
      </c>
      <c r="E22" s="171" t="s">
        <v>64</v>
      </c>
      <c r="F22" s="528">
        <v>44286</v>
      </c>
      <c r="G22" s="529">
        <v>763481.79</v>
      </c>
      <c r="H22" s="176"/>
      <c r="I22" s="176"/>
      <c r="J22"/>
      <c r="K22"/>
      <c r="L22"/>
      <c r="M22"/>
      <c r="N22"/>
      <c r="O22"/>
      <c r="P22"/>
      <c r="Q22"/>
    </row>
    <row r="23" spans="1:17">
      <c r="A23" s="171" t="s">
        <v>63</v>
      </c>
      <c r="B23" s="171" t="s">
        <v>503</v>
      </c>
      <c r="C23" s="176" t="s">
        <v>91</v>
      </c>
      <c r="D23" s="176" t="s">
        <v>58</v>
      </c>
      <c r="E23" s="171" t="s">
        <v>64</v>
      </c>
      <c r="F23" s="528">
        <v>44286</v>
      </c>
      <c r="G23" s="529">
        <v>393361.43</v>
      </c>
      <c r="H23" s="176"/>
      <c r="I23" s="176"/>
      <c r="J23"/>
      <c r="K23"/>
      <c r="L23"/>
      <c r="M23"/>
      <c r="N23"/>
      <c r="O23"/>
      <c r="P23"/>
      <c r="Q23"/>
    </row>
    <row r="24" spans="1:17">
      <c r="A24" s="171" t="s">
        <v>63</v>
      </c>
      <c r="B24" s="171" t="s">
        <v>503</v>
      </c>
      <c r="C24" s="176" t="s">
        <v>91</v>
      </c>
      <c r="D24" s="176" t="s">
        <v>58</v>
      </c>
      <c r="E24" s="171" t="s">
        <v>64</v>
      </c>
      <c r="F24" s="528">
        <v>44308</v>
      </c>
      <c r="G24" s="529">
        <v>-393361.43</v>
      </c>
      <c r="H24" s="176"/>
      <c r="I24" s="176"/>
      <c r="J24"/>
      <c r="K24"/>
      <c r="L24"/>
      <c r="M24"/>
      <c r="N24"/>
      <c r="O24"/>
      <c r="P24"/>
      <c r="Q24"/>
    </row>
    <row r="25" spans="1:17">
      <c r="A25" s="171" t="s">
        <v>63</v>
      </c>
      <c r="B25" s="171" t="s">
        <v>504</v>
      </c>
      <c r="C25" s="176" t="s">
        <v>91</v>
      </c>
      <c r="D25" s="176" t="s">
        <v>58</v>
      </c>
      <c r="E25" s="171" t="s">
        <v>64</v>
      </c>
      <c r="F25" s="528">
        <v>44316</v>
      </c>
      <c r="G25" s="529">
        <v>600741.97</v>
      </c>
      <c r="H25" s="176"/>
      <c r="I25" s="176"/>
      <c r="J25"/>
      <c r="K25"/>
      <c r="L25"/>
      <c r="M25"/>
      <c r="N25"/>
      <c r="O25"/>
      <c r="P25"/>
      <c r="Q25"/>
    </row>
    <row r="26" spans="1:17">
      <c r="A26" s="171" t="s">
        <v>63</v>
      </c>
      <c r="B26" s="171" t="s">
        <v>505</v>
      </c>
      <c r="C26" s="176" t="s">
        <v>91</v>
      </c>
      <c r="D26" s="176" t="s">
        <v>58</v>
      </c>
      <c r="E26" s="171" t="s">
        <v>64</v>
      </c>
      <c r="F26" s="528">
        <v>44316</v>
      </c>
      <c r="G26" s="529">
        <v>213286.26</v>
      </c>
      <c r="H26" s="176"/>
      <c r="I26" s="176"/>
      <c r="J26"/>
      <c r="K26"/>
      <c r="L26"/>
      <c r="M26"/>
      <c r="N26"/>
      <c r="O26"/>
      <c r="P26"/>
      <c r="Q26"/>
    </row>
    <row r="27" spans="1:17">
      <c r="A27" s="171" t="s">
        <v>63</v>
      </c>
      <c r="B27" s="171" t="s">
        <v>505</v>
      </c>
      <c r="C27" s="176" t="s">
        <v>91</v>
      </c>
      <c r="D27" s="176" t="s">
        <v>58</v>
      </c>
      <c r="E27" s="171" t="s">
        <v>64</v>
      </c>
      <c r="F27" s="528">
        <v>44330</v>
      </c>
      <c r="G27" s="529">
        <v>-213286.26</v>
      </c>
      <c r="H27" s="176"/>
      <c r="I27" s="176"/>
      <c r="J27" s="176"/>
      <c r="K27" s="176"/>
      <c r="L27" s="176"/>
      <c r="M27" s="176"/>
    </row>
    <row r="28" spans="1:17">
      <c r="A28" s="171" t="s">
        <v>63</v>
      </c>
      <c r="B28" s="171" t="s">
        <v>506</v>
      </c>
      <c r="C28" s="176" t="s">
        <v>91</v>
      </c>
      <c r="D28" s="176" t="s">
        <v>58</v>
      </c>
      <c r="E28" s="171" t="s">
        <v>64</v>
      </c>
      <c r="F28" s="528">
        <v>44347</v>
      </c>
      <c r="G28" s="529">
        <v>173957.49</v>
      </c>
      <c r="H28" s="176"/>
      <c r="I28" s="176"/>
      <c r="J28" s="176"/>
      <c r="K28" s="176"/>
      <c r="L28" s="176"/>
      <c r="M28" s="176"/>
    </row>
    <row r="29" spans="1:17">
      <c r="A29" s="171" t="s">
        <v>63</v>
      </c>
      <c r="B29" s="171" t="s">
        <v>507</v>
      </c>
      <c r="C29" s="176" t="s">
        <v>91</v>
      </c>
      <c r="D29" s="176" t="s">
        <v>58</v>
      </c>
      <c r="E29" s="171" t="s">
        <v>64</v>
      </c>
      <c r="F29" s="528">
        <v>44347</v>
      </c>
      <c r="G29" s="529">
        <v>340092.98</v>
      </c>
      <c r="H29" s="176"/>
      <c r="I29" s="176"/>
      <c r="J29" s="176"/>
      <c r="K29" s="176"/>
      <c r="L29" s="176"/>
      <c r="M29" s="176"/>
    </row>
    <row r="30" spans="1:17">
      <c r="A30" s="171" t="s">
        <v>63</v>
      </c>
      <c r="B30" s="171" t="s">
        <v>506</v>
      </c>
      <c r="C30" s="176" t="s">
        <v>91</v>
      </c>
      <c r="D30" s="176" t="s">
        <v>58</v>
      </c>
      <c r="E30" s="171" t="s">
        <v>64</v>
      </c>
      <c r="F30" s="528">
        <v>44369</v>
      </c>
      <c r="G30" s="529">
        <v>-173957.49</v>
      </c>
      <c r="H30" s="176"/>
      <c r="I30" s="176"/>
      <c r="J30" s="176"/>
      <c r="K30" s="176"/>
      <c r="L30" s="176"/>
      <c r="M30" s="176"/>
    </row>
    <row r="31" spans="1:17">
      <c r="A31" s="171" t="s">
        <v>63</v>
      </c>
      <c r="B31" s="171" t="s">
        <v>508</v>
      </c>
      <c r="C31" s="176" t="s">
        <v>91</v>
      </c>
      <c r="D31" s="176" t="s">
        <v>58</v>
      </c>
      <c r="E31" s="171" t="s">
        <v>64</v>
      </c>
      <c r="F31" s="528">
        <v>44377</v>
      </c>
      <c r="G31" s="529">
        <v>259458.07</v>
      </c>
      <c r="H31" s="176"/>
      <c r="I31" s="176"/>
      <c r="J31" s="176"/>
      <c r="K31" s="176"/>
      <c r="L31" s="176"/>
      <c r="M31" s="176"/>
    </row>
    <row r="32" spans="1:17">
      <c r="A32" s="171" t="s">
        <v>63</v>
      </c>
      <c r="B32" s="171" t="s">
        <v>509</v>
      </c>
      <c r="C32" s="176" t="s">
        <v>91</v>
      </c>
      <c r="D32" s="176" t="s">
        <v>58</v>
      </c>
      <c r="E32" s="171" t="s">
        <v>64</v>
      </c>
      <c r="F32" s="528">
        <v>44377</v>
      </c>
      <c r="G32" s="529">
        <v>111422.81</v>
      </c>
      <c r="H32" s="176"/>
      <c r="I32" s="176"/>
      <c r="J32" s="176"/>
      <c r="K32" s="176"/>
      <c r="L32" s="176"/>
      <c r="M32" s="176"/>
    </row>
    <row r="33" spans="1:13">
      <c r="A33" s="171" t="s">
        <v>63</v>
      </c>
      <c r="B33" s="171" t="s">
        <v>509</v>
      </c>
      <c r="C33" s="176" t="s">
        <v>91</v>
      </c>
      <c r="D33" s="176" t="s">
        <v>58</v>
      </c>
      <c r="E33" s="171" t="s">
        <v>64</v>
      </c>
      <c r="F33" s="528">
        <v>44392</v>
      </c>
      <c r="G33" s="529">
        <v>-111422.81</v>
      </c>
      <c r="H33" s="176"/>
      <c r="I33" s="176"/>
      <c r="J33" s="176"/>
      <c r="K33" s="176"/>
      <c r="L33" s="176"/>
      <c r="M33" s="176"/>
    </row>
    <row r="34" spans="1:13">
      <c r="A34" s="171" t="s">
        <v>63</v>
      </c>
      <c r="B34" s="171" t="s">
        <v>510</v>
      </c>
      <c r="C34" s="176" t="s">
        <v>91</v>
      </c>
      <c r="D34" s="176" t="s">
        <v>58</v>
      </c>
      <c r="E34" s="171" t="s">
        <v>64</v>
      </c>
      <c r="F34" s="528">
        <v>44408</v>
      </c>
      <c r="G34" s="529">
        <v>168551.34</v>
      </c>
      <c r="H34" s="176"/>
      <c r="I34" s="176"/>
      <c r="J34" s="176"/>
      <c r="K34" s="176"/>
      <c r="L34" s="176"/>
      <c r="M34" s="176"/>
    </row>
    <row r="35" spans="1:13">
      <c r="A35" s="171" t="s">
        <v>63</v>
      </c>
      <c r="B35" s="171" t="s">
        <v>511</v>
      </c>
      <c r="C35" s="176" t="s">
        <v>91</v>
      </c>
      <c r="D35" s="176" t="s">
        <v>58</v>
      </c>
      <c r="E35" s="171" t="s">
        <v>64</v>
      </c>
      <c r="F35" s="528">
        <v>44408</v>
      </c>
      <c r="G35" s="529">
        <v>92645.39</v>
      </c>
      <c r="H35" s="176"/>
      <c r="I35" s="176"/>
      <c r="J35" s="176"/>
      <c r="K35" s="176"/>
      <c r="L35" s="176"/>
      <c r="M35" s="176"/>
    </row>
    <row r="36" spans="1:13">
      <c r="A36" s="144"/>
      <c r="B36" s="144"/>
      <c r="C36" s="144"/>
      <c r="D36" s="144"/>
      <c r="E36" s="144"/>
      <c r="F36" s="145"/>
      <c r="G36" s="146"/>
      <c r="H36" s="176"/>
      <c r="I36" s="183" t="s">
        <v>145</v>
      </c>
      <c r="J36" s="183" t="s">
        <v>145</v>
      </c>
      <c r="K36" s="183" t="s">
        <v>147</v>
      </c>
      <c r="L36" s="176"/>
      <c r="M36" s="176"/>
    </row>
    <row r="37" spans="1:13">
      <c r="A37" s="176"/>
      <c r="B37" s="176"/>
      <c r="C37" s="176"/>
      <c r="D37" s="176"/>
      <c r="E37" s="176"/>
      <c r="F37" s="176"/>
      <c r="G37" s="176"/>
      <c r="H37" s="176"/>
      <c r="I37" s="184" t="s">
        <v>459</v>
      </c>
      <c r="J37" s="184" t="s">
        <v>460</v>
      </c>
      <c r="K37" s="183" t="s">
        <v>31</v>
      </c>
      <c r="L37" s="176"/>
      <c r="M37" s="176"/>
    </row>
    <row r="38" spans="1:13">
      <c r="A38" s="176"/>
      <c r="B38" s="176"/>
      <c r="C38" s="176"/>
      <c r="D38" s="176"/>
      <c r="E38" s="176"/>
      <c r="F38" s="137" t="s">
        <v>300</v>
      </c>
      <c r="G38" s="187">
        <f>SUM(G6:G35)</f>
        <v>5208573.919999999</v>
      </c>
      <c r="H38" s="176"/>
      <c r="I38" s="198">
        <f>'Gas - Load'!Q37</f>
        <v>42788300</v>
      </c>
      <c r="J38" s="198">
        <f>'Gas - Load'!Q38</f>
        <v>51048923</v>
      </c>
      <c r="K38" s="176"/>
      <c r="L38" s="176"/>
      <c r="M38" s="176"/>
    </row>
    <row r="39" spans="1:13">
      <c r="A39" s="176"/>
      <c r="B39" s="176"/>
      <c r="C39" s="176"/>
      <c r="D39" s="176"/>
      <c r="E39" s="176"/>
      <c r="F39" s="196" t="s">
        <v>464</v>
      </c>
      <c r="G39" s="185">
        <f>K43</f>
        <v>474734.79444949073</v>
      </c>
      <c r="H39" s="183" t="s">
        <v>27</v>
      </c>
      <c r="I39" s="199">
        <f>'2020 Proposed Gas Rates'!J47</f>
        <v>5.3E-3</v>
      </c>
      <c r="J39" s="199">
        <f>'2020 Proposed Gas Rates'!J47</f>
        <v>5.3E-3</v>
      </c>
      <c r="K39" s="176"/>
      <c r="L39" s="176"/>
      <c r="M39" s="176"/>
    </row>
    <row r="40" spans="1:13">
      <c r="A40" s="176"/>
      <c r="B40" s="176"/>
      <c r="C40" s="176"/>
      <c r="D40" s="176"/>
      <c r="E40" s="176"/>
      <c r="F40" s="196"/>
      <c r="G40" s="185"/>
      <c r="H40" s="190" t="s">
        <v>146</v>
      </c>
      <c r="I40" s="176">
        <f>'Revenue Req 2021-2022'!G26</f>
        <v>0.95455299999999998</v>
      </c>
      <c r="J40" s="176">
        <f>'Revenue Req 2021-2022'!G26</f>
        <v>0.95455299999999998</v>
      </c>
      <c r="K40" s="176"/>
      <c r="L40" s="176"/>
      <c r="M40" s="176"/>
    </row>
    <row r="41" spans="1:13" ht="26.25" thickBot="1">
      <c r="A41" s="176"/>
      <c r="B41" s="176"/>
      <c r="C41" s="176"/>
      <c r="D41" s="176"/>
      <c r="E41" s="176"/>
      <c r="F41" s="176"/>
      <c r="G41" s="200">
        <f>SUM(G38:G40)</f>
        <v>5683308.7144494895</v>
      </c>
      <c r="H41" s="190" t="s">
        <v>148</v>
      </c>
      <c r="I41" s="201">
        <f>I39*I40</f>
        <v>5.0591309000000001E-3</v>
      </c>
      <c r="J41" s="199">
        <f>J39*J40</f>
        <v>5.0591309000000001E-3</v>
      </c>
      <c r="K41" s="176"/>
      <c r="L41" s="176"/>
      <c r="M41" s="176"/>
    </row>
    <row r="42" spans="1:13" ht="13.5" thickTop="1">
      <c r="A42" s="176"/>
      <c r="B42" s="176"/>
      <c r="C42" s="176"/>
      <c r="D42" s="176"/>
      <c r="E42" s="176"/>
      <c r="F42" s="176"/>
      <c r="G42" s="176"/>
      <c r="H42" s="176"/>
      <c r="I42" s="193">
        <f>I38*I41</f>
        <v>216471.61068847001</v>
      </c>
      <c r="J42" s="193">
        <f>J38*J41</f>
        <v>258263.18376102071</v>
      </c>
      <c r="K42" s="182"/>
      <c r="L42" s="176"/>
      <c r="M42" s="176"/>
    </row>
    <row r="43" spans="1:13" ht="13.5" thickBot="1">
      <c r="A43" s="176"/>
      <c r="B43" s="176"/>
      <c r="C43" s="176"/>
      <c r="D43" s="176"/>
      <c r="E43" s="176"/>
      <c r="F43" s="176"/>
      <c r="G43" s="176"/>
      <c r="H43" s="176"/>
      <c r="I43" s="182"/>
      <c r="J43" s="182"/>
      <c r="K43" s="200">
        <f>SUM(I42:J42)</f>
        <v>474734.79444949073</v>
      </c>
      <c r="L43" s="176"/>
      <c r="M43" s="176"/>
    </row>
    <row r="44" spans="1:13" ht="13.5" thickTop="1">
      <c r="F44" s="176"/>
      <c r="G44" s="176"/>
      <c r="H44" s="176"/>
      <c r="I44" s="176"/>
      <c r="J44" s="176"/>
      <c r="K44" s="176"/>
      <c r="L44" s="176"/>
      <c r="M44" s="176"/>
    </row>
    <row r="45" spans="1:13">
      <c r="F45" s="176"/>
      <c r="G45" s="176"/>
      <c r="H45" s="176"/>
      <c r="I45" s="176"/>
      <c r="J45" s="176"/>
      <c r="K45" s="176"/>
      <c r="L45" s="176"/>
      <c r="M45" s="176"/>
    </row>
    <row r="46" spans="1:13">
      <c r="C46"/>
      <c r="D46"/>
      <c r="F46" s="176"/>
      <c r="G46" s="176"/>
      <c r="H46" s="176"/>
      <c r="I46" s="176"/>
      <c r="J46" s="176"/>
      <c r="K46" s="176"/>
      <c r="L46" s="176"/>
      <c r="M46" s="176"/>
    </row>
    <row r="47" spans="1:13">
      <c r="C47"/>
      <c r="D47"/>
      <c r="F47" s="176"/>
      <c r="G47" s="176"/>
      <c r="H47" s="176"/>
      <c r="I47" s="176"/>
      <c r="J47" s="176"/>
      <c r="K47" s="176"/>
      <c r="L47" s="176"/>
      <c r="M47" s="176"/>
    </row>
    <row r="48" spans="1:13">
      <c r="C48"/>
      <c r="D48"/>
    </row>
  </sheetData>
  <pageMargins left="0.75" right="0.75" top="1" bottom="1" header="0.5" footer="0.5"/>
  <pageSetup orientation="portrait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7"/>
  <sheetViews>
    <sheetView workbookViewId="0"/>
  </sheetViews>
  <sheetFormatPr defaultColWidth="8.85546875" defaultRowHeight="12.75"/>
  <cols>
    <col min="1" max="1" width="10" style="133" bestFit="1" customWidth="1"/>
    <col min="2" max="2" width="37" style="133" bestFit="1" customWidth="1"/>
    <col min="3" max="3" width="22" style="133" bestFit="1" customWidth="1"/>
    <col min="4" max="4" width="14" style="133" bestFit="1" customWidth="1"/>
    <col min="5" max="5" width="10" style="133" bestFit="1" customWidth="1"/>
    <col min="6" max="6" width="14" style="133" bestFit="1" customWidth="1"/>
    <col min="7" max="7" width="17" style="133" bestFit="1" customWidth="1"/>
    <col min="8" max="8" width="11.140625" style="133" customWidth="1"/>
    <col min="9" max="9" width="12.7109375" style="133" customWidth="1"/>
    <col min="10" max="10" width="13.28515625" style="133" customWidth="1"/>
    <col min="11" max="11" width="12.28515625" style="133" customWidth="1"/>
    <col min="12" max="16384" width="8.85546875" style="133"/>
  </cols>
  <sheetData>
    <row r="1" spans="1:9">
      <c r="A1" s="132" t="s">
        <v>175</v>
      </c>
    </row>
    <row r="2" spans="1:9">
      <c r="A2" s="132" t="s">
        <v>62</v>
      </c>
    </row>
    <row r="3" spans="1:9">
      <c r="A3" s="132" t="s">
        <v>68</v>
      </c>
    </row>
    <row r="4" spans="1:9">
      <c r="A4" s="143" t="s">
        <v>176</v>
      </c>
    </row>
    <row r="5" spans="1:9" ht="25.5">
      <c r="A5" s="135" t="s">
        <v>50</v>
      </c>
      <c r="B5" s="135" t="s">
        <v>51</v>
      </c>
      <c r="C5" s="135" t="s">
        <v>53</v>
      </c>
      <c r="D5" s="135" t="s">
        <v>52</v>
      </c>
      <c r="E5" s="174" t="s">
        <v>54</v>
      </c>
      <c r="F5" s="175" t="s">
        <v>55</v>
      </c>
      <c r="G5" s="175" t="s">
        <v>56</v>
      </c>
      <c r="H5" s="176"/>
    </row>
    <row r="6" spans="1:9">
      <c r="A6" s="45" t="s">
        <v>63</v>
      </c>
      <c r="B6" s="45" t="s">
        <v>304</v>
      </c>
      <c r="C6" s="133" t="s">
        <v>91</v>
      </c>
      <c r="D6" s="133" t="s">
        <v>58</v>
      </c>
      <c r="E6" s="45" t="s">
        <v>64</v>
      </c>
      <c r="F6" s="47">
        <v>43755</v>
      </c>
      <c r="G6" s="203">
        <v>-114982.63</v>
      </c>
      <c r="H6" s="176"/>
    </row>
    <row r="7" spans="1:9">
      <c r="A7" s="45" t="s">
        <v>63</v>
      </c>
      <c r="B7" s="45" t="s">
        <v>305</v>
      </c>
      <c r="C7" s="133" t="s">
        <v>91</v>
      </c>
      <c r="D7" s="133" t="s">
        <v>58</v>
      </c>
      <c r="E7" s="45" t="s">
        <v>64</v>
      </c>
      <c r="F7" s="47">
        <v>43769</v>
      </c>
      <c r="G7" s="203">
        <v>281000.65999999997</v>
      </c>
      <c r="H7" s="176"/>
    </row>
    <row r="8" spans="1:9">
      <c r="A8" s="45" t="s">
        <v>63</v>
      </c>
      <c r="B8" s="45" t="s">
        <v>306</v>
      </c>
      <c r="C8" s="133" t="s">
        <v>91</v>
      </c>
      <c r="D8" s="133" t="s">
        <v>58</v>
      </c>
      <c r="E8" s="45" t="s">
        <v>64</v>
      </c>
      <c r="F8" s="47">
        <v>43769</v>
      </c>
      <c r="G8" s="203">
        <v>269330.57</v>
      </c>
      <c r="H8" s="176"/>
    </row>
    <row r="9" spans="1:9">
      <c r="A9" s="45" t="s">
        <v>63</v>
      </c>
      <c r="B9" s="45" t="s">
        <v>306</v>
      </c>
      <c r="C9" s="133" t="s">
        <v>91</v>
      </c>
      <c r="D9" s="133" t="s">
        <v>58</v>
      </c>
      <c r="E9" s="45" t="s">
        <v>64</v>
      </c>
      <c r="F9" s="47">
        <v>43784</v>
      </c>
      <c r="G9" s="203">
        <v>-269330.57</v>
      </c>
      <c r="H9" s="176"/>
    </row>
    <row r="10" spans="1:9">
      <c r="A10" s="45" t="s">
        <v>63</v>
      </c>
      <c r="B10" s="45" t="s">
        <v>307</v>
      </c>
      <c r="C10" s="133" t="s">
        <v>91</v>
      </c>
      <c r="D10" s="133" t="s">
        <v>58</v>
      </c>
      <c r="E10" s="45" t="s">
        <v>64</v>
      </c>
      <c r="F10" s="47">
        <v>43799</v>
      </c>
      <c r="G10" s="203">
        <v>471808.57</v>
      </c>
      <c r="H10" s="176"/>
    </row>
    <row r="11" spans="1:9">
      <c r="A11" s="45" t="s">
        <v>63</v>
      </c>
      <c r="B11" s="45" t="s">
        <v>308</v>
      </c>
      <c r="C11" s="133" t="s">
        <v>91</v>
      </c>
      <c r="D11" s="133" t="s">
        <v>58</v>
      </c>
      <c r="E11" s="45" t="s">
        <v>64</v>
      </c>
      <c r="F11" s="47">
        <v>43799</v>
      </c>
      <c r="G11" s="203">
        <v>341698.9</v>
      </c>
      <c r="H11" s="176"/>
    </row>
    <row r="12" spans="1:9">
      <c r="A12" s="45" t="s">
        <v>63</v>
      </c>
      <c r="B12" s="45" t="s">
        <v>308</v>
      </c>
      <c r="C12" s="133" t="s">
        <v>91</v>
      </c>
      <c r="D12" s="133" t="s">
        <v>58</v>
      </c>
      <c r="E12" s="45" t="s">
        <v>64</v>
      </c>
      <c r="F12" s="47">
        <v>43810</v>
      </c>
      <c r="G12" s="203">
        <v>-341698.9</v>
      </c>
      <c r="H12" s="176"/>
      <c r="I12" s="156" t="s">
        <v>184</v>
      </c>
    </row>
    <row r="13" spans="1:9">
      <c r="A13" s="45" t="s">
        <v>63</v>
      </c>
      <c r="B13" s="45" t="s">
        <v>309</v>
      </c>
      <c r="C13" s="133" t="s">
        <v>91</v>
      </c>
      <c r="D13" s="133" t="s">
        <v>58</v>
      </c>
      <c r="E13" s="45" t="s">
        <v>64</v>
      </c>
      <c r="F13" s="47">
        <v>43830</v>
      </c>
      <c r="G13" s="203">
        <v>689342.67</v>
      </c>
      <c r="H13" s="176"/>
    </row>
    <row r="14" spans="1:9">
      <c r="A14" s="45" t="s">
        <v>63</v>
      </c>
      <c r="B14" s="45" t="s">
        <v>310</v>
      </c>
      <c r="C14" s="133" t="s">
        <v>91</v>
      </c>
      <c r="D14" s="133" t="s">
        <v>58</v>
      </c>
      <c r="E14" s="45" t="s">
        <v>64</v>
      </c>
      <c r="F14" s="47">
        <v>43830</v>
      </c>
      <c r="G14" s="203">
        <v>357742.71</v>
      </c>
      <c r="H14" s="176"/>
    </row>
    <row r="15" spans="1:9">
      <c r="A15" s="45" t="s">
        <v>63</v>
      </c>
      <c r="B15" s="45" t="s">
        <v>310</v>
      </c>
      <c r="C15" s="133" t="s">
        <v>91</v>
      </c>
      <c r="D15" s="133" t="s">
        <v>58</v>
      </c>
      <c r="E15" s="45" t="s">
        <v>64</v>
      </c>
      <c r="F15" s="47">
        <v>43858</v>
      </c>
      <c r="G15" s="203">
        <v>-357742.71</v>
      </c>
      <c r="H15" s="176"/>
    </row>
    <row r="16" spans="1:9">
      <c r="A16" s="45" t="s">
        <v>63</v>
      </c>
      <c r="B16" s="45" t="s">
        <v>311</v>
      </c>
      <c r="C16" s="133" t="s">
        <v>91</v>
      </c>
      <c r="D16" s="133" t="s">
        <v>58</v>
      </c>
      <c r="E16" s="45" t="s">
        <v>64</v>
      </c>
      <c r="F16" s="47">
        <v>43861</v>
      </c>
      <c r="G16" s="203">
        <v>352714.64</v>
      </c>
      <c r="H16" s="176"/>
    </row>
    <row r="17" spans="1:13">
      <c r="A17" s="45" t="s">
        <v>63</v>
      </c>
      <c r="B17" s="45" t="s">
        <v>312</v>
      </c>
      <c r="C17" s="133" t="s">
        <v>91</v>
      </c>
      <c r="D17" s="133" t="s">
        <v>58</v>
      </c>
      <c r="E17" s="45" t="s">
        <v>64</v>
      </c>
      <c r="F17" s="47">
        <v>43861</v>
      </c>
      <c r="G17" s="203">
        <v>717345.03</v>
      </c>
      <c r="H17" s="176"/>
    </row>
    <row r="18" spans="1:13">
      <c r="A18" s="45" t="s">
        <v>63</v>
      </c>
      <c r="B18" s="45" t="s">
        <v>311</v>
      </c>
      <c r="C18" s="133" t="s">
        <v>91</v>
      </c>
      <c r="D18" s="133" t="s">
        <v>58</v>
      </c>
      <c r="E18" s="45" t="s">
        <v>64</v>
      </c>
      <c r="F18" s="47">
        <v>43881</v>
      </c>
      <c r="G18" s="203">
        <v>-352714.64</v>
      </c>
      <c r="H18" s="176"/>
    </row>
    <row r="19" spans="1:13">
      <c r="A19" s="45" t="s">
        <v>63</v>
      </c>
      <c r="B19" s="45" t="s">
        <v>313</v>
      </c>
      <c r="C19" s="133" t="s">
        <v>91</v>
      </c>
      <c r="D19" s="133" t="s">
        <v>58</v>
      </c>
      <c r="E19" s="45" t="s">
        <v>64</v>
      </c>
      <c r="F19" s="47">
        <v>43890</v>
      </c>
      <c r="G19" s="203">
        <v>321927.78999999998</v>
      </c>
      <c r="H19" s="176"/>
    </row>
    <row r="20" spans="1:13">
      <c r="A20" s="45" t="s">
        <v>63</v>
      </c>
      <c r="B20" s="45" t="s">
        <v>314</v>
      </c>
      <c r="C20" s="133" t="s">
        <v>91</v>
      </c>
      <c r="D20" s="133" t="s">
        <v>58</v>
      </c>
      <c r="E20" s="45" t="s">
        <v>64</v>
      </c>
      <c r="F20" s="47">
        <v>43890</v>
      </c>
      <c r="G20" s="203">
        <v>703427.24</v>
      </c>
      <c r="H20" s="176"/>
    </row>
    <row r="21" spans="1:13">
      <c r="A21" s="45" t="s">
        <v>63</v>
      </c>
      <c r="B21" s="45" t="s">
        <v>313</v>
      </c>
      <c r="C21" s="133" t="s">
        <v>91</v>
      </c>
      <c r="D21" s="133" t="s">
        <v>58</v>
      </c>
      <c r="E21" s="45" t="s">
        <v>64</v>
      </c>
      <c r="F21" s="47">
        <v>43903</v>
      </c>
      <c r="G21" s="203">
        <v>-321927.78999999998</v>
      </c>
      <c r="H21" s="176"/>
    </row>
    <row r="22" spans="1:13">
      <c r="A22" s="45" t="s">
        <v>63</v>
      </c>
      <c r="B22" s="45" t="s">
        <v>315</v>
      </c>
      <c r="C22" s="133" t="s">
        <v>91</v>
      </c>
      <c r="D22" s="133" t="s">
        <v>58</v>
      </c>
      <c r="E22" s="45" t="s">
        <v>64</v>
      </c>
      <c r="F22" s="47">
        <v>43921</v>
      </c>
      <c r="G22" s="203">
        <v>656142.62</v>
      </c>
      <c r="H22" s="176"/>
    </row>
    <row r="23" spans="1:13">
      <c r="A23" s="45" t="s">
        <v>63</v>
      </c>
      <c r="B23" s="45" t="s">
        <v>316</v>
      </c>
      <c r="C23" s="133" t="s">
        <v>91</v>
      </c>
      <c r="D23" s="133" t="s">
        <v>58</v>
      </c>
      <c r="E23" s="45" t="s">
        <v>64</v>
      </c>
      <c r="F23" s="47">
        <v>43921</v>
      </c>
      <c r="G23" s="203">
        <v>294763.37</v>
      </c>
      <c r="H23" s="176"/>
    </row>
    <row r="24" spans="1:13">
      <c r="A24" s="45" t="s">
        <v>63</v>
      </c>
      <c r="B24" s="45" t="s">
        <v>316</v>
      </c>
      <c r="C24" s="133" t="s">
        <v>91</v>
      </c>
      <c r="D24" s="133" t="s">
        <v>58</v>
      </c>
      <c r="E24" s="45" t="s">
        <v>64</v>
      </c>
      <c r="F24" s="47">
        <v>43944</v>
      </c>
      <c r="G24" s="203">
        <v>-294763.37</v>
      </c>
      <c r="H24" s="176"/>
    </row>
    <row r="25" spans="1:13">
      <c r="A25" s="45" t="s">
        <v>63</v>
      </c>
      <c r="B25" s="45" t="s">
        <v>317</v>
      </c>
      <c r="C25" s="133" t="s">
        <v>91</v>
      </c>
      <c r="D25" s="133" t="s">
        <v>58</v>
      </c>
      <c r="E25" s="45" t="s">
        <v>64</v>
      </c>
      <c r="F25" s="47">
        <v>43951</v>
      </c>
      <c r="G25" s="203">
        <v>509561.58</v>
      </c>
      <c r="H25" s="176"/>
    </row>
    <row r="26" spans="1:13">
      <c r="A26" s="45" t="s">
        <v>63</v>
      </c>
      <c r="B26" s="45" t="s">
        <v>318</v>
      </c>
      <c r="C26" s="133" t="s">
        <v>91</v>
      </c>
      <c r="D26" s="133" t="s">
        <v>58</v>
      </c>
      <c r="E26" s="45" t="s">
        <v>64</v>
      </c>
      <c r="F26" s="47">
        <v>43951</v>
      </c>
      <c r="G26" s="203">
        <v>164160.85</v>
      </c>
      <c r="H26" s="176"/>
    </row>
    <row r="27" spans="1:13">
      <c r="A27" s="45" t="s">
        <v>63</v>
      </c>
      <c r="B27" s="45" t="s">
        <v>318</v>
      </c>
      <c r="C27" s="133" t="s">
        <v>91</v>
      </c>
      <c r="D27" s="133" t="s">
        <v>58</v>
      </c>
      <c r="E27" s="45" t="s">
        <v>64</v>
      </c>
      <c r="F27" s="47">
        <v>43969</v>
      </c>
      <c r="G27" s="203">
        <v>-164160.85</v>
      </c>
      <c r="H27" s="176"/>
      <c r="I27" s="176"/>
      <c r="J27" s="176"/>
      <c r="K27" s="176"/>
      <c r="L27" s="176"/>
      <c r="M27" s="176"/>
    </row>
    <row r="28" spans="1:13">
      <c r="A28" s="45" t="s">
        <v>63</v>
      </c>
      <c r="B28" s="45" t="s">
        <v>319</v>
      </c>
      <c r="C28" s="133" t="s">
        <v>91</v>
      </c>
      <c r="D28" s="133" t="s">
        <v>58</v>
      </c>
      <c r="E28" s="45" t="s">
        <v>64</v>
      </c>
      <c r="F28" s="47">
        <v>43982</v>
      </c>
      <c r="G28" s="203">
        <v>121393.82</v>
      </c>
      <c r="H28" s="176"/>
      <c r="I28" s="176"/>
      <c r="J28" s="176"/>
      <c r="K28" s="176"/>
      <c r="L28" s="176"/>
      <c r="M28" s="176"/>
    </row>
    <row r="29" spans="1:13">
      <c r="A29" s="45" t="s">
        <v>63</v>
      </c>
      <c r="B29" s="45" t="s">
        <v>320</v>
      </c>
      <c r="C29" s="133" t="s">
        <v>91</v>
      </c>
      <c r="D29" s="133" t="s">
        <v>58</v>
      </c>
      <c r="E29" s="45" t="s">
        <v>64</v>
      </c>
      <c r="F29" s="47">
        <v>43982</v>
      </c>
      <c r="G29" s="203">
        <v>279520.03000000003</v>
      </c>
      <c r="H29" s="176"/>
      <c r="I29" s="176"/>
      <c r="J29" s="176"/>
      <c r="K29" s="176"/>
      <c r="L29" s="176"/>
      <c r="M29" s="176"/>
    </row>
    <row r="30" spans="1:13">
      <c r="A30" s="45" t="s">
        <v>63</v>
      </c>
      <c r="B30" s="45" t="s">
        <v>319</v>
      </c>
      <c r="C30" s="133" t="s">
        <v>91</v>
      </c>
      <c r="D30" s="133" t="s">
        <v>58</v>
      </c>
      <c r="E30" s="45" t="s">
        <v>64</v>
      </c>
      <c r="F30" s="47">
        <v>43999</v>
      </c>
      <c r="G30" s="203">
        <v>-121393.82</v>
      </c>
      <c r="H30" s="176"/>
      <c r="I30" s="176"/>
      <c r="J30" s="176"/>
      <c r="K30" s="176"/>
      <c r="L30" s="176"/>
      <c r="M30" s="176"/>
    </row>
    <row r="31" spans="1:13">
      <c r="A31" s="45" t="s">
        <v>63</v>
      </c>
      <c r="B31" s="45" t="s">
        <v>321</v>
      </c>
      <c r="C31" s="133" t="s">
        <v>91</v>
      </c>
      <c r="D31" s="133" t="s">
        <v>58</v>
      </c>
      <c r="E31" s="45" t="s">
        <v>64</v>
      </c>
      <c r="F31" s="47">
        <v>44012</v>
      </c>
      <c r="G31" s="203">
        <v>88228.83</v>
      </c>
      <c r="H31" s="176"/>
      <c r="I31" s="176"/>
      <c r="J31" s="176"/>
      <c r="K31" s="176"/>
      <c r="L31" s="176"/>
      <c r="M31" s="176"/>
    </row>
    <row r="32" spans="1:13">
      <c r="A32" s="45" t="s">
        <v>63</v>
      </c>
      <c r="B32" s="45" t="s">
        <v>322</v>
      </c>
      <c r="C32" s="133" t="s">
        <v>91</v>
      </c>
      <c r="D32" s="133" t="s">
        <v>58</v>
      </c>
      <c r="E32" s="45" t="s">
        <v>64</v>
      </c>
      <c r="F32" s="47">
        <v>44012</v>
      </c>
      <c r="G32" s="203">
        <v>223556.8</v>
      </c>
      <c r="H32" s="176"/>
      <c r="I32" s="176"/>
      <c r="J32" s="176"/>
      <c r="K32" s="176"/>
      <c r="L32" s="176"/>
      <c r="M32" s="176"/>
    </row>
    <row r="33" spans="1:13">
      <c r="A33" s="45" t="s">
        <v>63</v>
      </c>
      <c r="B33" s="45" t="s">
        <v>321</v>
      </c>
      <c r="C33" s="133" t="s">
        <v>91</v>
      </c>
      <c r="D33" s="133" t="s">
        <v>58</v>
      </c>
      <c r="E33" s="45" t="s">
        <v>64</v>
      </c>
      <c r="F33" s="47">
        <v>44022</v>
      </c>
      <c r="G33" s="203">
        <v>-88228.83</v>
      </c>
      <c r="H33" s="176"/>
      <c r="I33" s="176"/>
      <c r="J33" s="176"/>
      <c r="K33" s="176"/>
      <c r="L33" s="176"/>
      <c r="M33" s="176"/>
    </row>
    <row r="34" spans="1:13">
      <c r="A34" s="45" t="s">
        <v>354</v>
      </c>
      <c r="B34" s="45" t="s">
        <v>352</v>
      </c>
      <c r="C34" s="133" t="s">
        <v>91</v>
      </c>
      <c r="D34" s="133" t="s">
        <v>58</v>
      </c>
      <c r="E34" s="45" t="s">
        <v>64</v>
      </c>
      <c r="F34" s="47">
        <v>44043</v>
      </c>
      <c r="G34" s="203">
        <v>167855.74</v>
      </c>
      <c r="H34" s="176"/>
      <c r="I34" s="176"/>
      <c r="J34" s="176"/>
      <c r="K34" s="176"/>
      <c r="L34" s="176"/>
      <c r="M34" s="176"/>
    </row>
    <row r="35" spans="1:13">
      <c r="A35" s="45" t="s">
        <v>355</v>
      </c>
      <c r="B35" s="45" t="s">
        <v>353</v>
      </c>
      <c r="C35" s="133" t="s">
        <v>91</v>
      </c>
      <c r="D35" s="133" t="s">
        <v>58</v>
      </c>
      <c r="E35" s="45" t="s">
        <v>64</v>
      </c>
      <c r="F35" s="47">
        <v>44043</v>
      </c>
      <c r="G35" s="203">
        <v>78189.17</v>
      </c>
      <c r="H35" s="176"/>
      <c r="I35" s="176"/>
      <c r="J35" s="176"/>
      <c r="K35" s="176"/>
      <c r="L35" s="176"/>
      <c r="M35" s="176"/>
    </row>
    <row r="36" spans="1:13">
      <c r="A36" s="144"/>
      <c r="B36" s="144"/>
      <c r="C36" s="144"/>
      <c r="D36" s="144"/>
      <c r="E36" s="144"/>
      <c r="F36" s="145"/>
      <c r="G36" s="146"/>
      <c r="H36" s="176"/>
      <c r="I36" s="183" t="s">
        <v>145</v>
      </c>
      <c r="J36" s="183" t="s">
        <v>145</v>
      </c>
      <c r="K36" s="183" t="s">
        <v>147</v>
      </c>
      <c r="L36" s="176"/>
      <c r="M36" s="176"/>
    </row>
    <row r="37" spans="1:13">
      <c r="F37" s="176"/>
      <c r="G37" s="176"/>
      <c r="H37" s="176"/>
      <c r="I37" s="184" t="s">
        <v>302</v>
      </c>
      <c r="J37" s="184" t="s">
        <v>303</v>
      </c>
      <c r="K37" s="183" t="s">
        <v>31</v>
      </c>
      <c r="L37" s="176"/>
      <c r="M37" s="176"/>
    </row>
    <row r="38" spans="1:13">
      <c r="F38" s="137" t="s">
        <v>300</v>
      </c>
      <c r="G38" s="187">
        <f>SUM(G6:G35)</f>
        <v>4662767.4799999995</v>
      </c>
      <c r="H38" s="176"/>
      <c r="I38" s="198">
        <v>43335041</v>
      </c>
      <c r="J38" s="198">
        <v>47724373</v>
      </c>
      <c r="K38" s="176"/>
      <c r="L38" s="176"/>
      <c r="M38" s="176"/>
    </row>
    <row r="39" spans="1:13">
      <c r="F39" s="196" t="s">
        <v>301</v>
      </c>
      <c r="G39" s="185">
        <f>K43</f>
        <v>403307.27307219652</v>
      </c>
      <c r="H39" s="183" t="s">
        <v>27</v>
      </c>
      <c r="I39" s="199">
        <v>4.64E-3</v>
      </c>
      <c r="J39" s="199">
        <v>4.64E-3</v>
      </c>
      <c r="K39" s="176"/>
      <c r="L39" s="176"/>
      <c r="M39" s="176"/>
    </row>
    <row r="40" spans="1:13">
      <c r="F40" s="196"/>
      <c r="G40" s="185"/>
      <c r="H40" s="190" t="s">
        <v>146</v>
      </c>
      <c r="I40" s="176">
        <v>0.954538</v>
      </c>
      <c r="J40" s="176">
        <v>0.954538</v>
      </c>
      <c r="K40" s="176"/>
      <c r="L40" s="176"/>
      <c r="M40" s="176"/>
    </row>
    <row r="41" spans="1:13" ht="26.25" thickBot="1">
      <c r="F41" s="176"/>
      <c r="G41" s="200">
        <f>SUM(G38:G40)</f>
        <v>5066074.7530721957</v>
      </c>
      <c r="H41" s="190" t="s">
        <v>148</v>
      </c>
      <c r="I41" s="201">
        <v>4.4290563200000002E-3</v>
      </c>
      <c r="J41" s="199">
        <v>4.4290563200000002E-3</v>
      </c>
      <c r="K41" s="176"/>
      <c r="L41" s="176"/>
      <c r="M41" s="176"/>
    </row>
    <row r="42" spans="1:13" ht="13.5" thickTop="1">
      <c r="F42" s="176"/>
      <c r="G42" s="176"/>
      <c r="H42" s="176"/>
      <c r="I42" s="193">
        <f>I38*I41</f>
        <v>191933.33721850914</v>
      </c>
      <c r="J42" s="193">
        <f>J38*J41</f>
        <v>211373.93585368738</v>
      </c>
      <c r="K42" s="182"/>
      <c r="L42" s="176"/>
      <c r="M42" s="176"/>
    </row>
    <row r="43" spans="1:13" ht="13.5" thickBot="1">
      <c r="F43" s="176"/>
      <c r="G43" s="176"/>
      <c r="H43" s="176"/>
      <c r="I43" s="182"/>
      <c r="J43" s="182"/>
      <c r="K43" s="200">
        <f>SUM(I42:J42)</f>
        <v>403307.27307219652</v>
      </c>
      <c r="L43" s="176"/>
      <c r="M43" s="176"/>
    </row>
    <row r="44" spans="1:13" ht="13.5" thickTop="1">
      <c r="F44" s="176"/>
      <c r="G44" s="176"/>
      <c r="H44" s="176"/>
      <c r="I44" s="176"/>
      <c r="J44" s="176"/>
      <c r="K44" s="176"/>
      <c r="L44" s="176"/>
      <c r="M44" s="176"/>
    </row>
    <row r="45" spans="1:13">
      <c r="F45" s="176"/>
      <c r="G45" s="176"/>
      <c r="H45" s="176"/>
      <c r="I45" s="176"/>
      <c r="J45" s="176"/>
      <c r="K45" s="176"/>
      <c r="L45" s="176"/>
      <c r="M45" s="176"/>
    </row>
    <row r="46" spans="1:13">
      <c r="F46" s="176"/>
      <c r="G46" s="176"/>
      <c r="H46" s="176"/>
      <c r="I46" s="176"/>
      <c r="J46" s="176"/>
      <c r="K46" s="176"/>
      <c r="L46" s="176"/>
      <c r="M46" s="176"/>
    </row>
    <row r="47" spans="1:13">
      <c r="F47" s="176"/>
      <c r="G47" s="176"/>
      <c r="H47" s="176"/>
      <c r="I47" s="176"/>
      <c r="J47" s="176"/>
      <c r="K47" s="176"/>
      <c r="L47" s="176"/>
      <c r="M47" s="176"/>
    </row>
  </sheetData>
  <pageMargins left="0.75" right="0.75" top="1" bottom="1" header="0.5" footer="0.5"/>
  <pageSetup orientation="portrait" r:id="rId1"/>
  <headerFooter alignWithMargins="0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30E98A0D9540E4787E45C3C6A183BDD" ma:contentTypeVersion="44" ma:contentTypeDescription="" ma:contentTypeScope="" ma:versionID="b29d3e22c133eb3a899e0e7439dad20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2021-08-31T07:00:00+00:00</OpenedDate>
    <SignificantOrder xmlns="dc463f71-b30c-4ab2-9473-d307f9d35888">false</SignificantOrder>
    <Date1 xmlns="dc463f71-b30c-4ab2-9473-d307f9d35888">2021-08-31T07:00:00+00:00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210674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3B644021-1E13-4FDB-A8D3-0F4626FAE3A3}"/>
</file>

<file path=customXml/itemProps2.xml><?xml version="1.0" encoding="utf-8"?>
<ds:datastoreItem xmlns:ds="http://schemas.openxmlformats.org/officeDocument/2006/customXml" ds:itemID="{DC3FC19C-AE89-4089-9B57-3C3D351E90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0EDE09-FA61-4779-A3AA-35AEE1B85259}">
  <ds:schemaRefs>
    <ds:schemaRef ds:uri="dc463f71-b30c-4ab2-9473-d307f9d35888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300F550-F790-4EF1-9895-73569AF504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</vt:i4>
      </vt:variant>
    </vt:vector>
  </HeadingPairs>
  <TitlesOfParts>
    <vt:vector size="24" baseType="lpstr">
      <vt:lpstr>Revenue Req 2021-2022</vt:lpstr>
      <vt:lpstr>Revenue Req 2020-2021</vt:lpstr>
      <vt:lpstr>Summary of RR change</vt:lpstr>
      <vt:lpstr>2020-2021 Elec Rev Collected</vt:lpstr>
      <vt:lpstr>2019-2020 Elec Rev Collected</vt:lpstr>
      <vt:lpstr>2020 Elec Rates</vt:lpstr>
      <vt:lpstr>Electric - Load</vt:lpstr>
      <vt:lpstr>2020-2021 Gas Rev Collected</vt:lpstr>
      <vt:lpstr>2019-2020 Gas Rev Collected</vt:lpstr>
      <vt:lpstr>2020 Proposed Gas Rates</vt:lpstr>
      <vt:lpstr>Gas - Load</vt:lpstr>
      <vt:lpstr>2020 Elec&amp;Gas Forecast Revenue</vt:lpstr>
      <vt:lpstr>ConvFac Elec -2019 GRC</vt:lpstr>
      <vt:lpstr>ConvFac Gas-2019 GRC</vt:lpstr>
      <vt:lpstr>Elec Sch 142 5-2021</vt:lpstr>
      <vt:lpstr>Gas Sch 142 05-2021</vt:lpstr>
      <vt:lpstr>LIHEAP Credit</vt:lpstr>
      <vt:lpstr>2020 PCORC Low-Income Funding</vt:lpstr>
      <vt:lpstr>2020 PCORC Electric</vt:lpstr>
      <vt:lpstr>'2020 Elec Rates'!Print_Area</vt:lpstr>
      <vt:lpstr>'2020 PCORC Electric'!Print_Area</vt:lpstr>
      <vt:lpstr>'2020 Proposed Gas Rates'!Print_Area</vt:lpstr>
      <vt:lpstr>'LIHEAP Credit'!Print_Area</vt:lpstr>
      <vt:lpstr>'2020 PCORC Electric'!Print_Titles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Nicole Anastasia</cp:lastModifiedBy>
  <cp:lastPrinted>2019-08-16T18:41:54Z</cp:lastPrinted>
  <dcterms:created xsi:type="dcterms:W3CDTF">2016-08-05T20:56:33Z</dcterms:created>
  <dcterms:modified xsi:type="dcterms:W3CDTF">2021-08-11T19:28:32Z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0x0101006E56B4D1795A2E4DB2F0B01679ED314A00330E98A0D9540E4787E45C3C6A183BDD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