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4"/>
  <workbookPr/>
  <mc:AlternateContent xmlns:mc="http://schemas.openxmlformats.org/markup-compatibility/2006">
    <mc:Choice Requires="x15">
      <x15ac:absPath xmlns:x15ac="http://schemas.microsoft.com/office/spreadsheetml/2010/11/ac" url="R:\Regulatory_Affairs\PGA - WASHINGTON\2020\1_September Filing\Advice Filings\UG-XXXXX_20-8_Interim_Tax\"/>
    </mc:Choice>
  </mc:AlternateContent>
  <xr:revisionPtr revIDLastSave="0" documentId="13_ncr:1_{B944034D-4360-4A55-A738-2DC7A0EB8705}" xr6:coauthVersionLast="36" xr6:coauthVersionMax="36" xr10:uidLastSave="{00000000-0000-0000-0000-000000000000}"/>
  <bookViews>
    <workbookView xWindow="0" yWindow="0" windowWidth="28800" windowHeight="11835" activeTab="1" xr2:uid="{00000000-000D-0000-FFFF-FFFF00000000}"/>
  </bookViews>
  <sheets>
    <sheet name="Effcts on Avg. Bill" sheetId="2" r:id="rId1"/>
    <sheet name="Effects on Revenue" sheetId="3" r:id="rId2"/>
  </sheets>
  <externalReferences>
    <externalReference r:id="rId3"/>
    <externalReference r:id="rId4"/>
  </externalReferences>
  <definedNames>
    <definedName name="EFFDATE">[1]Inputs!$B$63</definedName>
    <definedName name="revsens">[1]Inputs!$B$30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2" i="3" l="1"/>
  <c r="A8" i="3"/>
  <c r="A9" i="3" s="1"/>
  <c r="A10" i="3" s="1"/>
  <c r="A11" i="3" s="1"/>
  <c r="A12" i="3" s="1"/>
  <c r="A13" i="3" s="1"/>
  <c r="A14" i="3" s="1"/>
  <c r="A15" i="3" s="1"/>
  <c r="A16" i="3" s="1"/>
  <c r="A17" i="3" s="1"/>
  <c r="A18" i="3" s="1"/>
  <c r="A19" i="3" s="1"/>
  <c r="A20" i="3" s="1"/>
  <c r="A21" i="3" s="1"/>
  <c r="A22" i="3" s="1"/>
  <c r="A23" i="3" s="1"/>
  <c r="A24" i="3" s="1"/>
</calcChain>
</file>

<file path=xl/sharedStrings.xml><?xml version="1.0" encoding="utf-8"?>
<sst xmlns="http://schemas.openxmlformats.org/spreadsheetml/2006/main" count="171" uniqueCount="83">
  <si>
    <t>NW Natural</t>
  </si>
  <si>
    <t>Rates &amp; Regulatory Affairs</t>
  </si>
  <si>
    <t>Amount</t>
  </si>
  <si>
    <t>Temporary Increments</t>
  </si>
  <si>
    <t>Removal of Current Temporary Increments</t>
  </si>
  <si>
    <t>Addition of Proposed Temporary Increments</t>
  </si>
  <si>
    <t>TOTAL OF ALL COMPONENTS OF RATE CHANGES</t>
  </si>
  <si>
    <t xml:space="preserve">Effect of this filing, as a percentage change </t>
  </si>
  <si>
    <t xml:space="preserve">2020-21 Washington: September Filing </t>
  </si>
  <si>
    <t>Reference</t>
  </si>
  <si>
    <t>Tariff Advice 20-08: Schedule 305  Interim Period Tax Deferral</t>
  </si>
  <si>
    <t>Amortization of Interim Period Tax Deferral</t>
  </si>
  <si>
    <t>UG 181053 and Order No. 06</t>
  </si>
  <si>
    <t>PGA Effects on Average Bill by Rate Schedule</t>
  </si>
  <si>
    <t>Calculation of Effect on Customer Average Bill by Rate Schedule [1]</t>
  </si>
  <si>
    <t>Washington</t>
  </si>
  <si>
    <t>Normal</t>
  </si>
  <si>
    <t>Current</t>
  </si>
  <si>
    <t>Proposed</t>
  </si>
  <si>
    <t>PGA Normalized</t>
  </si>
  <si>
    <t>Therms</t>
  </si>
  <si>
    <t>Minimum</t>
  </si>
  <si>
    <t>Volumes page,</t>
  </si>
  <si>
    <t>Therms in</t>
  </si>
  <si>
    <t>Monthly</t>
  </si>
  <si>
    <t>Billing</t>
  </si>
  <si>
    <t>Interim Period Tax Deferral</t>
  </si>
  <si>
    <t>Column D</t>
  </si>
  <si>
    <t>Block</t>
  </si>
  <si>
    <t>Average use</t>
  </si>
  <si>
    <t>Charge</t>
  </si>
  <si>
    <t>Rates</t>
  </si>
  <si>
    <t>Average Bill</t>
  </si>
  <si>
    <t>% Bill Change</t>
  </si>
  <si>
    <t>F=D+(C * E)</t>
  </si>
  <si>
    <t>Q = D+(C*P)</t>
  </si>
  <si>
    <t>Schedule</t>
  </si>
  <si>
    <t>A</t>
  </si>
  <si>
    <t>B</t>
  </si>
  <si>
    <t>C</t>
  </si>
  <si>
    <t>D</t>
  </si>
  <si>
    <t>E</t>
  </si>
  <si>
    <t>F</t>
  </si>
  <si>
    <t>P</t>
  </si>
  <si>
    <t>Q</t>
  </si>
  <si>
    <t>R</t>
  </si>
  <si>
    <t>1R</t>
  </si>
  <si>
    <t>N/A</t>
  </si>
  <si>
    <t>1C</t>
  </si>
  <si>
    <t>2R</t>
  </si>
  <si>
    <t>3 CFS</t>
  </si>
  <si>
    <t>3 IFS</t>
  </si>
  <si>
    <t>41C Firm Sales</t>
  </si>
  <si>
    <t>Block 1</t>
  </si>
  <si>
    <t>Block 2</t>
  </si>
  <si>
    <t>all additional</t>
  </si>
  <si>
    <t>41C Interr Sales</t>
  </si>
  <si>
    <t>TOTAL</t>
  </si>
  <si>
    <t>41 Firm Trans</t>
  </si>
  <si>
    <t>41I Firm Sales</t>
  </si>
  <si>
    <t>41I Interr Sales</t>
  </si>
  <si>
    <t>42C Firm Sales</t>
  </si>
  <si>
    <t>42I Firm Sales</t>
  </si>
  <si>
    <t>42C Firm Trans</t>
  </si>
  <si>
    <t>42I Firm Trans</t>
  </si>
  <si>
    <t>42C Interr Sales</t>
  </si>
  <si>
    <t>42I Interr Sales</t>
  </si>
  <si>
    <t>43 Firm Trans</t>
  </si>
  <si>
    <t>43 Interr Trans</t>
  </si>
  <si>
    <t>Block 3</t>
  </si>
  <si>
    <t>Block 4</t>
  </si>
  <si>
    <t>Block 5</t>
  </si>
  <si>
    <t>Block 6</t>
  </si>
  <si>
    <t>42 Inter Trans</t>
  </si>
  <si>
    <t>Intentionally blank</t>
  </si>
  <si>
    <t>[1] Rate Schedule 41 and 42 customers may choose demand charges at a volumetric rate or based on MDDV.  For convenience of presentation, demand charges are not included in the calculations for those schedules.</t>
  </si>
  <si>
    <t xml:space="preserve">[2] Proposed rates include the effect of removing the current Schedule 215 adjustment and applying the proposed Schedule 215 adjustment.  The rate shown is for illustrative purposes only and assumes no other changes to rates occur November 1.   </t>
  </si>
  <si>
    <t>Sources:</t>
  </si>
  <si>
    <t>Direct Inputs</t>
  </si>
  <si>
    <t>per Tariff</t>
  </si>
  <si>
    <t>Rates in summary</t>
  </si>
  <si>
    <t>Column A</t>
  </si>
  <si>
    <t>2020-2021 PGA Filing - Washington: September Filing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</si>
</sst>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7" formatCode="&quot;$&quot;#,##0.00_);\(&quot;$&quot;#,##0.00\)"/>
    <numFmt numFmtId="44" formatCode="_(&quot;$&quot;* #,##0.00_);_(&quot;$&quot;* \(#,##0.00\);_(&quot;$&quot;* &quot;-&quot;??_);_(@_)"/>
    <numFmt numFmtId="164" formatCode="0.0%"/>
    <numFmt numFmtId="165" formatCode="&quot;$&quot;#,##0.00000_);\(&quot;$&quot;#,##0.00000\)"/>
    <numFmt numFmtId="166" formatCode="#,##0.00000_);\(#,##0.00000\)"/>
    <numFmt numFmtId="167" formatCode="#,##0.0_);\(#,##0.0\)"/>
    <numFmt numFmtId="168" formatCode="0.00_);\(0.00\)"/>
  </numFmts>
  <fonts count="11" x14ac:knownFonts="1">
    <font>
      <sz val="11"/>
      <color theme="1"/>
      <name val="Calibri"/>
      <family val="2"/>
      <scheme val="minor"/>
    </font>
    <font>
      <sz val="11"/>
      <color theme="1"/>
      <name val="Calibri"/>
      <family val="2"/>
      <scheme val="minor"/>
    </font>
    <font>
      <b/>
      <sz val="11"/>
      <name val="Tahoma"/>
      <family val="2"/>
    </font>
    <font>
      <sz val="10"/>
      <name val="Tahoma"/>
      <family val="2"/>
    </font>
    <font>
      <b/>
      <sz val="10"/>
      <name val="Tahoma"/>
      <family val="2"/>
    </font>
    <font>
      <sz val="8"/>
      <name val="Tahoma"/>
      <family val="2"/>
    </font>
    <font>
      <b/>
      <u/>
      <sz val="10"/>
      <name val="Tahoma"/>
      <family val="2"/>
    </font>
    <font>
      <u/>
      <sz val="10"/>
      <name val="Tahoma"/>
      <family val="2"/>
    </font>
    <font>
      <sz val="11"/>
      <name val="Calibri"/>
      <family val="2"/>
      <scheme val="minor"/>
    </font>
    <font>
      <b/>
      <sz val="11"/>
      <name val="Calibri"/>
      <family val="2"/>
      <scheme val="minor"/>
    </font>
    <font>
      <b/>
      <u/>
      <sz val="11"/>
      <name val="Calibri"/>
      <family val="2"/>
      <scheme val="minor"/>
    </font>
  </fonts>
  <fills count="3">
    <fill>
      <patternFill patternType="none"/>
    </fill>
    <fill>
      <patternFill patternType="gray125"/>
    </fill>
    <fill>
      <patternFill patternType="solid">
        <fgColor theme="0"/>
        <bgColor indexed="64"/>
      </patternFill>
    </fill>
  </fills>
  <borders count="14">
    <border>
      <left/>
      <right/>
      <top/>
      <bottom/>
      <diagonal/>
    </border>
    <border>
      <left/>
      <right/>
      <top/>
      <bottom style="thin">
        <color indexed="64"/>
      </bottom>
      <diagonal/>
    </border>
    <border>
      <left/>
      <right/>
      <top/>
      <bottom style="double">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style="medium">
        <color indexed="64"/>
      </left>
      <right style="medium">
        <color indexed="64"/>
      </right>
      <top/>
      <bottom style="medium">
        <color indexed="64"/>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96">
    <xf numFmtId="0" fontId="0" fillId="0" borderId="0" xfId="0"/>
    <xf numFmtId="0" fontId="2" fillId="2" borderId="0" xfId="0" applyFont="1" applyFill="1" applyBorder="1"/>
    <xf numFmtId="0" fontId="3" fillId="2" borderId="0" xfId="0" applyFont="1" applyFill="1"/>
    <xf numFmtId="0" fontId="4" fillId="2" borderId="0" xfId="0" applyFont="1" applyFill="1"/>
    <xf numFmtId="0" fontId="3" fillId="2" borderId="0" xfId="0" applyFont="1" applyFill="1" applyAlignment="1">
      <alignment horizontal="center"/>
    </xf>
    <xf numFmtId="0" fontId="6" fillId="2" borderId="0" xfId="0" applyFont="1" applyFill="1" applyAlignment="1">
      <alignment horizontal="center"/>
    </xf>
    <xf numFmtId="37" fontId="3" fillId="2" borderId="0" xfId="0" applyNumberFormat="1" applyFont="1" applyFill="1"/>
    <xf numFmtId="0" fontId="5" fillId="2" borderId="0" xfId="0" applyFont="1" applyFill="1"/>
    <xf numFmtId="0" fontId="6" fillId="2" borderId="0" xfId="0" applyFont="1" applyFill="1"/>
    <xf numFmtId="0" fontId="7" fillId="2" borderId="0" xfId="0" applyFont="1" applyFill="1"/>
    <xf numFmtId="37" fontId="3" fillId="2" borderId="1" xfId="0" applyNumberFormat="1" applyFont="1" applyFill="1" applyBorder="1"/>
    <xf numFmtId="5" fontId="4" fillId="2" borderId="2" xfId="0" applyNumberFormat="1" applyFont="1" applyFill="1" applyBorder="1"/>
    <xf numFmtId="0" fontId="4" fillId="2" borderId="0" xfId="0" quotePrefix="1" applyFont="1" applyFill="1"/>
    <xf numFmtId="0" fontId="3" fillId="2" borderId="0" xfId="0" quotePrefix="1" applyFont="1" applyFill="1"/>
    <xf numFmtId="5" fontId="4" fillId="2" borderId="0" xfId="2" applyNumberFormat="1" applyFont="1" applyFill="1"/>
    <xf numFmtId="37" fontId="4" fillId="2" borderId="0" xfId="0" applyNumberFormat="1" applyFont="1" applyFill="1"/>
    <xf numFmtId="10" fontId="4" fillId="2" borderId="0" xfId="1" applyNumberFormat="1" applyFont="1" applyFill="1"/>
    <xf numFmtId="0" fontId="8" fillId="2" borderId="0" xfId="0" applyFont="1" applyFill="1"/>
    <xf numFmtId="0" fontId="8" fillId="2" borderId="0" xfId="0" applyFont="1" applyFill="1" applyBorder="1"/>
    <xf numFmtId="0" fontId="9" fillId="2" borderId="0" xfId="0" applyFont="1" applyFill="1" applyBorder="1"/>
    <xf numFmtId="7" fontId="8" fillId="2" borderId="0" xfId="0" applyNumberFormat="1" applyFont="1" applyFill="1"/>
    <xf numFmtId="39" fontId="8" fillId="2" borderId="0" xfId="0" applyNumberFormat="1" applyFont="1" applyFill="1"/>
    <xf numFmtId="164" fontId="8" fillId="2" borderId="0" xfId="0" applyNumberFormat="1" applyFont="1" applyFill="1"/>
    <xf numFmtId="0" fontId="9" fillId="2" borderId="0" xfId="0" applyFont="1" applyFill="1" applyBorder="1" applyAlignment="1">
      <alignment horizontal="left"/>
    </xf>
    <xf numFmtId="0" fontId="9" fillId="2" borderId="0" xfId="0" applyFont="1" applyFill="1" applyBorder="1" applyAlignment="1">
      <alignment horizontal="centerContinuous"/>
    </xf>
    <xf numFmtId="7" fontId="9" fillId="2" borderId="0" xfId="0" applyNumberFormat="1" applyFont="1" applyFill="1" applyBorder="1" applyAlignment="1">
      <alignment horizontal="center"/>
    </xf>
    <xf numFmtId="0" fontId="8" fillId="2" borderId="0" xfId="0" applyFont="1" applyFill="1" applyBorder="1" applyAlignment="1">
      <alignment horizontal="center"/>
    </xf>
    <xf numFmtId="0" fontId="8" fillId="2" borderId="0" xfId="0" applyFont="1" applyFill="1" applyAlignment="1">
      <alignment horizontal="center"/>
    </xf>
    <xf numFmtId="14" fontId="8" fillId="2" borderId="0" xfId="0" applyNumberFormat="1" applyFont="1" applyFill="1" applyAlignment="1">
      <alignment horizontal="center"/>
    </xf>
    <xf numFmtId="14" fontId="8" fillId="2" borderId="4" xfId="0" applyNumberFormat="1" applyFont="1" applyFill="1" applyBorder="1" applyAlignment="1">
      <alignment horizontal="center"/>
    </xf>
    <xf numFmtId="14" fontId="8" fillId="2" borderId="5" xfId="0" applyNumberFormat="1" applyFont="1" applyFill="1" applyBorder="1" applyAlignment="1">
      <alignment horizontal="center"/>
    </xf>
    <xf numFmtId="0" fontId="9" fillId="2" borderId="0" xfId="0" applyFont="1" applyFill="1" applyAlignment="1">
      <alignment horizontal="center"/>
    </xf>
    <xf numFmtId="0" fontId="8" fillId="2" borderId="6" xfId="0" applyFont="1" applyFill="1" applyBorder="1" applyAlignment="1">
      <alignment horizontal="center"/>
    </xf>
    <xf numFmtId="0" fontId="9" fillId="2" borderId="6" xfId="0" applyFont="1" applyFill="1" applyBorder="1" applyAlignment="1">
      <alignment horizontal="center"/>
    </xf>
    <xf numFmtId="0" fontId="9" fillId="2" borderId="7" xfId="0" applyFont="1" applyFill="1" applyBorder="1" applyAlignment="1">
      <alignment horizontal="center"/>
    </xf>
    <xf numFmtId="0" fontId="9" fillId="2" borderId="0" xfId="0" applyFont="1" applyFill="1" applyBorder="1" applyAlignment="1">
      <alignment horizontal="right"/>
    </xf>
    <xf numFmtId="0" fontId="9" fillId="2" borderId="0" xfId="0" applyFont="1" applyFill="1" applyAlignment="1">
      <alignment horizontal="right"/>
    </xf>
    <xf numFmtId="0" fontId="9" fillId="2" borderId="0" xfId="0" applyFont="1" applyFill="1" applyBorder="1" applyAlignment="1">
      <alignment horizontal="center"/>
    </xf>
    <xf numFmtId="0" fontId="9" fillId="2" borderId="4" xfId="0" applyFont="1" applyFill="1" applyBorder="1" applyAlignment="1">
      <alignment horizontal="right"/>
    </xf>
    <xf numFmtId="0" fontId="8" fillId="2" borderId="8" xfId="0" applyFont="1" applyFill="1" applyBorder="1" applyAlignment="1">
      <alignment horizontal="center"/>
    </xf>
    <xf numFmtId="0" fontId="9" fillId="2" borderId="1" xfId="0" applyFont="1" applyFill="1" applyBorder="1" applyAlignment="1">
      <alignment horizontal="center"/>
    </xf>
    <xf numFmtId="0" fontId="9" fillId="2" borderId="9" xfId="0" applyFont="1" applyFill="1" applyBorder="1" applyAlignment="1">
      <alignment horizontal="center"/>
    </xf>
    <xf numFmtId="0" fontId="8" fillId="2" borderId="3" xfId="0" applyFont="1" applyFill="1" applyBorder="1" applyAlignment="1">
      <alignment horizontal="center"/>
    </xf>
    <xf numFmtId="37" fontId="8" fillId="2" borderId="1" xfId="0" applyNumberFormat="1" applyFont="1" applyFill="1" applyBorder="1"/>
    <xf numFmtId="166" fontId="8" fillId="2" borderId="1" xfId="0" applyNumberFormat="1" applyFont="1" applyFill="1" applyBorder="1" applyAlignment="1">
      <alignment horizontal="center"/>
    </xf>
    <xf numFmtId="167" fontId="8" fillId="2" borderId="1" xfId="0" applyNumberFormat="1" applyFont="1" applyFill="1" applyBorder="1"/>
    <xf numFmtId="7" fontId="8" fillId="2" borderId="1" xfId="0" applyNumberFormat="1" applyFont="1" applyFill="1" applyBorder="1"/>
    <xf numFmtId="165" fontId="8" fillId="2" borderId="1" xfId="0" applyNumberFormat="1" applyFont="1" applyFill="1" applyBorder="1"/>
    <xf numFmtId="164" fontId="8" fillId="2" borderId="9" xfId="1" applyNumberFormat="1" applyFont="1" applyFill="1" applyBorder="1"/>
    <xf numFmtId="39" fontId="8" fillId="2" borderId="1" xfId="0" applyNumberFormat="1" applyFont="1" applyFill="1" applyBorder="1"/>
    <xf numFmtId="165" fontId="8" fillId="2" borderId="0" xfId="0" applyNumberFormat="1" applyFont="1" applyFill="1" applyBorder="1"/>
    <xf numFmtId="0" fontId="8" fillId="2" borderId="1" xfId="0" applyFont="1" applyFill="1" applyBorder="1" applyAlignment="1">
      <alignment horizontal="center"/>
    </xf>
    <xf numFmtId="168" fontId="8" fillId="2" borderId="0" xfId="0" applyNumberFormat="1" applyFont="1" applyFill="1" applyBorder="1" applyAlignment="1">
      <alignment horizontal="center"/>
    </xf>
    <xf numFmtId="37" fontId="8" fillId="2" borderId="0" xfId="0" applyNumberFormat="1" applyFont="1" applyFill="1" applyBorder="1"/>
    <xf numFmtId="37" fontId="8" fillId="2" borderId="0" xfId="0" applyNumberFormat="1" applyFont="1" applyFill="1" applyBorder="1" applyAlignment="1">
      <alignment horizontal="center"/>
    </xf>
    <xf numFmtId="167" fontId="8" fillId="2" borderId="0" xfId="0" applyNumberFormat="1" applyFont="1" applyFill="1" applyBorder="1"/>
    <xf numFmtId="7" fontId="8" fillId="2" borderId="0" xfId="0" applyNumberFormat="1" applyFont="1" applyFill="1" applyBorder="1"/>
    <xf numFmtId="164" fontId="8" fillId="2" borderId="5" xfId="1" applyNumberFormat="1" applyFont="1" applyFill="1" applyBorder="1"/>
    <xf numFmtId="168" fontId="9" fillId="2" borderId="1" xfId="0" applyNumberFormat="1" applyFont="1" applyFill="1" applyBorder="1" applyAlignment="1">
      <alignment horizontal="center"/>
    </xf>
    <xf numFmtId="37" fontId="9" fillId="2" borderId="1" xfId="0" applyNumberFormat="1" applyFont="1" applyFill="1" applyBorder="1"/>
    <xf numFmtId="37" fontId="9" fillId="2" borderId="1" xfId="0" applyNumberFormat="1" applyFont="1" applyFill="1" applyBorder="1" applyAlignment="1">
      <alignment horizontal="center"/>
    </xf>
    <xf numFmtId="167" fontId="9" fillId="2" borderId="1" xfId="0" applyNumberFormat="1" applyFont="1" applyFill="1" applyBorder="1"/>
    <xf numFmtId="7" fontId="9" fillId="2" borderId="1" xfId="0" applyNumberFormat="1" applyFont="1" applyFill="1" applyBorder="1"/>
    <xf numFmtId="165" fontId="9" fillId="2" borderId="1" xfId="0" applyNumberFormat="1" applyFont="1" applyFill="1" applyBorder="1"/>
    <xf numFmtId="164" fontId="9" fillId="2" borderId="9" xfId="1" applyNumberFormat="1" applyFont="1" applyFill="1" applyBorder="1"/>
    <xf numFmtId="164" fontId="9" fillId="2" borderId="5" xfId="1" applyNumberFormat="1" applyFont="1" applyFill="1" applyBorder="1"/>
    <xf numFmtId="167" fontId="9" fillId="2" borderId="0" xfId="0" applyNumberFormat="1" applyFont="1" applyFill="1" applyBorder="1"/>
    <xf numFmtId="7" fontId="9" fillId="2" borderId="0" xfId="0" applyNumberFormat="1" applyFont="1" applyFill="1" applyBorder="1"/>
    <xf numFmtId="37" fontId="8" fillId="2" borderId="0" xfId="0" applyNumberFormat="1" applyFont="1" applyFill="1" applyBorder="1" applyAlignment="1"/>
    <xf numFmtId="167" fontId="8" fillId="2" borderId="0" xfId="0" applyNumberFormat="1" applyFont="1" applyFill="1" applyBorder="1" applyAlignment="1"/>
    <xf numFmtId="165" fontId="8" fillId="2" borderId="0" xfId="0" applyNumberFormat="1" applyFont="1" applyFill="1" applyBorder="1" applyAlignment="1"/>
    <xf numFmtId="7" fontId="8" fillId="2" borderId="0" xfId="0" applyNumberFormat="1" applyFont="1" applyFill="1" applyBorder="1" applyAlignment="1"/>
    <xf numFmtId="165" fontId="9" fillId="2" borderId="0" xfId="0" applyNumberFormat="1" applyFont="1" applyFill="1" applyBorder="1"/>
    <xf numFmtId="37" fontId="8" fillId="2" borderId="3" xfId="0" applyNumberFormat="1" applyFont="1" applyFill="1" applyBorder="1" applyAlignment="1"/>
    <xf numFmtId="166" fontId="8" fillId="2" borderId="3" xfId="0" applyNumberFormat="1" applyFont="1" applyFill="1" applyBorder="1" applyAlignment="1">
      <alignment horizontal="center"/>
    </xf>
    <xf numFmtId="167" fontId="8" fillId="2" borderId="3" xfId="0" applyNumberFormat="1" applyFont="1" applyFill="1" applyBorder="1" applyAlignment="1"/>
    <xf numFmtId="7" fontId="8" fillId="2" borderId="3" xfId="0" applyNumberFormat="1" applyFont="1" applyFill="1" applyBorder="1" applyAlignment="1"/>
    <xf numFmtId="165" fontId="8" fillId="2" borderId="3" xfId="0" applyNumberFormat="1" applyFont="1" applyFill="1" applyBorder="1" applyAlignment="1"/>
    <xf numFmtId="165" fontId="8" fillId="2" borderId="3" xfId="0" applyNumberFormat="1" applyFont="1" applyFill="1" applyBorder="1"/>
    <xf numFmtId="164" fontId="8" fillId="2" borderId="10" xfId="1" applyNumberFormat="1" applyFont="1" applyFill="1" applyBorder="1"/>
    <xf numFmtId="37" fontId="8" fillId="2" borderId="1" xfId="0" applyNumberFormat="1" applyFont="1" applyFill="1" applyBorder="1" applyAlignment="1"/>
    <xf numFmtId="167" fontId="8" fillId="2" borderId="1" xfId="0" applyNumberFormat="1" applyFont="1" applyFill="1" applyBorder="1" applyAlignment="1"/>
    <xf numFmtId="165" fontId="8" fillId="2" borderId="1" xfId="0" applyNumberFormat="1" applyFont="1" applyFill="1" applyBorder="1" applyAlignment="1"/>
    <xf numFmtId="39" fontId="8" fillId="2" borderId="1" xfId="0" applyNumberFormat="1" applyFont="1" applyFill="1" applyBorder="1" applyAlignment="1"/>
    <xf numFmtId="166" fontId="8" fillId="2" borderId="1" xfId="0" applyNumberFormat="1" applyFont="1" applyFill="1" applyBorder="1" applyAlignment="1"/>
    <xf numFmtId="39" fontId="8" fillId="2" borderId="7" xfId="0" applyNumberFormat="1" applyFont="1" applyFill="1" applyBorder="1"/>
    <xf numFmtId="39" fontId="8" fillId="2" borderId="11" xfId="0" applyNumberFormat="1" applyFont="1" applyFill="1" applyBorder="1"/>
    <xf numFmtId="0" fontId="8" fillId="2" borderId="12" xfId="0" applyFont="1" applyFill="1" applyBorder="1"/>
    <xf numFmtId="0" fontId="8" fillId="2" borderId="13" xfId="0" applyFont="1" applyFill="1" applyBorder="1" applyAlignment="1">
      <alignment horizontal="center"/>
    </xf>
    <xf numFmtId="0" fontId="10" fillId="2" borderId="0" xfId="0" applyFont="1" applyFill="1"/>
    <xf numFmtId="0" fontId="8" fillId="2" borderId="13" xfId="0" applyFont="1" applyFill="1" applyBorder="1"/>
    <xf numFmtId="0" fontId="8" fillId="2" borderId="0" xfId="0" applyFont="1" applyFill="1" applyAlignment="1">
      <alignment horizontal="center" wrapText="1"/>
    </xf>
    <xf numFmtId="0" fontId="9" fillId="2" borderId="5" xfId="0" applyFont="1" applyFill="1" applyBorder="1" applyAlignment="1">
      <alignment horizontal="center" wrapText="1"/>
    </xf>
    <xf numFmtId="37" fontId="9" fillId="2" borderId="0" xfId="0" applyNumberFormat="1" applyFont="1" applyFill="1" applyAlignment="1" applyProtection="1">
      <alignment horizontal="left" wrapText="1"/>
    </xf>
    <xf numFmtId="0" fontId="8" fillId="2" borderId="0" xfId="0" applyFont="1" applyFill="1" applyAlignment="1">
      <alignment wrapText="1"/>
    </xf>
    <xf numFmtId="0" fontId="9" fillId="2" borderId="0" xfId="0" applyFont="1" applyFill="1" applyBorder="1" applyAlignment="1">
      <alignment wrapText="1"/>
    </xf>
  </cellXfs>
  <cellStyles count="3">
    <cellStyle name="Currency" xfId="2" builtinId="4"/>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gulatory_Affairs/PGA%20-%20WASHINGTON/2020/5_Rate%20Development/NWN%202020-21%20WA%20PGA%20Rate%20Development%20file%20September%20fili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gulatory_Affairs/PGA%20-%20WASHINGTON/2020/5_Rate%20Development/NWN%202020-21%20WA%20PGA%20summary%20effects%20September%20fil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amp; Documentation"/>
      <sheetName val="Sheet1"/>
      <sheetName val="Inputs"/>
      <sheetName val="Washington volumes"/>
      <sheetName val="Allocation equal ¢ per therm"/>
      <sheetName val="Allocation = % of margin"/>
      <sheetName val="Temporaries"/>
      <sheetName val="Avg Bill by RS"/>
      <sheetName val="Rates in summary"/>
      <sheetName val="Rates in detail"/>
      <sheetName val="Margin Model"/>
      <sheetName val="Amortization"/>
      <sheetName val="F Goldenrod"/>
      <sheetName val="Cover"/>
      <sheetName val="WA Index"/>
      <sheetName val="Statement of Rates"/>
      <sheetName val="Summary of Sales Rates"/>
      <sheetName val="Summary of Transportation Rates"/>
      <sheetName val="Summary of Changes in Rate"/>
      <sheetName val="Adjs. to Residential Rates"/>
      <sheetName val="Rate Case History"/>
      <sheetName val="Annual WACOG History"/>
      <sheetName val="Winter WACOG History"/>
      <sheetName val="RS 1 BR History"/>
      <sheetName val="RS 2 BR History"/>
      <sheetName val="RS 3 BR History"/>
      <sheetName val="RS 19 BR History"/>
      <sheetName val="RS 27 BR History"/>
      <sheetName val="RS 41 Firm BR History"/>
      <sheetName val="RS 41 Intp BR History"/>
      <sheetName val="RS 42 FS BR History"/>
      <sheetName val="RS42 IS BR History"/>
      <sheetName val="RS 41T BR History"/>
      <sheetName val="RS 42T BR History"/>
      <sheetName val="RS 43T BR History"/>
      <sheetName val="RS 1 PR History"/>
      <sheetName val="RS 2 PR History"/>
      <sheetName val="RS 3 PR History"/>
      <sheetName val="RS 21 BR History"/>
      <sheetName val="RS 54 BR History"/>
      <sheetName val="wacog purch history 1988-2007"/>
      <sheetName val="Chgs in Rates by RS 1995-2004"/>
      <sheetName val="RS 3T BR History"/>
    </sheetNames>
    <sheetDataSet>
      <sheetData sheetId="0"/>
      <sheetData sheetId="1"/>
      <sheetData sheetId="2">
        <row r="30">
          <cell r="B30">
            <v>4.1579999999999999E-2</v>
          </cell>
        </row>
        <row r="63">
          <cell r="B63">
            <v>44136</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5 R&amp;C Eng. Effic."/>
      <sheetName val="20-06 GREAT &amp; WA-LIEE"/>
      <sheetName val="20-07 HoldCo Credit"/>
      <sheetName val="20-04 ECRM"/>
      <sheetName val="20-8 Interim Tax Deferral"/>
      <sheetName val="20-XX Sch. 201 &amp; 203 (PGA)"/>
      <sheetName val="20-09 PGA"/>
      <sheetName val="20-10 Combined"/>
      <sheetName val="Revenue Senstive"/>
    </sheetNames>
    <sheetDataSet>
      <sheetData sheetId="0"/>
      <sheetData sheetId="1"/>
      <sheetData sheetId="2"/>
      <sheetData sheetId="3"/>
      <sheetData sheetId="4"/>
      <sheetData sheetId="5"/>
      <sheetData sheetId="6"/>
      <sheetData sheetId="7">
        <row r="32">
          <cell r="B32" t="str">
            <v>2019 Washington CBR Normalized Total Revenues</v>
          </cell>
        </row>
      </sheetData>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96"/>
  <sheetViews>
    <sheetView showGridLines="0" zoomScale="90" zoomScaleNormal="90" workbookViewId="0">
      <selection activeCell="G2" sqref="G2"/>
    </sheetView>
  </sheetViews>
  <sheetFormatPr defaultColWidth="8" defaultRowHeight="15" x14ac:dyDescent="0.25"/>
  <cols>
    <col min="1" max="1" width="5.85546875" style="18" customWidth="1"/>
    <col min="2" max="2" width="15.28515625" style="17" customWidth="1"/>
    <col min="3" max="3" width="8" style="17"/>
    <col min="4" max="4" width="14.140625" style="17" bestFit="1" customWidth="1"/>
    <col min="5" max="5" width="11.42578125" style="17" customWidth="1"/>
    <col min="6" max="6" width="11.7109375" style="17" customWidth="1"/>
    <col min="7" max="7" width="11.5703125" style="17" customWidth="1"/>
    <col min="8" max="8" width="10.140625" style="17" customWidth="1"/>
    <col min="9" max="9" width="12.7109375" style="17" customWidth="1"/>
    <col min="10" max="12" width="21" style="17" customWidth="1"/>
    <col min="13" max="16384" width="8" style="18"/>
  </cols>
  <sheetData>
    <row r="1" spans="1:12" x14ac:dyDescent="0.25">
      <c r="A1" s="19" t="s">
        <v>0</v>
      </c>
      <c r="K1" s="20"/>
    </row>
    <row r="2" spans="1:12" x14ac:dyDescent="0.25">
      <c r="A2" s="19" t="s">
        <v>1</v>
      </c>
      <c r="K2" s="20"/>
    </row>
    <row r="3" spans="1:12" x14ac:dyDescent="0.25">
      <c r="A3" s="19" t="s">
        <v>82</v>
      </c>
      <c r="I3" s="21"/>
      <c r="J3" s="20"/>
      <c r="K3" s="20"/>
      <c r="L3" s="20"/>
    </row>
    <row r="4" spans="1:12" x14ac:dyDescent="0.25">
      <c r="A4" s="19" t="s">
        <v>13</v>
      </c>
      <c r="J4" s="22"/>
      <c r="K4" s="20"/>
    </row>
    <row r="5" spans="1:12" x14ac:dyDescent="0.25">
      <c r="A5" s="23" t="s">
        <v>14</v>
      </c>
      <c r="G5" s="24"/>
      <c r="H5" s="24"/>
      <c r="I5" s="24"/>
      <c r="J5" s="22"/>
      <c r="K5" s="20"/>
      <c r="L5" s="25"/>
    </row>
    <row r="6" spans="1:12" ht="15.75" thickBot="1" x14ac:dyDescent="0.3">
      <c r="I6" s="18"/>
      <c r="J6" s="22"/>
      <c r="K6" s="25"/>
      <c r="L6" s="25"/>
    </row>
    <row r="7" spans="1:12" x14ac:dyDescent="0.25">
      <c r="A7" s="26">
        <v>1</v>
      </c>
      <c r="D7" s="27" t="s">
        <v>15</v>
      </c>
      <c r="F7" s="28" t="s">
        <v>16</v>
      </c>
      <c r="H7" s="27" t="s">
        <v>17</v>
      </c>
      <c r="I7" s="28"/>
      <c r="J7" s="28" t="s">
        <v>18</v>
      </c>
      <c r="K7" s="28" t="s">
        <v>18</v>
      </c>
      <c r="L7" s="29" t="s">
        <v>18</v>
      </c>
    </row>
    <row r="8" spans="1:12" x14ac:dyDescent="0.25">
      <c r="A8" s="26">
        <v>2</v>
      </c>
      <c r="D8" s="27" t="s">
        <v>19</v>
      </c>
      <c r="E8" s="28"/>
      <c r="F8" s="28" t="s">
        <v>20</v>
      </c>
      <c r="G8" s="27" t="s">
        <v>21</v>
      </c>
      <c r="H8" s="28">
        <v>43770</v>
      </c>
      <c r="I8" s="28">
        <v>43770</v>
      </c>
      <c r="J8" s="28">
        <v>44136</v>
      </c>
      <c r="K8" s="28">
        <v>44136</v>
      </c>
      <c r="L8" s="30">
        <v>44136</v>
      </c>
    </row>
    <row r="9" spans="1:12" ht="30" x14ac:dyDescent="0.25">
      <c r="A9" s="26">
        <v>3</v>
      </c>
      <c r="D9" s="27" t="s">
        <v>22</v>
      </c>
      <c r="E9" s="27" t="s">
        <v>23</v>
      </c>
      <c r="F9" s="27" t="s">
        <v>24</v>
      </c>
      <c r="G9" s="27" t="s">
        <v>24</v>
      </c>
      <c r="H9" s="27" t="s">
        <v>25</v>
      </c>
      <c r="I9" s="27" t="s">
        <v>17</v>
      </c>
      <c r="J9" s="91" t="s">
        <v>26</v>
      </c>
      <c r="K9" s="91" t="s">
        <v>26</v>
      </c>
      <c r="L9" s="92" t="s">
        <v>26</v>
      </c>
    </row>
    <row r="10" spans="1:12" s="35" customFormat="1" ht="15.75" thickBot="1" x14ac:dyDescent="0.3">
      <c r="A10" s="26">
        <v>4</v>
      </c>
      <c r="B10" s="17"/>
      <c r="C10" s="17"/>
      <c r="D10" s="32" t="s">
        <v>27</v>
      </c>
      <c r="E10" s="32" t="s">
        <v>28</v>
      </c>
      <c r="F10" s="32" t="s">
        <v>29</v>
      </c>
      <c r="G10" s="32" t="s">
        <v>30</v>
      </c>
      <c r="H10" s="32" t="s">
        <v>31</v>
      </c>
      <c r="I10" s="32" t="s">
        <v>32</v>
      </c>
      <c r="J10" s="33" t="s">
        <v>31</v>
      </c>
      <c r="K10" s="32" t="s">
        <v>32</v>
      </c>
      <c r="L10" s="34" t="s">
        <v>33</v>
      </c>
    </row>
    <row r="11" spans="1:12" s="35" customFormat="1" x14ac:dyDescent="0.25">
      <c r="A11" s="26">
        <v>5</v>
      </c>
      <c r="B11" s="17"/>
      <c r="C11" s="17"/>
      <c r="D11" s="36"/>
      <c r="E11" s="36"/>
      <c r="F11" s="36"/>
      <c r="G11" s="36"/>
      <c r="H11" s="36"/>
      <c r="I11" s="31" t="s">
        <v>34</v>
      </c>
      <c r="J11" s="37"/>
      <c r="K11" s="31" t="s">
        <v>35</v>
      </c>
      <c r="L11" s="38"/>
    </row>
    <row r="12" spans="1:12" s="35" customFormat="1" x14ac:dyDescent="0.25">
      <c r="A12" s="26">
        <v>6</v>
      </c>
      <c r="B12" s="39" t="s">
        <v>36</v>
      </c>
      <c r="C12" s="39" t="s">
        <v>28</v>
      </c>
      <c r="D12" s="40" t="s">
        <v>37</v>
      </c>
      <c r="E12" s="40" t="s">
        <v>38</v>
      </c>
      <c r="F12" s="40" t="s">
        <v>39</v>
      </c>
      <c r="G12" s="40" t="s">
        <v>40</v>
      </c>
      <c r="H12" s="40" t="s">
        <v>41</v>
      </c>
      <c r="I12" s="40" t="s">
        <v>42</v>
      </c>
      <c r="J12" s="40" t="s">
        <v>43</v>
      </c>
      <c r="K12" s="40" t="s">
        <v>44</v>
      </c>
      <c r="L12" s="41" t="s">
        <v>45</v>
      </c>
    </row>
    <row r="13" spans="1:12" x14ac:dyDescent="0.25">
      <c r="A13" s="26">
        <v>7</v>
      </c>
      <c r="B13" s="42" t="s">
        <v>46</v>
      </c>
      <c r="C13" s="42"/>
      <c r="D13" s="43">
        <v>218577.4</v>
      </c>
      <c r="E13" s="44" t="s">
        <v>47</v>
      </c>
      <c r="F13" s="45">
        <v>20</v>
      </c>
      <c r="G13" s="46">
        <v>5.5</v>
      </c>
      <c r="H13" s="47">
        <v>1.0488600000000001</v>
      </c>
      <c r="I13" s="46">
        <v>26.48</v>
      </c>
      <c r="J13" s="47">
        <v>1.09606</v>
      </c>
      <c r="K13" s="46">
        <v>27.421199999999999</v>
      </c>
      <c r="L13" s="48">
        <v>3.5543806646525622E-2</v>
      </c>
    </row>
    <row r="14" spans="1:12" x14ac:dyDescent="0.25">
      <c r="A14" s="26">
        <v>8</v>
      </c>
      <c r="B14" s="42" t="s">
        <v>48</v>
      </c>
      <c r="C14" s="42"/>
      <c r="D14" s="43">
        <v>38726</v>
      </c>
      <c r="E14" s="44" t="s">
        <v>47</v>
      </c>
      <c r="F14" s="45">
        <v>92</v>
      </c>
      <c r="G14" s="46">
        <v>7</v>
      </c>
      <c r="H14" s="47">
        <v>1.0947099999999996</v>
      </c>
      <c r="I14" s="46">
        <v>107.71</v>
      </c>
      <c r="J14" s="47">
        <v>1.1337999999999997</v>
      </c>
      <c r="K14" s="46">
        <v>111.30959999999997</v>
      </c>
      <c r="L14" s="48">
        <v>3.3419366818308247E-2</v>
      </c>
    </row>
    <row r="15" spans="1:12" x14ac:dyDescent="0.25">
      <c r="A15" s="26">
        <v>9</v>
      </c>
      <c r="B15" s="42" t="s">
        <v>49</v>
      </c>
      <c r="C15" s="42"/>
      <c r="D15" s="43">
        <v>55009539.100000001</v>
      </c>
      <c r="E15" s="44" t="s">
        <v>47</v>
      </c>
      <c r="F15" s="45">
        <v>57</v>
      </c>
      <c r="G15" s="46">
        <v>8</v>
      </c>
      <c r="H15" s="47">
        <v>0.81020999999999987</v>
      </c>
      <c r="I15" s="46">
        <v>54.18</v>
      </c>
      <c r="J15" s="47">
        <v>0.83954999999999991</v>
      </c>
      <c r="K15" s="46">
        <v>55.854349999999997</v>
      </c>
      <c r="L15" s="48">
        <v>3.0903469915097764E-2</v>
      </c>
    </row>
    <row r="16" spans="1:12" x14ac:dyDescent="0.25">
      <c r="A16" s="26">
        <v>10</v>
      </c>
      <c r="B16" s="42" t="s">
        <v>50</v>
      </c>
      <c r="C16" s="42"/>
      <c r="D16" s="43">
        <v>18385904.899999999</v>
      </c>
      <c r="E16" s="44" t="s">
        <v>47</v>
      </c>
      <c r="F16" s="45">
        <v>242</v>
      </c>
      <c r="G16" s="46">
        <v>22</v>
      </c>
      <c r="H16" s="47">
        <v>0.79219000000000017</v>
      </c>
      <c r="I16" s="46">
        <v>213.71</v>
      </c>
      <c r="J16" s="47">
        <v>0.81847000000000014</v>
      </c>
      <c r="K16" s="46">
        <v>220.06974000000002</v>
      </c>
      <c r="L16" s="48">
        <v>2.9758738477375958E-2</v>
      </c>
    </row>
    <row r="17" spans="1:12" x14ac:dyDescent="0.25">
      <c r="A17" s="26">
        <v>11</v>
      </c>
      <c r="B17" s="42" t="s">
        <v>51</v>
      </c>
      <c r="C17" s="42"/>
      <c r="D17" s="43">
        <v>263842</v>
      </c>
      <c r="E17" s="44" t="s">
        <v>47</v>
      </c>
      <c r="F17" s="45">
        <v>916</v>
      </c>
      <c r="G17" s="46">
        <v>22</v>
      </c>
      <c r="H17" s="47">
        <v>0.76294999999999957</v>
      </c>
      <c r="I17" s="46">
        <v>720.86</v>
      </c>
      <c r="J17" s="47">
        <v>0.78629999999999955</v>
      </c>
      <c r="K17" s="46">
        <v>742.25079999999957</v>
      </c>
      <c r="L17" s="48">
        <v>2.9674000499402876E-2</v>
      </c>
    </row>
    <row r="18" spans="1:12" x14ac:dyDescent="0.25">
      <c r="A18" s="26">
        <v>12</v>
      </c>
      <c r="B18" s="51">
        <v>27</v>
      </c>
      <c r="C18" s="51"/>
      <c r="D18" s="43">
        <v>591910</v>
      </c>
      <c r="E18" s="44" t="s">
        <v>47</v>
      </c>
      <c r="F18" s="45">
        <v>65</v>
      </c>
      <c r="G18" s="46">
        <v>9</v>
      </c>
      <c r="H18" s="47">
        <v>0.58290999999999971</v>
      </c>
      <c r="I18" s="46">
        <v>46.89</v>
      </c>
      <c r="J18" s="47">
        <v>0.60270999999999975</v>
      </c>
      <c r="K18" s="46">
        <v>48.176149999999986</v>
      </c>
      <c r="L18" s="48">
        <v>2.7429089358071763E-2</v>
      </c>
    </row>
    <row r="19" spans="1:12" x14ac:dyDescent="0.25">
      <c r="A19" s="26">
        <v>13</v>
      </c>
      <c r="B19" s="26" t="s">
        <v>52</v>
      </c>
      <c r="C19" s="52" t="s">
        <v>53</v>
      </c>
      <c r="D19" s="53">
        <v>1992236.2</v>
      </c>
      <c r="E19" s="54">
        <v>2000</v>
      </c>
      <c r="F19" s="55">
        <v>3745</v>
      </c>
      <c r="G19" s="56">
        <v>250</v>
      </c>
      <c r="H19" s="50">
        <v>0.57634000000000019</v>
      </c>
      <c r="I19" s="56"/>
      <c r="J19" s="50">
        <v>0.5969500000000002</v>
      </c>
      <c r="K19" s="56"/>
      <c r="L19" s="57"/>
    </row>
    <row r="20" spans="1:12" x14ac:dyDescent="0.25">
      <c r="A20" s="26">
        <v>14</v>
      </c>
      <c r="B20" s="26"/>
      <c r="C20" s="52" t="s">
        <v>54</v>
      </c>
      <c r="D20" s="53">
        <v>2142067.7000000002</v>
      </c>
      <c r="E20" s="54" t="s">
        <v>55</v>
      </c>
      <c r="F20" s="55"/>
      <c r="G20" s="56"/>
      <c r="H20" s="50">
        <v>0.53271000000000002</v>
      </c>
      <c r="I20" s="56"/>
      <c r="J20" s="50">
        <v>0.55086999999999997</v>
      </c>
      <c r="K20" s="56"/>
      <c r="L20" s="57"/>
    </row>
    <row r="21" spans="1:12" x14ac:dyDescent="0.25">
      <c r="A21" s="26">
        <v>15</v>
      </c>
      <c r="B21" s="51"/>
      <c r="C21" s="58" t="s">
        <v>57</v>
      </c>
      <c r="D21" s="59"/>
      <c r="E21" s="60"/>
      <c r="F21" s="61"/>
      <c r="G21" s="62"/>
      <c r="H21" s="63"/>
      <c r="I21" s="62">
        <v>2332.2600000000002</v>
      </c>
      <c r="J21" s="63"/>
      <c r="K21" s="62">
        <v>2405.17</v>
      </c>
      <c r="L21" s="64">
        <v>3.126152315779538E-2</v>
      </c>
    </row>
    <row r="22" spans="1:12" x14ac:dyDescent="0.25">
      <c r="A22" s="26">
        <v>16</v>
      </c>
      <c r="B22" s="26" t="s">
        <v>56</v>
      </c>
      <c r="C22" s="52" t="s">
        <v>53</v>
      </c>
      <c r="D22" s="53">
        <v>0</v>
      </c>
      <c r="E22" s="54">
        <v>2000</v>
      </c>
      <c r="F22" s="55">
        <v>0</v>
      </c>
      <c r="G22" s="56">
        <v>250</v>
      </c>
      <c r="H22" s="50">
        <v>0.59162000000000003</v>
      </c>
      <c r="I22" s="56"/>
      <c r="J22" s="50">
        <v>0.61242000000000008</v>
      </c>
      <c r="K22" s="56"/>
      <c r="L22" s="57"/>
    </row>
    <row r="23" spans="1:12" x14ac:dyDescent="0.25">
      <c r="A23" s="26">
        <v>17</v>
      </c>
      <c r="B23" s="26"/>
      <c r="C23" s="52" t="s">
        <v>54</v>
      </c>
      <c r="D23" s="53">
        <v>0</v>
      </c>
      <c r="E23" s="54" t="s">
        <v>55</v>
      </c>
      <c r="F23" s="66"/>
      <c r="G23" s="67"/>
      <c r="H23" s="50">
        <v>0.54839999999999989</v>
      </c>
      <c r="I23" s="56"/>
      <c r="J23" s="50">
        <v>0.56672999999999984</v>
      </c>
      <c r="K23" s="56"/>
      <c r="L23" s="57"/>
    </row>
    <row r="24" spans="1:12" x14ac:dyDescent="0.25">
      <c r="A24" s="26">
        <v>17</v>
      </c>
      <c r="B24" s="51"/>
      <c r="C24" s="58" t="s">
        <v>57</v>
      </c>
      <c r="D24" s="59"/>
      <c r="E24" s="60"/>
      <c r="F24" s="61"/>
      <c r="G24" s="62"/>
      <c r="H24" s="63"/>
      <c r="I24" s="62">
        <v>250</v>
      </c>
      <c r="J24" s="63"/>
      <c r="K24" s="62">
        <v>250</v>
      </c>
      <c r="L24" s="64">
        <v>0</v>
      </c>
    </row>
    <row r="25" spans="1:12" x14ac:dyDescent="0.25">
      <c r="A25" s="26">
        <v>18</v>
      </c>
      <c r="B25" s="26" t="s">
        <v>58</v>
      </c>
      <c r="C25" s="52" t="s">
        <v>53</v>
      </c>
      <c r="D25" s="53">
        <v>169264</v>
      </c>
      <c r="E25" s="54">
        <v>2000</v>
      </c>
      <c r="F25" s="55">
        <v>4482</v>
      </c>
      <c r="G25" s="56">
        <v>500</v>
      </c>
      <c r="H25" s="50">
        <v>0.32489000000000001</v>
      </c>
      <c r="I25" s="56"/>
      <c r="J25" s="50">
        <v>0.34742000000000001</v>
      </c>
      <c r="K25" s="56"/>
      <c r="L25" s="57"/>
    </row>
    <row r="26" spans="1:12" x14ac:dyDescent="0.25">
      <c r="A26" s="26">
        <v>19</v>
      </c>
      <c r="B26" s="26"/>
      <c r="C26" s="52" t="s">
        <v>54</v>
      </c>
      <c r="D26" s="53">
        <v>260994</v>
      </c>
      <c r="E26" s="54" t="s">
        <v>55</v>
      </c>
      <c r="F26" s="55"/>
      <c r="G26" s="56"/>
      <c r="H26" s="50">
        <v>0.28625000000000006</v>
      </c>
      <c r="I26" s="56"/>
      <c r="J26" s="50">
        <v>0.30610000000000004</v>
      </c>
      <c r="K26" s="56"/>
      <c r="L26" s="57"/>
    </row>
    <row r="27" spans="1:12" x14ac:dyDescent="0.25">
      <c r="A27" s="26">
        <v>20</v>
      </c>
      <c r="B27" s="51"/>
      <c r="C27" s="58" t="s">
        <v>57</v>
      </c>
      <c r="D27" s="59"/>
      <c r="E27" s="60"/>
      <c r="F27" s="61"/>
      <c r="G27" s="62"/>
      <c r="H27" s="63"/>
      <c r="I27" s="62">
        <v>1860.25</v>
      </c>
      <c r="J27" s="63"/>
      <c r="K27" s="62">
        <v>1954.58</v>
      </c>
      <c r="L27" s="64">
        <v>5.0708238140034903E-2</v>
      </c>
    </row>
    <row r="28" spans="1:12" x14ac:dyDescent="0.25">
      <c r="A28" s="26">
        <v>21</v>
      </c>
      <c r="B28" s="26" t="s">
        <v>59</v>
      </c>
      <c r="C28" s="52" t="s">
        <v>53</v>
      </c>
      <c r="D28" s="53">
        <v>399967</v>
      </c>
      <c r="E28" s="54">
        <v>2000</v>
      </c>
      <c r="F28" s="55">
        <v>4770</v>
      </c>
      <c r="G28" s="56">
        <v>250</v>
      </c>
      <c r="H28" s="50">
        <v>0.53622000000000025</v>
      </c>
      <c r="I28" s="56"/>
      <c r="J28" s="50">
        <v>0.5565300000000003</v>
      </c>
      <c r="K28" s="56"/>
      <c r="L28" s="57"/>
    </row>
    <row r="29" spans="1:12" x14ac:dyDescent="0.25">
      <c r="A29" s="26">
        <v>22</v>
      </c>
      <c r="B29" s="26"/>
      <c r="C29" s="52" t="s">
        <v>54</v>
      </c>
      <c r="D29" s="53">
        <v>630361</v>
      </c>
      <c r="E29" s="54" t="s">
        <v>55</v>
      </c>
      <c r="F29" s="66"/>
      <c r="G29" s="67"/>
      <c r="H29" s="50">
        <v>0.49735999999999991</v>
      </c>
      <c r="I29" s="56"/>
      <c r="J29" s="50">
        <v>0.51525999999999994</v>
      </c>
      <c r="K29" s="56"/>
      <c r="L29" s="57"/>
    </row>
    <row r="30" spans="1:12" x14ac:dyDescent="0.25">
      <c r="A30" s="26">
        <v>23</v>
      </c>
      <c r="B30" s="51"/>
      <c r="C30" s="58" t="s">
        <v>57</v>
      </c>
      <c r="D30" s="59"/>
      <c r="E30" s="60"/>
      <c r="F30" s="61"/>
      <c r="G30" s="62"/>
      <c r="H30" s="63"/>
      <c r="I30" s="62">
        <v>2700.13</v>
      </c>
      <c r="J30" s="63"/>
      <c r="K30" s="62">
        <v>2790.33</v>
      </c>
      <c r="L30" s="64">
        <v>3.3405798980049042E-2</v>
      </c>
    </row>
    <row r="31" spans="1:12" x14ac:dyDescent="0.25">
      <c r="A31" s="26">
        <v>24</v>
      </c>
      <c r="B31" s="26" t="s">
        <v>60</v>
      </c>
      <c r="C31" s="52" t="s">
        <v>53</v>
      </c>
      <c r="D31" s="53">
        <v>0</v>
      </c>
      <c r="E31" s="54">
        <v>2000</v>
      </c>
      <c r="F31" s="55">
        <v>0</v>
      </c>
      <c r="G31" s="56">
        <v>250</v>
      </c>
      <c r="H31" s="50">
        <v>0.55420000000000003</v>
      </c>
      <c r="I31" s="56"/>
      <c r="J31" s="50">
        <v>0.57500000000000007</v>
      </c>
      <c r="K31" s="56"/>
      <c r="L31" s="57"/>
    </row>
    <row r="32" spans="1:12" x14ac:dyDescent="0.25">
      <c r="A32" s="26">
        <v>25</v>
      </c>
      <c r="B32" s="26"/>
      <c r="C32" s="52" t="s">
        <v>54</v>
      </c>
      <c r="D32" s="53">
        <v>0</v>
      </c>
      <c r="E32" s="54" t="s">
        <v>55</v>
      </c>
      <c r="F32" s="55"/>
      <c r="G32" s="56"/>
      <c r="H32" s="50">
        <v>0.51542999999999994</v>
      </c>
      <c r="I32" s="56"/>
      <c r="J32" s="50">
        <v>0.5337599999999999</v>
      </c>
      <c r="K32" s="56"/>
      <c r="L32" s="57"/>
    </row>
    <row r="33" spans="1:12" x14ac:dyDescent="0.25">
      <c r="A33" s="26">
        <v>26</v>
      </c>
      <c r="B33" s="51"/>
      <c r="C33" s="58" t="s">
        <v>57</v>
      </c>
      <c r="D33" s="59"/>
      <c r="E33" s="60"/>
      <c r="F33" s="61"/>
      <c r="G33" s="62"/>
      <c r="H33" s="63"/>
      <c r="I33" s="62">
        <v>250</v>
      </c>
      <c r="J33" s="63"/>
      <c r="K33" s="62">
        <v>250</v>
      </c>
      <c r="L33" s="64">
        <v>0</v>
      </c>
    </row>
    <row r="34" spans="1:12" x14ac:dyDescent="0.25">
      <c r="A34" s="26">
        <v>27</v>
      </c>
      <c r="B34" s="26" t="s">
        <v>61</v>
      </c>
      <c r="C34" s="52" t="s">
        <v>53</v>
      </c>
      <c r="D34" s="53">
        <v>542975.5</v>
      </c>
      <c r="E34" s="53">
        <v>10000</v>
      </c>
      <c r="F34" s="55">
        <v>18685</v>
      </c>
      <c r="G34" s="56">
        <v>1300</v>
      </c>
      <c r="H34" s="50">
        <v>0.37150999999999995</v>
      </c>
      <c r="I34" s="56"/>
      <c r="J34" s="50">
        <v>0.38502999999999993</v>
      </c>
      <c r="K34" s="56"/>
      <c r="L34" s="57"/>
    </row>
    <row r="35" spans="1:12" x14ac:dyDescent="0.25">
      <c r="A35" s="26">
        <v>28</v>
      </c>
      <c r="B35" s="26"/>
      <c r="C35" s="52" t="s">
        <v>54</v>
      </c>
      <c r="D35" s="53">
        <v>474167</v>
      </c>
      <c r="E35" s="53">
        <v>20000</v>
      </c>
      <c r="F35" s="55"/>
      <c r="G35" s="56"/>
      <c r="H35" s="50">
        <v>0.35449999999999976</v>
      </c>
      <c r="I35" s="56"/>
      <c r="J35" s="50">
        <v>0.36660999999999977</v>
      </c>
      <c r="K35" s="56"/>
      <c r="L35" s="57"/>
    </row>
    <row r="36" spans="1:12" x14ac:dyDescent="0.25">
      <c r="A36" s="26">
        <v>29</v>
      </c>
      <c r="B36" s="26"/>
      <c r="C36" s="52" t="s">
        <v>69</v>
      </c>
      <c r="D36" s="53">
        <v>97890.5</v>
      </c>
      <c r="E36" s="53">
        <v>20000</v>
      </c>
      <c r="F36" s="55"/>
      <c r="G36" s="56"/>
      <c r="H36" s="50">
        <v>0.32066999999999996</v>
      </c>
      <c r="I36" s="56"/>
      <c r="J36" s="50">
        <v>0.32994999999999997</v>
      </c>
      <c r="K36" s="56"/>
      <c r="L36" s="57"/>
    </row>
    <row r="37" spans="1:12" x14ac:dyDescent="0.25">
      <c r="A37" s="26">
        <v>30</v>
      </c>
      <c r="B37" s="26"/>
      <c r="C37" s="52" t="s">
        <v>70</v>
      </c>
      <c r="D37" s="53">
        <v>6094</v>
      </c>
      <c r="E37" s="53">
        <v>100000</v>
      </c>
      <c r="F37" s="55"/>
      <c r="G37" s="56"/>
      <c r="H37" s="50">
        <v>0.2983800000000002</v>
      </c>
      <c r="I37" s="56"/>
      <c r="J37" s="50">
        <v>0.30581000000000019</v>
      </c>
      <c r="K37" s="56"/>
      <c r="L37" s="57"/>
    </row>
    <row r="38" spans="1:12" x14ac:dyDescent="0.25">
      <c r="A38" s="26">
        <v>31</v>
      </c>
      <c r="B38" s="26"/>
      <c r="C38" s="52" t="s">
        <v>71</v>
      </c>
      <c r="D38" s="53">
        <v>0</v>
      </c>
      <c r="E38" s="53">
        <v>600000</v>
      </c>
      <c r="F38" s="55"/>
      <c r="G38" s="56"/>
      <c r="H38" s="50">
        <v>0.26867999999999997</v>
      </c>
      <c r="I38" s="56"/>
      <c r="J38" s="50">
        <v>0.27362999999999998</v>
      </c>
      <c r="K38" s="56"/>
      <c r="L38" s="57"/>
    </row>
    <row r="39" spans="1:12" x14ac:dyDescent="0.25">
      <c r="A39" s="26">
        <v>32</v>
      </c>
      <c r="B39" s="26"/>
      <c r="C39" s="52" t="s">
        <v>72</v>
      </c>
      <c r="D39" s="53">
        <v>0</v>
      </c>
      <c r="E39" s="54" t="s">
        <v>55</v>
      </c>
      <c r="F39" s="55"/>
      <c r="G39" s="56"/>
      <c r="H39" s="50">
        <v>0.23154000000000005</v>
      </c>
      <c r="I39" s="56"/>
      <c r="J39" s="50">
        <v>0.23340000000000005</v>
      </c>
      <c r="K39" s="56"/>
      <c r="L39" s="57"/>
    </row>
    <row r="40" spans="1:12" x14ac:dyDescent="0.25">
      <c r="A40" s="26">
        <v>33</v>
      </c>
      <c r="B40" s="51"/>
      <c r="C40" s="58" t="s">
        <v>57</v>
      </c>
      <c r="D40" s="59"/>
      <c r="E40" s="60"/>
      <c r="F40" s="61"/>
      <c r="G40" s="62"/>
      <c r="H40" s="63"/>
      <c r="I40" s="62">
        <v>8093.93</v>
      </c>
      <c r="J40" s="63"/>
      <c r="K40" s="62">
        <v>8334.3100000000013</v>
      </c>
      <c r="L40" s="64">
        <v>2.9698798976517095E-2</v>
      </c>
    </row>
    <row r="41" spans="1:12" x14ac:dyDescent="0.25">
      <c r="A41" s="26">
        <v>34</v>
      </c>
      <c r="B41" s="26" t="s">
        <v>62</v>
      </c>
      <c r="C41" s="52" t="s">
        <v>53</v>
      </c>
      <c r="D41" s="53">
        <v>1086353</v>
      </c>
      <c r="E41" s="53">
        <v>10000</v>
      </c>
      <c r="F41" s="55">
        <v>13593</v>
      </c>
      <c r="G41" s="56">
        <v>1300</v>
      </c>
      <c r="H41" s="50">
        <v>0.34641000000000005</v>
      </c>
      <c r="I41" s="56"/>
      <c r="J41" s="50">
        <v>0.35583000000000004</v>
      </c>
      <c r="K41" s="56"/>
      <c r="L41" s="57"/>
    </row>
    <row r="42" spans="1:12" x14ac:dyDescent="0.25">
      <c r="A42" s="26">
        <v>35</v>
      </c>
      <c r="B42" s="26"/>
      <c r="C42" s="52" t="s">
        <v>54</v>
      </c>
      <c r="D42" s="53">
        <v>638955</v>
      </c>
      <c r="E42" s="53">
        <v>20000</v>
      </c>
      <c r="F42" s="55"/>
      <c r="G42" s="56"/>
      <c r="H42" s="50">
        <v>0.33204000000000006</v>
      </c>
      <c r="I42" s="56"/>
      <c r="J42" s="50">
        <v>0.34047000000000005</v>
      </c>
      <c r="K42" s="56"/>
      <c r="L42" s="57"/>
    </row>
    <row r="43" spans="1:12" x14ac:dyDescent="0.25">
      <c r="A43" s="26">
        <v>36</v>
      </c>
      <c r="B43" s="26"/>
      <c r="C43" s="52" t="s">
        <v>69</v>
      </c>
      <c r="D43" s="53">
        <v>68923</v>
      </c>
      <c r="E43" s="53">
        <v>20000</v>
      </c>
      <c r="F43" s="55"/>
      <c r="G43" s="56"/>
      <c r="H43" s="50">
        <v>0.30340999999999985</v>
      </c>
      <c r="I43" s="56"/>
      <c r="J43" s="50">
        <v>0.30986999999999987</v>
      </c>
      <c r="K43" s="56"/>
      <c r="L43" s="57"/>
    </row>
    <row r="44" spans="1:12" x14ac:dyDescent="0.25">
      <c r="A44" s="26">
        <v>37</v>
      </c>
      <c r="B44" s="26"/>
      <c r="C44" s="52" t="s">
        <v>70</v>
      </c>
      <c r="D44" s="53">
        <v>0</v>
      </c>
      <c r="E44" s="53">
        <v>100000</v>
      </c>
      <c r="F44" s="55"/>
      <c r="G44" s="56"/>
      <c r="H44" s="50">
        <v>0.28459000000000018</v>
      </c>
      <c r="I44" s="56"/>
      <c r="J44" s="50">
        <v>0.28976000000000018</v>
      </c>
      <c r="K44" s="56"/>
      <c r="L44" s="57"/>
    </row>
    <row r="45" spans="1:12" x14ac:dyDescent="0.25">
      <c r="A45" s="26">
        <v>38</v>
      </c>
      <c r="B45" s="26"/>
      <c r="C45" s="52" t="s">
        <v>71</v>
      </c>
      <c r="D45" s="53">
        <v>0</v>
      </c>
      <c r="E45" s="53">
        <v>600000</v>
      </c>
      <c r="F45" s="55"/>
      <c r="G45" s="56"/>
      <c r="H45" s="50">
        <v>0.25951000000000018</v>
      </c>
      <c r="I45" s="56"/>
      <c r="J45" s="50">
        <v>0.26296000000000019</v>
      </c>
      <c r="K45" s="56"/>
      <c r="L45" s="57"/>
    </row>
    <row r="46" spans="1:12" x14ac:dyDescent="0.25">
      <c r="A46" s="26">
        <v>39</v>
      </c>
      <c r="B46" s="26"/>
      <c r="C46" s="52" t="s">
        <v>72</v>
      </c>
      <c r="D46" s="53">
        <v>0</v>
      </c>
      <c r="E46" s="54" t="s">
        <v>55</v>
      </c>
      <c r="F46" s="55"/>
      <c r="G46" s="56"/>
      <c r="H46" s="50">
        <v>0.22809999999999994</v>
      </c>
      <c r="I46" s="56"/>
      <c r="J46" s="50">
        <v>0.22938999999999996</v>
      </c>
      <c r="K46" s="56"/>
      <c r="L46" s="57"/>
    </row>
    <row r="47" spans="1:12" x14ac:dyDescent="0.25">
      <c r="A47" s="26">
        <v>40</v>
      </c>
      <c r="B47" s="51"/>
      <c r="C47" s="58" t="s">
        <v>57</v>
      </c>
      <c r="D47" s="59"/>
      <c r="E47" s="60"/>
      <c r="F47" s="61"/>
      <c r="G47" s="62"/>
      <c r="H47" s="63"/>
      <c r="I47" s="62">
        <v>5957.12</v>
      </c>
      <c r="J47" s="63"/>
      <c r="K47" s="62">
        <v>6081.61</v>
      </c>
      <c r="L47" s="64">
        <v>2.08976821014181E-2</v>
      </c>
    </row>
    <row r="48" spans="1:12" x14ac:dyDescent="0.25">
      <c r="A48" s="26">
        <v>41</v>
      </c>
      <c r="B48" s="26" t="s">
        <v>63</v>
      </c>
      <c r="C48" s="52" t="s">
        <v>53</v>
      </c>
      <c r="D48" s="53">
        <v>479847</v>
      </c>
      <c r="E48" s="53">
        <v>10000</v>
      </c>
      <c r="F48" s="55">
        <v>48994</v>
      </c>
      <c r="G48" s="56">
        <v>1550</v>
      </c>
      <c r="H48" s="50">
        <v>0.12883999999999998</v>
      </c>
      <c r="I48" s="56"/>
      <c r="J48" s="50">
        <v>0.13769999999999999</v>
      </c>
      <c r="K48" s="56"/>
      <c r="L48" s="57"/>
    </row>
    <row r="49" spans="1:12" x14ac:dyDescent="0.25">
      <c r="A49" s="26">
        <v>42</v>
      </c>
      <c r="B49" s="26"/>
      <c r="C49" s="52" t="s">
        <v>54</v>
      </c>
      <c r="D49" s="53">
        <v>792463</v>
      </c>
      <c r="E49" s="53">
        <v>20000</v>
      </c>
      <c r="F49" s="55"/>
      <c r="G49" s="56"/>
      <c r="H49" s="50">
        <v>0.11533999999999998</v>
      </c>
      <c r="I49" s="56"/>
      <c r="J49" s="50">
        <v>0.12326999999999999</v>
      </c>
      <c r="K49" s="56"/>
      <c r="L49" s="57"/>
    </row>
    <row r="50" spans="1:12" x14ac:dyDescent="0.25">
      <c r="A50" s="26">
        <v>43</v>
      </c>
      <c r="B50" s="26"/>
      <c r="C50" s="52" t="s">
        <v>69</v>
      </c>
      <c r="D50" s="53">
        <v>542281</v>
      </c>
      <c r="E50" s="53">
        <v>20000</v>
      </c>
      <c r="F50" s="55"/>
      <c r="G50" s="56"/>
      <c r="H50" s="50">
        <v>8.8440000000000005E-2</v>
      </c>
      <c r="I50" s="56"/>
      <c r="J50" s="50">
        <v>9.4520000000000007E-2</v>
      </c>
      <c r="K50" s="56"/>
      <c r="L50" s="57"/>
    </row>
    <row r="51" spans="1:12" x14ac:dyDescent="0.25">
      <c r="A51" s="26">
        <v>44</v>
      </c>
      <c r="B51" s="26"/>
      <c r="C51" s="52" t="s">
        <v>70</v>
      </c>
      <c r="D51" s="53">
        <v>537117</v>
      </c>
      <c r="E51" s="53">
        <v>100000</v>
      </c>
      <c r="F51" s="55"/>
      <c r="G51" s="56"/>
      <c r="H51" s="50">
        <v>7.0770000000000013E-2</v>
      </c>
      <c r="I51" s="56"/>
      <c r="J51" s="50">
        <v>7.5630000000000017E-2</v>
      </c>
      <c r="K51" s="56"/>
      <c r="L51" s="57"/>
    </row>
    <row r="52" spans="1:12" x14ac:dyDescent="0.25">
      <c r="A52" s="26">
        <v>45</v>
      </c>
      <c r="B52" s="26"/>
      <c r="C52" s="52" t="s">
        <v>71</v>
      </c>
      <c r="D52" s="53">
        <v>0</v>
      </c>
      <c r="E52" s="53">
        <v>600000</v>
      </c>
      <c r="F52" s="55"/>
      <c r="G52" s="56"/>
      <c r="H52" s="50">
        <v>4.7180000000000007E-2</v>
      </c>
      <c r="I52" s="56"/>
      <c r="J52" s="50">
        <v>5.0420000000000006E-2</v>
      </c>
      <c r="K52" s="56"/>
      <c r="L52" s="57"/>
    </row>
    <row r="53" spans="1:12" x14ac:dyDescent="0.25">
      <c r="A53" s="26">
        <v>46</v>
      </c>
      <c r="B53" s="26"/>
      <c r="C53" s="52" t="s">
        <v>72</v>
      </c>
      <c r="D53" s="53">
        <v>0</v>
      </c>
      <c r="E53" s="54" t="s">
        <v>55</v>
      </c>
      <c r="F53" s="55"/>
      <c r="G53" s="56"/>
      <c r="H53" s="50">
        <v>1.7679999999999998E-2</v>
      </c>
      <c r="I53" s="56"/>
      <c r="J53" s="50">
        <v>1.8899999999999997E-2</v>
      </c>
      <c r="K53" s="56"/>
      <c r="L53" s="57"/>
    </row>
    <row r="54" spans="1:12" x14ac:dyDescent="0.25">
      <c r="A54" s="26">
        <v>47</v>
      </c>
      <c r="B54" s="51"/>
      <c r="C54" s="58" t="s">
        <v>57</v>
      </c>
      <c r="D54" s="59"/>
      <c r="E54" s="60"/>
      <c r="F54" s="61"/>
      <c r="G54" s="62"/>
      <c r="H54" s="63"/>
      <c r="I54" s="62">
        <v>6825.03</v>
      </c>
      <c r="J54" s="63"/>
      <c r="K54" s="62">
        <v>7187.71</v>
      </c>
      <c r="L54" s="64">
        <v>5.3139693158857956E-2</v>
      </c>
    </row>
    <row r="55" spans="1:12" x14ac:dyDescent="0.25">
      <c r="A55" s="26">
        <v>48</v>
      </c>
      <c r="B55" s="26" t="s">
        <v>64</v>
      </c>
      <c r="C55" s="52" t="s">
        <v>53</v>
      </c>
      <c r="D55" s="53">
        <v>901597</v>
      </c>
      <c r="E55" s="53">
        <v>10000</v>
      </c>
      <c r="F55" s="55">
        <v>63120</v>
      </c>
      <c r="G55" s="56">
        <v>1550</v>
      </c>
      <c r="H55" s="50">
        <v>0.13275000000000001</v>
      </c>
      <c r="I55" s="56"/>
      <c r="J55" s="50">
        <v>0.13919000000000001</v>
      </c>
      <c r="K55" s="56"/>
      <c r="L55" s="57"/>
    </row>
    <row r="56" spans="1:12" x14ac:dyDescent="0.25">
      <c r="A56" s="26">
        <v>49</v>
      </c>
      <c r="B56" s="26"/>
      <c r="C56" s="52" t="s">
        <v>54</v>
      </c>
      <c r="D56" s="53">
        <v>1041722</v>
      </c>
      <c r="E56" s="53">
        <v>20000</v>
      </c>
      <c r="F56" s="55"/>
      <c r="G56" s="56"/>
      <c r="H56" s="50">
        <v>0.11882999999999998</v>
      </c>
      <c r="I56" s="56"/>
      <c r="J56" s="50">
        <v>0.12458999999999998</v>
      </c>
      <c r="K56" s="56"/>
      <c r="L56" s="57"/>
    </row>
    <row r="57" spans="1:12" x14ac:dyDescent="0.25">
      <c r="A57" s="26">
        <v>50</v>
      </c>
      <c r="B57" s="26"/>
      <c r="C57" s="52" t="s">
        <v>69</v>
      </c>
      <c r="D57" s="53">
        <v>957215</v>
      </c>
      <c r="E57" s="53">
        <v>20000</v>
      </c>
      <c r="F57" s="55"/>
      <c r="G57" s="56"/>
      <c r="H57" s="50">
        <v>9.1120000000000007E-2</v>
      </c>
      <c r="I57" s="56"/>
      <c r="J57" s="50">
        <v>9.5540000000000014E-2</v>
      </c>
      <c r="K57" s="56"/>
      <c r="L57" s="57"/>
    </row>
    <row r="58" spans="1:12" x14ac:dyDescent="0.25">
      <c r="A58" s="26">
        <v>51</v>
      </c>
      <c r="B58" s="26"/>
      <c r="C58" s="52" t="s">
        <v>70</v>
      </c>
      <c r="D58" s="53">
        <v>2490044</v>
      </c>
      <c r="E58" s="53">
        <v>100000</v>
      </c>
      <c r="F58" s="55"/>
      <c r="G58" s="56"/>
      <c r="H58" s="50">
        <v>7.2910000000000016E-2</v>
      </c>
      <c r="I58" s="56"/>
      <c r="J58" s="50">
        <v>7.6440000000000022E-2</v>
      </c>
      <c r="K58" s="56"/>
      <c r="L58" s="57"/>
    </row>
    <row r="59" spans="1:12" x14ac:dyDescent="0.25">
      <c r="A59" s="26">
        <v>52</v>
      </c>
      <c r="B59" s="26"/>
      <c r="C59" s="52" t="s">
        <v>71</v>
      </c>
      <c r="D59" s="53">
        <v>1426372</v>
      </c>
      <c r="E59" s="53">
        <v>600000</v>
      </c>
      <c r="F59" s="55"/>
      <c r="G59" s="56"/>
      <c r="H59" s="50">
        <v>4.8600000000000004E-2</v>
      </c>
      <c r="I59" s="56"/>
      <c r="J59" s="50">
        <v>5.0960000000000005E-2</v>
      </c>
      <c r="K59" s="56"/>
      <c r="L59" s="57"/>
    </row>
    <row r="60" spans="1:12" x14ac:dyDescent="0.25">
      <c r="A60" s="26">
        <v>53</v>
      </c>
      <c r="B60" s="26"/>
      <c r="C60" s="52" t="s">
        <v>72</v>
      </c>
      <c r="D60" s="53">
        <v>0</v>
      </c>
      <c r="E60" s="54" t="s">
        <v>55</v>
      </c>
      <c r="F60" s="55"/>
      <c r="G60" s="56"/>
      <c r="H60" s="50">
        <v>1.823E-2</v>
      </c>
      <c r="I60" s="56"/>
      <c r="J60" s="50">
        <v>1.9109999999999999E-2</v>
      </c>
      <c r="K60" s="56"/>
      <c r="L60" s="57"/>
    </row>
    <row r="61" spans="1:12" x14ac:dyDescent="0.25">
      <c r="A61" s="26">
        <v>54</v>
      </c>
      <c r="B61" s="51"/>
      <c r="C61" s="58" t="s">
        <v>57</v>
      </c>
      <c r="D61" s="59"/>
      <c r="E61" s="60"/>
      <c r="F61" s="61"/>
      <c r="G61" s="62"/>
      <c r="H61" s="63"/>
      <c r="I61" s="62">
        <v>8033.08</v>
      </c>
      <c r="J61" s="63"/>
      <c r="K61" s="62">
        <v>8347.39</v>
      </c>
      <c r="L61" s="64">
        <v>3.9126960020315932E-2</v>
      </c>
    </row>
    <row r="62" spans="1:12" x14ac:dyDescent="0.25">
      <c r="A62" s="26">
        <v>55</v>
      </c>
      <c r="B62" s="26" t="s">
        <v>65</v>
      </c>
      <c r="C62" s="52" t="s">
        <v>53</v>
      </c>
      <c r="D62" s="53">
        <v>239999</v>
      </c>
      <c r="E62" s="53">
        <v>10000</v>
      </c>
      <c r="F62" s="55">
        <v>39641</v>
      </c>
      <c r="G62" s="56">
        <v>1300</v>
      </c>
      <c r="H62" s="50">
        <v>0.37347000000000002</v>
      </c>
      <c r="I62" s="56"/>
      <c r="J62" s="50">
        <v>0.38547000000000003</v>
      </c>
      <c r="K62" s="56"/>
      <c r="L62" s="57"/>
    </row>
    <row r="63" spans="1:12" x14ac:dyDescent="0.25">
      <c r="A63" s="26">
        <v>56</v>
      </c>
      <c r="B63" s="26"/>
      <c r="C63" s="52" t="s">
        <v>54</v>
      </c>
      <c r="D63" s="53">
        <v>454151</v>
      </c>
      <c r="E63" s="53">
        <v>20000</v>
      </c>
      <c r="F63" s="66"/>
      <c r="G63" s="67"/>
      <c r="H63" s="50">
        <v>0.3582499999999999</v>
      </c>
      <c r="I63" s="56"/>
      <c r="J63" s="50">
        <v>0.36898999999999993</v>
      </c>
      <c r="K63" s="56"/>
      <c r="L63" s="57"/>
    </row>
    <row r="64" spans="1:12" x14ac:dyDescent="0.25">
      <c r="A64" s="26">
        <v>57</v>
      </c>
      <c r="B64" s="26"/>
      <c r="C64" s="52" t="s">
        <v>69</v>
      </c>
      <c r="D64" s="53">
        <v>230285</v>
      </c>
      <c r="E64" s="53">
        <v>20000</v>
      </c>
      <c r="F64" s="66"/>
      <c r="G64" s="67"/>
      <c r="H64" s="50">
        <v>0.3279200000000001</v>
      </c>
      <c r="I64" s="56"/>
      <c r="J64" s="50">
        <v>0.33616000000000013</v>
      </c>
      <c r="K64" s="56"/>
      <c r="L64" s="57"/>
    </row>
    <row r="65" spans="1:12" x14ac:dyDescent="0.25">
      <c r="A65" s="26">
        <v>58</v>
      </c>
      <c r="B65" s="26"/>
      <c r="C65" s="52" t="s">
        <v>70</v>
      </c>
      <c r="D65" s="53">
        <v>26942</v>
      </c>
      <c r="E65" s="53">
        <v>100000</v>
      </c>
      <c r="F65" s="66"/>
      <c r="G65" s="67"/>
      <c r="H65" s="50">
        <v>0.30798999999999999</v>
      </c>
      <c r="I65" s="56"/>
      <c r="J65" s="50">
        <v>0.31457999999999997</v>
      </c>
      <c r="K65" s="56"/>
      <c r="L65" s="57"/>
    </row>
    <row r="66" spans="1:12" x14ac:dyDescent="0.25">
      <c r="A66" s="26">
        <v>59</v>
      </c>
      <c r="B66" s="26"/>
      <c r="C66" s="52" t="s">
        <v>71</v>
      </c>
      <c r="D66" s="53">
        <v>0</v>
      </c>
      <c r="E66" s="53">
        <v>600000</v>
      </c>
      <c r="F66" s="66"/>
      <c r="G66" s="67"/>
      <c r="H66" s="50">
        <v>0.28140999999999999</v>
      </c>
      <c r="I66" s="56"/>
      <c r="J66" s="50">
        <v>0.2858</v>
      </c>
      <c r="K66" s="56"/>
      <c r="L66" s="57"/>
    </row>
    <row r="67" spans="1:12" x14ac:dyDescent="0.25">
      <c r="A67" s="26">
        <v>60</v>
      </c>
      <c r="B67" s="26"/>
      <c r="C67" s="52" t="s">
        <v>72</v>
      </c>
      <c r="D67" s="53">
        <v>0</v>
      </c>
      <c r="E67" s="54" t="s">
        <v>55</v>
      </c>
      <c r="F67" s="66"/>
      <c r="G67" s="67"/>
      <c r="H67" s="50">
        <v>0.24818999999999991</v>
      </c>
      <c r="I67" s="56"/>
      <c r="J67" s="50">
        <v>0.24983999999999992</v>
      </c>
      <c r="K67" s="56"/>
      <c r="L67" s="57"/>
    </row>
    <row r="68" spans="1:12" x14ac:dyDescent="0.25">
      <c r="A68" s="26">
        <v>61</v>
      </c>
      <c r="B68" s="51"/>
      <c r="C68" s="58" t="s">
        <v>57</v>
      </c>
      <c r="D68" s="59"/>
      <c r="E68" s="60"/>
      <c r="F68" s="61"/>
      <c r="G68" s="62"/>
      <c r="H68" s="63"/>
      <c r="I68" s="62">
        <v>15361.18</v>
      </c>
      <c r="J68" s="63"/>
      <c r="K68" s="62">
        <v>15775.42</v>
      </c>
      <c r="L68" s="64">
        <v>2.6966678341117011E-2</v>
      </c>
    </row>
    <row r="69" spans="1:12" x14ac:dyDescent="0.25">
      <c r="A69" s="26">
        <v>62</v>
      </c>
      <c r="B69" s="26" t="s">
        <v>66</v>
      </c>
      <c r="C69" s="52" t="s">
        <v>53</v>
      </c>
      <c r="D69" s="53">
        <v>160966</v>
      </c>
      <c r="E69" s="53">
        <v>10000</v>
      </c>
      <c r="F69" s="55">
        <v>8520</v>
      </c>
      <c r="G69" s="56">
        <v>1300</v>
      </c>
      <c r="H69" s="50">
        <v>0.36416999999999994</v>
      </c>
      <c r="I69" s="56"/>
      <c r="J69" s="50">
        <v>0.37641999999999992</v>
      </c>
      <c r="K69" s="56"/>
      <c r="L69" s="57"/>
    </row>
    <row r="70" spans="1:12" x14ac:dyDescent="0.25">
      <c r="A70" s="26">
        <v>63</v>
      </c>
      <c r="B70" s="26"/>
      <c r="C70" s="52" t="s">
        <v>54</v>
      </c>
      <c r="D70" s="53">
        <v>145741</v>
      </c>
      <c r="E70" s="53">
        <v>20000</v>
      </c>
      <c r="F70" s="55"/>
      <c r="G70" s="56"/>
      <c r="H70" s="50">
        <v>0.34992999999999991</v>
      </c>
      <c r="I70" s="56"/>
      <c r="J70" s="50">
        <v>0.36088999999999993</v>
      </c>
      <c r="K70" s="56"/>
      <c r="L70" s="57"/>
    </row>
    <row r="71" spans="1:12" x14ac:dyDescent="0.25">
      <c r="A71" s="26">
        <v>64</v>
      </c>
      <c r="B71" s="26"/>
      <c r="C71" s="52" t="s">
        <v>69</v>
      </c>
      <c r="D71" s="53">
        <v>0</v>
      </c>
      <c r="E71" s="53">
        <v>20000</v>
      </c>
      <c r="F71" s="55"/>
      <c r="G71" s="56"/>
      <c r="H71" s="50">
        <v>0.32155000000000006</v>
      </c>
      <c r="I71" s="56"/>
      <c r="J71" s="50">
        <v>0.32996000000000003</v>
      </c>
      <c r="K71" s="56"/>
      <c r="L71" s="57"/>
    </row>
    <row r="72" spans="1:12" x14ac:dyDescent="0.25">
      <c r="A72" s="26">
        <v>65</v>
      </c>
      <c r="B72" s="26"/>
      <c r="C72" s="52" t="s">
        <v>70</v>
      </c>
      <c r="D72" s="53">
        <v>0</v>
      </c>
      <c r="E72" s="53">
        <v>100000</v>
      </c>
      <c r="F72" s="55"/>
      <c r="G72" s="56"/>
      <c r="H72" s="50">
        <v>0.30288999999999983</v>
      </c>
      <c r="I72" s="56"/>
      <c r="J72" s="50">
        <v>0.30960999999999983</v>
      </c>
      <c r="K72" s="56"/>
      <c r="L72" s="57"/>
    </row>
    <row r="73" spans="1:12" x14ac:dyDescent="0.25">
      <c r="A73" s="26">
        <v>66</v>
      </c>
      <c r="B73" s="26"/>
      <c r="C73" s="52" t="s">
        <v>71</v>
      </c>
      <c r="D73" s="53">
        <v>0</v>
      </c>
      <c r="E73" s="53">
        <v>600000</v>
      </c>
      <c r="F73" s="55"/>
      <c r="G73" s="56"/>
      <c r="H73" s="50">
        <v>0.27800000000000002</v>
      </c>
      <c r="I73" s="56"/>
      <c r="J73" s="50">
        <v>0.28248000000000001</v>
      </c>
      <c r="K73" s="56"/>
      <c r="L73" s="57"/>
    </row>
    <row r="74" spans="1:12" x14ac:dyDescent="0.25">
      <c r="A74" s="26">
        <v>67</v>
      </c>
      <c r="B74" s="26"/>
      <c r="C74" s="52" t="s">
        <v>72</v>
      </c>
      <c r="D74" s="53">
        <v>0</v>
      </c>
      <c r="E74" s="54" t="s">
        <v>55</v>
      </c>
      <c r="F74" s="55"/>
      <c r="G74" s="56"/>
      <c r="H74" s="50">
        <v>0.24689999999999993</v>
      </c>
      <c r="I74" s="56"/>
      <c r="J74" s="50">
        <v>0.24857999999999991</v>
      </c>
      <c r="K74" s="56"/>
      <c r="L74" s="57"/>
    </row>
    <row r="75" spans="1:12" x14ac:dyDescent="0.25">
      <c r="A75" s="26">
        <v>68</v>
      </c>
      <c r="B75" s="51"/>
      <c r="C75" s="58" t="s">
        <v>57</v>
      </c>
      <c r="D75" s="59"/>
      <c r="E75" s="60"/>
      <c r="F75" s="61"/>
      <c r="G75" s="62"/>
      <c r="H75" s="63"/>
      <c r="I75" s="62">
        <v>4402.7299999999996</v>
      </c>
      <c r="J75" s="63"/>
      <c r="K75" s="62">
        <v>4507.1000000000004</v>
      </c>
      <c r="L75" s="64">
        <v>2.3705746207466915E-2</v>
      </c>
    </row>
    <row r="76" spans="1:12" x14ac:dyDescent="0.25">
      <c r="A76" s="26">
        <v>69</v>
      </c>
      <c r="B76" s="26" t="s">
        <v>73</v>
      </c>
      <c r="C76" s="52" t="s">
        <v>53</v>
      </c>
      <c r="D76" s="68">
        <v>861932</v>
      </c>
      <c r="E76" s="53">
        <v>10000</v>
      </c>
      <c r="F76" s="69">
        <v>63670</v>
      </c>
      <c r="G76" s="56">
        <v>1550</v>
      </c>
      <c r="H76" s="70">
        <v>0.12573999999999999</v>
      </c>
      <c r="I76" s="56"/>
      <c r="J76" s="50">
        <v>0.13383</v>
      </c>
      <c r="K76" s="56"/>
      <c r="L76" s="57"/>
    </row>
    <row r="77" spans="1:12" x14ac:dyDescent="0.25">
      <c r="A77" s="26">
        <v>70</v>
      </c>
      <c r="B77" s="26"/>
      <c r="C77" s="52" t="s">
        <v>54</v>
      </c>
      <c r="D77" s="68">
        <v>1453508</v>
      </c>
      <c r="E77" s="53">
        <v>20000</v>
      </c>
      <c r="F77" s="69"/>
      <c r="G77" s="71"/>
      <c r="H77" s="70">
        <v>0.11255999999999999</v>
      </c>
      <c r="I77" s="56"/>
      <c r="J77" s="50">
        <v>0.11979999999999999</v>
      </c>
      <c r="K77" s="56"/>
      <c r="L77" s="57"/>
    </row>
    <row r="78" spans="1:12" x14ac:dyDescent="0.25">
      <c r="A78" s="26">
        <v>71</v>
      </c>
      <c r="B78" s="26"/>
      <c r="C78" s="52" t="s">
        <v>69</v>
      </c>
      <c r="D78" s="68">
        <v>976710</v>
      </c>
      <c r="E78" s="53">
        <v>20000</v>
      </c>
      <c r="F78" s="69"/>
      <c r="G78" s="71"/>
      <c r="H78" s="70">
        <v>8.6309999999999998E-2</v>
      </c>
      <c r="I78" s="56"/>
      <c r="J78" s="50">
        <v>9.1859999999999997E-2</v>
      </c>
      <c r="K78" s="56"/>
      <c r="L78" s="57"/>
    </row>
    <row r="79" spans="1:12" x14ac:dyDescent="0.25">
      <c r="A79" s="26">
        <v>72</v>
      </c>
      <c r="B79" s="26"/>
      <c r="C79" s="52" t="s">
        <v>70</v>
      </c>
      <c r="D79" s="68">
        <v>3078834</v>
      </c>
      <c r="E79" s="53">
        <v>100000</v>
      </c>
      <c r="F79" s="69"/>
      <c r="G79" s="71"/>
      <c r="H79" s="70">
        <v>6.9059999999999996E-2</v>
      </c>
      <c r="I79" s="56"/>
      <c r="J79" s="50">
        <v>7.3499999999999996E-2</v>
      </c>
      <c r="K79" s="56"/>
      <c r="L79" s="57"/>
    </row>
    <row r="80" spans="1:12" x14ac:dyDescent="0.25">
      <c r="A80" s="26">
        <v>73</v>
      </c>
      <c r="B80" s="26"/>
      <c r="C80" s="52" t="s">
        <v>71</v>
      </c>
      <c r="D80" s="68">
        <v>1269411</v>
      </c>
      <c r="E80" s="53">
        <v>600000</v>
      </c>
      <c r="F80" s="69"/>
      <c r="G80" s="71"/>
      <c r="H80" s="70">
        <v>4.6050000000000001E-2</v>
      </c>
      <c r="I80" s="56"/>
      <c r="J80" s="50">
        <v>4.9009999999999998E-2</v>
      </c>
      <c r="K80" s="56"/>
      <c r="L80" s="57"/>
    </row>
    <row r="81" spans="1:12" x14ac:dyDescent="0.25">
      <c r="A81" s="26">
        <v>74</v>
      </c>
      <c r="B81" s="26"/>
      <c r="C81" s="52" t="s">
        <v>72</v>
      </c>
      <c r="D81" s="68">
        <v>0</v>
      </c>
      <c r="E81" s="54" t="s">
        <v>55</v>
      </c>
      <c r="F81" s="69"/>
      <c r="G81" s="71"/>
      <c r="H81" s="70">
        <v>1.7250000000000001E-2</v>
      </c>
      <c r="I81" s="56"/>
      <c r="J81" s="50">
        <v>1.8360000000000001E-2</v>
      </c>
      <c r="K81" s="56"/>
      <c r="L81" s="57"/>
    </row>
    <row r="82" spans="1:12" x14ac:dyDescent="0.25">
      <c r="A82" s="26">
        <v>75</v>
      </c>
      <c r="B82" s="51"/>
      <c r="C82" s="58" t="s">
        <v>57</v>
      </c>
      <c r="D82" s="59"/>
      <c r="E82" s="60"/>
      <c r="F82" s="61"/>
      <c r="G82" s="62"/>
      <c r="H82" s="63"/>
      <c r="I82" s="62">
        <v>7728.85</v>
      </c>
      <c r="J82" s="72"/>
      <c r="K82" s="62">
        <v>8126.25</v>
      </c>
      <c r="L82" s="65">
        <v>5.1417740026006409E-2</v>
      </c>
    </row>
    <row r="83" spans="1:12" x14ac:dyDescent="0.25">
      <c r="A83" s="26">
        <v>76</v>
      </c>
      <c r="B83" s="51" t="s">
        <v>67</v>
      </c>
      <c r="C83" s="51"/>
      <c r="D83" s="73">
        <v>0</v>
      </c>
      <c r="E83" s="74" t="s">
        <v>47</v>
      </c>
      <c r="F83" s="75">
        <v>0</v>
      </c>
      <c r="G83" s="76">
        <v>38000</v>
      </c>
      <c r="H83" s="77">
        <v>4.5599999999999998E-3</v>
      </c>
      <c r="I83" s="46">
        <v>38000</v>
      </c>
      <c r="J83" s="78">
        <v>4.8999999999999998E-3</v>
      </c>
      <c r="K83" s="46">
        <v>38000</v>
      </c>
      <c r="L83" s="79">
        <v>0</v>
      </c>
    </row>
    <row r="84" spans="1:12" x14ac:dyDescent="0.25">
      <c r="A84" s="26">
        <v>77</v>
      </c>
      <c r="B84" s="42" t="s">
        <v>68</v>
      </c>
      <c r="C84" s="42"/>
      <c r="D84" s="80">
        <v>0</v>
      </c>
      <c r="E84" s="74" t="s">
        <v>47</v>
      </c>
      <c r="F84" s="81">
        <v>0</v>
      </c>
      <c r="G84" s="76">
        <v>38000</v>
      </c>
      <c r="H84" s="82">
        <v>4.5599999999999998E-3</v>
      </c>
      <c r="I84" s="46">
        <v>38000</v>
      </c>
      <c r="J84" s="78">
        <v>4.8999999999999998E-3</v>
      </c>
      <c r="K84" s="46">
        <v>38000</v>
      </c>
      <c r="L84" s="48">
        <v>0</v>
      </c>
    </row>
    <row r="85" spans="1:12" ht="15.75" thickBot="1" x14ac:dyDescent="0.3">
      <c r="A85" s="26">
        <v>78</v>
      </c>
      <c r="B85" s="42" t="s">
        <v>74</v>
      </c>
      <c r="C85" s="42"/>
      <c r="D85" s="80"/>
      <c r="E85" s="74"/>
      <c r="F85" s="81"/>
      <c r="G85" s="83"/>
      <c r="H85" s="84"/>
      <c r="I85" s="49"/>
      <c r="J85" s="86"/>
      <c r="K85" s="49"/>
      <c r="L85" s="85"/>
    </row>
    <row r="86" spans="1:12" x14ac:dyDescent="0.25">
      <c r="A86" s="26">
        <v>79</v>
      </c>
      <c r="B86" s="93" t="s">
        <v>75</v>
      </c>
      <c r="C86" s="94"/>
      <c r="D86" s="94"/>
      <c r="E86" s="94"/>
      <c r="F86" s="94"/>
      <c r="G86" s="94"/>
      <c r="H86" s="94"/>
      <c r="I86" s="94"/>
    </row>
    <row r="87" spans="1:12" x14ac:dyDescent="0.25">
      <c r="A87" s="26">
        <v>80</v>
      </c>
      <c r="B87" s="94"/>
      <c r="C87" s="94"/>
      <c r="D87" s="94"/>
      <c r="E87" s="94"/>
      <c r="F87" s="94"/>
      <c r="G87" s="94"/>
      <c r="H87" s="94"/>
      <c r="I87" s="94"/>
    </row>
    <row r="88" spans="1:12" x14ac:dyDescent="0.25">
      <c r="A88" s="26">
        <v>81</v>
      </c>
      <c r="B88" s="95" t="s">
        <v>76</v>
      </c>
      <c r="C88" s="94"/>
      <c r="D88" s="94"/>
      <c r="E88" s="94"/>
      <c r="F88" s="94"/>
      <c r="G88" s="94"/>
      <c r="H88" s="94"/>
      <c r="I88" s="94"/>
      <c r="J88" s="21"/>
      <c r="K88" s="21"/>
      <c r="L88" s="21"/>
    </row>
    <row r="89" spans="1:12" x14ac:dyDescent="0.25">
      <c r="A89" s="26">
        <v>82</v>
      </c>
      <c r="B89" s="94"/>
      <c r="C89" s="94"/>
      <c r="D89" s="94"/>
      <c r="E89" s="94"/>
      <c r="F89" s="94"/>
      <c r="G89" s="94"/>
      <c r="H89" s="94"/>
      <c r="I89" s="94"/>
    </row>
    <row r="90" spans="1:12" ht="19.5" customHeight="1" x14ac:dyDescent="0.25">
      <c r="A90" s="26">
        <v>83</v>
      </c>
      <c r="B90" s="94"/>
      <c r="C90" s="94"/>
      <c r="D90" s="94"/>
      <c r="E90" s="94"/>
      <c r="F90" s="94"/>
      <c r="G90" s="94"/>
      <c r="H90" s="94"/>
      <c r="I90" s="94"/>
    </row>
    <row r="91" spans="1:12" ht="15.75" thickBot="1" x14ac:dyDescent="0.3">
      <c r="A91" s="26">
        <v>84</v>
      </c>
      <c r="B91" s="89" t="s">
        <v>77</v>
      </c>
    </row>
    <row r="92" spans="1:12" ht="15.75" thickBot="1" x14ac:dyDescent="0.3">
      <c r="A92" s="26">
        <v>85</v>
      </c>
      <c r="B92" s="87" t="s">
        <v>78</v>
      </c>
      <c r="C92" s="90"/>
      <c r="D92" s="88"/>
      <c r="E92" s="88" t="s">
        <v>79</v>
      </c>
      <c r="F92" s="88"/>
      <c r="G92" s="88" t="s">
        <v>79</v>
      </c>
      <c r="H92" s="88"/>
      <c r="I92" s="88"/>
      <c r="J92" s="88"/>
      <c r="K92" s="88"/>
      <c r="L92" s="88"/>
    </row>
    <row r="93" spans="1:12" ht="15.75" thickBot="1" x14ac:dyDescent="0.3">
      <c r="A93" s="26">
        <v>86</v>
      </c>
    </row>
    <row r="94" spans="1:12" ht="15.75" thickBot="1" x14ac:dyDescent="0.3">
      <c r="A94" s="26">
        <v>87</v>
      </c>
      <c r="B94" s="87" t="s">
        <v>80</v>
      </c>
      <c r="C94" s="90"/>
      <c r="D94" s="90"/>
      <c r="E94" s="88"/>
      <c r="F94" s="88"/>
      <c r="G94" s="90"/>
      <c r="H94" s="88" t="s">
        <v>81</v>
      </c>
      <c r="I94" s="90"/>
      <c r="J94" s="90"/>
      <c r="K94" s="90"/>
      <c r="L94" s="90"/>
    </row>
    <row r="95" spans="1:12" x14ac:dyDescent="0.25">
      <c r="A95" s="26"/>
    </row>
    <row r="96" spans="1:12" x14ac:dyDescent="0.25">
      <c r="A96" s="26"/>
    </row>
  </sheetData>
  <mergeCells count="2">
    <mergeCell ref="B86:I87"/>
    <mergeCell ref="B88:I90"/>
  </mergeCells>
  <pageMargins left="0.7" right="0.7" top="0.75" bottom="0.75" header="0.3" footer="0.3"/>
  <pageSetup scale="49" fitToWidth="0" orientation="portrait" horizontalDpi="300" verticalDpi="300" r:id="rId1"/>
  <headerFooter>
    <oddHeader>&amp;RNWN WUTC Advice 20-8
Exhibit A - Supporting Materials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4"/>
  <sheetViews>
    <sheetView tabSelected="1" zoomScaleNormal="100" workbookViewId="0">
      <selection activeCell="G2" sqref="G2"/>
    </sheetView>
  </sheetViews>
  <sheetFormatPr defaultRowHeight="15" x14ac:dyDescent="0.25"/>
  <cols>
    <col min="1" max="4" width="9.140625" style="17"/>
    <col min="5" max="5" width="26.5703125" style="17" customWidth="1"/>
    <col min="6" max="6" width="13.42578125" style="17" bestFit="1" customWidth="1"/>
    <col min="7" max="8" width="7.85546875" style="17" customWidth="1"/>
    <col min="9" max="16384" width="9.140625" style="17"/>
  </cols>
  <sheetData>
    <row r="1" spans="1:8" x14ac:dyDescent="0.25">
      <c r="A1" s="1" t="s">
        <v>0</v>
      </c>
      <c r="B1" s="2"/>
      <c r="C1" s="2"/>
      <c r="D1" s="2"/>
      <c r="E1" s="2"/>
      <c r="F1" s="2"/>
      <c r="G1" s="2"/>
      <c r="H1" s="2"/>
    </row>
    <row r="2" spans="1:8" x14ac:dyDescent="0.25">
      <c r="A2" s="1" t="s">
        <v>1</v>
      </c>
      <c r="B2" s="2"/>
      <c r="C2" s="2"/>
      <c r="D2" s="2"/>
      <c r="E2" s="2"/>
      <c r="F2" s="2"/>
      <c r="G2" s="2"/>
      <c r="H2" s="2"/>
    </row>
    <row r="3" spans="1:8" x14ac:dyDescent="0.25">
      <c r="A3" s="1" t="s">
        <v>8</v>
      </c>
      <c r="B3" s="2"/>
      <c r="C3" s="2"/>
      <c r="D3" s="2"/>
      <c r="E3" s="2"/>
      <c r="F3" s="2"/>
      <c r="G3" s="2"/>
      <c r="H3" s="2"/>
    </row>
    <row r="4" spans="1:8" x14ac:dyDescent="0.25">
      <c r="A4" s="1" t="s">
        <v>10</v>
      </c>
      <c r="B4" s="2"/>
      <c r="C4" s="2"/>
      <c r="D4" s="2"/>
      <c r="E4" s="2"/>
      <c r="F4" s="2"/>
      <c r="G4" s="2"/>
      <c r="H4" s="2"/>
    </row>
    <row r="5" spans="1:8" x14ac:dyDescent="0.25">
      <c r="A5" s="3"/>
      <c r="B5" s="2"/>
      <c r="C5" s="2"/>
      <c r="D5" s="2"/>
      <c r="E5" s="2"/>
      <c r="F5" s="2"/>
      <c r="G5" s="2"/>
      <c r="H5" s="2"/>
    </row>
    <row r="6" spans="1:8" x14ac:dyDescent="0.25">
      <c r="A6" s="2"/>
      <c r="B6" s="2"/>
      <c r="C6" s="2"/>
      <c r="D6" s="2"/>
      <c r="E6" s="2"/>
      <c r="F6" s="2"/>
      <c r="G6" s="2"/>
      <c r="H6" s="2"/>
    </row>
    <row r="7" spans="1:8" x14ac:dyDescent="0.25">
      <c r="A7" s="4">
        <v>1</v>
      </c>
      <c r="B7" s="2"/>
      <c r="C7" s="2"/>
      <c r="D7" s="2"/>
      <c r="E7" s="2"/>
      <c r="F7" s="5" t="s">
        <v>2</v>
      </c>
      <c r="G7" s="2"/>
      <c r="H7" s="5" t="s">
        <v>9</v>
      </c>
    </row>
    <row r="8" spans="1:8" x14ac:dyDescent="0.25">
      <c r="A8" s="4">
        <f>+A7+1</f>
        <v>2</v>
      </c>
      <c r="B8" s="2"/>
      <c r="C8" s="2"/>
      <c r="D8" s="2"/>
      <c r="E8" s="2"/>
      <c r="F8" s="6"/>
      <c r="G8" s="2"/>
      <c r="H8" s="7"/>
    </row>
    <row r="9" spans="1:8" x14ac:dyDescent="0.25">
      <c r="A9" s="4">
        <f t="shared" ref="A9:A24" si="0">+A8+1</f>
        <v>3</v>
      </c>
      <c r="B9" s="8" t="s">
        <v>3</v>
      </c>
      <c r="C9" s="2"/>
      <c r="D9" s="2"/>
      <c r="E9" s="2"/>
      <c r="F9" s="6"/>
      <c r="G9" s="2"/>
      <c r="H9" s="7"/>
    </row>
    <row r="10" spans="1:8" x14ac:dyDescent="0.25">
      <c r="A10" s="4">
        <f t="shared" si="0"/>
        <v>4</v>
      </c>
      <c r="B10" s="8"/>
      <c r="C10" s="2"/>
      <c r="D10" s="2"/>
      <c r="E10" s="2"/>
      <c r="F10" s="6"/>
      <c r="G10" s="2"/>
      <c r="H10" s="7"/>
    </row>
    <row r="11" spans="1:8" x14ac:dyDescent="0.25">
      <c r="A11" s="4">
        <f t="shared" si="0"/>
        <v>5</v>
      </c>
      <c r="B11" s="9" t="s">
        <v>4</v>
      </c>
      <c r="C11" s="2"/>
      <c r="D11" s="2"/>
      <c r="E11" s="2"/>
      <c r="F11" s="2"/>
      <c r="G11" s="2"/>
      <c r="H11" s="7"/>
    </row>
    <row r="12" spans="1:8" x14ac:dyDescent="0.25">
      <c r="A12" s="4">
        <f t="shared" si="0"/>
        <v>6</v>
      </c>
      <c r="B12" s="2" t="s">
        <v>11</v>
      </c>
      <c r="C12" s="2"/>
      <c r="D12" s="2"/>
      <c r="E12" s="2"/>
      <c r="F12" s="6">
        <v>2191106</v>
      </c>
      <c r="G12" s="2"/>
      <c r="H12" s="7" t="s">
        <v>12</v>
      </c>
    </row>
    <row r="13" spans="1:8" x14ac:dyDescent="0.25">
      <c r="A13" s="4">
        <f t="shared" si="0"/>
        <v>7</v>
      </c>
      <c r="B13" s="2"/>
      <c r="C13" s="2"/>
      <c r="D13" s="2"/>
      <c r="E13" s="2"/>
      <c r="F13" s="6"/>
      <c r="G13" s="2"/>
      <c r="H13" s="7"/>
    </row>
    <row r="14" spans="1:8" x14ac:dyDescent="0.25">
      <c r="A14" s="4">
        <f t="shared" si="0"/>
        <v>8</v>
      </c>
      <c r="B14" s="9" t="s">
        <v>5</v>
      </c>
      <c r="C14" s="2"/>
      <c r="D14" s="2"/>
      <c r="E14" s="2"/>
      <c r="F14" s="2"/>
      <c r="G14" s="2"/>
      <c r="H14" s="7"/>
    </row>
    <row r="15" spans="1:8" x14ac:dyDescent="0.25">
      <c r="A15" s="4">
        <f t="shared" si="0"/>
        <v>9</v>
      </c>
      <c r="B15" s="2" t="s">
        <v>11</v>
      </c>
      <c r="C15" s="2"/>
      <c r="D15" s="2"/>
      <c r="E15" s="2"/>
      <c r="F15" s="10">
        <v>0</v>
      </c>
      <c r="G15" s="2"/>
      <c r="H15" s="7"/>
    </row>
    <row r="16" spans="1:8" x14ac:dyDescent="0.25">
      <c r="A16" s="4">
        <f t="shared" si="0"/>
        <v>10</v>
      </c>
      <c r="B16" s="2"/>
      <c r="C16" s="2"/>
      <c r="D16" s="2"/>
      <c r="E16" s="2"/>
      <c r="F16" s="6"/>
      <c r="G16" s="2"/>
      <c r="H16" s="2"/>
    </row>
    <row r="17" spans="1:8" x14ac:dyDescent="0.25">
      <c r="A17" s="4">
        <f t="shared" si="0"/>
        <v>11</v>
      </c>
      <c r="B17" s="3"/>
      <c r="C17" s="2"/>
      <c r="D17" s="2"/>
      <c r="E17" s="2"/>
      <c r="F17" s="6"/>
      <c r="G17" s="2"/>
      <c r="H17" s="2"/>
    </row>
    <row r="18" spans="1:8" ht="15.75" thickBot="1" x14ac:dyDescent="0.3">
      <c r="A18" s="4">
        <f t="shared" si="0"/>
        <v>12</v>
      </c>
      <c r="B18" s="3" t="s">
        <v>6</v>
      </c>
      <c r="C18" s="2"/>
      <c r="D18" s="2"/>
      <c r="E18" s="2"/>
      <c r="F18" s="11">
        <v>2191106</v>
      </c>
      <c r="G18" s="2"/>
      <c r="H18" s="2"/>
    </row>
    <row r="19" spans="1:8" ht="15.75" thickTop="1" x14ac:dyDescent="0.25">
      <c r="A19" s="4">
        <f t="shared" si="0"/>
        <v>13</v>
      </c>
      <c r="B19" s="2"/>
      <c r="C19" s="2"/>
      <c r="D19" s="2"/>
      <c r="E19" s="2"/>
      <c r="F19" s="6"/>
      <c r="G19" s="2"/>
      <c r="H19" s="2"/>
    </row>
    <row r="20" spans="1:8" x14ac:dyDescent="0.25">
      <c r="A20" s="4">
        <f t="shared" si="0"/>
        <v>14</v>
      </c>
      <c r="B20" s="2"/>
      <c r="C20" s="2"/>
      <c r="D20" s="2"/>
      <c r="E20" s="2"/>
      <c r="F20" s="6"/>
      <c r="G20" s="2"/>
      <c r="H20" s="2"/>
    </row>
    <row r="21" spans="1:8" x14ac:dyDescent="0.25">
      <c r="A21" s="4">
        <f t="shared" si="0"/>
        <v>15</v>
      </c>
      <c r="B21" s="2"/>
      <c r="C21" s="2"/>
      <c r="D21" s="2"/>
      <c r="E21" s="2"/>
      <c r="F21" s="6"/>
      <c r="G21" s="2"/>
      <c r="H21" s="2"/>
    </row>
    <row r="22" spans="1:8" x14ac:dyDescent="0.25">
      <c r="A22" s="4">
        <f t="shared" si="0"/>
        <v>16</v>
      </c>
      <c r="B22" s="12" t="str">
        <f>+'[2]20-10 Combined'!B32</f>
        <v>2019 Washington CBR Normalized Total Revenues</v>
      </c>
      <c r="C22" s="13"/>
      <c r="D22" s="13"/>
      <c r="E22" s="2"/>
      <c r="F22" s="14">
        <v>65154832.451915644</v>
      </c>
      <c r="G22" s="2"/>
      <c r="H22" s="2"/>
    </row>
    <row r="23" spans="1:8" x14ac:dyDescent="0.25">
      <c r="A23" s="4">
        <f t="shared" si="0"/>
        <v>17</v>
      </c>
      <c r="B23" s="3"/>
      <c r="C23" s="2"/>
      <c r="D23" s="2"/>
      <c r="E23" s="2"/>
      <c r="F23" s="15"/>
      <c r="G23" s="2"/>
      <c r="H23" s="2"/>
    </row>
    <row r="24" spans="1:8" x14ac:dyDescent="0.25">
      <c r="A24" s="4">
        <f t="shared" si="0"/>
        <v>18</v>
      </c>
      <c r="B24" s="3" t="s">
        <v>7</v>
      </c>
      <c r="C24" s="2"/>
      <c r="D24" s="2"/>
      <c r="E24" s="2"/>
      <c r="F24" s="16">
        <v>3.3599999999999998E-2</v>
      </c>
      <c r="G24" s="2"/>
      <c r="H24" s="2"/>
    </row>
  </sheetData>
  <pageMargins left="0.7" right="0.7" top="0.75" bottom="0.75" header="0.3" footer="0.3"/>
  <pageSetup scale="49" fitToWidth="0" orientation="landscape" r:id="rId1"/>
  <headerFooter>
    <oddHeader>&amp;RNWN WUTC Advice 20-8
Exhibit A - Supporting Materials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2020-09-14T07:00:00+00:00</OpenedDate>
    <SignificantOrder xmlns="dc463f71-b30c-4ab2-9473-d307f9d35888">false</SignificantOrder>
    <Date1 xmlns="dc463f71-b30c-4ab2-9473-d307f9d35888">2020-09-14T07:00:00+00:00</Date1>
    <IsDocumentOrder xmlns="dc463f71-b30c-4ab2-9473-d307f9d35888">false</IsDocumentOrder>
    <IsHighlyConfidential xmlns="dc463f71-b30c-4ab2-9473-d307f9d35888">false</IsHighlyConfidential>
    <CaseCompanyNames xmlns="dc463f71-b30c-4ab2-9473-d307f9d35888">Northwest Natural Gas Company</CaseCompanyNames>
    <Nickname xmlns="http://schemas.microsoft.com/sharepoint/v3" xsi:nil="true"/>
    <DocketNumber xmlns="dc463f71-b30c-4ab2-9473-d307f9d35888">200795</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B23A15F4D7C14847A3234A0360CA4D91" ma:contentTypeVersion="52" ma:contentTypeDescription="" ma:contentTypeScope="" ma:versionID="7226c141cf4056a2345128c2d38e005f">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2B6959-3662-4D09-B02E-88394C8B4F4D}"/>
</file>

<file path=customXml/itemProps2.xml><?xml version="1.0" encoding="utf-8"?>
<ds:datastoreItem xmlns:ds="http://schemas.openxmlformats.org/officeDocument/2006/customXml" ds:itemID="{7E8A1645-1607-47CB-9B7E-902113BBDE72}"/>
</file>

<file path=customXml/itemProps3.xml><?xml version="1.0" encoding="utf-8"?>
<ds:datastoreItem xmlns:ds="http://schemas.openxmlformats.org/officeDocument/2006/customXml" ds:itemID="{A2FF80BE-DC99-4645-B816-E334630F2E6D}"/>
</file>

<file path=customXml/itemProps4.xml><?xml version="1.0" encoding="utf-8"?>
<ds:datastoreItem xmlns:ds="http://schemas.openxmlformats.org/officeDocument/2006/customXml" ds:itemID="{F12305A6-107C-4FDE-B10B-4F328AE20ED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Effcts on Avg. Bill</vt:lpstr>
      <vt:lpstr>Effects on Revenue</vt:lpstr>
    </vt:vector>
  </TitlesOfParts>
  <Company>NW Natural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Bourdo, Lora</dc:creator>
  <cp:lastModifiedBy>Lee-Pella, Erica N.</cp:lastModifiedBy>
  <cp:lastPrinted>2020-09-11T18:22:04Z</cp:lastPrinted>
  <dcterms:created xsi:type="dcterms:W3CDTF">2019-09-11T21:16:28Z</dcterms:created>
  <dcterms:modified xsi:type="dcterms:W3CDTF">2020-09-11T18:22:44Z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0x0101006E56B4D1795A2E4DB2F0B01679ED314A00B23A15F4D7C14847A3234A0360CA4D91</vt:lpwstr>
  </property>
  <property fmtid="{D5CDD505-2E9C-101B-9397-08002B2CF9AE}" pid="3" name="_docset_NoMedatataSyncRequired">
    <vt:lpwstr>False</vt:lpwstr>
  </property>
  <property fmtid="{D5CDD505-2E9C-101B-9397-08002B2CF9AE}" pid="4" name="IsEFSEC">
    <vt:bool>false</vt:bool>
  </property>
</Properties>
</file>