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2" yWindow="1440" windowWidth="17352" windowHeight="10080" activeTab="1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 calcMode="autoNoTable"/>
</workbook>
</file>

<file path=xl/calcChain.xml><?xml version="1.0" encoding="utf-8"?>
<calcChain xmlns="http://schemas.openxmlformats.org/spreadsheetml/2006/main">
  <c r="H53" i="1" l="1"/>
  <c r="H42" i="1"/>
  <c r="H20" i="1"/>
  <c r="H20" i="3" l="1"/>
  <c r="H50" i="3"/>
  <c r="H40" i="3"/>
  <c r="B4" i="3" l="1"/>
  <c r="D20" i="1"/>
  <c r="E20" i="1" l="1"/>
  <c r="E20" i="3"/>
  <c r="E50" i="3"/>
  <c r="D50" i="3"/>
  <c r="E40" i="3"/>
  <c r="D40" i="3"/>
  <c r="H30" i="3"/>
  <c r="E30" i="3"/>
  <c r="D30" i="3"/>
  <c r="D20" i="3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H31" i="1" l="1"/>
  <c r="E31" i="1"/>
  <c r="D31" i="1"/>
  <c r="I31" i="1" l="1"/>
  <c r="J31" i="1" s="1"/>
  <c r="F31" i="1"/>
  <c r="G31" i="1" s="1"/>
  <c r="E42" i="1"/>
  <c r="D42" i="1"/>
  <c r="F42" i="1" l="1"/>
  <c r="G42" i="1" s="1"/>
  <c r="I42" i="1"/>
  <c r="J42" i="1" s="1"/>
  <c r="E53" i="1" l="1"/>
  <c r="D53" i="1" l="1"/>
  <c r="F53" i="1" l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<sst xmlns="http://schemas.openxmlformats.org/spreadsheetml/2006/main" count="180" uniqueCount="42">
  <si>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</si>
  <si>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</si>
  <si>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</si>
  <si>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</si>
  <si>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</si>
  <si>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</si>
  <si>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</si>
  <si>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</si>
  <si>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</si>
  <si>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</si>
  <si>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</si>
  <si>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</si>
  <si>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</si>
  <si>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</si>
  <si>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</si>
  <si>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</si>
  <si>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</si>
  <si>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</si>
  <si>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</si>
  <si>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</si>
  <si>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</si>
  <si>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</si>
  <si>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</si>
  <si>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</si>
  <si>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</si>
  <si>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</si>
  <si>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</si>
  <si>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</si>
  <si>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</si>
  <si>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</si>
  <si>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</si>
  <si>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</si>
  <si>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</si>
  <si>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</si>
  <si>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</si>
  <si>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</si>
  <si>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</si>
  <si>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</si>
  <si>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</si>
  <si>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</si>
  <si>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</si>
  <si>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3/31/2019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</si>
</sst>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Q18" sqref="Q18"/>
    </sheetView>
  </sheetViews>
  <sheetFormatPr defaultColWidth="8.88671875" defaultRowHeight="14.4" x14ac:dyDescent="0.3"/>
  <cols>
    <col min="1" max="1" width="3.5546875" style="9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1" x14ac:dyDescent="0.4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1" x14ac:dyDescent="0.4">
      <c r="B4" s="96" t="s">
        <v>41</v>
      </c>
      <c r="C4" s="96"/>
      <c r="D4" s="96"/>
      <c r="E4" s="96"/>
      <c r="F4" s="96"/>
      <c r="G4" s="96"/>
      <c r="H4" s="96"/>
      <c r="I4" s="96"/>
      <c r="J4" s="96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7.399999999999999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7.399999999999999" x14ac:dyDescent="0.3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92">
        <v>1</v>
      </c>
      <c r="B14" s="19" t="s">
        <v>13</v>
      </c>
      <c r="C14" s="20"/>
      <c r="D14" s="81">
        <v>1021031</v>
      </c>
      <c r="E14" s="81">
        <v>1019088</v>
      </c>
      <c r="F14" s="21">
        <v>1943</v>
      </c>
      <c r="G14" s="22">
        <v>1.9066066914731603E-3</v>
      </c>
      <c r="H14" s="81">
        <v>1006857</v>
      </c>
      <c r="I14" s="21">
        <v>14174</v>
      </c>
      <c r="J14" s="22">
        <v>1.4077470782842052E-2</v>
      </c>
      <c r="K14" s="18"/>
    </row>
    <row r="15" spans="1:14" ht="17.399999999999999" x14ac:dyDescent="0.3">
      <c r="A15" s="92">
        <v>2</v>
      </c>
      <c r="B15" s="19" t="s">
        <v>38</v>
      </c>
      <c r="C15" s="20"/>
      <c r="D15" s="81">
        <v>129436</v>
      </c>
      <c r="E15" s="81">
        <v>130500</v>
      </c>
      <c r="F15" s="21">
        <v>-1064</v>
      </c>
      <c r="G15" s="22">
        <v>-8.1532567049808422E-3</v>
      </c>
      <c r="H15" s="81">
        <v>128354</v>
      </c>
      <c r="I15" s="21">
        <v>1082</v>
      </c>
      <c r="J15" s="22">
        <v>8.4298113031148238E-3</v>
      </c>
      <c r="K15" s="18"/>
    </row>
    <row r="16" spans="1:14" ht="17.399999999999999" x14ac:dyDescent="0.3">
      <c r="A16" s="92">
        <v>3</v>
      </c>
      <c r="B16" s="19" t="s">
        <v>39</v>
      </c>
      <c r="C16" s="20"/>
      <c r="D16" s="81">
        <v>3346</v>
      </c>
      <c r="E16" s="81">
        <v>3333</v>
      </c>
      <c r="F16" s="21">
        <v>13</v>
      </c>
      <c r="G16" s="22">
        <v>3.9003900390039005E-3</v>
      </c>
      <c r="H16" s="81">
        <v>3371</v>
      </c>
      <c r="I16" s="21">
        <v>-25</v>
      </c>
      <c r="J16" s="22">
        <v>-7.4161969741916344E-3</v>
      </c>
      <c r="K16" s="18"/>
    </row>
    <row r="17" spans="1:11" ht="17.399999999999999" x14ac:dyDescent="0.3">
      <c r="A17" s="92">
        <v>4</v>
      </c>
      <c r="B17" s="19" t="s">
        <v>18</v>
      </c>
      <c r="C17" s="20"/>
      <c r="D17" s="81">
        <v>7197</v>
      </c>
      <c r="E17" s="81">
        <v>7147</v>
      </c>
      <c r="F17" s="21">
        <v>50</v>
      </c>
      <c r="G17" s="22">
        <v>6.9959423534350076E-3</v>
      </c>
      <c r="H17" s="81">
        <v>6894</v>
      </c>
      <c r="I17" s="21">
        <v>303</v>
      </c>
      <c r="J17" s="22">
        <v>4.3951261966927765E-2</v>
      </c>
      <c r="K17" s="18"/>
    </row>
    <row r="18" spans="1:11" ht="17.399999999999999" x14ac:dyDescent="0.3">
      <c r="A18" s="92">
        <v>5</v>
      </c>
      <c r="B18" s="19" t="s">
        <v>40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7.399999999999999" x14ac:dyDescent="0.3">
      <c r="A19" s="92">
        <v>6</v>
      </c>
      <c r="B19" s="19" t="s">
        <v>19</v>
      </c>
      <c r="C19" s="23"/>
      <c r="D19" s="82">
        <v>16</v>
      </c>
      <c r="E19" s="82">
        <v>16</v>
      </c>
      <c r="F19" s="24">
        <v>0</v>
      </c>
      <c r="G19" s="25">
        <v>0</v>
      </c>
      <c r="H19" s="82">
        <v>16</v>
      </c>
      <c r="I19" s="24">
        <v>0</v>
      </c>
      <c r="J19" s="25">
        <v>0</v>
      </c>
      <c r="K19" s="26"/>
    </row>
    <row r="20" spans="1:11" ht="17.399999999999999" x14ac:dyDescent="0.3">
      <c r="A20" s="92">
        <v>7</v>
      </c>
      <c r="B20" s="19" t="s">
        <v>20</v>
      </c>
      <c r="C20" s="20"/>
      <c r="D20" s="27">
        <f>SUM(D14:D19)</f>
        <v>1161034</v>
      </c>
      <c r="E20" s="27">
        <f>SUM(E14:E19)</f>
        <v>1160092</v>
      </c>
      <c r="F20" s="27">
        <f>SUM(F14:F19)</f>
        <v>942</v>
      </c>
      <c r="G20" s="22">
        <f t="shared" ref="G20" si="0">F20/E20</f>
        <v>8.1200456515517739E-4</v>
      </c>
      <c r="H20" s="27">
        <f>SUM(H14:H19)</f>
        <v>1145500</v>
      </c>
      <c r="I20" s="27">
        <f>SUM(I14:I19)</f>
        <v>15534</v>
      </c>
      <c r="J20" s="22">
        <f>+I20/H20</f>
        <v>1.3560890440855521E-2</v>
      </c>
      <c r="K20" s="28"/>
    </row>
    <row r="21" spans="1:11" ht="17.399999999999999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399999999999999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399999999999999" x14ac:dyDescent="0.3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399999999999999" x14ac:dyDescent="0.3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x14ac:dyDescent="0.3">
      <c r="A25" s="92">
        <v>12</v>
      </c>
      <c r="B25" s="19" t="s">
        <v>13</v>
      </c>
      <c r="C25" s="20"/>
      <c r="D25" s="81">
        <v>1020148</v>
      </c>
      <c r="E25" s="81">
        <v>1018119</v>
      </c>
      <c r="F25" s="21">
        <v>2029</v>
      </c>
      <c r="G25" s="22">
        <v>1.9928908113884527E-3</v>
      </c>
      <c r="H25" s="81">
        <v>1006045</v>
      </c>
      <c r="I25" s="21">
        <v>14103</v>
      </c>
      <c r="J25" s="22">
        <v>1.4018259620593512E-2</v>
      </c>
      <c r="K25" s="26"/>
    </row>
    <row r="26" spans="1:11" ht="17.399999999999999" x14ac:dyDescent="0.3">
      <c r="A26" s="92">
        <v>13</v>
      </c>
      <c r="B26" s="19" t="s">
        <v>38</v>
      </c>
      <c r="C26" s="20"/>
      <c r="D26" s="81">
        <v>129293</v>
      </c>
      <c r="E26" s="81">
        <v>130312</v>
      </c>
      <c r="F26" s="21">
        <v>-1019</v>
      </c>
      <c r="G26" s="22">
        <v>-7.8196942722082389E-3</v>
      </c>
      <c r="H26" s="81">
        <v>128085</v>
      </c>
      <c r="I26" s="21">
        <v>1208</v>
      </c>
      <c r="J26" s="22">
        <v>9.4312370691337789E-3</v>
      </c>
      <c r="K26" s="26"/>
    </row>
    <row r="27" spans="1:11" ht="17.399999999999999" x14ac:dyDescent="0.3">
      <c r="A27" s="92">
        <v>14</v>
      </c>
      <c r="B27" s="19" t="s">
        <v>39</v>
      </c>
      <c r="C27" s="20"/>
      <c r="D27" s="81">
        <v>3342</v>
      </c>
      <c r="E27" s="81">
        <v>3334</v>
      </c>
      <c r="F27" s="21">
        <v>8</v>
      </c>
      <c r="G27" s="22">
        <v>2.3995200959808036E-3</v>
      </c>
      <c r="H27" s="81">
        <v>3374</v>
      </c>
      <c r="I27" s="21">
        <v>-32</v>
      </c>
      <c r="J27" s="22">
        <v>-9.4842916419679898E-3</v>
      </c>
    </row>
    <row r="28" spans="1:11" ht="17.399999999999999" x14ac:dyDescent="0.3">
      <c r="A28" s="92">
        <v>15</v>
      </c>
      <c r="B28" s="19" t="s">
        <v>18</v>
      </c>
      <c r="C28" s="20"/>
      <c r="D28" s="81">
        <v>7177</v>
      </c>
      <c r="E28" s="81">
        <v>7126</v>
      </c>
      <c r="F28" s="21">
        <v>51</v>
      </c>
      <c r="G28" s="22">
        <v>7.1568902610159978E-3</v>
      </c>
      <c r="H28" s="81">
        <v>6875</v>
      </c>
      <c r="I28" s="21">
        <v>302</v>
      </c>
      <c r="J28" s="22">
        <v>4.3927272727272725E-2</v>
      </c>
    </row>
    <row r="29" spans="1:11" ht="17.399999999999999" x14ac:dyDescent="0.3">
      <c r="A29" s="92">
        <v>16</v>
      </c>
      <c r="B29" s="19" t="s">
        <v>40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399999999999999" x14ac:dyDescent="0.3">
      <c r="A30" s="92">
        <v>17</v>
      </c>
      <c r="B30" s="19" t="s">
        <v>19</v>
      </c>
      <c r="C30" s="23"/>
      <c r="D30" s="82">
        <v>16</v>
      </c>
      <c r="E30" s="82">
        <v>16</v>
      </c>
      <c r="F30" s="24">
        <v>0</v>
      </c>
      <c r="G30" s="25">
        <v>0</v>
      </c>
      <c r="H30" s="82">
        <v>16</v>
      </c>
      <c r="I30" s="24">
        <v>0</v>
      </c>
      <c r="J30" s="25">
        <v>0</v>
      </c>
      <c r="K30" s="26"/>
    </row>
    <row r="31" spans="1:11" ht="17.399999999999999" x14ac:dyDescent="0.3">
      <c r="A31" s="92">
        <v>18</v>
      </c>
      <c r="B31" s="19" t="s">
        <v>20</v>
      </c>
      <c r="C31" s="20"/>
      <c r="D31" s="21">
        <f>SUM(D25:D30)</f>
        <v>1159984</v>
      </c>
      <c r="E31" s="21">
        <f>SUM(E25:E30)</f>
        <v>1158915</v>
      </c>
      <c r="F31" s="27">
        <f>SUM(F25:F30)</f>
        <v>1069</v>
      </c>
      <c r="G31" s="22">
        <f t="shared" ref="G31" si="1">F31/E31</f>
        <v>9.2241449976918067E-4</v>
      </c>
      <c r="H31" s="27">
        <f>SUM(H25:H30)</f>
        <v>1144403</v>
      </c>
      <c r="I31" s="27">
        <f>SUM(I25:I30)</f>
        <v>15581</v>
      </c>
      <c r="J31" s="22">
        <f>+I31/H31</f>
        <v>1.3614959065993361E-2</v>
      </c>
      <c r="K31" s="28"/>
    </row>
    <row r="32" spans="1:11" ht="17.399999999999999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7.399999999999999" x14ac:dyDescent="0.3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7.399999999999999" x14ac:dyDescent="0.3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92">
        <v>11</v>
      </c>
      <c r="B36" s="19" t="s">
        <v>13</v>
      </c>
      <c r="C36" s="20"/>
      <c r="D36" s="81">
        <v>1020148</v>
      </c>
      <c r="E36" s="81">
        <v>1018119</v>
      </c>
      <c r="F36" s="21">
        <v>2029</v>
      </c>
      <c r="G36" s="22">
        <v>1.9928908113884527E-3</v>
      </c>
      <c r="H36" s="81">
        <v>1006045</v>
      </c>
      <c r="I36" s="21">
        <v>14103</v>
      </c>
      <c r="J36" s="22">
        <v>1.4018259620593512E-2</v>
      </c>
      <c r="K36" s="26"/>
    </row>
    <row r="37" spans="1:11" ht="17.399999999999999" x14ac:dyDescent="0.3">
      <c r="A37" s="92">
        <v>12</v>
      </c>
      <c r="B37" s="19" t="s">
        <v>38</v>
      </c>
      <c r="C37" s="20"/>
      <c r="D37" s="81">
        <v>129293</v>
      </c>
      <c r="E37" s="81">
        <v>130312</v>
      </c>
      <c r="F37" s="21">
        <v>-1019</v>
      </c>
      <c r="G37" s="22">
        <v>-7.8196942722082389E-3</v>
      </c>
      <c r="H37" s="81">
        <v>128085</v>
      </c>
      <c r="I37" s="21">
        <v>1208</v>
      </c>
      <c r="J37" s="22">
        <v>9.4312370691337789E-3</v>
      </c>
      <c r="K37" s="26"/>
    </row>
    <row r="38" spans="1:11" ht="17.399999999999999" x14ac:dyDescent="0.3">
      <c r="A38" s="92">
        <v>13</v>
      </c>
      <c r="B38" s="19" t="s">
        <v>39</v>
      </c>
      <c r="C38" s="20"/>
      <c r="D38" s="81">
        <v>3342</v>
      </c>
      <c r="E38" s="81">
        <v>3334</v>
      </c>
      <c r="F38" s="21">
        <v>8</v>
      </c>
      <c r="G38" s="22">
        <v>2.3995200959808036E-3</v>
      </c>
      <c r="H38" s="81">
        <v>3374</v>
      </c>
      <c r="I38" s="21">
        <v>-32</v>
      </c>
      <c r="J38" s="22">
        <v>-9.4842916419679898E-3</v>
      </c>
    </row>
    <row r="39" spans="1:11" ht="17.399999999999999" x14ac:dyDescent="0.3">
      <c r="A39" s="92">
        <v>14</v>
      </c>
      <c r="B39" s="19" t="s">
        <v>18</v>
      </c>
      <c r="C39" s="20"/>
      <c r="D39" s="81">
        <v>7177</v>
      </c>
      <c r="E39" s="81">
        <v>7126</v>
      </c>
      <c r="F39" s="21">
        <v>51</v>
      </c>
      <c r="G39" s="22">
        <v>7.1568902610159978E-3</v>
      </c>
      <c r="H39" s="81">
        <v>6875</v>
      </c>
      <c r="I39" s="21">
        <v>302</v>
      </c>
      <c r="J39" s="22">
        <v>4.3927272727272725E-2</v>
      </c>
    </row>
    <row r="40" spans="1:11" ht="17.399999999999999" x14ac:dyDescent="0.3">
      <c r="A40" s="92">
        <v>15</v>
      </c>
      <c r="B40" s="19" t="s">
        <v>40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7.399999999999999" x14ac:dyDescent="0.3">
      <c r="A41" s="92">
        <v>16</v>
      </c>
      <c r="B41" s="19" t="s">
        <v>19</v>
      </c>
      <c r="C41" s="23"/>
      <c r="D41" s="82">
        <v>16</v>
      </c>
      <c r="E41" s="82">
        <v>16</v>
      </c>
      <c r="F41" s="46">
        <v>0</v>
      </c>
      <c r="G41" s="47">
        <v>0</v>
      </c>
      <c r="H41" s="82">
        <v>16</v>
      </c>
      <c r="I41" s="46">
        <v>0</v>
      </c>
      <c r="J41" s="47">
        <v>0</v>
      </c>
      <c r="K41" s="26"/>
    </row>
    <row r="42" spans="1:11" ht="17.399999999999999" x14ac:dyDescent="0.3">
      <c r="A42" s="92">
        <v>17</v>
      </c>
      <c r="B42" s="19" t="s">
        <v>20</v>
      </c>
      <c r="C42" s="20"/>
      <c r="D42" s="21">
        <f>SUM(D36:D41)</f>
        <v>1159984</v>
      </c>
      <c r="E42" s="21">
        <f>SUM(E36:E41)</f>
        <v>1158915</v>
      </c>
      <c r="F42" s="27">
        <f>SUM(F36:F41)</f>
        <v>1069</v>
      </c>
      <c r="G42" s="22">
        <f t="shared" ref="G42" si="2">F42/E42</f>
        <v>9.2241449976918067E-4</v>
      </c>
      <c r="H42" s="27">
        <f>SUM(H36:H41)</f>
        <v>1144403</v>
      </c>
      <c r="I42" s="27">
        <f>SUM(I36:I41)</f>
        <v>15581</v>
      </c>
      <c r="J42" s="22">
        <f>+I42/H42</f>
        <v>1.3614959065993361E-2</v>
      </c>
      <c r="K42" s="28"/>
    </row>
    <row r="43" spans="1:11" ht="17.399999999999999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7.399999999999999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7.399999999999999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7.399999999999999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92">
        <v>22</v>
      </c>
      <c r="B47" s="19" t="s">
        <v>13</v>
      </c>
      <c r="C47" s="20"/>
      <c r="D47" s="81">
        <v>1014099</v>
      </c>
      <c r="E47" s="81">
        <v>1012715</v>
      </c>
      <c r="F47" s="21">
        <v>1384</v>
      </c>
      <c r="G47" s="22">
        <v>1.3666233836765527E-3</v>
      </c>
      <c r="H47" s="81">
        <v>1000942</v>
      </c>
      <c r="I47" s="21">
        <v>13157</v>
      </c>
      <c r="J47" s="22">
        <v>1.3144617770060603E-2</v>
      </c>
      <c r="K47" s="28"/>
    </row>
    <row r="48" spans="1:11" ht="17.399999999999999" x14ac:dyDescent="0.3">
      <c r="A48" s="92">
        <v>23</v>
      </c>
      <c r="B48" s="19" t="s">
        <v>38</v>
      </c>
      <c r="C48" s="20"/>
      <c r="D48" s="81">
        <v>129147</v>
      </c>
      <c r="E48" s="81">
        <v>129700</v>
      </c>
      <c r="F48" s="21">
        <v>-553</v>
      </c>
      <c r="G48" s="22">
        <v>-4.2636854279105626E-3</v>
      </c>
      <c r="H48" s="81">
        <v>127357</v>
      </c>
      <c r="I48" s="21">
        <v>1790</v>
      </c>
      <c r="J48" s="22">
        <v>1.4054979310128222E-2</v>
      </c>
    </row>
    <row r="49" spans="1:10" ht="17.399999999999999" x14ac:dyDescent="0.3">
      <c r="A49" s="92">
        <v>24</v>
      </c>
      <c r="B49" s="19" t="s">
        <v>39</v>
      </c>
      <c r="C49" s="20"/>
      <c r="D49" s="81">
        <v>3354</v>
      </c>
      <c r="E49" s="81">
        <v>3343</v>
      </c>
      <c r="F49" s="21">
        <v>11</v>
      </c>
      <c r="G49" s="22">
        <v>3.290457672749028E-3</v>
      </c>
      <c r="H49" s="81">
        <v>3388</v>
      </c>
      <c r="I49" s="21">
        <v>-34</v>
      </c>
      <c r="J49" s="22">
        <v>-1.0035419126328217E-2</v>
      </c>
    </row>
    <row r="50" spans="1:10" ht="17.399999999999999" x14ac:dyDescent="0.3">
      <c r="A50" s="92">
        <v>25</v>
      </c>
      <c r="B50" s="19" t="s">
        <v>18</v>
      </c>
      <c r="C50" s="20"/>
      <c r="D50" s="81">
        <v>7060</v>
      </c>
      <c r="E50" s="81">
        <v>7104</v>
      </c>
      <c r="F50" s="21">
        <v>-44</v>
      </c>
      <c r="G50" s="22">
        <v>-6.1936936936936937E-3</v>
      </c>
      <c r="H50" s="81">
        <v>6777</v>
      </c>
      <c r="I50" s="21">
        <v>283</v>
      </c>
      <c r="J50" s="22">
        <v>4.1758890364468053E-2</v>
      </c>
    </row>
    <row r="51" spans="1:10" ht="17.399999999999999" x14ac:dyDescent="0.3">
      <c r="A51" s="92">
        <v>26</v>
      </c>
      <c r="B51" s="19" t="s">
        <v>40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7.399999999999999" x14ac:dyDescent="0.3">
      <c r="A52" s="92">
        <v>27</v>
      </c>
      <c r="B52" s="19" t="s">
        <v>19</v>
      </c>
      <c r="C52" s="23"/>
      <c r="D52" s="82">
        <v>16</v>
      </c>
      <c r="E52" s="82">
        <v>16</v>
      </c>
      <c r="F52" s="46">
        <v>0</v>
      </c>
      <c r="G52" s="47">
        <v>0</v>
      </c>
      <c r="H52" s="82">
        <v>16</v>
      </c>
      <c r="I52" s="46">
        <v>0</v>
      </c>
      <c r="J52" s="47">
        <v>0</v>
      </c>
    </row>
    <row r="53" spans="1:10" ht="17.399999999999999" x14ac:dyDescent="0.3">
      <c r="A53" s="92">
        <v>28</v>
      </c>
      <c r="B53" s="19" t="s">
        <v>20</v>
      </c>
      <c r="C53" s="20"/>
      <c r="D53" s="21">
        <f>SUM(D47:D52)</f>
        <v>1153684</v>
      </c>
      <c r="E53" s="21">
        <f t="shared" ref="E53:F53" si="3">SUM(E47:E52)</f>
        <v>1152886</v>
      </c>
      <c r="F53" s="27">
        <f t="shared" si="3"/>
        <v>798</v>
      </c>
      <c r="G53" s="22">
        <f t="shared" ref="G53" si="4">F53/E53</f>
        <v>6.9217598270774391E-4</v>
      </c>
      <c r="H53" s="27">
        <f>SUM(H47:H52)</f>
        <v>1138488</v>
      </c>
      <c r="I53" s="27">
        <f>SUM(I47:I52)</f>
        <v>15196</v>
      </c>
      <c r="J53" s="22">
        <f>+I53/H53</f>
        <v>1.3347527598007182E-2</v>
      </c>
    </row>
    <row r="54" spans="1:10" ht="17.399999999999999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="70" zoomScaleNormal="70" zoomScaleSheetLayoutView="70" workbookViewId="0">
      <selection activeCell="N24" sqref="N24"/>
    </sheetView>
  </sheetViews>
  <sheetFormatPr defaultColWidth="8.88671875" defaultRowHeight="14.4" x14ac:dyDescent="0.3"/>
  <cols>
    <col min="1" max="1" width="5.109375" style="90" bestFit="1" customWidth="1"/>
    <col min="2" max="2" width="36.664062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1" x14ac:dyDescent="0.4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1" x14ac:dyDescent="0.4">
      <c r="B4" s="96" t="str">
        <f>'Elect. Customer Counts Pg 10a '!B4:J4</f>
        <v>3/31/2019</v>
      </c>
      <c r="C4" s="96"/>
      <c r="D4" s="96"/>
      <c r="E4" s="96"/>
      <c r="F4" s="96"/>
      <c r="G4" s="96"/>
      <c r="H4" s="96"/>
      <c r="I4" s="96"/>
      <c r="J4" s="96"/>
      <c r="K4" s="7"/>
    </row>
    <row r="5" spans="1:11" ht="15.6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7.399999999999999" x14ac:dyDescent="0.3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7.399999999999999" x14ac:dyDescent="0.3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7.399999999999999" x14ac:dyDescent="0.3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7.399999999999999" x14ac:dyDescent="0.3">
      <c r="A14" s="92">
        <v>1</v>
      </c>
      <c r="B14" s="31" t="s">
        <v>13</v>
      </c>
      <c r="C14" s="31"/>
      <c r="D14" s="68">
        <v>780599</v>
      </c>
      <c r="E14" s="67">
        <v>779506</v>
      </c>
      <c r="F14" s="33">
        <v>1093</v>
      </c>
      <c r="G14" s="35">
        <v>1.4021700923405335E-3</v>
      </c>
      <c r="H14" s="71">
        <v>769910</v>
      </c>
      <c r="I14" s="33">
        <v>10689</v>
      </c>
      <c r="J14" s="56">
        <v>1.3883440921666169E-2</v>
      </c>
      <c r="K14" s="56"/>
    </row>
    <row r="15" spans="1:11" ht="17.399999999999999" x14ac:dyDescent="0.3">
      <c r="A15" s="92">
        <v>2</v>
      </c>
      <c r="B15" s="31" t="s">
        <v>14</v>
      </c>
      <c r="C15" s="31"/>
      <c r="D15" s="68">
        <v>56167</v>
      </c>
      <c r="E15" s="67">
        <v>56115</v>
      </c>
      <c r="F15" s="33">
        <v>52</v>
      </c>
      <c r="G15" s="35">
        <v>9.2666844872137577E-4</v>
      </c>
      <c r="H15" s="71">
        <v>55773</v>
      </c>
      <c r="I15" s="33">
        <v>394</v>
      </c>
      <c r="J15" s="56">
        <v>7.0643501335771793E-3</v>
      </c>
      <c r="K15" s="56"/>
    </row>
    <row r="16" spans="1:11" ht="17.399999999999999" x14ac:dyDescent="0.3">
      <c r="A16" s="92">
        <v>3</v>
      </c>
      <c r="B16" s="31" t="s">
        <v>15</v>
      </c>
      <c r="C16" s="31"/>
      <c r="D16" s="68">
        <v>370</v>
      </c>
      <c r="E16" s="67">
        <v>240</v>
      </c>
      <c r="F16" s="33">
        <v>130</v>
      </c>
      <c r="G16" s="35">
        <v>0.54166666666666663</v>
      </c>
      <c r="H16" s="71">
        <v>386</v>
      </c>
      <c r="I16" s="33">
        <v>-16</v>
      </c>
      <c r="J16" s="56">
        <v>-4.145077720207254E-2</v>
      </c>
      <c r="K16" s="56"/>
    </row>
    <row r="17" spans="1:11" ht="17.399999999999999" x14ac:dyDescent="0.3">
      <c r="A17" s="92">
        <v>4</v>
      </c>
      <c r="B17" s="31" t="s">
        <v>16</v>
      </c>
      <c r="C17" s="31"/>
      <c r="D17" s="68">
        <v>2311</v>
      </c>
      <c r="E17" s="67">
        <v>2296</v>
      </c>
      <c r="F17" s="33">
        <v>15</v>
      </c>
      <c r="G17" s="35">
        <v>6.5331010452961674E-3</v>
      </c>
      <c r="H17" s="71">
        <v>2325</v>
      </c>
      <c r="I17" s="33">
        <v>-14</v>
      </c>
      <c r="J17" s="56">
        <v>-6.021505376344086E-3</v>
      </c>
      <c r="K17" s="56"/>
    </row>
    <row r="18" spans="1:11" ht="17.399999999999999" x14ac:dyDescent="0.3">
      <c r="A18" s="92">
        <v>5</v>
      </c>
      <c r="B18" s="31" t="s">
        <v>17</v>
      </c>
      <c r="C18" s="31"/>
      <c r="D18" s="68">
        <v>10</v>
      </c>
      <c r="E18" s="67">
        <v>10</v>
      </c>
      <c r="F18" s="33">
        <v>0</v>
      </c>
      <c r="G18" s="35">
        <v>0</v>
      </c>
      <c r="H18" s="71">
        <v>10</v>
      </c>
      <c r="I18" s="33">
        <v>0</v>
      </c>
      <c r="J18" s="56">
        <v>0</v>
      </c>
      <c r="K18" s="56"/>
    </row>
    <row r="19" spans="1:11" ht="17.399999999999999" x14ac:dyDescent="0.3">
      <c r="A19" s="92">
        <v>6</v>
      </c>
      <c r="B19" s="31" t="s">
        <v>37</v>
      </c>
      <c r="C19" s="31"/>
      <c r="D19" s="70">
        <v>234</v>
      </c>
      <c r="E19" s="69">
        <v>237</v>
      </c>
      <c r="F19" s="57">
        <v>-3</v>
      </c>
      <c r="G19" s="58">
        <v>-1.2658227848101266E-2</v>
      </c>
      <c r="H19" s="72">
        <v>231</v>
      </c>
      <c r="I19" s="57">
        <v>3</v>
      </c>
      <c r="J19" s="59">
        <v>1.2987012987012988E-2</v>
      </c>
      <c r="K19" s="60"/>
    </row>
    <row r="20" spans="1:11" ht="17.399999999999999" x14ac:dyDescent="0.3">
      <c r="A20" s="92">
        <v>7</v>
      </c>
      <c r="B20" s="31" t="s">
        <v>20</v>
      </c>
      <c r="C20" s="31"/>
      <c r="D20" s="34">
        <f>SUM(D14:D19)</f>
        <v>839691</v>
      </c>
      <c r="E20" s="27">
        <f>SUM(E14:E19)</f>
        <v>838404</v>
      </c>
      <c r="F20" s="34">
        <f t="shared" ref="F20" si="0">D20-E20</f>
        <v>1287</v>
      </c>
      <c r="G20" s="35">
        <f t="shared" ref="G20" si="1">F20/E20</f>
        <v>1.5350594701361157E-3</v>
      </c>
      <c r="H20" s="27">
        <f>SUM(H14:H19)</f>
        <v>828635</v>
      </c>
      <c r="I20" s="34">
        <f>SUM(I14:I19)</f>
        <v>11056</v>
      </c>
      <c r="J20" s="56">
        <f t="shared" ref="J20" si="2">+I20/H20</f>
        <v>1.3342424589837504E-2</v>
      </c>
      <c r="K20" s="56"/>
    </row>
    <row r="21" spans="1:11" ht="17.399999999999999" x14ac:dyDescent="0.3">
      <c r="A21" s="92">
        <v>8</v>
      </c>
      <c r="B21" s="103" t="s">
        <v>23</v>
      </c>
      <c r="C21" s="103"/>
      <c r="D21" s="103"/>
      <c r="E21" s="103"/>
      <c r="F21" s="103"/>
      <c r="G21" s="103"/>
      <c r="H21" s="103"/>
      <c r="I21" s="103"/>
      <c r="J21" s="103"/>
      <c r="K21" s="61"/>
    </row>
    <row r="22" spans="1:11" ht="17.399999999999999" x14ac:dyDescent="0.3">
      <c r="A22" s="92">
        <v>9</v>
      </c>
      <c r="B22" s="51"/>
      <c r="C22" s="51"/>
      <c r="D22" s="51"/>
      <c r="E22" s="15"/>
      <c r="F22" s="52" t="s">
        <v>5</v>
      </c>
      <c r="G22" s="53"/>
      <c r="H22" s="102" t="s">
        <v>6</v>
      </c>
      <c r="I22" s="102"/>
      <c r="J22" s="102"/>
      <c r="K22" s="61"/>
    </row>
    <row r="23" spans="1:11" ht="17.399999999999999" x14ac:dyDescent="0.3">
      <c r="A23" s="92">
        <v>10</v>
      </c>
      <c r="B23" s="52" t="s">
        <v>7</v>
      </c>
      <c r="C23" s="52"/>
      <c r="D23" s="55" t="s">
        <v>8</v>
      </c>
      <c r="E23" s="17" t="s">
        <v>9</v>
      </c>
      <c r="F23" s="55" t="s">
        <v>10</v>
      </c>
      <c r="G23" s="55" t="s">
        <v>11</v>
      </c>
      <c r="H23" s="17" t="s">
        <v>12</v>
      </c>
      <c r="I23" s="55" t="s">
        <v>10</v>
      </c>
      <c r="J23" s="55" t="s">
        <v>11</v>
      </c>
      <c r="K23" s="61"/>
    </row>
    <row r="24" spans="1:11" ht="17.399999999999999" x14ac:dyDescent="0.3">
      <c r="A24" s="92">
        <v>11</v>
      </c>
      <c r="B24" s="31" t="s">
        <v>13</v>
      </c>
      <c r="C24" s="62"/>
      <c r="D24" s="73">
        <v>779929</v>
      </c>
      <c r="E24" s="73">
        <v>778879</v>
      </c>
      <c r="F24" s="33">
        <v>1050</v>
      </c>
      <c r="G24" s="35">
        <v>1.3480912953103114E-3</v>
      </c>
      <c r="H24" s="75">
        <v>769048</v>
      </c>
      <c r="I24" s="33">
        <v>10881</v>
      </c>
      <c r="J24" s="56">
        <v>1.4148661722025153E-2</v>
      </c>
      <c r="K24" s="61"/>
    </row>
    <row r="25" spans="1:11" ht="17.399999999999999" x14ac:dyDescent="0.3">
      <c r="A25" s="92">
        <v>12</v>
      </c>
      <c r="B25" s="31" t="s">
        <v>14</v>
      </c>
      <c r="C25" s="62"/>
      <c r="D25" s="73">
        <v>56099</v>
      </c>
      <c r="E25" s="73">
        <v>56073</v>
      </c>
      <c r="F25" s="33">
        <v>26</v>
      </c>
      <c r="G25" s="35">
        <v>4.6368127262675442E-4</v>
      </c>
      <c r="H25" s="75">
        <v>55723</v>
      </c>
      <c r="I25" s="33">
        <v>376</v>
      </c>
      <c r="J25" s="56">
        <v>6.7476625450891012E-3</v>
      </c>
      <c r="K25" s="61"/>
    </row>
    <row r="26" spans="1:11" ht="17.399999999999999" x14ac:dyDescent="0.3">
      <c r="A26" s="92">
        <v>13</v>
      </c>
      <c r="B26" s="31" t="s">
        <v>15</v>
      </c>
      <c r="C26" s="62"/>
      <c r="D26" s="73">
        <v>372</v>
      </c>
      <c r="E26" s="73">
        <v>240</v>
      </c>
      <c r="F26" s="33">
        <v>132</v>
      </c>
      <c r="G26" s="35">
        <v>0.55000000000000004</v>
      </c>
      <c r="H26" s="75">
        <v>386</v>
      </c>
      <c r="I26" s="33">
        <v>-14</v>
      </c>
      <c r="J26" s="56">
        <v>-3.6269430051813469E-2</v>
      </c>
      <c r="K26" s="61"/>
    </row>
    <row r="27" spans="1:11" ht="17.399999999999999" x14ac:dyDescent="0.3">
      <c r="A27" s="92">
        <v>14</v>
      </c>
      <c r="B27" s="31" t="s">
        <v>16</v>
      </c>
      <c r="C27" s="62"/>
      <c r="D27" s="73">
        <v>2308</v>
      </c>
      <c r="E27" s="73">
        <v>2297</v>
      </c>
      <c r="F27" s="33">
        <v>11</v>
      </c>
      <c r="G27" s="35">
        <v>4.7888550282977798E-3</v>
      </c>
      <c r="H27" s="75">
        <v>2322</v>
      </c>
      <c r="I27" s="33">
        <v>-14</v>
      </c>
      <c r="J27" s="56">
        <v>-6.029285099052541E-3</v>
      </c>
      <c r="K27" s="61"/>
    </row>
    <row r="28" spans="1:11" ht="17.399999999999999" x14ac:dyDescent="0.3">
      <c r="A28" s="92">
        <v>15</v>
      </c>
      <c r="B28" s="31" t="s">
        <v>17</v>
      </c>
      <c r="C28" s="62"/>
      <c r="D28" s="73">
        <v>10</v>
      </c>
      <c r="E28" s="73">
        <v>10</v>
      </c>
      <c r="F28" s="33">
        <v>0</v>
      </c>
      <c r="G28" s="35">
        <v>0</v>
      </c>
      <c r="H28" s="75">
        <v>10</v>
      </c>
      <c r="I28" s="33">
        <v>0</v>
      </c>
      <c r="J28" s="56">
        <v>0</v>
      </c>
      <c r="K28" s="61"/>
    </row>
    <row r="29" spans="1:11" ht="17.399999999999999" x14ac:dyDescent="0.3">
      <c r="A29" s="92">
        <v>16</v>
      </c>
      <c r="B29" s="31" t="s">
        <v>37</v>
      </c>
      <c r="C29" s="62"/>
      <c r="D29" s="74">
        <v>234</v>
      </c>
      <c r="E29" s="74">
        <v>236</v>
      </c>
      <c r="F29" s="57">
        <v>-2</v>
      </c>
      <c r="G29" s="58">
        <v>-8.4745762711864406E-3</v>
      </c>
      <c r="H29" s="76">
        <v>230</v>
      </c>
      <c r="I29" s="57">
        <v>4</v>
      </c>
      <c r="J29" s="59">
        <v>1.7391304347826087E-2</v>
      </c>
      <c r="K29" s="61"/>
    </row>
    <row r="30" spans="1:11" ht="17.399999999999999" x14ac:dyDescent="0.3">
      <c r="A30" s="92">
        <v>17</v>
      </c>
      <c r="B30" s="31" t="s">
        <v>20</v>
      </c>
      <c r="C30" s="62"/>
      <c r="D30" s="34">
        <f>SUM(D24:D29)</f>
        <v>838952</v>
      </c>
      <c r="E30" s="27">
        <f>SUM(E24:E29)</f>
        <v>837735</v>
      </c>
      <c r="F30" s="34">
        <f t="shared" ref="F30" si="3">D30-E30</f>
        <v>1217</v>
      </c>
      <c r="G30" s="35">
        <f t="shared" ref="G30" si="4">F30/E30</f>
        <v>1.4527266975833647E-3</v>
      </c>
      <c r="H30" s="27">
        <f>SUM(H24:H29)</f>
        <v>827719</v>
      </c>
      <c r="I30" s="34">
        <f>SUM(I24:I29)</f>
        <v>11233</v>
      </c>
      <c r="J30" s="56">
        <f t="shared" ref="J30" si="5">+I30/H30</f>
        <v>1.3571030748357837E-2</v>
      </c>
      <c r="K30" s="61"/>
    </row>
    <row r="31" spans="1:11" ht="17.399999999999999" x14ac:dyDescent="0.3">
      <c r="A31" s="92">
        <v>8</v>
      </c>
      <c r="B31" s="101" t="s">
        <v>22</v>
      </c>
      <c r="C31" s="101"/>
      <c r="D31" s="101"/>
      <c r="E31" s="101"/>
      <c r="F31" s="101"/>
      <c r="G31" s="101"/>
      <c r="H31" s="101"/>
      <c r="I31" s="101"/>
      <c r="J31" s="101"/>
      <c r="K31" s="61"/>
    </row>
    <row r="32" spans="1:11" ht="17.399999999999999" x14ac:dyDescent="0.3">
      <c r="A32" s="92">
        <v>9</v>
      </c>
      <c r="B32" s="51"/>
      <c r="C32" s="51"/>
      <c r="D32" s="51"/>
      <c r="E32" s="15"/>
      <c r="F32" s="52" t="s">
        <v>5</v>
      </c>
      <c r="G32" s="53"/>
      <c r="H32" s="102" t="s">
        <v>6</v>
      </c>
      <c r="I32" s="102"/>
      <c r="J32" s="102"/>
      <c r="K32" s="61"/>
    </row>
    <row r="33" spans="1:11" ht="17.399999999999999" x14ac:dyDescent="0.3">
      <c r="A33" s="92">
        <v>10</v>
      </c>
      <c r="B33" s="52" t="s">
        <v>7</v>
      </c>
      <c r="C33" s="52"/>
      <c r="D33" s="55" t="s">
        <v>8</v>
      </c>
      <c r="E33" s="17" t="s">
        <v>9</v>
      </c>
      <c r="F33" s="55" t="s">
        <v>10</v>
      </c>
      <c r="G33" s="55" t="s">
        <v>11</v>
      </c>
      <c r="H33" s="17" t="s">
        <v>12</v>
      </c>
      <c r="I33" s="55" t="s">
        <v>10</v>
      </c>
      <c r="J33" s="55" t="s">
        <v>11</v>
      </c>
      <c r="K33" s="61"/>
    </row>
    <row r="34" spans="1:11" ht="17.399999999999999" x14ac:dyDescent="0.3">
      <c r="A34" s="92">
        <v>11</v>
      </c>
      <c r="B34" s="31" t="s">
        <v>13</v>
      </c>
      <c r="C34" s="62"/>
      <c r="D34" s="77">
        <v>779929</v>
      </c>
      <c r="E34" s="77">
        <v>778879</v>
      </c>
      <c r="F34" s="33">
        <v>1050</v>
      </c>
      <c r="G34" s="35">
        <v>1.3480912953103114E-3</v>
      </c>
      <c r="H34" s="79">
        <v>769048</v>
      </c>
      <c r="I34" s="33">
        <v>10881</v>
      </c>
      <c r="J34" s="56">
        <v>1.4148661722025153E-2</v>
      </c>
      <c r="K34" s="61"/>
    </row>
    <row r="35" spans="1:11" ht="17.399999999999999" x14ac:dyDescent="0.3">
      <c r="A35" s="92">
        <v>12</v>
      </c>
      <c r="B35" s="31" t="s">
        <v>14</v>
      </c>
      <c r="C35" s="62"/>
      <c r="D35" s="77">
        <v>56099</v>
      </c>
      <c r="E35" s="77">
        <v>56073</v>
      </c>
      <c r="F35" s="33">
        <v>26</v>
      </c>
      <c r="G35" s="35">
        <v>4.6368127262675442E-4</v>
      </c>
      <c r="H35" s="79">
        <v>55723</v>
      </c>
      <c r="I35" s="33">
        <v>376</v>
      </c>
      <c r="J35" s="56">
        <v>6.7476625450891012E-3</v>
      </c>
      <c r="K35" s="61"/>
    </row>
    <row r="36" spans="1:11" ht="17.399999999999999" x14ac:dyDescent="0.3">
      <c r="A36" s="92">
        <v>13</v>
      </c>
      <c r="B36" s="31" t="s">
        <v>15</v>
      </c>
      <c r="C36" s="62"/>
      <c r="D36" s="77">
        <v>372</v>
      </c>
      <c r="E36" s="77">
        <v>240</v>
      </c>
      <c r="F36" s="33">
        <v>132</v>
      </c>
      <c r="G36" s="35">
        <v>0.55000000000000004</v>
      </c>
      <c r="H36" s="79">
        <v>386</v>
      </c>
      <c r="I36" s="33">
        <v>-14</v>
      </c>
      <c r="J36" s="56">
        <v>-3.6269430051813469E-2</v>
      </c>
      <c r="K36" s="61"/>
    </row>
    <row r="37" spans="1:11" ht="17.399999999999999" x14ac:dyDescent="0.3">
      <c r="A37" s="92">
        <v>14</v>
      </c>
      <c r="B37" s="31" t="s">
        <v>16</v>
      </c>
      <c r="C37" s="62"/>
      <c r="D37" s="77">
        <v>2308</v>
      </c>
      <c r="E37" s="77">
        <v>2297</v>
      </c>
      <c r="F37" s="33">
        <v>11</v>
      </c>
      <c r="G37" s="35">
        <v>4.7888550282977798E-3</v>
      </c>
      <c r="H37" s="79">
        <v>2322</v>
      </c>
      <c r="I37" s="33">
        <v>-14</v>
      </c>
      <c r="J37" s="56">
        <v>-6.029285099052541E-3</v>
      </c>
      <c r="K37" s="61"/>
    </row>
    <row r="38" spans="1:11" ht="17.399999999999999" x14ac:dyDescent="0.3">
      <c r="A38" s="92">
        <v>15</v>
      </c>
      <c r="B38" s="31" t="s">
        <v>17</v>
      </c>
      <c r="C38" s="62"/>
      <c r="D38" s="77">
        <v>10</v>
      </c>
      <c r="E38" s="77">
        <v>10</v>
      </c>
      <c r="F38" s="33">
        <v>0</v>
      </c>
      <c r="G38" s="35">
        <v>0</v>
      </c>
      <c r="H38" s="79">
        <v>10</v>
      </c>
      <c r="I38" s="33">
        <v>0</v>
      </c>
      <c r="J38" s="56">
        <v>0</v>
      </c>
      <c r="K38" s="61"/>
    </row>
    <row r="39" spans="1:11" ht="17.399999999999999" x14ac:dyDescent="0.3">
      <c r="A39" s="92">
        <v>16</v>
      </c>
      <c r="B39" s="31" t="s">
        <v>37</v>
      </c>
      <c r="C39" s="62"/>
      <c r="D39" s="78">
        <v>234</v>
      </c>
      <c r="E39" s="78">
        <v>236</v>
      </c>
      <c r="F39" s="57">
        <v>-2</v>
      </c>
      <c r="G39" s="58">
        <v>-8.4745762711864406E-3</v>
      </c>
      <c r="H39" s="80">
        <v>230</v>
      </c>
      <c r="I39" s="57">
        <v>4</v>
      </c>
      <c r="J39" s="59">
        <v>1.7391304347826087E-2</v>
      </c>
      <c r="K39" s="61"/>
    </row>
    <row r="40" spans="1:11" ht="17.399999999999999" x14ac:dyDescent="0.3">
      <c r="A40" s="92">
        <v>17</v>
      </c>
      <c r="B40" s="31" t="s">
        <v>20</v>
      </c>
      <c r="C40" s="62"/>
      <c r="D40" s="34">
        <f>SUM(D34:D39)</f>
        <v>838952</v>
      </c>
      <c r="E40" s="27">
        <f>SUM(E34:E39)</f>
        <v>837735</v>
      </c>
      <c r="F40" s="34">
        <f t="shared" ref="F40" si="6">D40-E40</f>
        <v>1217</v>
      </c>
      <c r="G40" s="35">
        <f t="shared" ref="G40" si="7">F40/E40</f>
        <v>1.4527266975833647E-3</v>
      </c>
      <c r="H40" s="89">
        <f>SUM(H34:H39)</f>
        <v>827719</v>
      </c>
      <c r="I40" s="34">
        <f>SUM(I34:I39)</f>
        <v>11233</v>
      </c>
      <c r="J40" s="56">
        <f t="shared" ref="J40" si="8">+I40/H40</f>
        <v>1.3571030748357837E-2</v>
      </c>
      <c r="K40" s="61"/>
    </row>
    <row r="41" spans="1:11" ht="17.399999999999999" x14ac:dyDescent="0.3">
      <c r="A41" s="92">
        <v>18</v>
      </c>
      <c r="B41" s="101" t="s">
        <v>21</v>
      </c>
      <c r="C41" s="101"/>
      <c r="D41" s="101"/>
      <c r="E41" s="101"/>
      <c r="F41" s="101"/>
      <c r="G41" s="101"/>
      <c r="H41" s="101"/>
      <c r="I41" s="101"/>
      <c r="J41" s="101"/>
      <c r="K41" s="30"/>
    </row>
    <row r="42" spans="1:11" s="14" customFormat="1" ht="17.399999999999999" x14ac:dyDescent="0.3">
      <c r="A42" s="92">
        <v>19</v>
      </c>
      <c r="B42" s="53"/>
      <c r="C42" s="53"/>
      <c r="D42" s="53"/>
      <c r="E42" s="15"/>
      <c r="F42" s="52" t="s">
        <v>5</v>
      </c>
      <c r="G42" s="53"/>
      <c r="H42" s="63"/>
      <c r="I42" s="102" t="s">
        <v>6</v>
      </c>
      <c r="J42" s="102"/>
      <c r="K42" s="54"/>
    </row>
    <row r="43" spans="1:11" s="14" customFormat="1" ht="17.399999999999999" x14ac:dyDescent="0.3">
      <c r="A43" s="92">
        <v>20</v>
      </c>
      <c r="B43" s="52" t="s">
        <v>7</v>
      </c>
      <c r="C43" s="52"/>
      <c r="D43" s="55" t="s">
        <v>8</v>
      </c>
      <c r="E43" s="17" t="s">
        <v>9</v>
      </c>
      <c r="F43" s="55" t="s">
        <v>10</v>
      </c>
      <c r="G43" s="55" t="s">
        <v>11</v>
      </c>
      <c r="H43" s="17" t="s">
        <v>12</v>
      </c>
      <c r="I43" s="55" t="s">
        <v>10</v>
      </c>
      <c r="J43" s="55" t="s">
        <v>11</v>
      </c>
      <c r="K43" s="55"/>
    </row>
    <row r="44" spans="1:11" ht="17.399999999999999" x14ac:dyDescent="0.3">
      <c r="A44" s="92">
        <v>21</v>
      </c>
      <c r="B44" s="31" t="s">
        <v>13</v>
      </c>
      <c r="C44" s="31"/>
      <c r="D44" s="81">
        <v>774851</v>
      </c>
      <c r="E44" s="81">
        <v>773212</v>
      </c>
      <c r="F44" s="33">
        <v>1639</v>
      </c>
      <c r="G44" s="35">
        <v>2.1197291299152109E-3</v>
      </c>
      <c r="H44" s="81">
        <v>763759</v>
      </c>
      <c r="I44" s="33">
        <v>11092</v>
      </c>
      <c r="J44" s="56">
        <v>1.4522905785725602E-2</v>
      </c>
      <c r="K44" s="56"/>
    </row>
    <row r="45" spans="1:11" ht="17.399999999999999" x14ac:dyDescent="0.3">
      <c r="A45" s="92">
        <v>22</v>
      </c>
      <c r="B45" s="31" t="s">
        <v>14</v>
      </c>
      <c r="C45" s="31"/>
      <c r="D45" s="81">
        <v>55809</v>
      </c>
      <c r="E45" s="81">
        <v>56337</v>
      </c>
      <c r="F45" s="33">
        <v>-528</v>
      </c>
      <c r="G45" s="35">
        <v>-9.3721710421215184E-3</v>
      </c>
      <c r="H45" s="81">
        <v>55443</v>
      </c>
      <c r="I45" s="33">
        <v>366</v>
      </c>
      <c r="J45" s="56">
        <v>6.6013743845030034E-3</v>
      </c>
      <c r="K45" s="56"/>
    </row>
    <row r="46" spans="1:11" ht="17.399999999999999" x14ac:dyDescent="0.3">
      <c r="A46" s="92">
        <v>23</v>
      </c>
      <c r="B46" s="31" t="s">
        <v>15</v>
      </c>
      <c r="C46" s="31"/>
      <c r="D46" s="81">
        <v>379</v>
      </c>
      <c r="E46" s="81">
        <v>247</v>
      </c>
      <c r="F46" s="33">
        <v>132</v>
      </c>
      <c r="G46" s="35">
        <v>0.53441295546558709</v>
      </c>
      <c r="H46" s="81">
        <v>387</v>
      </c>
      <c r="I46" s="33">
        <v>-8</v>
      </c>
      <c r="J46" s="56">
        <v>-2.0671834625322998E-2</v>
      </c>
      <c r="K46" s="56"/>
    </row>
    <row r="47" spans="1:11" ht="17.399999999999999" x14ac:dyDescent="0.3">
      <c r="A47" s="92">
        <v>24</v>
      </c>
      <c r="B47" s="31" t="s">
        <v>16</v>
      </c>
      <c r="C47" s="31"/>
      <c r="D47" s="81">
        <v>2304</v>
      </c>
      <c r="E47" s="81">
        <v>2305</v>
      </c>
      <c r="F47" s="33">
        <v>-1</v>
      </c>
      <c r="G47" s="35">
        <v>-4.3383947939262471E-4</v>
      </c>
      <c r="H47" s="81">
        <v>2322</v>
      </c>
      <c r="I47" s="33">
        <v>-18</v>
      </c>
      <c r="J47" s="56">
        <v>-7.7519379844961239E-3</v>
      </c>
      <c r="K47" s="56"/>
    </row>
    <row r="48" spans="1:11" ht="17.399999999999999" x14ac:dyDescent="0.3">
      <c r="A48" s="92">
        <v>25</v>
      </c>
      <c r="B48" s="31" t="s">
        <v>17</v>
      </c>
      <c r="C48" s="31"/>
      <c r="D48" s="81">
        <v>10</v>
      </c>
      <c r="E48" s="81">
        <v>11</v>
      </c>
      <c r="F48" s="33">
        <v>-1</v>
      </c>
      <c r="G48" s="35">
        <v>-9.0909090909090912E-2</v>
      </c>
      <c r="H48" s="81">
        <v>10</v>
      </c>
      <c r="I48" s="33">
        <v>0</v>
      </c>
      <c r="J48" s="56">
        <v>0</v>
      </c>
      <c r="K48" s="56"/>
    </row>
    <row r="49" spans="1:11" ht="17.399999999999999" x14ac:dyDescent="0.3">
      <c r="A49" s="92">
        <v>26</v>
      </c>
      <c r="B49" s="31" t="s">
        <v>37</v>
      </c>
      <c r="C49" s="31"/>
      <c r="D49" s="82">
        <v>235</v>
      </c>
      <c r="E49" s="82">
        <v>238</v>
      </c>
      <c r="F49" s="57">
        <v>-3</v>
      </c>
      <c r="G49" s="58">
        <v>-1.2605042016806723E-2</v>
      </c>
      <c r="H49" s="82">
        <v>227</v>
      </c>
      <c r="I49" s="57">
        <v>8</v>
      </c>
      <c r="J49" s="59">
        <v>3.5242290748898682E-2</v>
      </c>
      <c r="K49" s="60"/>
    </row>
    <row r="50" spans="1:11" ht="17.399999999999999" x14ac:dyDescent="0.3">
      <c r="A50" s="92">
        <v>27</v>
      </c>
      <c r="B50" s="31" t="s">
        <v>20</v>
      </c>
      <c r="C50" s="31"/>
      <c r="D50" s="34">
        <f>SUM(D44:D49)</f>
        <v>833588</v>
      </c>
      <c r="E50" s="27">
        <f>SUM(E44:E49)</f>
        <v>832350</v>
      </c>
      <c r="F50" s="34">
        <f t="shared" ref="F50" si="9">D50-E50</f>
        <v>1238</v>
      </c>
      <c r="G50" s="35">
        <f t="shared" ref="G50" si="10">F50/E50</f>
        <v>1.487355078993212E-3</v>
      </c>
      <c r="H50" s="27">
        <f>SUM(H44:H49)</f>
        <v>822148</v>
      </c>
      <c r="I50" s="34">
        <f>SUM(I44:I49)</f>
        <v>11440</v>
      </c>
      <c r="J50" s="56">
        <f t="shared" ref="J50" si="11">+I50/H50</f>
        <v>1.3914769603526372E-2</v>
      </c>
      <c r="K50" s="56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4"/>
      <c r="E60" s="65"/>
      <c r="F60" s="64"/>
      <c r="G60" s="64"/>
    </row>
    <row r="61" spans="1:11" x14ac:dyDescent="0.3">
      <c r="C61" s="66"/>
    </row>
    <row r="64" spans="1:11" x14ac:dyDescent="0.3">
      <c r="B64" s="36"/>
    </row>
  </sheetData>
  <mergeCells count="12">
    <mergeCell ref="H12:J12"/>
    <mergeCell ref="B2:J2"/>
    <mergeCell ref="B3:J3"/>
    <mergeCell ref="B4:J4"/>
    <mergeCell ref="B6:J6"/>
    <mergeCell ref="B11:J11"/>
    <mergeCell ref="B41:J41"/>
    <mergeCell ref="I42:J42"/>
    <mergeCell ref="B21:J21"/>
    <mergeCell ref="H22:J22"/>
    <mergeCell ref="B31:J31"/>
    <mergeCell ref="H32:J32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1704491A032845906ECB97D5F6B145" ma:contentTypeVersion="56" ma:contentTypeDescription="" ma:contentTypeScope="" ma:versionID="2a0c8dfa6ff3d70e07d94894b29939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488BE9-7F2D-4667-8EC6-945990832D79}"/>
</file>

<file path=customXml/itemProps2.xml><?xml version="1.0" encoding="utf-8"?>
<ds:datastoreItem xmlns:ds="http://schemas.openxmlformats.org/officeDocument/2006/customXml" ds:itemID="{569A8B77-D99A-4FFA-968F-2F7C51BFF442}"/>
</file>

<file path=customXml/itemProps3.xml><?xml version="1.0" encoding="utf-8"?>
<ds:datastoreItem xmlns:ds="http://schemas.openxmlformats.org/officeDocument/2006/customXml" ds:itemID="{B19CF324-04EE-443D-8D56-A67E68AEF228}"/>
</file>

<file path=customXml/itemProps4.xml><?xml version="1.0" encoding="utf-8"?>
<ds:datastoreItem xmlns:ds="http://schemas.openxmlformats.org/officeDocument/2006/customXml" ds:itemID="{36D7585F-A526-4EE3-80D5-B50F36CA00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npeder</cp:lastModifiedBy>
  <cp:lastPrinted>2019-04-03T17:15:52Z</cp:lastPrinted>
  <dcterms:created xsi:type="dcterms:W3CDTF">2014-01-09T00:48:14Z</dcterms:created>
  <dcterms:modified xsi:type="dcterms:W3CDTF">2019-05-14T14:07:53Z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0x0101006E56B4D1795A2E4DB2F0B01679ED314A00E51704491A032845906ECB97D5F6B145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