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18\FINAL\For Filing\Washington\"/>
    </mc:Choice>
  </mc:AlternateContent>
  <bookViews>
    <workbookView xWindow="0" yWindow="0" windowWidth="28800" windowHeight="12585"/>
  </bookViews>
  <sheets>
    <sheet name="Income Statement" sheetId="1" r:id="rId1"/>
  </sheets>
  <calcPr calcId="152511"/>
</workbook>
</file>

<file path=xl/calcChain.xml><?xml version="1.0" encoding="utf-8"?>
<calcChain xmlns="http://schemas.openxmlformats.org/spreadsheetml/2006/main">
  <c r="F580" i="1" l="1"/>
  <c r="E581" i="1"/>
  <c r="F581" i="1" s="1"/>
  <c r="D581" i="1"/>
  <c r="C581" i="1"/>
  <c r="F578" i="1"/>
  <c r="E579" i="1"/>
  <c r="F579" i="1" s="1"/>
  <c r="D579" i="1"/>
  <c r="C579" i="1"/>
  <c r="D15" i="1"/>
  <c r="C15" i="1"/>
  <c r="E15" i="1" s="1"/>
  <c r="F15" i="1" s="1"/>
  <c r="D25" i="1"/>
  <c r="C25" i="1"/>
  <c r="E25" i="1" s="1"/>
  <c r="F25" i="1" s="1"/>
  <c r="D29" i="1"/>
  <c r="C29" i="1"/>
  <c r="E29" i="1" s="1"/>
  <c r="F29" i="1" s="1"/>
  <c r="D47" i="1"/>
  <c r="C47" i="1"/>
  <c r="E47" i="1" s="1"/>
  <c r="F47" i="1" s="1"/>
  <c r="D73" i="1"/>
  <c r="C73" i="1"/>
  <c r="E73" i="1" s="1"/>
  <c r="F73" i="1" s="1"/>
  <c r="D112" i="1"/>
  <c r="C112" i="1"/>
  <c r="E112" i="1" s="1"/>
  <c r="F112" i="1" s="1"/>
  <c r="D558" i="1"/>
  <c r="C558" i="1"/>
  <c r="E558" i="1" s="1"/>
  <c r="F558" i="1" s="1"/>
  <c r="D570" i="1"/>
  <c r="C570" i="1"/>
  <c r="E570" i="1" s="1"/>
  <c r="F570" i="1" s="1"/>
  <c r="D575" i="1"/>
  <c r="C575" i="1"/>
  <c r="E575" i="1" s="1"/>
  <c r="F575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7" i="1"/>
  <c r="F27" i="1" s="1"/>
  <c r="E28" i="1"/>
  <c r="F28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F556" i="1" s="1"/>
  <c r="E557" i="1"/>
  <c r="F557" i="1" s="1"/>
  <c r="E560" i="1"/>
  <c r="F560" i="1" s="1"/>
  <c r="E562" i="1"/>
  <c r="F562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69" i="1"/>
  <c r="F569" i="1" s="1"/>
  <c r="E572" i="1"/>
  <c r="F572" i="1" s="1"/>
  <c r="E573" i="1"/>
  <c r="F573" i="1" s="1"/>
  <c r="E574" i="1"/>
  <c r="F574" i="1" s="1"/>
  <c r="E577" i="1"/>
  <c r="F577" i="1" s="1"/>
</calcChain>
</file>

<file path=xl/sharedStrings.xml><?xml version="1.0" encoding="utf-8"?>
<sst xmlns="http://schemas.openxmlformats.org/spreadsheetml/2006/main" count="586" uniqueCount="561">
  <si>
    <t>$</t>
  </si>
  <si>
    <t>%</t>
  </si>
  <si>
    <t>GAS SALES - RES - FRANCHISE 2%</t>
  </si>
  <si>
    <t>GAS SALES - RES-GAS SALES</t>
  </si>
  <si>
    <t>GAS SALES - RES-WARM ADJUSTMENT</t>
  </si>
  <si>
    <t>GAS SALES - COML - Franchise 2%</t>
  </si>
  <si>
    <t>GAS SALES - IND - Franchise 2%</t>
  </si>
  <si>
    <t>GAS SALES - COML &amp; IND-GAS SALES</t>
  </si>
  <si>
    <t>GAS SALES - COML &amp; IND-WARM ADJUSTMENT</t>
  </si>
  <si>
    <t>Other Gas Revenues - Unbilled WARM Amort</t>
  </si>
  <si>
    <t>Other Gas Rev - Unbilled Decoup Amort</t>
  </si>
  <si>
    <t>OTHER GAS REVENUES-WARM ADJUSTMENT</t>
  </si>
  <si>
    <t>OTHER GAS REVENUES-P/M WARM ADJUSTMENT</t>
  </si>
  <si>
    <t>OTHER GAS REVENUES-UNBILLED REVS-BILLING</t>
  </si>
  <si>
    <t>OTHER GAS REVENUES-P/M UNBILLED REVS-BIL</t>
  </si>
  <si>
    <t>OTHER GAS REV-UNBILLED REV-FRANCHISE 2%</t>
  </si>
  <si>
    <t>OTHER GAS REVENUES-UNBILLED REVS-TEMP IN</t>
  </si>
  <si>
    <t>Gas Sales - TRANS - Franchise 2%</t>
  </si>
  <si>
    <t>TRANSPORTATION REVENUES-TRANSPORTATION R</t>
  </si>
  <si>
    <t>OTHER GAS REVENUES-Tax reform deferral</t>
  </si>
  <si>
    <t>OTHER GAS REVENUES-INST STRG O&amp;M EXPENSE</t>
  </si>
  <si>
    <t>EARNINGS TEST ADJUSTMENT</t>
  </si>
  <si>
    <t>OTHER GAS REVENUES-COOS BAY AMORTIZATION</t>
  </si>
  <si>
    <t>OTHER GAS REVENUES-DECOUPLING DEFERRAL</t>
  </si>
  <si>
    <t>OTHER GAS REVENUES-DECOUPLING AMORTIZATI</t>
  </si>
  <si>
    <t>OTHER GAS REVENUES-DSM - AMORTIZATION</t>
  </si>
  <si>
    <t>OTHER GAS REVENUES-WARM DEFERRALS</t>
  </si>
  <si>
    <t>OTHER GAS REVENUES-WARM AMORTIZATION</t>
  </si>
  <si>
    <t>OTHER GAS REVENUES-INTERVENER FUND AMORT</t>
  </si>
  <si>
    <t>Residual Amortization</t>
  </si>
  <si>
    <t>OTHER GAS REVENUES-OREGON AMOR</t>
  </si>
  <si>
    <t>OTHER GAS REV - ALBANY PROP GAIN - AMORT</t>
  </si>
  <si>
    <t>OTHER GAS REVENUES-WA GREAT</t>
  </si>
  <si>
    <t>Gasco Cost of Service Reserve</t>
  </si>
  <si>
    <t>GRC REVENUE INCREASE</t>
  </si>
  <si>
    <t>FORFEITED DISCOUNTS-LATE PAYMENT CHARGE</t>
  </si>
  <si>
    <t>MISC SERV REV- Scheduled CNG Main Rev</t>
  </si>
  <si>
    <t>MISC SERV REV- Unscheduled CNG Main Rev</t>
  </si>
  <si>
    <t>MISC SERVICE REVENUES-AUTOMATED PAYMENT</t>
  </si>
  <si>
    <t>MISC SERVICE REVENUES-FIELD COLLECTION C</t>
  </si>
  <si>
    <t>MISC SERVICE REVENUES-GAS DIVERSIONS</t>
  </si>
  <si>
    <t>MISC SERVICE REVENUES-RECONN CHG-CR-AFTE</t>
  </si>
  <si>
    <t>MISC SERVICE REVENUES-RECONN CHG-CR-DURI</t>
  </si>
  <si>
    <t>MISC SERVICE REVENUES-RECONN CHG-SEAS-AF</t>
  </si>
  <si>
    <t>MISC SERVICE REVENUES-RECONN CHG-SEAS-DU</t>
  </si>
  <si>
    <t>MISC SERVICE REVENUES-DELINQ RECONN FEE</t>
  </si>
  <si>
    <t>MISC SERVICE REVENUES-SEAS RECONN FEE</t>
  </si>
  <si>
    <t>MISC SERVICE REVENUES-RETURNED CHECK CHA</t>
  </si>
  <si>
    <t>MISC SERVICE REVENUES-SUMMARY BILL SVCS</t>
  </si>
  <si>
    <t>RENT FROM GAS PROP - Schedule H CNG Reve</t>
  </si>
  <si>
    <t>RENT FROM GAS PROPERTY-RENT - UTILITY PR</t>
  </si>
  <si>
    <t>OTHER GAS REVENUES-METER RENTALS</t>
  </si>
  <si>
    <t>OTHER GAS REVENUES-CNG METER RENTALS</t>
  </si>
  <si>
    <t>OTHER GAS REV-LNG SALES &amp; OTHER MISC REV</t>
  </si>
  <si>
    <t>OTHER GAS REVENUES-MULTIPLE CALL OUT FEE</t>
  </si>
  <si>
    <t>OTHER GAS REVENUES-PRIORITY SCHEDULING F</t>
  </si>
  <si>
    <t>OTHER GAS REVENUES-CURTAILMENT UNAUTH TA</t>
  </si>
  <si>
    <t>Non-AMR Install/Remove Charge</t>
  </si>
  <si>
    <t>Non-AMR Read Charge</t>
  </si>
  <si>
    <t>GAS FIELD LINE PURCHASE-FLD LINE PUR-MIS</t>
  </si>
  <si>
    <t>GAS RESERVES ACTIVITY</t>
  </si>
  <si>
    <t>GAS CITY GATE PURCHASE-DEC-NOV DEMAND EQ</t>
  </si>
  <si>
    <t>GAS CITY GATE PURCHASE-DEM CHG EQ-NPC TR</t>
  </si>
  <si>
    <t>GAS CITY GATE PURCHASE-DEMAND CAPACITY R</t>
  </si>
  <si>
    <t>GAS CITY GATE PURCHASE-DEMAND CHG EQUALI</t>
  </si>
  <si>
    <t>GAS CITY GATE PURCHASE-GAS FOR RESALE -</t>
  </si>
  <si>
    <t>GAS CITY GATE PURCHASE-SYS SUP-DEMAND CH</t>
  </si>
  <si>
    <t>GAS CITY GATE PURCHASE-SYS SUP-IMBAL PUR</t>
  </si>
  <si>
    <t>GAS CITY GATE PURCHASE-SYS SUP-L.T. CONT</t>
  </si>
  <si>
    <t>GAS CITY GATE PURCHASE-WACOG EQUALIZATIO</t>
  </si>
  <si>
    <t>OTHER GAS PURCHASE-AMORT GAS COSTS-ORE</t>
  </si>
  <si>
    <t>OTHER GAS PURCHASE-AMORT GAS COSTS-WA</t>
  </si>
  <si>
    <t>OTHER GAS PURCHASE-ORE DEMAND DEF COST</t>
  </si>
  <si>
    <t>OTHER GAS PURCHASE-ORE DEMAND DEF VOL</t>
  </si>
  <si>
    <t>OTHER GAS PURCHASE-OR Wkg Gas Inv Carry</t>
  </si>
  <si>
    <t>OTHER GAS PURCHASE-ORE WACOG DEF</t>
  </si>
  <si>
    <t>OTHER GAS PURCHASE-WA DEMAND DEF</t>
  </si>
  <si>
    <t>OTHER GAS PURCHASE-WA WACOG DEF</t>
  </si>
  <si>
    <t>OTHER GAS PURCHASE-FAS 133</t>
  </si>
  <si>
    <t>GAS WITHDRAWN FROM STORAGE-FUEL USE - CH</t>
  </si>
  <si>
    <t>GAS WITHDRAWN FROM STORAGE-GAS DELVD JP</t>
  </si>
  <si>
    <t>GAS WITHDRAWN FROM STORAGE-GAS DELVD MIS</t>
  </si>
  <si>
    <t>GAS WITHDRAWN FROM STORAGE-GAS WDRAWN JP</t>
  </si>
  <si>
    <t>GAS WITHDRAWN FROM STORAGE-GAS WDRAWN MI</t>
  </si>
  <si>
    <t>Wdrawn from Strg - Mist ISS Fuel in Kind</t>
  </si>
  <si>
    <t>GAS WITHDRAWN FROM STORAGE-LNG DELVD NEW</t>
  </si>
  <si>
    <t>GAS WITHDRAWN FROM STORAGE-LNG DELVD PLY</t>
  </si>
  <si>
    <t>GAS WITHDRAWN FROM STORAGE-LNG DELVD POR</t>
  </si>
  <si>
    <t>GAS WITHDRAWN FROM STORAGE-LNG WDRAWN NE</t>
  </si>
  <si>
    <t>GAS WITHDRAWN FROM STORAGE-LNG WDRAWN PL</t>
  </si>
  <si>
    <t>GAS WITHDRAWN FROM STORAGE-LNG WDRAWN PO</t>
  </si>
  <si>
    <t>VIRTUAL STORAGE - J. ARON INJECTION</t>
  </si>
  <si>
    <t>VIRTUAL STORAGE - J. ARON WITHDRAWL</t>
  </si>
  <si>
    <t>VIRTUAL STORAGE - TMC WITHDRAWL</t>
  </si>
  <si>
    <t>GAS USED FOR UTILITY OP CO USE-CO USE OF</t>
  </si>
  <si>
    <t>WELLS EXPENSE-WELL EXP-AL'S POOL</t>
  </si>
  <si>
    <t>WELLS EXPENSE-WELL EXP-BRUER</t>
  </si>
  <si>
    <t>WELLS EXPENSE-WELL EXP-BUSCH</t>
  </si>
  <si>
    <t>WELLS EXPENSE-WELL EXP-FLORA</t>
  </si>
  <si>
    <t>WELLS EXPENSE-WELL EXP-REICHHOLD</t>
  </si>
  <si>
    <t>WELLS EXPENSE-WELL EXP-SCHLICKER</t>
  </si>
  <si>
    <t>WELLS EXPENSE-WELL EXP-SOUTH CALVIN</t>
  </si>
  <si>
    <t>COMPRESSOR STATION EXPENSE-COMPR STATION</t>
  </si>
  <si>
    <t>COMPRESSOR STATION FUEL-COMPR STATION 5</t>
  </si>
  <si>
    <t>MEASURE &amp; REGULATING EXP-MEASURING AND R</t>
  </si>
  <si>
    <t>MEASURE &amp; REGULATING EXP-METER CALIBRATI</t>
  </si>
  <si>
    <t>PURIFICATION EXPENSE-PURIFICATION EXP</t>
  </si>
  <si>
    <t>RESERVOIR MAINT-MAINTENANCE</t>
  </si>
  <si>
    <t>Storage Maint. Expense of Comp. Equp</t>
  </si>
  <si>
    <t>GAS STORAGE SUPER-SUPERVISION</t>
  </si>
  <si>
    <t>GAS STORAGE SUPER-LNG NEWPORT</t>
  </si>
  <si>
    <t>GAS STORAGE SUPER-LNG SUPERVISION NEWPOR</t>
  </si>
  <si>
    <t>LNG OPERATIONS-NON RECOVERABLE EXPENSES</t>
  </si>
  <si>
    <t>LNG OPERATIONS-COOS COUNTY TRANS LINE-AD</t>
  </si>
  <si>
    <t>LNG OPERATIONS-LNG GASCO</t>
  </si>
  <si>
    <t>LNG OPERATIONS-LNG NEWPORT</t>
  </si>
  <si>
    <t>LNG OPERATIONS-LNG SUPERVISION GASCO</t>
  </si>
  <si>
    <t>LNG OPERATIONS-LNG SUPERVISION NEWPORT</t>
  </si>
  <si>
    <t>LNG FUEL EXPENSE-CREDIT LIQUEF COSTS</t>
  </si>
  <si>
    <t>LNG MAINTENANCE-LNG GASCO</t>
  </si>
  <si>
    <t>LNG MAINTENANCE-LNG NEWPORT</t>
  </si>
  <si>
    <t>TRNSMSN MAIN OPERATION EXP-LEAKAGE INSPE</t>
  </si>
  <si>
    <t>TRNSMSN MAIN OPERATION EXP-GEOHAZARD INS</t>
  </si>
  <si>
    <t>TRNSMSN MAIN OPERATION EXP-GEOHAZARD REP</t>
  </si>
  <si>
    <t>TRNSMSN MAIN OPERATION EXP-TRAINING</t>
  </si>
  <si>
    <t>TRNSMSN MAIN OPERATION EXP-TRANS MAIN MA</t>
  </si>
  <si>
    <t>TRNSMSN MAIN OPERATION EXP-VEGETATION CO</t>
  </si>
  <si>
    <t>TRNSMSN MAIN OPERATION EXP-VALVE MAINTEN</t>
  </si>
  <si>
    <t>TRNSMSN MAIN MAINTENANCE EXP-MAINS - BRI</t>
  </si>
  <si>
    <t>TRNSMSN MAIN MAINTENANCE EXP-GEOHAZARD R</t>
  </si>
  <si>
    <t>TRNSMSN MAIN MAINTENANCE EXP-TRANS MAIN</t>
  </si>
  <si>
    <t>TRNSMSN MAIN SUPERVISION EXP-MEASURING A</t>
  </si>
  <si>
    <t>TRNSMSN MAIN SUPERVISION EXP-SUPERVISION</t>
  </si>
  <si>
    <t>TRNSMSN MAIN SUPERVISION EXP-RELOCATION</t>
  </si>
  <si>
    <t>TRNSMSN MAIN SUPERVISION EXP-N</t>
  </si>
  <si>
    <t>TRNSMSN MAIN SUPERVISION EXP-GAS ACQ &amp; P</t>
  </si>
  <si>
    <t>DISTRB MAIN &amp; SERVICE OP EXP-EMERGENCY O</t>
  </si>
  <si>
    <t>DISTRB MAIN &amp; SERVICE OP EXP-FIELD DATA</t>
  </si>
  <si>
    <t>DISTRB MAIN &amp; SERVICE OP EXP-FIELD METER</t>
  </si>
  <si>
    <t>DISTRB MAIN &amp; SERVICE OP EXP-LEAKAGE INS</t>
  </si>
  <si>
    <t>DISTRB MAIN &amp; SERVICE OP EXP-MAIN &amp; SRVC</t>
  </si>
  <si>
    <t>DISTRB MAIN &amp; SERVICE OP EXP-MAINS</t>
  </si>
  <si>
    <t>DISTRB MAIN &amp; SERVICE OP EXP-OFFICE STAF</t>
  </si>
  <si>
    <t>DISTRB MAIN &amp; SERVICE OP EXP-VALVE MAINT</t>
  </si>
  <si>
    <t>DISTRB MAIN &amp; SERVICE OP EXP-DEFAULT</t>
  </si>
  <si>
    <t>DISTRB MAIN &amp; SERVICE OP EXP-NON RECOVER</t>
  </si>
  <si>
    <t>DISTRB MAIN &amp; SERVICE OP EXP-CLOSED WORK</t>
  </si>
  <si>
    <t>DISTRB MAIN &amp; SERVICE OP EXP-STORES OH C</t>
  </si>
  <si>
    <t>DISTRB MSRE&amp; RGLTNG EXP-DIST REG INSPECT</t>
  </si>
  <si>
    <t>DISTRB MSRE&amp; RGLTNG EXP-EMERGENCY OPERAT</t>
  </si>
  <si>
    <t>DISTRB MSRE&amp; RGLTNG EXP-REGULATOR OPERAT</t>
  </si>
  <si>
    <t>DISTRB MSRE&amp; RGLTNG EXP-TELEMETERING OPE</t>
  </si>
  <si>
    <t>DISTRB MSRE&amp; RGLTNG EXP-GAS QUALITY EQUI</t>
  </si>
  <si>
    <t>DISTRB MSRE &amp; RGLTNG EXP-CG-CITY GATE ME</t>
  </si>
  <si>
    <t>DISTRB MSRE &amp; RGLTNG EXP-CG-ODORANT TRAN</t>
  </si>
  <si>
    <t>DISTRB MSRE &amp; RGLTNG EXP-CG-ODORIZER OPE</t>
  </si>
  <si>
    <t>DISTRB MSRE &amp; RGLTNG EXP-CG-ODORIZING EQ</t>
  </si>
  <si>
    <t>DISTRB MSRE &amp; RGLTNG EXP-CG-ODOROMETER R</t>
  </si>
  <si>
    <t>DISTRB METER &amp; HOUSE RGLTR EXP-METER CHA</t>
  </si>
  <si>
    <t>DISTRB METER &amp; HOUSE RGLTR EXP-METER REM</t>
  </si>
  <si>
    <t>DISTRB METER &amp; HOUSE RGLTR EXP-METER SET</t>
  </si>
  <si>
    <t>DISTRB METER &amp; HOUSE RGLTR EXP-METER TUR</t>
  </si>
  <si>
    <t>DISTRB METER &amp; HOUSE RGLTR EXP-MTR PRESS</t>
  </si>
  <si>
    <t>DISTRB METER &amp; HOUSE RGLTR EXP-SERVICE -</t>
  </si>
  <si>
    <t>DISTRB METER &amp; HOUSE RGLTR EXP-SERVICING</t>
  </si>
  <si>
    <t>DISTRB METER &amp; HOUSE RGLTR EXP-SUPERVISI</t>
  </si>
  <si>
    <t>DISTRB METER &amp; HOUSE RGLTR EXP-INDUSTRIA</t>
  </si>
  <si>
    <t>CUSTOMER INSTALLATION EXPENSES-EMERGENCY</t>
  </si>
  <si>
    <t>CUSTOMER INSTALLATION EXPENSES-MDT EXPEN</t>
  </si>
  <si>
    <t>CUSTOMER INSTALLATION EXPENSES-OFFICE ST</t>
  </si>
  <si>
    <t>CUSTOMER INSTALLATION EXPENSES-RESIDENTI</t>
  </si>
  <si>
    <t>CUSTOMER INSTALLATION EXPENSES-SERVICE -</t>
  </si>
  <si>
    <t>CUSTOMER INSTALLATION EXPENSES-SERVICING</t>
  </si>
  <si>
    <t>CUSTOMER INSTALLATION EXPENSES-SUPERVISI</t>
  </si>
  <si>
    <t>CUSTOMER INSTALLATION EXPENSES-TOOL MAIN</t>
  </si>
  <si>
    <t>CUSTOMER INSTALLATION EXPENSES-TRAINING</t>
  </si>
  <si>
    <t>CUSTOMER INSTALLATION EXPENSES-TRAVEL TI</t>
  </si>
  <si>
    <t>CUSTOMER INSTALLATION EXPENSES-NON RECOV</t>
  </si>
  <si>
    <t>CUSTOMER INSTALLATION EXPENSES-STORES OH</t>
  </si>
  <si>
    <t>OTHER DISTRIBUTION EXPENSES-COMPUTER SYS</t>
  </si>
  <si>
    <t>OTHER DISTRIB EXP - UNION/PSHIP MEETING</t>
  </si>
  <si>
    <t>OTHER DISTRIB EXP - OTHER UNION BUSINESS</t>
  </si>
  <si>
    <t>OTHER DISTRIBUTION EXPENSES-MEETINGS</t>
  </si>
  <si>
    <t>OTHER DISTRIBUTION EXPENSES-MISC MEETING</t>
  </si>
  <si>
    <t>OTHER DISTRIBUTION EXPENSES-OFFICE STAFF</t>
  </si>
  <si>
    <t>OTHER DISTRIBUTION EXPENSES-OPERATOR QUA</t>
  </si>
  <si>
    <t>OTHER DISTRIBUTION EXPENSES-SAFETY MEETI</t>
  </si>
  <si>
    <t>OTHER DISTRIBUTION EXPENSES-TRAINING</t>
  </si>
  <si>
    <t>OTHER DISTRIBUTION EXPENSES-OFFICE TRAIN</t>
  </si>
  <si>
    <t>OTHER DISTRIBUTION EXPENSES-TRAVEL TIME</t>
  </si>
  <si>
    <t>OTHER DISTRIBUTION EXPENSES-CLOSED ACCOU</t>
  </si>
  <si>
    <t>DISTRB RENTS-RENTS</t>
  </si>
  <si>
    <t>DISTRB MAINTENANCE FIELD SUPPORT</t>
  </si>
  <si>
    <t>DISTRB MAINTENANCE SUPERVISION-MEETINGS</t>
  </si>
  <si>
    <t>DISTRB MAINTENANCE SUPERVISION-PIPLINE I</t>
  </si>
  <si>
    <t>DISTRB MAINTENANCE SUPERVISION-OFFICE ST</t>
  </si>
  <si>
    <t>DISTRB MAINTENANCE SUPERVISION-OPERATOR</t>
  </si>
  <si>
    <t>DISTRB MAINTENANCE SUPERVISION-PIPELINE</t>
  </si>
  <si>
    <t>DISTRB MAINTENANCE SUPERVISION-QUALITY A</t>
  </si>
  <si>
    <t>DISTRB MAINTENANCE SUPERVISION-SUPERVISI</t>
  </si>
  <si>
    <t>DISTRB MAINTENANCE SUPERVISION-TRAINING</t>
  </si>
  <si>
    <t>DISTRB MAINTENANCE SUPERVISION-CLOSED AC</t>
  </si>
  <si>
    <t>DISTRB MAINTENANCE SUPERVISION-NON RECOV</t>
  </si>
  <si>
    <t>DISTRB MAINTENANCE OF MAINS-CATHODIC PRO</t>
  </si>
  <si>
    <t>DISTRB MAINTENANCE OF MAINS-CONSTRUCTION</t>
  </si>
  <si>
    <t>DISTRB MAINTENANCE OF MAINS-DAMAGES TO M</t>
  </si>
  <si>
    <t>DISTRB MAINTENANCE OF MAINS-EMERGENCY OP</t>
  </si>
  <si>
    <t>DISTRB MAINTENANCE OF MAINS-FINK STATION</t>
  </si>
  <si>
    <t>DISTRB MAINTENANCE OF MAINS-HP MAINS - L</t>
  </si>
  <si>
    <t>DISTRB MAINTENANCE OF MAINS-HP MAINS-BRI</t>
  </si>
  <si>
    <t>DISTRB MAINTENANCE OF MAINS-MAINS - BRID</t>
  </si>
  <si>
    <t>DISTRB MAINTENANCE OF MAINS-MAIN - HOUSE</t>
  </si>
  <si>
    <t>DISTRB MAINTENANCE OF MAINS-MAINS - OTHE</t>
  </si>
  <si>
    <t>DISTRB MAINTENANCE OF MAINS-NORMAL STAND</t>
  </si>
  <si>
    <t>DISTRB MAINTENANCE OF MAINS-QUALITY ASSU</t>
  </si>
  <si>
    <t>DISTRB MAINTENANCE OF MAINS-RESPONDING T</t>
  </si>
  <si>
    <t>DISTRB MAINTENANCE OF MAINS-STREET CUT I</t>
  </si>
  <si>
    <t>DISTRB MAINTENANCE OF MAINS-STORES OH CL</t>
  </si>
  <si>
    <t>DISTRB MAINTENANCE OF MAINS-DAMAGE W/O W</t>
  </si>
  <si>
    <t>MAINT- MSRE REG STA EQUIP-GEN-COMPUTER S</t>
  </si>
  <si>
    <t>MAINT- MSRE REG STA EQUIP-GEN-DIST REG F</t>
  </si>
  <si>
    <t>MAINT- MSRE REG STA EQUIP-GEN-DIST REG I</t>
  </si>
  <si>
    <t>MAINT- MSRE REG STA EQUIP-GEN-DIST REG P</t>
  </si>
  <si>
    <t>MAINT- MSRE REG STA EQUIP-GEN-DISTRICT R</t>
  </si>
  <si>
    <t>MAINT- MSRE REG STA EQUIP-GEN-TELEMETERI</t>
  </si>
  <si>
    <t>MAINT- MSRE REG STA EQUIP-GEN-STORES OH</t>
  </si>
  <si>
    <t>MAINT- MSRE REG STA EQUIP-CG-ODORIZING E</t>
  </si>
  <si>
    <t>MAINT- MSRE REG STA EQUIP-CG-REG/GATE ST</t>
  </si>
  <si>
    <t>MAINT- SERVICES-CONSTRUCTION DEFECTS</t>
  </si>
  <si>
    <t>MAINT- SERVICES-DAMAGES TO SERVICES</t>
  </si>
  <si>
    <t>MAINT- SERVICES-FIELD SUPPORT / MISC</t>
  </si>
  <si>
    <t>MAINT- SERVICES-ODOR CALLS</t>
  </si>
  <si>
    <t>MAINT- SERVICES-RESPONDING TO OTHER CUST</t>
  </si>
  <si>
    <t>MAINT- SERVICES-SERVICE - HOUSEBOAT MAIN</t>
  </si>
  <si>
    <t>MAINT- SERVICES-SERVICE - LEAKAGE</t>
  </si>
  <si>
    <t>MAINT- SERVICES-SERVICE - OTHER</t>
  </si>
  <si>
    <t>MAINT- SERVICES-SERVICE - TEST</t>
  </si>
  <si>
    <t>MAINT- SERVICES-STREET CUT IDS</t>
  </si>
  <si>
    <t>MAINT- SERVICES-SVC RGLTR INSPECT</t>
  </si>
  <si>
    <t>MAINT- SERVICES-Guard Posts</t>
  </si>
  <si>
    <t>MAINT- MTRS AND HOUSE RGLTR-ELEC METER M</t>
  </si>
  <si>
    <t>MAINT- MTRS AND HOUSE RGLTR-FIELD METER</t>
  </si>
  <si>
    <t>MAINT- MTRS AND HOUSE RGLTR-MAINTENANCE</t>
  </si>
  <si>
    <t>MAINT- MTRS AND HOUSE RGLTR-METER FENCIN</t>
  </si>
  <si>
    <t>MAINT- MTRS AND HOUSE RGLTR-METER MAINT</t>
  </si>
  <si>
    <t>MAINT- MTRS AND HOUSE RGLTR-METER PAINTI</t>
  </si>
  <si>
    <t>MAINT- MTRS AND HOUSE RGLTR-METER PROBLE</t>
  </si>
  <si>
    <t>MAINT- MTRS AND HOUSE RGLTR-METER REPAIR</t>
  </si>
  <si>
    <t>MAINT- MTRS AND HOUSE RGLTR-METER REVISI</t>
  </si>
  <si>
    <t>MAINT- MTRS AND HOUSE RGLTR-METER SET MA</t>
  </si>
  <si>
    <t>MAINT- MTRS AND HOUSE RGLTR-MTR INS-ANNU</t>
  </si>
  <si>
    <t>MAINT- MTRS AND HOUSE RGLTR-MTR INST CAL</t>
  </si>
  <si>
    <t>MAINT- MTRS AND HOUSE RGLTR-REGUL REPAIR</t>
  </si>
  <si>
    <t>MAINT- MTRS AND HOUSE RGLTR-SERVICING EX</t>
  </si>
  <si>
    <t>MAINT- OTHR EQUIP - DISTRB-TOOL MAINT AN</t>
  </si>
  <si>
    <t>MAIN-OTHR EQUIP-Scheduled CNG Main Bill</t>
  </si>
  <si>
    <t>MAIN-OTHR EQUIP-Unscheduled CNG Main Bi</t>
  </si>
  <si>
    <t>MAIN-OTHR EQUIP-CNG Maint Unbilled</t>
  </si>
  <si>
    <t>MAINT- OTHR EQUIP - STORES OH CLEARING</t>
  </si>
  <si>
    <t>CUST ACCTS OP - SUPERVISION-EMERGENCY OP</t>
  </si>
  <si>
    <t>CUST ACCTS OP - SUPERVISION-SUPERVISION</t>
  </si>
  <si>
    <t>CUST ACCTS OP - METER READING-METER READ</t>
  </si>
  <si>
    <t>CUST ACCTS OP - METER READING-OFFICE STA</t>
  </si>
  <si>
    <t>CUSTOMER RECORDS &amp; COLLECTIONS-BILLING G</t>
  </si>
  <si>
    <t>CUSTOMER RECORDS &amp; COLLECTIONS-CREDIT TU</t>
  </si>
  <si>
    <t>CUSTOMER RECORDS &amp; COLLECTIONS-EMERGENCY</t>
  </si>
  <si>
    <t>CUSTOMER RECORDS &amp; COLLECTIONS-OFFICE ST</t>
  </si>
  <si>
    <t>CUSTOMER RECORDS &amp; COLLECTIONS-SERVICING</t>
  </si>
  <si>
    <t>CUSTOMER RECORDS &amp; COLLECTIONS-WHSLE COS</t>
  </si>
  <si>
    <t>CUSTOMER RECORDS &amp; COLLECTIONS-GAS SVC-C</t>
  </si>
  <si>
    <t>UNCOLLECTABLE ACCTS-UNCOLL ACCTS-RES</t>
  </si>
  <si>
    <t>UNCOLLECTABLE ACCTS-UNCOLL ACCTS-COML</t>
  </si>
  <si>
    <t>UNCOLLECTABLE ACCTS-UNCOLL ACCTS-IND</t>
  </si>
  <si>
    <t>SAP A/R BAD DEBT EXPENSE</t>
  </si>
  <si>
    <t>UNCOLLECTABLE ACCTS-WARM ADJUSTMENT</t>
  </si>
  <si>
    <t>UNCOLLECTABLE ACCTS-UNBILLED REVENUES</t>
  </si>
  <si>
    <t>CUSTOMER SERVICE SUPERVISION-OFFICE STAF</t>
  </si>
  <si>
    <t>CUSTOMER ASSISTANCE EXPENSE-CUST SATIS S</t>
  </si>
  <si>
    <t>CUSTOMER ASSISTANCE EXPENSE-OFFICE STAFF</t>
  </si>
  <si>
    <t>CUSTOMER ASSISTANCE EXPENSE-PUB SAFETY A</t>
  </si>
  <si>
    <t>CUSTOMER ASSISTANCE EXPENSE-RELOCATION C</t>
  </si>
  <si>
    <t>CUSTOMER ASSISTANCE EXPENSE-NON RECOVERA</t>
  </si>
  <si>
    <t>CUSTOMER ASSISTANCE EXPENSE-SM</t>
  </si>
  <si>
    <t>CUSTOMER ASSISTANCE EXPENSE-GAS SVC-CR &amp;</t>
  </si>
  <si>
    <t>CUSTOMER ASSISTANCE EXPENSE-MAJ ENERGY S</t>
  </si>
  <si>
    <t>CUSTOMER ASSISTANCE EXPENSE-CUSTOMER ACQ</t>
  </si>
  <si>
    <t>CUSTOMER ASSISTANCE EXPENSE-CANCELLED WO</t>
  </si>
  <si>
    <t>CUSTOMER ASSISTANCE EXPENSE-CONVERSION I</t>
  </si>
  <si>
    <t>CUSTOMER ASSISTANCE EXPENSE-MARKET R &amp; D</t>
  </si>
  <si>
    <t>CUSTOMER ASSISTANCE EXPENSE-NEW CONST SE</t>
  </si>
  <si>
    <t>CUSTOMER ASSISTANCE EXP - PROGRAMS</t>
  </si>
  <si>
    <t>CUSTOMER ASSISTANCE EXPENSE-NEW CONSTRUC</t>
  </si>
  <si>
    <t>CUSTOMER ASSISTANCE EXPENSE-CONVERSION</t>
  </si>
  <si>
    <t>CUSTOMER ASSISTANCE EXPENSE-WX PGM ADMIN</t>
  </si>
  <si>
    <t>CUSTOMER ASSISTANCE EXPENSE-C.A.P. REBAT</t>
  </si>
  <si>
    <t>CUSTOMER ASSISTANCE EXPENSE-C.A.P. ADMIN</t>
  </si>
  <si>
    <t>CUSTOMER ASSISTANCE EXPENSE-HSR</t>
  </si>
  <si>
    <t>CUSTOMER ASSISTANCE EXPENSE-AUDIT &amp; INSP</t>
  </si>
  <si>
    <t>CUSTOMER ASSISTANCE EXPENSE-ES FURN PGM</t>
  </si>
  <si>
    <t>CUSTOMER ASSISTANCE EXPENSE-CONTRA ACCOU</t>
  </si>
  <si>
    <t>CUSTOMER ASSISTANCE EXPENSE-CUSTOMER ASS</t>
  </si>
  <si>
    <t>CUSTOMER ASSISTANCE EXPENSE-OLIEE VERIFI</t>
  </si>
  <si>
    <t>INFO &amp; INSTRUCT ADVERT- SHOW OF HOME</t>
  </si>
  <si>
    <t>INFO &amp; INSTRUCT ADVERT- STREET OF DREAMS</t>
  </si>
  <si>
    <t>INFO &amp; INSTRUCTIONAL ADVRT-ADMIN / PAYRO</t>
  </si>
  <si>
    <t>INFO &amp; INSTRUCTIONAL ADVRT-BILL INSERTS</t>
  </si>
  <si>
    <t>INFO &amp; INSTRUCTIONAL ADVRT-UTILITY INFOR</t>
  </si>
  <si>
    <t>INFO &amp; INSTRUCTIONAL ADVRT-FALL COMMUNIC</t>
  </si>
  <si>
    <t>INFO &amp; INSTRUCTIONAL ADVRT-WINTER COMMUN</t>
  </si>
  <si>
    <t>INFO &amp; INSTRUCTIONAL ADVRT-SAFETY INFORM</t>
  </si>
  <si>
    <t>INFO &amp; INSTRUCTIONAL ADVRT-TELEPHONE DIR</t>
  </si>
  <si>
    <t>MISC CUSTOMER SERVICE-OFFICE STAFFING &amp;</t>
  </si>
  <si>
    <t>MISC CUSTOMER SERVICE-CUSTOMER ACQUISITI</t>
  </si>
  <si>
    <t>SALES SUPERVISION EXPENSE-OFFICE STAFFIN</t>
  </si>
  <si>
    <t>SALES SUPERVISION EXPENSE-RELOCATION COS</t>
  </si>
  <si>
    <t>SALES SUPERVISION EXPENSE-PROMOTIONS</t>
  </si>
  <si>
    <t>DEMONSTRATION &amp; SELLING EXP-HOME SHOWS</t>
  </si>
  <si>
    <t>DEMONSTRATION &amp; SELLING EXP-MEETINGS</t>
  </si>
  <si>
    <t>DEMONSTRATION &amp; SELLING EXP-OFFICE STAFF</t>
  </si>
  <si>
    <t>DEMONSTRATION &amp; SELLING EXP-PUB SAFETY A</t>
  </si>
  <si>
    <t>DEMONSTRATION &amp; SELLING EXP-TRAINING</t>
  </si>
  <si>
    <t>DEMO &amp; SELL EXP - Non Recov Indiv Meter</t>
  </si>
  <si>
    <t>DEMONSTRATION &amp; SELLING EXP-NON RECOVERA</t>
  </si>
  <si>
    <t>DEMONSTRATION &amp; SELLING EXP-4TH FLOOR SU</t>
  </si>
  <si>
    <t>DEMONSTRATION &amp; SELLING EXP-CALL CENTER</t>
  </si>
  <si>
    <t>DEMONSTRATION &amp; SELLING EXP-COMMERCIAL M</t>
  </si>
  <si>
    <t>DEMONSTRATION &amp; SELLING EXP-MARKET R &amp; D</t>
  </si>
  <si>
    <t>DEMONSTRATION &amp; SELLING EXP-NATURAL CHOI</t>
  </si>
  <si>
    <t>DEMONSTRATION &amp; SELLING EXP-NEW CONST SE</t>
  </si>
  <si>
    <t>DEMONSTRATION &amp; SELLING EXP-NEW CUST REL</t>
  </si>
  <si>
    <t>DEMONSTRATION &amp; SELLING EXP-PROGRAMS - H</t>
  </si>
  <si>
    <t>DEMONSTRATION &amp; SELLING EXP-PROMOTIONS</t>
  </si>
  <si>
    <t>DEMONSTRATION &amp; SELLING EXP-PROMOTIONAL</t>
  </si>
  <si>
    <t>DEMONSTRATION &amp; SELLING EXP-PROACTIVE SE</t>
  </si>
  <si>
    <t>DEMONSTRATION &amp; SELLING EXP-SHOW OF HOME</t>
  </si>
  <si>
    <t>DEMONSTRATION &amp; SELLING EXP-STREET OF DR</t>
  </si>
  <si>
    <t>DEMONSTRATION &amp; SELLING EXP-CIVIC RELATI</t>
  </si>
  <si>
    <t>DEMONSTRATION &amp; SELLING EXP-MKTG PRGM 2</t>
  </si>
  <si>
    <t>DEMONSTRATION &amp; SELLING EXP-MKTG PRGM 3</t>
  </si>
  <si>
    <t>DEMONSTRATION &amp; SELLING EXP-NEW CONSTRUC</t>
  </si>
  <si>
    <t>DEMONSTRATION &amp; SELLING EXP-CONVERSION</t>
  </si>
  <si>
    <t>DEMO &amp; SELL EXP-Amort Singl Fam Conv Cos</t>
  </si>
  <si>
    <t>ADVERTISING EXPENSES-ADMIN / PAYROLL</t>
  </si>
  <si>
    <t>ADVERTISING EXPENSES-BILL INSERTS</t>
  </si>
  <si>
    <t>ADVERTISING EXPENSES-UTILITY INFORMATION</t>
  </si>
  <si>
    <t>ADVERTISING EXPENSES-CORPORATE IMAGE &amp; M</t>
  </si>
  <si>
    <t>ADVERTISING EXPENSES-SAFETY INFORMATION</t>
  </si>
  <si>
    <t>MISC SALES EXPENSE-OFFICE STAFFING &amp; EXP</t>
  </si>
  <si>
    <t>OFFICE STAFFING &amp; EXPENSE-HOMELAND SECUR</t>
  </si>
  <si>
    <t>OFFICE STAFFING &amp; EXPENSE-OFFICE MAINTEN</t>
  </si>
  <si>
    <t>OFFICE STAFFING &amp; EXPENSE-OFFICE STAFFIN</t>
  </si>
  <si>
    <t>OFFICE STAFFING &amp; EXPENSE-VPP MATTERS</t>
  </si>
  <si>
    <t>OFFICE STAFFING &amp; EXPENSE-SOLAR/THERMAL</t>
  </si>
  <si>
    <t>ENCANA O&amp;M</t>
  </si>
  <si>
    <t>OFFICE STAFFING &amp; EXPENSE-DOT PHYSI</t>
  </si>
  <si>
    <t>OFFICE STAFFING &amp; EXPENSE-SAF REPR RECOG</t>
  </si>
  <si>
    <t>OFFICE STAFFING &amp; EXPENSE-SAFETY EQUIPME</t>
  </si>
  <si>
    <t>OFFICE STAFFING &amp; EXPENSE-SAFETY GLASSES</t>
  </si>
  <si>
    <t>OFFICE STAFFING &amp; EXPENSE-SAFETY SAL/EXP</t>
  </si>
  <si>
    <t>OFFICE STAFFING &amp; EXPENSE- FR CLOTHING</t>
  </si>
  <si>
    <t>OFFICE STAFFING &amp; EXPENSE - BOOTS</t>
  </si>
  <si>
    <t>OFFICE STAFFING &amp; EXPENSE- EYEWEAR</t>
  </si>
  <si>
    <t>OFFICE STAFFING &amp; EXPENSE-HEARING PROTEC</t>
  </si>
  <si>
    <t>OFFICE STAFFING &amp; EXPENSE-SAFETY SHOES</t>
  </si>
  <si>
    <t>OFFICE STAFFING &amp; EXPENSE-SAP EXPENSES</t>
  </si>
  <si>
    <t>OFFICE STAFFING &amp; EXPENSE-TRAINING</t>
  </si>
  <si>
    <t>OFFICE STAFFING &amp; EXPENSE-LEADERSHIP DEV</t>
  </si>
  <si>
    <t>OFFICE STAFFING &amp; EXPENSE-VEH SAFETY MGT</t>
  </si>
  <si>
    <t>Management Staff Expenses</t>
  </si>
  <si>
    <t>OFFICE STAFFING &amp; EXPENSE-BUSINESS OPERA</t>
  </si>
  <si>
    <t>OFFICE STAFFING &amp; EXPENSE-COMMON STOCK P</t>
  </si>
  <si>
    <t>COLUMBIA BIOGAS PROJECT</t>
  </si>
  <si>
    <t>OFFICE STAFFING &amp; EXPENSE-KEY GOALS BONU</t>
  </si>
  <si>
    <t>OFFICE STAFFING &amp; EXP-Employee Parking</t>
  </si>
  <si>
    <t>OFFICE STAFFING &amp; EXPENSE-PERFORMANCE BO</t>
  </si>
  <si>
    <t>OFFICE STAFFING &amp; EXPENSE-RELOCATION COS</t>
  </si>
  <si>
    <t>OFFICE STAFFING &amp; EXPENSE-SARBANES OXLEY</t>
  </si>
  <si>
    <t>OFFICE STAFFING &amp; EXPENSE-SEVERANCE EXPE</t>
  </si>
  <si>
    <t>OFFICE STAFFING &amp; EXPENSE-TELECOM ADMINI</t>
  </si>
  <si>
    <t>P CARD - NON RECOVERABLE</t>
  </si>
  <si>
    <t>LEGAL WORK - BOARD</t>
  </si>
  <si>
    <t>LEGAL WORK - 23rd &amp; Glisan Incident</t>
  </si>
  <si>
    <t>OFFICE STAFFING &amp; EXPENSE-NON RECOVERABL</t>
  </si>
  <si>
    <t>Smart Energy</t>
  </si>
  <si>
    <t>OFFICE STAFFING &amp; EXPENSE-GAS SVC-CR &amp; C</t>
  </si>
  <si>
    <t>Annual Meeting</t>
  </si>
  <si>
    <t>OFFICE STAFFING &amp; EXPENSE-PUBLICATIONS</t>
  </si>
  <si>
    <t>OFFICE STAFFING &amp; EXPENSE-QUARTERLY LDRS</t>
  </si>
  <si>
    <t>LEGAL WORK - DIRECTOR'S</t>
  </si>
  <si>
    <t>OFFICE STAFFING &amp; EXPENSE-CAREER DEVELOP</t>
  </si>
  <si>
    <t>OFFICE STAFFING &amp; EXPENSE-DRUG &amp; ALCOHOL</t>
  </si>
  <si>
    <t>OFFICE STAFFING &amp; EXPENSE-INDUSTRIAL REL</t>
  </si>
  <si>
    <t>OFFICE STAFFING &amp; EXPENSE-NON-BARGAINING</t>
  </si>
  <si>
    <t>OFFICE STAFFING &amp; EXPENSE-DATA ADMINISTR</t>
  </si>
  <si>
    <t>OFFICE STAFFING &amp; EXPENSE-DESKTOP INSTAL</t>
  </si>
  <si>
    <t>OFFICE STAFFING &amp; EXPENSE-INFO MGMT</t>
  </si>
  <si>
    <t>OFFICE STAFFING &amp; EXPENSE-NEW APPLICATIO</t>
  </si>
  <si>
    <t>OFFICE STAFFING &amp; EXPENSE-NT SYSTEMS SUP</t>
  </si>
  <si>
    <t>OFFICE STAFFING &amp; EXPENSE-SYS NETWORK AD</t>
  </si>
  <si>
    <t>OFFICE STAFFING &amp; EXPENSE-TECH SUPPORT E</t>
  </si>
  <si>
    <t>OFFICE STAFFING &amp; EXPENSE-UNIX HWARE &amp; S</t>
  </si>
  <si>
    <t>OFFICE STAFFING &amp; EXPENSE-CYBERSECURITY</t>
  </si>
  <si>
    <t>OFFICE STAFFING &amp; EXPENSE-GP SAFETY REC</t>
  </si>
  <si>
    <t>OFFICE STAFFING &amp; EXPENSE-CONTRACT DEL S</t>
  </si>
  <si>
    <t>OFFICE STAFFING &amp; EXPENSE-COPY CENTER</t>
  </si>
  <si>
    <t>OFFICE STAFFING &amp; EXPENSE-MAIL ROOM</t>
  </si>
  <si>
    <t>OFFICE STAFFING &amp; EXPENSE-CIVIC EXPENSES</t>
  </si>
  <si>
    <t>OFFICE STAFFING &amp; EXPENSE-DIVERSITY COUN</t>
  </si>
  <si>
    <t>OFFICE STAFFING &amp; EXPENSE-WOMEN'S NETWOR</t>
  </si>
  <si>
    <t>OFFICE STAFFING &amp; EXPENSE-TELECOM MAINT</t>
  </si>
  <si>
    <t>OFFICE STAFFING &amp; EXPENSE-TELECOM OPERAT</t>
  </si>
  <si>
    <t>OFFICE STAFFING &amp; EXPENSE-REAL PROPERTY</t>
  </si>
  <si>
    <t>OFFICE STAFFING &amp; EXP-FRANCHISE GENERAL</t>
  </si>
  <si>
    <t>OFFICE STAFFING &amp; EXPENSE-STATE REGULATI</t>
  </si>
  <si>
    <t>OFFICE STAFFING &amp; EXPENSE-CANADIAN REGUL</t>
  </si>
  <si>
    <t>OFFICE STAFFING &amp; EXPENSE-FEDERAL REGULA</t>
  </si>
  <si>
    <t>OFFICE STAFFING &amp; EXPENSE-OR RATE CASE</t>
  </si>
  <si>
    <t>BENEFITS  AND SHAREHOLDER PLANS</t>
  </si>
  <si>
    <t>OFFICE STAFFING &amp; EXPENSE-EXEC BENEFIT P</t>
  </si>
  <si>
    <t>OFFICE STAFFING &amp; EXP-EE MATTERS STOEL</t>
  </si>
  <si>
    <t>OFFICE STAFFING &amp; EXP-EE MATTERS BUCHANA</t>
  </si>
  <si>
    <t>EMPLOYEE BENEFIT PLANS - DWT</t>
  </si>
  <si>
    <t>OFFICE STAFFING &amp; EXPENSE-PERSONNEL</t>
  </si>
  <si>
    <t>OFFICE STAFFING &amp; EXP-LABOR MATRS STOEL</t>
  </si>
  <si>
    <t>OFFICE STAFFING &amp; EXPENSE-CORP. SPECIAL</t>
  </si>
  <si>
    <t>SEC reporting expenses</t>
  </si>
  <si>
    <t>OFFICE STAFFING &amp; EXPENSE-MISC UTILITY</t>
  </si>
  <si>
    <t>OFFICE STAFFING &amp; EXPENSE-N. Mist EPC</t>
  </si>
  <si>
    <t>Legal Environmental</t>
  </si>
  <si>
    <t>Bankruptcy</t>
  </si>
  <si>
    <t>Tax</t>
  </si>
  <si>
    <t>OFFICE STAFFING &amp; EXPENSE-MISC LITIGATIO</t>
  </si>
  <si>
    <t>OFFICE STAFFING &amp; EXPENSE-CONTACTS</t>
  </si>
  <si>
    <t>OFFICE STAFFING &amp; EXPENSE-BUSINESS DEVEL</t>
  </si>
  <si>
    <t>OFFICE STAFFING &amp; EXPENSE-MIST STORAGE S</t>
  </si>
  <si>
    <t>OFFICE STAFFING &amp; EXPENSE-GAS SUPPLY</t>
  </si>
  <si>
    <t>INFORMATION MANAGEMENT</t>
  </si>
  <si>
    <t>NW ENERGY</t>
  </si>
  <si>
    <t>Inventory Differences</t>
  </si>
  <si>
    <t>ADMIN EXPENSE TRANSFER-ADMIN EXPENSE TRA</t>
  </si>
  <si>
    <t>ADMIN EXP TRF – COMMON COST ALLOC OUT</t>
  </si>
  <si>
    <t>ADMIN EXPENSE TRANSFER-GILL RANCH OVERHE</t>
  </si>
  <si>
    <t>ADMIN EXPENSE TRANSFER-TAXES-PAYROLL</t>
  </si>
  <si>
    <t>Admin Transfer - SERP/ESRIP Expense</t>
  </si>
  <si>
    <t>PROPERTY INSURANCE-LIABILITY INSURANCE</t>
  </si>
  <si>
    <t>INJURIES &amp; DAMAGES-OFFICE STAFFING &amp; EXP</t>
  </si>
  <si>
    <t>INJURIES &amp; DAMAGES-OTHER INSURANCE</t>
  </si>
  <si>
    <t>INJURIES &amp; DAMAGES-EXTRAORDINARY CLAIMS</t>
  </si>
  <si>
    <t>INJURIES &amp; DAMAGES-OPER CLAIMS COSTS</t>
  </si>
  <si>
    <t>EMPLOYEE PENSIONS AND BENEFITS-OFFICE ST</t>
  </si>
  <si>
    <t>EMPLOYEE PENSIONS AND BENEFITS-SAF REPR</t>
  </si>
  <si>
    <t>EMPLOYEE PENSIONS AND BENEFITS-SAFETY EQ</t>
  </si>
  <si>
    <t>EMPLOYEE PENSIONS AND BENEFITS-SAFETY SA</t>
  </si>
  <si>
    <t>EMPLOYEE PENSIONS AND BENEFITS-SAFETY SH</t>
  </si>
  <si>
    <t>EMPLOYEE PENSIONS AND BENEFITS-TRAINING</t>
  </si>
  <si>
    <t>EMPLOYEE PENSIONS AND BENEFITS-LEADERSHI</t>
  </si>
  <si>
    <t>EMPLOYEE PENSIONS AND BENEFITS-COMMON ST</t>
  </si>
  <si>
    <t>EMPLOYEE PENSIONS AND BENEFITS-EMPLOYEE</t>
  </si>
  <si>
    <t>EMPLOYEE PENSIONS AND BENEFITS-FAS87 EXP</t>
  </si>
  <si>
    <t>EMPLOYEE PENSIONS AND BENEFITS-TRIMET</t>
  </si>
  <si>
    <t>EMPLOYEE PENSIONS AND BENEFITS-CAREER DE</t>
  </si>
  <si>
    <t>EMPLOYEE PENSIONS AND BENEFITS-COMPANY P</t>
  </si>
  <si>
    <t>EMPLOYEE PENSIONS AND BENEFITS-DRUG &amp; AL</t>
  </si>
  <si>
    <t>EMPLOYEE PENSIONS AND BENEFITS-HEALTH/LI</t>
  </si>
  <si>
    <t>EMPLOYEE PENSIONS AND BENEFITS-INDUSTRIA</t>
  </si>
  <si>
    <t>EMPLOYEE PENSIONS AND BENEFITS-TUITION R</t>
  </si>
  <si>
    <t>EMPLOYEE PENSIONS AND BENEFITS-DIVERSITY</t>
  </si>
  <si>
    <t>EMPLOYEE PENSIONS &amp; BENEFITS-PENSION BAL</t>
  </si>
  <si>
    <t>EPB - FAS106OPEB - NonService Components</t>
  </si>
  <si>
    <t>EPB - Pension-QP - NonService Components</t>
  </si>
  <si>
    <t>EPB - SERP ESRIP Expense - Service Cost</t>
  </si>
  <si>
    <t>EPB - SERP ESRIP Expense - NonServ Comp</t>
  </si>
  <si>
    <t>EPB - Emp Pen Bal - Service Costs</t>
  </si>
  <si>
    <t>EPB - Emp Pen Bal - NonService Component</t>
  </si>
  <si>
    <t>REGULATORY COMMISSION EXPENSES-REGULATOR</t>
  </si>
  <si>
    <t>MISC GENERAL EXPENSE-BONDHOLDER EXP</t>
  </si>
  <si>
    <t>MISC GENERAL EXPENSE-CORPORATE</t>
  </si>
  <si>
    <t>MISC GENERAL EXPENSE-NON RECOVERABLE EXP</t>
  </si>
  <si>
    <t>MISC GENERAL EXPENSE-ANNUAL MEETING</t>
  </si>
  <si>
    <t>MISC GENERAL EXPENSE-ANNUAL REPORT</t>
  </si>
  <si>
    <t>MISC GENERAL EXPENSE-DIRECTORS FEES &amp; EX</t>
  </si>
  <si>
    <t>MISC GENERAL EXPENSE-STOCKHOLDER EXP</t>
  </si>
  <si>
    <t>RENTS-MAINTENANCE</t>
  </si>
  <si>
    <t>RENTS-RENTS</t>
  </si>
  <si>
    <t>RENTS-RADIO EQUIP MAINT</t>
  </si>
  <si>
    <t>MAINTENANCE OF GENERAL PLANT-CNG MAINTEN</t>
  </si>
  <si>
    <t>MAINTENANCE OF GENERAL PLANT-MAINTENANCE</t>
  </si>
  <si>
    <t>MAINTENANCE OF GENERAL PLANT-MISC MEETIN</t>
  </si>
  <si>
    <t>MAINTENANCE OF GENERAL PLANT-OFFICE MAIN</t>
  </si>
  <si>
    <t>MAINTENANCE OF GENERAL PLANT-OFFICE STAF</t>
  </si>
  <si>
    <t>MAINTENANCE OF GENERAL PLANT-SAFETY MEET</t>
  </si>
  <si>
    <t>MAINTENANCE OF GENERAL PLANT-SAP EXPENSE</t>
  </si>
  <si>
    <t>MAINTENANCE OF GENERAL PLANT-NON RECOVER</t>
  </si>
  <si>
    <t>MAINTENANCE OF GENERAL PLANT-DISTRICT MA</t>
  </si>
  <si>
    <t>MAINTENANCE OF GENERAL PLANT-EXERCISE RO</t>
  </si>
  <si>
    <t>MAINTENANCE OF GENERAL PLANT-LUNCHROOM</t>
  </si>
  <si>
    <t>MAINTENANCE OF GENERAL PLANT-MT SCOTT SV</t>
  </si>
  <si>
    <t>MAINTENANCE OF GENERAL PLANT-ONE PAC SQ</t>
  </si>
  <si>
    <t>HQ Location Costs</t>
  </si>
  <si>
    <t>MAINTENANCE OF GENERAL PLANT-PARKING BLO</t>
  </si>
  <si>
    <t>MAINTENANCE OF GENERAL PLANT-PARKROSE SV</t>
  </si>
  <si>
    <t>MAINTENANCE OF GENERAL PLANT-SUNSET SVCE</t>
  </si>
  <si>
    <t>MAINTENANCE OF GENERAL PLANT-TUALATIN SV</t>
  </si>
  <si>
    <t>MAINTENANCE OF GENERAL PLANT-AUTO CLAIMS</t>
  </si>
  <si>
    <t>MAINTENANCE OF GENERAL PLANT-MICROWAVE M</t>
  </si>
  <si>
    <t>MAINTENANCE OF GENERAL PLANT-RADIO EQUIP</t>
  </si>
  <si>
    <t>MAINTENANCE OF GENERAL PLANT-TELECOM MAI</t>
  </si>
  <si>
    <t>MAINTENANCE OF GENERAL PLANT-A/V EQUIP</t>
  </si>
  <si>
    <t>MAINTENANCE OF GENERAL PLANT-VEHICLE ACC</t>
  </si>
  <si>
    <t>MAINTENANCE OF GENERAL PLANT-CENTRAL SVC</t>
  </si>
  <si>
    <t>MAINTENANCE OF GENERAL PLANT-DISTRIBUTIO</t>
  </si>
  <si>
    <t>MAINTENANCE OF GENERAL PLANT-GAS SUPPLY</t>
  </si>
  <si>
    <t>MAINTENANCE OF GENERAL PLANT-NEWPORT MAI</t>
  </si>
  <si>
    <t>MAINTENANCE OF GENERAL PLANT-PORTLAND LN</t>
  </si>
  <si>
    <t>MAINTENANCE OF GENERAL PLANT-PURCHAS/STO</t>
  </si>
  <si>
    <t>MAINTENANCE OF GENERAL PLANT-SAFETY/HEAL</t>
  </si>
  <si>
    <t>MAINTENANCE OF GENERAL PLANT-SOUTH CENTE</t>
  </si>
  <si>
    <t>TAXES OTHER THAN INCOME-DEPT OF ENERGY F</t>
  </si>
  <si>
    <t>TAXES OTHER THAN INCOME-MULT CO BUS TAX</t>
  </si>
  <si>
    <t>TAXES OTHER THAN INCOME-TAXES-OTHER</t>
  </si>
  <si>
    <t>TAXES OTHER THAN INCOME-TAXES-PAYROLL</t>
  </si>
  <si>
    <t>TAXES OTHER THAN INCOME-TAXES-PROPERTY</t>
  </si>
  <si>
    <t>PROPERTY TAX CREDITS</t>
  </si>
  <si>
    <t>PROPERTY TAX - N. MIST</t>
  </si>
  <si>
    <t>TAXES OTHER THAN INCOME-TAXES-REG COMM F</t>
  </si>
  <si>
    <t>Other Utility Taxes - Franchise - 3%</t>
  </si>
  <si>
    <t>Other Utility Taxes- Franchise - 3% Warm</t>
  </si>
  <si>
    <t>Other Utility Taxes - Franchise - 2%</t>
  </si>
  <si>
    <t xml:space="preserve">$ VARIANCE </t>
  </si>
  <si>
    <t>% VARIANCE</t>
  </si>
  <si>
    <t>2018 YTD ACTUAL AMOUNT</t>
  </si>
  <si>
    <t>2017 YTD ACTUAL AMOUNT</t>
  </si>
  <si>
    <t>OPERATING INCOME:</t>
  </si>
  <si>
    <t>TOTAL OPERATING INCOME</t>
  </si>
  <si>
    <t>OPERATING EXPENSE:</t>
  </si>
  <si>
    <t>TOTAL OPERATING EXPENSE</t>
  </si>
  <si>
    <t>TOTAL DEPRECIATION</t>
  </si>
  <si>
    <t>DEPRECIATION:</t>
  </si>
  <si>
    <t>ENVIRONMENTAL REMEDIATION:</t>
  </si>
  <si>
    <t>GENERAL TAXES:</t>
  </si>
  <si>
    <t>REVENUE TAXES:</t>
  </si>
  <si>
    <t>TOTAL REVENUE TAXES</t>
  </si>
  <si>
    <t>TOTAL GENERAL TAXES</t>
  </si>
  <si>
    <t>TOTAL ENVIRONMENTAL REMEDIATION</t>
  </si>
  <si>
    <t>TOTAL O&amp;M EXPENSE</t>
  </si>
  <si>
    <t>O&amp;M EXPENSE:</t>
  </si>
  <si>
    <t>TOTAL COST OF GAS</t>
  </si>
  <si>
    <t>COST OF GAS:</t>
  </si>
  <si>
    <t>TOTAL MISCELLANEOUS REVENUE</t>
  </si>
  <si>
    <t>MISCELLANEOUS REVENUE:</t>
  </si>
  <si>
    <t>TOTAL RATE ADJUSTMENTS</t>
  </si>
  <si>
    <t>RATE ADJUSTMENTS:</t>
  </si>
  <si>
    <t>TRANSPORTATION REVENUE:</t>
  </si>
  <si>
    <t>TOTAL TRANSPORTATION REVENUE</t>
  </si>
  <si>
    <t>UNBILLED REVENUE:</t>
  </si>
  <si>
    <t>TOTAL UNBILLED REVENUE</t>
  </si>
  <si>
    <t>TOTAL GAS SALES REVENUE</t>
  </si>
  <si>
    <t>GAS SALES REVENUE:</t>
  </si>
  <si>
    <t>NW Natural</t>
  </si>
  <si>
    <t>12 Month Income Statement</t>
  </si>
  <si>
    <t>For the Twelve Months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</si>
</sst>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&quot;(&quot;#,##0&quot;)&quot;;#,##0;@"/>
    <numFmt numFmtId="165" formatCode="#,##0;\-#,##0;#,##0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wrapText="1"/>
    </xf>
    <xf numFmtId="49" fontId="18" fillId="33" borderId="0" xfId="0" applyNumberFormat="1" applyFont="1" applyFill="1" applyAlignment="1">
      <alignment horizontal="left"/>
    </xf>
    <xf numFmtId="49" fontId="20" fillId="0" borderId="10" xfId="0" applyNumberFormat="1" applyFont="1" applyFill="1" applyBorder="1" applyAlignment="1">
      <alignment horizontal="right" vertical="center" wrapText="1"/>
    </xf>
    <xf numFmtId="49" fontId="20" fillId="0" borderId="10" xfId="0" applyNumberFormat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 applyAlignment="1">
      <alignment horizontal="right" vertical="center" wrapText="1"/>
    </xf>
    <xf numFmtId="9" fontId="20" fillId="0" borderId="10" xfId="42" applyFont="1" applyFill="1" applyBorder="1" applyAlignment="1">
      <alignment horizontal="right" vertical="center" wrapText="1"/>
    </xf>
    <xf numFmtId="49" fontId="20" fillId="0" borderId="10" xfId="0" applyNumberFormat="1" applyFont="1" applyFill="1" applyBorder="1" applyAlignment="1">
      <alignment horizontal="left" vertical="center" wrapText="1" indent="5"/>
    </xf>
    <xf numFmtId="49" fontId="20" fillId="0" borderId="10" xfId="0" applyNumberFormat="1" applyFont="1" applyFill="1" applyBorder="1" applyAlignment="1">
      <alignment horizontal="left" vertical="center" wrapText="1" indent="6"/>
    </xf>
    <xf numFmtId="0" fontId="20" fillId="0" borderId="10" xfId="0" applyFont="1" applyFill="1" applyBorder="1" applyAlignment="1">
      <alignment horizontal="right" vertical="center" wrapText="1"/>
    </xf>
    <xf numFmtId="165" fontId="20" fillId="0" borderId="10" xfId="0" applyNumberFormat="1" applyFont="1" applyFill="1" applyBorder="1" applyAlignment="1">
      <alignment horizontal="right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10" xfId="0" applyBorder="1"/>
    <xf numFmtId="49" fontId="18" fillId="0" borderId="10" xfId="0" applyNumberFormat="1" applyFont="1" applyFill="1" applyBorder="1" applyAlignment="1">
      <alignment horizontal="left" vertical="center" wrapText="1" indent="6"/>
    </xf>
    <xf numFmtId="0" fontId="16" fillId="0" borderId="10" xfId="0" applyFont="1" applyBorder="1"/>
    <xf numFmtId="164" fontId="18" fillId="0" borderId="10" xfId="0" applyNumberFormat="1" applyFont="1" applyFill="1" applyBorder="1" applyAlignment="1">
      <alignment horizontal="right" vertical="center" wrapText="1"/>
    </xf>
    <xf numFmtId="9" fontId="18" fillId="0" borderId="10" xfId="42" applyFont="1" applyFill="1" applyBorder="1" applyAlignment="1">
      <alignment horizontal="right" vertical="center" wrapText="1"/>
    </xf>
    <xf numFmtId="49" fontId="18" fillId="0" borderId="10" xfId="0" applyNumberFormat="1" applyFont="1" applyFill="1" applyBorder="1" applyAlignment="1">
      <alignment horizontal="left" vertical="center" wrapText="1" indent="5"/>
    </xf>
    <xf numFmtId="49" fontId="18" fillId="0" borderId="10" xfId="0" applyNumberFormat="1" applyFont="1" applyFill="1" applyBorder="1" applyAlignment="1">
      <alignment horizontal="left" vertical="center" wrapText="1" indent="4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1"/>
  <sheetViews>
    <sheetView showGridLines="0" tabSelected="1" workbookViewId="0">
      <selection activeCell="H6" sqref="H6"/>
    </sheetView>
  </sheetViews>
  <sheetFormatPr defaultRowHeight="15" outlineLevelRow="1" x14ac:dyDescent="0.25"/>
  <cols>
    <col min="1" max="1" width="2.85546875" style="12" customWidth="1"/>
    <col min="2" max="2" width="36.5703125" bestFit="1" customWidth="1"/>
    <col min="3" max="3" width="24" bestFit="1" customWidth="1"/>
    <col min="4" max="4" width="24.140625" bestFit="1" customWidth="1"/>
    <col min="5" max="5" width="14.140625" bestFit="1" customWidth="1"/>
    <col min="6" max="6" width="14.5703125" bestFit="1" customWidth="1"/>
  </cols>
  <sheetData>
    <row r="1" spans="1:6" ht="11.25" customHeight="1" x14ac:dyDescent="0.25">
      <c r="A1" s="2" t="s">
        <v>558</v>
      </c>
    </row>
    <row r="2" spans="1:6" ht="11.25" customHeight="1" x14ac:dyDescent="0.25">
      <c r="A2" s="2" t="s">
        <v>559</v>
      </c>
    </row>
    <row r="3" spans="1:6" ht="11.25" customHeight="1" x14ac:dyDescent="0.25">
      <c r="A3" s="2" t="s">
        <v>560</v>
      </c>
    </row>
    <row r="4" spans="1:6" ht="15.75" thickBot="1" x14ac:dyDescent="0.3">
      <c r="B4" s="1"/>
    </row>
    <row r="5" spans="1:6" ht="15.75" thickBot="1" x14ac:dyDescent="0.3">
      <c r="A5" s="15"/>
      <c r="B5" s="3"/>
      <c r="C5" s="11" t="s">
        <v>530</v>
      </c>
      <c r="D5" s="11" t="s">
        <v>531</v>
      </c>
      <c r="E5" s="11" t="s">
        <v>528</v>
      </c>
      <c r="F5" s="11" t="s">
        <v>529</v>
      </c>
    </row>
    <row r="6" spans="1:6" ht="15.75" thickBot="1" x14ac:dyDescent="0.3">
      <c r="A6" s="15"/>
      <c r="B6" s="4"/>
      <c r="C6" s="3" t="s">
        <v>0</v>
      </c>
      <c r="D6" s="3" t="s">
        <v>0</v>
      </c>
      <c r="E6" s="3" t="s">
        <v>0</v>
      </c>
      <c r="F6" s="3" t="s">
        <v>1</v>
      </c>
    </row>
    <row r="7" spans="1:6" ht="15.75" thickBot="1" x14ac:dyDescent="0.3">
      <c r="A7" s="15" t="s">
        <v>557</v>
      </c>
      <c r="B7" s="7"/>
      <c r="C7" s="5"/>
      <c r="D7" s="5"/>
      <c r="E7" s="5"/>
      <c r="F7" s="6"/>
    </row>
    <row r="8" spans="1:6" ht="15.75" thickBot="1" x14ac:dyDescent="0.3">
      <c r="A8" s="15"/>
      <c r="B8" s="8" t="s">
        <v>2</v>
      </c>
      <c r="C8" s="5">
        <v>-7067636.0899999999</v>
      </c>
      <c r="D8" s="9"/>
      <c r="E8" s="5">
        <f t="shared" ref="E8:E69" si="0">C8-D8</f>
        <v>-7067636.0899999999</v>
      </c>
      <c r="F8" s="6" t="str">
        <f t="shared" ref="F8:F69" si="1">IFERROR(E8/D8,"")</f>
        <v/>
      </c>
    </row>
    <row r="9" spans="1:6" ht="15.75" thickBot="1" x14ac:dyDescent="0.3">
      <c r="A9" s="15"/>
      <c r="B9" s="8" t="s">
        <v>3</v>
      </c>
      <c r="C9" s="5">
        <v>-404386619.33999997</v>
      </c>
      <c r="D9" s="5">
        <v>-469551003.38</v>
      </c>
      <c r="E9" s="5">
        <f t="shared" si="0"/>
        <v>65164384.040000021</v>
      </c>
      <c r="F9" s="6">
        <f t="shared" si="1"/>
        <v>-0.13878020400536456</v>
      </c>
    </row>
    <row r="10" spans="1:6" ht="23.25" thickBot="1" x14ac:dyDescent="0.3">
      <c r="A10" s="15"/>
      <c r="B10" s="8" t="s">
        <v>4</v>
      </c>
      <c r="C10" s="5">
        <v>-3554080.37</v>
      </c>
      <c r="D10" s="5">
        <v>10788064.74</v>
      </c>
      <c r="E10" s="5">
        <f t="shared" si="0"/>
        <v>-14342145.109999999</v>
      </c>
      <c r="F10" s="6">
        <f t="shared" si="1"/>
        <v>-1.3294455915547276</v>
      </c>
    </row>
    <row r="11" spans="1:6" ht="15.75" thickBot="1" x14ac:dyDescent="0.3">
      <c r="A11" s="15"/>
      <c r="B11" s="8" t="s">
        <v>5</v>
      </c>
      <c r="C11" s="5">
        <v>-3523370.47</v>
      </c>
      <c r="D11" s="9"/>
      <c r="E11" s="5">
        <f t="shared" si="0"/>
        <v>-3523370.47</v>
      </c>
      <c r="F11" s="6" t="str">
        <f t="shared" si="1"/>
        <v/>
      </c>
    </row>
    <row r="12" spans="1:6" ht="15.75" thickBot="1" x14ac:dyDescent="0.3">
      <c r="A12" s="15"/>
      <c r="B12" s="8" t="s">
        <v>6</v>
      </c>
      <c r="C12" s="5">
        <v>-720035.71</v>
      </c>
      <c r="D12" s="9"/>
      <c r="E12" s="5">
        <f t="shared" si="0"/>
        <v>-720035.71</v>
      </c>
      <c r="F12" s="6" t="str">
        <f t="shared" si="1"/>
        <v/>
      </c>
    </row>
    <row r="13" spans="1:6" ht="23.25" thickBot="1" x14ac:dyDescent="0.3">
      <c r="A13" s="15"/>
      <c r="B13" s="8" t="s">
        <v>7</v>
      </c>
      <c r="C13" s="5">
        <v>-240738392.56999999</v>
      </c>
      <c r="D13" s="5">
        <v>-277554679.83999997</v>
      </c>
      <c r="E13" s="5">
        <f t="shared" si="0"/>
        <v>36816287.269999981</v>
      </c>
      <c r="F13" s="6">
        <f t="shared" si="1"/>
        <v>-0.13264516848075922</v>
      </c>
    </row>
    <row r="14" spans="1:6" ht="23.25" thickBot="1" x14ac:dyDescent="0.3">
      <c r="A14" s="15"/>
      <c r="B14" s="8" t="s">
        <v>8</v>
      </c>
      <c r="C14" s="5">
        <v>-554867.46</v>
      </c>
      <c r="D14" s="5">
        <v>2943549.9</v>
      </c>
      <c r="E14" s="5">
        <f t="shared" si="0"/>
        <v>-3498417.36</v>
      </c>
      <c r="F14" s="6">
        <f t="shared" si="1"/>
        <v>-1.1885028210325226</v>
      </c>
    </row>
    <row r="15" spans="1:6" ht="15.75" thickBot="1" x14ac:dyDescent="0.3">
      <c r="A15" s="15"/>
      <c r="B15" s="14" t="s">
        <v>556</v>
      </c>
      <c r="C15" s="16">
        <f>C14+C13+C12+C11+C10+C9+C8</f>
        <v>-660545002.00999999</v>
      </c>
      <c r="D15" s="16">
        <f>D14+D13+D12+D11+D10+D9+D8</f>
        <v>-733374068.57999992</v>
      </c>
      <c r="E15" s="16">
        <f t="shared" ref="E15" si="2">C15-D15</f>
        <v>72829066.569999933</v>
      </c>
      <c r="F15" s="17">
        <f t="shared" ref="F15" si="3">IFERROR(E15/D15,"")</f>
        <v>-9.9306847201477505E-2</v>
      </c>
    </row>
    <row r="16" spans="1:6" ht="15.75" thickBot="1" x14ac:dyDescent="0.3">
      <c r="A16" s="15" t="s">
        <v>554</v>
      </c>
      <c r="B16" s="7"/>
      <c r="C16" s="5"/>
      <c r="D16" s="5"/>
      <c r="E16" s="5"/>
      <c r="F16" s="6"/>
    </row>
    <row r="17" spans="1:6" ht="23.25" thickBot="1" x14ac:dyDescent="0.3">
      <c r="A17" s="15"/>
      <c r="B17" s="8" t="s">
        <v>9</v>
      </c>
      <c r="C17" s="5">
        <v>671845</v>
      </c>
      <c r="D17" s="5">
        <v>-566805</v>
      </c>
      <c r="E17" s="5">
        <f t="shared" si="0"/>
        <v>1238650</v>
      </c>
      <c r="F17" s="6">
        <f t="shared" si="1"/>
        <v>-2.185319466130327</v>
      </c>
    </row>
    <row r="18" spans="1:6" ht="15.75" thickBot="1" x14ac:dyDescent="0.3">
      <c r="A18" s="15"/>
      <c r="B18" s="8" t="s">
        <v>10</v>
      </c>
      <c r="C18" s="5">
        <v>-674184</v>
      </c>
      <c r="D18" s="5">
        <v>1374750</v>
      </c>
      <c r="E18" s="5">
        <f t="shared" si="0"/>
        <v>-2048934</v>
      </c>
      <c r="F18" s="6">
        <f t="shared" si="1"/>
        <v>-1.4904048008728861</v>
      </c>
    </row>
    <row r="19" spans="1:6" ht="23.25" thickBot="1" x14ac:dyDescent="0.3">
      <c r="A19" s="15"/>
      <c r="B19" s="8" t="s">
        <v>11</v>
      </c>
      <c r="C19" s="5">
        <v>-5309720.8099999996</v>
      </c>
      <c r="D19" s="5">
        <v>5002973.26</v>
      </c>
      <c r="E19" s="5">
        <f t="shared" si="0"/>
        <v>-10312694.07</v>
      </c>
      <c r="F19" s="6">
        <f t="shared" si="1"/>
        <v>-2.0613130500721488</v>
      </c>
    </row>
    <row r="20" spans="1:6" ht="23.25" thickBot="1" x14ac:dyDescent="0.3">
      <c r="A20" s="15"/>
      <c r="B20" s="8" t="s">
        <v>12</v>
      </c>
      <c r="C20" s="5">
        <v>462436.04</v>
      </c>
      <c r="D20" s="5">
        <v>-7028152.8799999999</v>
      </c>
      <c r="E20" s="5">
        <f t="shared" si="0"/>
        <v>7490588.9199999999</v>
      </c>
      <c r="F20" s="6">
        <f t="shared" si="1"/>
        <v>-1.0657976637525848</v>
      </c>
    </row>
    <row r="21" spans="1:6" ht="23.25" thickBot="1" x14ac:dyDescent="0.3">
      <c r="A21" s="15"/>
      <c r="B21" s="8" t="s">
        <v>13</v>
      </c>
      <c r="C21" s="5">
        <v>-357015530.02999997</v>
      </c>
      <c r="D21" s="5">
        <v>-394562504.79000002</v>
      </c>
      <c r="E21" s="5">
        <f t="shared" si="0"/>
        <v>37546974.76000005</v>
      </c>
      <c r="F21" s="6">
        <f t="shared" si="1"/>
        <v>-9.5161031025955856E-2</v>
      </c>
    </row>
    <row r="22" spans="1:6" ht="23.25" thickBot="1" x14ac:dyDescent="0.3">
      <c r="A22" s="15"/>
      <c r="B22" s="8" t="s">
        <v>14</v>
      </c>
      <c r="C22" s="5">
        <v>367849242.50999999</v>
      </c>
      <c r="D22" s="5">
        <v>396151018.38</v>
      </c>
      <c r="E22" s="5">
        <f t="shared" si="0"/>
        <v>-28301775.870000005</v>
      </c>
      <c r="F22" s="6">
        <f t="shared" si="1"/>
        <v>-7.144188593970012E-2</v>
      </c>
    </row>
    <row r="23" spans="1:6" ht="23.25" thickBot="1" x14ac:dyDescent="0.3">
      <c r="A23" s="15"/>
      <c r="B23" s="8" t="s">
        <v>15</v>
      </c>
      <c r="C23" s="5">
        <v>-1378619.86</v>
      </c>
      <c r="D23" s="9"/>
      <c r="E23" s="5">
        <f t="shared" si="0"/>
        <v>-1378619.86</v>
      </c>
      <c r="F23" s="6" t="str">
        <f t="shared" si="1"/>
        <v/>
      </c>
    </row>
    <row r="24" spans="1:6" ht="23.25" thickBot="1" x14ac:dyDescent="0.3">
      <c r="A24" s="15"/>
      <c r="B24" s="8" t="s">
        <v>16</v>
      </c>
      <c r="C24" s="5">
        <v>59833</v>
      </c>
      <c r="D24" s="5">
        <v>-37012</v>
      </c>
      <c r="E24" s="5">
        <f t="shared" si="0"/>
        <v>96845</v>
      </c>
      <c r="F24" s="6">
        <f t="shared" si="1"/>
        <v>-2.6165838106560035</v>
      </c>
    </row>
    <row r="25" spans="1:6" ht="15.75" thickBot="1" x14ac:dyDescent="0.3">
      <c r="A25" s="15"/>
      <c r="B25" s="14" t="s">
        <v>555</v>
      </c>
      <c r="C25" s="16">
        <f>SUM(C17:C24)</f>
        <v>4665301.8500000378</v>
      </c>
      <c r="D25" s="16">
        <f>SUM(D17:D24)</f>
        <v>334266.96999996901</v>
      </c>
      <c r="E25" s="16">
        <f t="shared" ref="E25" si="4">C25-D25</f>
        <v>4331034.8800000688</v>
      </c>
      <c r="F25" s="17">
        <f t="shared" ref="F25" si="5">IFERROR(E25/D25,"")</f>
        <v>12.9568137707428</v>
      </c>
    </row>
    <row r="26" spans="1:6" ht="15.75" thickBot="1" x14ac:dyDescent="0.3">
      <c r="A26" s="15" t="s">
        <v>552</v>
      </c>
      <c r="B26" s="7"/>
      <c r="C26" s="5"/>
      <c r="D26" s="5"/>
      <c r="E26" s="5"/>
      <c r="F26" s="6"/>
    </row>
    <row r="27" spans="1:6" ht="15.75" thickBot="1" x14ac:dyDescent="0.3">
      <c r="A27" s="15"/>
      <c r="B27" s="8" t="s">
        <v>17</v>
      </c>
      <c r="C27" s="5">
        <v>-407256.81</v>
      </c>
      <c r="D27" s="9"/>
      <c r="E27" s="5">
        <f t="shared" si="0"/>
        <v>-407256.81</v>
      </c>
      <c r="F27" s="6" t="str">
        <f t="shared" si="1"/>
        <v/>
      </c>
    </row>
    <row r="28" spans="1:6" ht="23.25" thickBot="1" x14ac:dyDescent="0.3">
      <c r="A28" s="15"/>
      <c r="B28" s="8" t="s">
        <v>18</v>
      </c>
      <c r="C28" s="5">
        <v>-21848308.100000001</v>
      </c>
      <c r="D28" s="5">
        <v>-20351014.899999999</v>
      </c>
      <c r="E28" s="5">
        <f t="shared" si="0"/>
        <v>-1497293.200000003</v>
      </c>
      <c r="F28" s="6">
        <f t="shared" si="1"/>
        <v>7.3573392155494077E-2</v>
      </c>
    </row>
    <row r="29" spans="1:6" ht="15.75" thickBot="1" x14ac:dyDescent="0.3">
      <c r="A29" s="15"/>
      <c r="B29" s="14" t="s">
        <v>553</v>
      </c>
      <c r="C29" s="16">
        <f>C27+C28</f>
        <v>-22255564.91</v>
      </c>
      <c r="D29" s="16">
        <f>D27+D28</f>
        <v>-20351014.899999999</v>
      </c>
      <c r="E29" s="16">
        <f t="shared" ref="E29" si="6">C29-D29</f>
        <v>-1904550.0100000016</v>
      </c>
      <c r="F29" s="17">
        <f t="shared" ref="F29" si="7">IFERROR(E29/D29,"")</f>
        <v>9.3585013787199467E-2</v>
      </c>
    </row>
    <row r="30" spans="1:6" ht="15.75" thickBot="1" x14ac:dyDescent="0.3">
      <c r="A30" s="15" t="s">
        <v>551</v>
      </c>
      <c r="B30" s="7"/>
      <c r="C30" s="5"/>
      <c r="D30" s="5"/>
      <c r="E30" s="5"/>
      <c r="F30" s="6"/>
    </row>
    <row r="31" spans="1:6" ht="23.25" thickBot="1" x14ac:dyDescent="0.3">
      <c r="A31" s="15"/>
      <c r="B31" s="8" t="s">
        <v>19</v>
      </c>
      <c r="C31" s="5">
        <v>7928928</v>
      </c>
      <c r="D31" s="9"/>
      <c r="E31" s="5">
        <f t="shared" si="0"/>
        <v>7928928</v>
      </c>
      <c r="F31" s="6" t="str">
        <f t="shared" si="1"/>
        <v/>
      </c>
    </row>
    <row r="32" spans="1:6" ht="23.25" thickBot="1" x14ac:dyDescent="0.3">
      <c r="A32" s="15"/>
      <c r="B32" s="8" t="s">
        <v>20</v>
      </c>
      <c r="C32" s="5">
        <v>-11590798.4</v>
      </c>
      <c r="D32" s="5">
        <v>-11545237.130000001</v>
      </c>
      <c r="E32" s="5">
        <f t="shared" si="0"/>
        <v>-45561.269999999553</v>
      </c>
      <c r="F32" s="6">
        <f t="shared" si="1"/>
        <v>3.9463260465746322E-3</v>
      </c>
    </row>
    <row r="33" spans="1:6" ht="15.75" thickBot="1" x14ac:dyDescent="0.3">
      <c r="A33" s="15"/>
      <c r="B33" s="8" t="s">
        <v>21</v>
      </c>
      <c r="C33" s="9"/>
      <c r="D33" s="9"/>
      <c r="E33" s="5">
        <f t="shared" si="0"/>
        <v>0</v>
      </c>
      <c r="F33" s="6" t="str">
        <f t="shared" si="1"/>
        <v/>
      </c>
    </row>
    <row r="34" spans="1:6" ht="23.25" thickBot="1" x14ac:dyDescent="0.3">
      <c r="A34" s="15"/>
      <c r="B34" s="8" t="s">
        <v>22</v>
      </c>
      <c r="C34" s="9"/>
      <c r="D34" s="9"/>
      <c r="E34" s="5">
        <f t="shared" si="0"/>
        <v>0</v>
      </c>
      <c r="F34" s="6" t="str">
        <f t="shared" si="1"/>
        <v/>
      </c>
    </row>
    <row r="35" spans="1:6" ht="23.25" thickBot="1" x14ac:dyDescent="0.3">
      <c r="A35" s="15"/>
      <c r="B35" s="8" t="s">
        <v>23</v>
      </c>
      <c r="C35" s="5">
        <v>-6695538.1399999997</v>
      </c>
      <c r="D35" s="5">
        <v>-8637623.3100000005</v>
      </c>
      <c r="E35" s="5">
        <f t="shared" si="0"/>
        <v>1942085.1700000009</v>
      </c>
      <c r="F35" s="6">
        <f t="shared" si="1"/>
        <v>-0.2248402251753209</v>
      </c>
    </row>
    <row r="36" spans="1:6" ht="23.25" thickBot="1" x14ac:dyDescent="0.3">
      <c r="A36" s="15"/>
      <c r="B36" s="8" t="s">
        <v>24</v>
      </c>
      <c r="C36" s="5">
        <v>11780759.9</v>
      </c>
      <c r="D36" s="5">
        <v>14595839.289999999</v>
      </c>
      <c r="E36" s="5">
        <f t="shared" si="0"/>
        <v>-2815079.3899999987</v>
      </c>
      <c r="F36" s="6">
        <f t="shared" si="1"/>
        <v>-0.19286862057522688</v>
      </c>
    </row>
    <row r="37" spans="1:6" ht="23.25" thickBot="1" x14ac:dyDescent="0.3">
      <c r="A37" s="15"/>
      <c r="B37" s="8" t="s">
        <v>25</v>
      </c>
      <c r="C37" s="5">
        <v>1972932.26</v>
      </c>
      <c r="D37" s="5">
        <v>1987857.2</v>
      </c>
      <c r="E37" s="5">
        <f t="shared" si="0"/>
        <v>-14924.939999999944</v>
      </c>
      <c r="F37" s="6">
        <f t="shared" si="1"/>
        <v>-7.5080544014931982E-3</v>
      </c>
    </row>
    <row r="38" spans="1:6" ht="23.25" thickBot="1" x14ac:dyDescent="0.3">
      <c r="A38" s="15"/>
      <c r="B38" s="8" t="s">
        <v>26</v>
      </c>
      <c r="C38" s="5">
        <v>-1058859.6200000001</v>
      </c>
      <c r="D38" s="5">
        <v>5163686.8</v>
      </c>
      <c r="E38" s="5">
        <f t="shared" si="0"/>
        <v>-6222546.4199999999</v>
      </c>
      <c r="F38" s="6">
        <f t="shared" si="1"/>
        <v>-1.2050588389675376</v>
      </c>
    </row>
    <row r="39" spans="1:6" ht="23.25" thickBot="1" x14ac:dyDescent="0.3">
      <c r="A39" s="15"/>
      <c r="B39" s="8" t="s">
        <v>27</v>
      </c>
      <c r="C39" s="5">
        <v>-4054242.37</v>
      </c>
      <c r="D39" s="5">
        <v>-950831.13</v>
      </c>
      <c r="E39" s="5">
        <f t="shared" si="0"/>
        <v>-3103411.24</v>
      </c>
      <c r="F39" s="6">
        <f t="shared" si="1"/>
        <v>3.2638931794334503</v>
      </c>
    </row>
    <row r="40" spans="1:6" ht="23.25" thickBot="1" x14ac:dyDescent="0.3">
      <c r="A40" s="15"/>
      <c r="B40" s="8" t="s">
        <v>28</v>
      </c>
      <c r="C40" s="5">
        <v>106158.21</v>
      </c>
      <c r="D40" s="5">
        <v>199337.74</v>
      </c>
      <c r="E40" s="5">
        <f t="shared" si="0"/>
        <v>-93179.529999999984</v>
      </c>
      <c r="F40" s="6">
        <f t="shared" si="1"/>
        <v>-0.46744550229173859</v>
      </c>
    </row>
    <row r="41" spans="1:6" ht="15.75" thickBot="1" x14ac:dyDescent="0.3">
      <c r="A41" s="15"/>
      <c r="B41" s="8" t="s">
        <v>29</v>
      </c>
      <c r="C41" s="5">
        <v>238251.26</v>
      </c>
      <c r="D41" s="5">
        <v>201135.72</v>
      </c>
      <c r="E41" s="5">
        <f t="shared" si="0"/>
        <v>37115.540000000008</v>
      </c>
      <c r="F41" s="6">
        <f t="shared" si="1"/>
        <v>0.18452982891353165</v>
      </c>
    </row>
    <row r="42" spans="1:6" ht="23.25" thickBot="1" x14ac:dyDescent="0.3">
      <c r="A42" s="15"/>
      <c r="B42" s="8" t="s">
        <v>30</v>
      </c>
      <c r="C42" s="5">
        <v>4263782.9400000004</v>
      </c>
      <c r="D42" s="5">
        <v>3687901.71</v>
      </c>
      <c r="E42" s="5">
        <f t="shared" si="0"/>
        <v>575881.23000000045</v>
      </c>
      <c r="F42" s="6">
        <f t="shared" si="1"/>
        <v>0.1561541698463543</v>
      </c>
    </row>
    <row r="43" spans="1:6" ht="23.25" thickBot="1" x14ac:dyDescent="0.3">
      <c r="A43" s="15"/>
      <c r="B43" s="8" t="s">
        <v>31</v>
      </c>
      <c r="C43" s="5">
        <v>104901.31</v>
      </c>
      <c r="D43" s="5">
        <v>70535.839999999997</v>
      </c>
      <c r="E43" s="5">
        <f t="shared" si="0"/>
        <v>34365.47</v>
      </c>
      <c r="F43" s="6">
        <f t="shared" si="1"/>
        <v>0.48720579495473509</v>
      </c>
    </row>
    <row r="44" spans="1:6" ht="15.75" thickBot="1" x14ac:dyDescent="0.3">
      <c r="A44" s="15"/>
      <c r="B44" s="8" t="s">
        <v>32</v>
      </c>
      <c r="C44" s="5">
        <v>295276.24</v>
      </c>
      <c r="D44" s="5">
        <v>472236.5</v>
      </c>
      <c r="E44" s="5">
        <f t="shared" si="0"/>
        <v>-176960.26</v>
      </c>
      <c r="F44" s="6">
        <f t="shared" si="1"/>
        <v>-0.37472804410501942</v>
      </c>
    </row>
    <row r="45" spans="1:6" ht="15.75" thickBot="1" x14ac:dyDescent="0.3">
      <c r="A45" s="15"/>
      <c r="B45" s="8" t="s">
        <v>33</v>
      </c>
      <c r="C45" s="9"/>
      <c r="D45" s="9"/>
      <c r="E45" s="5">
        <f t="shared" si="0"/>
        <v>0</v>
      </c>
      <c r="F45" s="6" t="str">
        <f t="shared" si="1"/>
        <v/>
      </c>
    </row>
    <row r="46" spans="1:6" ht="15.75" thickBot="1" x14ac:dyDescent="0.3">
      <c r="A46" s="15"/>
      <c r="B46" s="8" t="s">
        <v>34</v>
      </c>
      <c r="C46" s="9"/>
      <c r="D46" s="9"/>
      <c r="E46" s="5">
        <f t="shared" si="0"/>
        <v>0</v>
      </c>
      <c r="F46" s="6" t="str">
        <f t="shared" si="1"/>
        <v/>
      </c>
    </row>
    <row r="47" spans="1:6" ht="15.75" thickBot="1" x14ac:dyDescent="0.3">
      <c r="A47" s="15"/>
      <c r="B47" s="14" t="s">
        <v>550</v>
      </c>
      <c r="C47" s="16">
        <f>SUM(C31:C46)</f>
        <v>3291551.5900000008</v>
      </c>
      <c r="D47" s="16">
        <f>SUM(D31:D46)</f>
        <v>5244839.2299999977</v>
      </c>
      <c r="E47" s="16">
        <f t="shared" ref="E47" si="8">C47-D47</f>
        <v>-1953287.6399999969</v>
      </c>
      <c r="F47" s="17">
        <f t="shared" ref="F47" si="9">IFERROR(E47/D47,"")</f>
        <v>-0.37242087971493415</v>
      </c>
    </row>
    <row r="48" spans="1:6" ht="15.75" thickBot="1" x14ac:dyDescent="0.3">
      <c r="A48" s="15" t="s">
        <v>549</v>
      </c>
      <c r="B48" s="7"/>
      <c r="C48" s="5"/>
      <c r="D48" s="5"/>
      <c r="E48" s="5"/>
      <c r="F48" s="6"/>
    </row>
    <row r="49" spans="1:6" ht="23.25" thickBot="1" x14ac:dyDescent="0.3">
      <c r="A49" s="15"/>
      <c r="B49" s="8" t="s">
        <v>35</v>
      </c>
      <c r="C49" s="5">
        <v>-2015348.99</v>
      </c>
      <c r="D49" s="5">
        <v>-2205196.7799999998</v>
      </c>
      <c r="E49" s="5">
        <f t="shared" si="0"/>
        <v>189847.7899999998</v>
      </c>
      <c r="F49" s="6">
        <f t="shared" si="1"/>
        <v>-8.6091087979912537E-2</v>
      </c>
    </row>
    <row r="50" spans="1:6" ht="23.25" thickBot="1" x14ac:dyDescent="0.3">
      <c r="A50" s="15"/>
      <c r="B50" s="8" t="s">
        <v>36</v>
      </c>
      <c r="C50" s="5">
        <v>-30605.040000000001</v>
      </c>
      <c r="D50" s="9"/>
      <c r="E50" s="5">
        <f t="shared" si="0"/>
        <v>-30605.040000000001</v>
      </c>
      <c r="F50" s="6" t="str">
        <f t="shared" si="1"/>
        <v/>
      </c>
    </row>
    <row r="51" spans="1:6" ht="23.25" thickBot="1" x14ac:dyDescent="0.3">
      <c r="A51" s="15"/>
      <c r="B51" s="8" t="s">
        <v>37</v>
      </c>
      <c r="C51" s="5">
        <v>-23830.51</v>
      </c>
      <c r="D51" s="9"/>
      <c r="E51" s="5">
        <f t="shared" si="0"/>
        <v>-23830.51</v>
      </c>
      <c r="F51" s="6" t="str">
        <f t="shared" si="1"/>
        <v/>
      </c>
    </row>
    <row r="52" spans="1:6" ht="23.25" thickBot="1" x14ac:dyDescent="0.3">
      <c r="A52" s="15"/>
      <c r="B52" s="8" t="s">
        <v>38</v>
      </c>
      <c r="C52" s="5">
        <v>-39232.5</v>
      </c>
      <c r="D52" s="5">
        <v>-44675</v>
      </c>
      <c r="E52" s="5">
        <f t="shared" si="0"/>
        <v>5442.5</v>
      </c>
      <c r="F52" s="6">
        <f t="shared" si="1"/>
        <v>-0.12182428651371013</v>
      </c>
    </row>
    <row r="53" spans="1:6" ht="23.25" thickBot="1" x14ac:dyDescent="0.3">
      <c r="A53" s="15"/>
      <c r="B53" s="8" t="s">
        <v>39</v>
      </c>
      <c r="C53" s="5">
        <v>-370040</v>
      </c>
      <c r="D53" s="5">
        <v>-367130</v>
      </c>
      <c r="E53" s="5">
        <f t="shared" si="0"/>
        <v>-2910</v>
      </c>
      <c r="F53" s="6">
        <f t="shared" si="1"/>
        <v>7.9263476152861383E-3</v>
      </c>
    </row>
    <row r="54" spans="1:6" ht="23.25" thickBot="1" x14ac:dyDescent="0.3">
      <c r="A54" s="15"/>
      <c r="B54" s="8" t="s">
        <v>40</v>
      </c>
      <c r="C54" s="5">
        <v>-25223.9</v>
      </c>
      <c r="D54" s="5">
        <v>-8754.5</v>
      </c>
      <c r="E54" s="5">
        <f t="shared" si="0"/>
        <v>-16469.400000000001</v>
      </c>
      <c r="F54" s="6">
        <f t="shared" si="1"/>
        <v>1.8812496430407222</v>
      </c>
    </row>
    <row r="55" spans="1:6" ht="23.25" thickBot="1" x14ac:dyDescent="0.3">
      <c r="A55" s="15"/>
      <c r="B55" s="8" t="s">
        <v>41</v>
      </c>
      <c r="C55" s="5">
        <v>-37180</v>
      </c>
      <c r="D55" s="5">
        <v>-41170</v>
      </c>
      <c r="E55" s="5">
        <f t="shared" si="0"/>
        <v>3990</v>
      </c>
      <c r="F55" s="6">
        <f t="shared" si="1"/>
        <v>-9.6915229536069958E-2</v>
      </c>
    </row>
    <row r="56" spans="1:6" ht="23.25" thickBot="1" x14ac:dyDescent="0.3">
      <c r="A56" s="15"/>
      <c r="B56" s="8" t="s">
        <v>42</v>
      </c>
      <c r="C56" s="5">
        <v>-265904.77</v>
      </c>
      <c r="D56" s="5">
        <v>-253175</v>
      </c>
      <c r="E56" s="5">
        <f t="shared" si="0"/>
        <v>-12729.770000000019</v>
      </c>
      <c r="F56" s="6">
        <f t="shared" si="1"/>
        <v>5.0280517428656142E-2</v>
      </c>
    </row>
    <row r="57" spans="1:6" ht="23.25" thickBot="1" x14ac:dyDescent="0.3">
      <c r="A57" s="15"/>
      <c r="B57" s="8" t="s">
        <v>43</v>
      </c>
      <c r="C57" s="5">
        <v>-1260</v>
      </c>
      <c r="D57" s="5">
        <v>-2330</v>
      </c>
      <c r="E57" s="5">
        <f t="shared" si="0"/>
        <v>1070</v>
      </c>
      <c r="F57" s="6">
        <f t="shared" si="1"/>
        <v>-0.45922746781115881</v>
      </c>
    </row>
    <row r="58" spans="1:6" ht="23.25" thickBot="1" x14ac:dyDescent="0.3">
      <c r="A58" s="15"/>
      <c r="B58" s="8" t="s">
        <v>44</v>
      </c>
      <c r="C58" s="5">
        <v>-9185</v>
      </c>
      <c r="D58" s="5">
        <v>-11110</v>
      </c>
      <c r="E58" s="5">
        <f t="shared" si="0"/>
        <v>1925</v>
      </c>
      <c r="F58" s="6">
        <f t="shared" si="1"/>
        <v>-0.17326732673267325</v>
      </c>
    </row>
    <row r="59" spans="1:6" ht="23.25" thickBot="1" x14ac:dyDescent="0.3">
      <c r="A59" s="15"/>
      <c r="B59" s="8" t="s">
        <v>45</v>
      </c>
      <c r="C59" s="5">
        <v>-264010</v>
      </c>
      <c r="D59" s="5">
        <v>-280340</v>
      </c>
      <c r="E59" s="5">
        <f t="shared" si="0"/>
        <v>16330</v>
      </c>
      <c r="F59" s="6">
        <f t="shared" si="1"/>
        <v>-5.8250695583933795E-2</v>
      </c>
    </row>
    <row r="60" spans="1:6" ht="23.25" thickBot="1" x14ac:dyDescent="0.3">
      <c r="A60" s="15"/>
      <c r="B60" s="8" t="s">
        <v>46</v>
      </c>
      <c r="C60" s="5">
        <v>-13350</v>
      </c>
      <c r="D60" s="5">
        <v>-16100</v>
      </c>
      <c r="E60" s="5">
        <f t="shared" si="0"/>
        <v>2750</v>
      </c>
      <c r="F60" s="6">
        <f t="shared" si="1"/>
        <v>-0.17080745341614906</v>
      </c>
    </row>
    <row r="61" spans="1:6" ht="23.25" thickBot="1" x14ac:dyDescent="0.3">
      <c r="A61" s="15"/>
      <c r="B61" s="8" t="s">
        <v>47</v>
      </c>
      <c r="C61" s="5">
        <v>-118262.5</v>
      </c>
      <c r="D61" s="5">
        <v>-116010</v>
      </c>
      <c r="E61" s="5">
        <f t="shared" si="0"/>
        <v>-2252.5</v>
      </c>
      <c r="F61" s="6">
        <f t="shared" si="1"/>
        <v>1.9416429618136367E-2</v>
      </c>
    </row>
    <row r="62" spans="1:6" ht="23.25" thickBot="1" x14ac:dyDescent="0.3">
      <c r="A62" s="15"/>
      <c r="B62" s="8" t="s">
        <v>48</v>
      </c>
      <c r="C62" s="5">
        <v>-12447</v>
      </c>
      <c r="D62" s="5">
        <v>-12211</v>
      </c>
      <c r="E62" s="5">
        <f t="shared" si="0"/>
        <v>-236</v>
      </c>
      <c r="F62" s="6">
        <f t="shared" si="1"/>
        <v>1.9326836458930474E-2</v>
      </c>
    </row>
    <row r="63" spans="1:6" ht="23.25" thickBot="1" x14ac:dyDescent="0.3">
      <c r="A63" s="15"/>
      <c r="B63" s="8" t="s">
        <v>49</v>
      </c>
      <c r="C63" s="5">
        <v>-207444.62</v>
      </c>
      <c r="D63" s="9"/>
      <c r="E63" s="5">
        <f t="shared" si="0"/>
        <v>-207444.62</v>
      </c>
      <c r="F63" s="6" t="str">
        <f t="shared" si="1"/>
        <v/>
      </c>
    </row>
    <row r="64" spans="1:6" ht="23.25" thickBot="1" x14ac:dyDescent="0.3">
      <c r="A64" s="15"/>
      <c r="B64" s="8" t="s">
        <v>50</v>
      </c>
      <c r="C64" s="5">
        <v>-790376.95</v>
      </c>
      <c r="D64" s="5">
        <v>-241125.67</v>
      </c>
      <c r="E64" s="5">
        <f t="shared" si="0"/>
        <v>-549251.27999999991</v>
      </c>
      <c r="F64" s="6">
        <f t="shared" si="1"/>
        <v>2.277863157414969</v>
      </c>
    </row>
    <row r="65" spans="1:6" ht="23.25" thickBot="1" x14ac:dyDescent="0.3">
      <c r="A65" s="15"/>
      <c r="B65" s="8" t="s">
        <v>51</v>
      </c>
      <c r="C65" s="5">
        <v>-185714.96</v>
      </c>
      <c r="D65" s="5">
        <v>-198960.93</v>
      </c>
      <c r="E65" s="5">
        <f t="shared" si="0"/>
        <v>13245.970000000001</v>
      </c>
      <c r="F65" s="6">
        <f t="shared" si="1"/>
        <v>-6.6575734240888404E-2</v>
      </c>
    </row>
    <row r="66" spans="1:6" ht="23.25" thickBot="1" x14ac:dyDescent="0.3">
      <c r="A66" s="15"/>
      <c r="B66" s="8" t="s">
        <v>52</v>
      </c>
      <c r="C66" s="5">
        <v>-450.21</v>
      </c>
      <c r="D66" s="9"/>
      <c r="E66" s="5">
        <f t="shared" si="0"/>
        <v>-450.21</v>
      </c>
      <c r="F66" s="6" t="str">
        <f t="shared" si="1"/>
        <v/>
      </c>
    </row>
    <row r="67" spans="1:6" ht="23.25" thickBot="1" x14ac:dyDescent="0.3">
      <c r="A67" s="15"/>
      <c r="B67" s="8" t="s">
        <v>53</v>
      </c>
      <c r="C67" s="5">
        <v>-58232.75</v>
      </c>
      <c r="D67" s="5">
        <v>-20486.12</v>
      </c>
      <c r="E67" s="5">
        <f t="shared" si="0"/>
        <v>-37746.630000000005</v>
      </c>
      <c r="F67" s="6">
        <f t="shared" si="1"/>
        <v>1.8425465632340339</v>
      </c>
    </row>
    <row r="68" spans="1:6" ht="23.25" thickBot="1" x14ac:dyDescent="0.3">
      <c r="A68" s="15"/>
      <c r="B68" s="8" t="s">
        <v>54</v>
      </c>
      <c r="C68" s="5">
        <v>-59679</v>
      </c>
      <c r="D68" s="5">
        <v>-43393.3</v>
      </c>
      <c r="E68" s="5">
        <f t="shared" si="0"/>
        <v>-16285.699999999997</v>
      </c>
      <c r="F68" s="6">
        <f t="shared" si="1"/>
        <v>0.37530448248923209</v>
      </c>
    </row>
    <row r="69" spans="1:6" ht="23.25" thickBot="1" x14ac:dyDescent="0.3">
      <c r="A69" s="15"/>
      <c r="B69" s="8" t="s">
        <v>55</v>
      </c>
      <c r="C69" s="9"/>
      <c r="D69" s="9"/>
      <c r="E69" s="5">
        <f t="shared" si="0"/>
        <v>0</v>
      </c>
      <c r="F69" s="6" t="str">
        <f t="shared" si="1"/>
        <v/>
      </c>
    </row>
    <row r="70" spans="1:6" ht="23.25" thickBot="1" x14ac:dyDescent="0.3">
      <c r="A70" s="15"/>
      <c r="B70" s="8" t="s">
        <v>56</v>
      </c>
      <c r="C70" s="5">
        <v>-1271625.01</v>
      </c>
      <c r="D70" s="5">
        <v>-290</v>
      </c>
      <c r="E70" s="5">
        <f t="shared" ref="E70:E134" si="10">C70-D70</f>
        <v>-1271335.01</v>
      </c>
      <c r="F70" s="6">
        <f t="shared" ref="F70:F134" si="11">IFERROR(E70/D70,"")</f>
        <v>4383.9138275862069</v>
      </c>
    </row>
    <row r="71" spans="1:6" ht="15.75" thickBot="1" x14ac:dyDescent="0.3">
      <c r="A71" s="15"/>
      <c r="B71" s="8" t="s">
        <v>57</v>
      </c>
      <c r="C71" s="5">
        <v>-860</v>
      </c>
      <c r="D71" s="5">
        <v>-516</v>
      </c>
      <c r="E71" s="5">
        <f t="shared" si="10"/>
        <v>-344</v>
      </c>
      <c r="F71" s="6">
        <f t="shared" si="11"/>
        <v>0.66666666666666663</v>
      </c>
    </row>
    <row r="72" spans="1:6" ht="15.75" thickBot="1" x14ac:dyDescent="0.3">
      <c r="A72" s="15"/>
      <c r="B72" s="8" t="s">
        <v>58</v>
      </c>
      <c r="C72" s="5">
        <v>-3371.85</v>
      </c>
      <c r="D72" s="5">
        <v>-2017.8</v>
      </c>
      <c r="E72" s="5">
        <f t="shared" si="10"/>
        <v>-1354.05</v>
      </c>
      <c r="F72" s="6">
        <f t="shared" si="11"/>
        <v>0.67105263157894735</v>
      </c>
    </row>
    <row r="73" spans="1:6" ht="15.75" thickBot="1" x14ac:dyDescent="0.3">
      <c r="A73" s="15"/>
      <c r="B73" s="19" t="s">
        <v>548</v>
      </c>
      <c r="C73" s="16">
        <f>SUM(C49:C72)</f>
        <v>-5803635.5599999996</v>
      </c>
      <c r="D73" s="16">
        <f>SUM(D49:D72)</f>
        <v>-3864992.0999999996</v>
      </c>
      <c r="E73" s="16">
        <f t="shared" si="10"/>
        <v>-1938643.46</v>
      </c>
      <c r="F73" s="17">
        <f t="shared" si="11"/>
        <v>0.50159053623938843</v>
      </c>
    </row>
    <row r="74" spans="1:6" ht="15.75" thickBot="1" x14ac:dyDescent="0.3">
      <c r="A74" s="15" t="s">
        <v>547</v>
      </c>
      <c r="B74" s="7"/>
      <c r="C74" s="5">
        <v>255743004.44</v>
      </c>
      <c r="D74" s="5">
        <v>325018901.56</v>
      </c>
      <c r="E74" s="5">
        <f t="shared" si="10"/>
        <v>-69275897.120000005</v>
      </c>
      <c r="F74" s="6">
        <f t="shared" si="11"/>
        <v>-0.21314421034436778</v>
      </c>
    </row>
    <row r="75" spans="1:6" ht="23.25" hidden="1" outlineLevel="1" thickBot="1" x14ac:dyDescent="0.3">
      <c r="A75" s="15"/>
      <c r="B75" s="8" t="s">
        <v>59</v>
      </c>
      <c r="C75" s="5">
        <v>1204485</v>
      </c>
      <c r="D75" s="5">
        <v>1798420.32</v>
      </c>
      <c r="E75" s="5">
        <f t="shared" si="10"/>
        <v>-593935.32000000007</v>
      </c>
      <c r="F75" s="6">
        <f t="shared" si="11"/>
        <v>-0.33025389748710138</v>
      </c>
    </row>
    <row r="76" spans="1:6" ht="15.75" hidden="1" outlineLevel="1" thickBot="1" x14ac:dyDescent="0.3">
      <c r="A76" s="15"/>
      <c r="B76" s="8" t="s">
        <v>60</v>
      </c>
      <c r="C76" s="5">
        <v>12539554.449999999</v>
      </c>
      <c r="D76" s="5">
        <v>10879941.880000001</v>
      </c>
      <c r="E76" s="5">
        <f t="shared" si="10"/>
        <v>1659612.5699999984</v>
      </c>
      <c r="F76" s="6">
        <f t="shared" si="11"/>
        <v>0.15253873488522701</v>
      </c>
    </row>
    <row r="77" spans="1:6" ht="23.25" hidden="1" outlineLevel="1" thickBot="1" x14ac:dyDescent="0.3">
      <c r="A77" s="15"/>
      <c r="B77" s="8" t="s">
        <v>61</v>
      </c>
      <c r="C77" s="5">
        <v>-190561.74</v>
      </c>
      <c r="D77" s="5">
        <v>-557942.36</v>
      </c>
      <c r="E77" s="5">
        <f t="shared" si="10"/>
        <v>367380.62</v>
      </c>
      <c r="F77" s="6">
        <f t="shared" si="11"/>
        <v>-0.65845622476128185</v>
      </c>
    </row>
    <row r="78" spans="1:6" ht="23.25" hidden="1" outlineLevel="1" thickBot="1" x14ac:dyDescent="0.3">
      <c r="A78" s="15"/>
      <c r="B78" s="8" t="s">
        <v>62</v>
      </c>
      <c r="C78" s="10">
        <v>0</v>
      </c>
      <c r="D78" s="10">
        <v>0</v>
      </c>
      <c r="E78" s="5">
        <f t="shared" si="10"/>
        <v>0</v>
      </c>
      <c r="F78" s="6" t="str">
        <f t="shared" si="11"/>
        <v/>
      </c>
    </row>
    <row r="79" spans="1:6" ht="23.25" hidden="1" outlineLevel="1" thickBot="1" x14ac:dyDescent="0.3">
      <c r="A79" s="15"/>
      <c r="B79" s="8" t="s">
        <v>63</v>
      </c>
      <c r="C79" s="9"/>
      <c r="D79" s="9"/>
      <c r="E79" s="5">
        <f t="shared" si="10"/>
        <v>0</v>
      </c>
      <c r="F79" s="6" t="str">
        <f t="shared" si="11"/>
        <v/>
      </c>
    </row>
    <row r="80" spans="1:6" ht="23.25" hidden="1" outlineLevel="1" thickBot="1" x14ac:dyDescent="0.3">
      <c r="A80" s="15"/>
      <c r="B80" s="8" t="s">
        <v>64</v>
      </c>
      <c r="C80" s="10">
        <v>0</v>
      </c>
      <c r="D80" s="10">
        <v>0</v>
      </c>
      <c r="E80" s="5">
        <f t="shared" si="10"/>
        <v>0</v>
      </c>
      <c r="F80" s="6" t="str">
        <f t="shared" si="11"/>
        <v/>
      </c>
    </row>
    <row r="81" spans="1:6" ht="23.25" hidden="1" outlineLevel="1" thickBot="1" x14ac:dyDescent="0.3">
      <c r="A81" s="15"/>
      <c r="B81" s="8" t="s">
        <v>65</v>
      </c>
      <c r="C81" s="9"/>
      <c r="D81" s="9"/>
      <c r="E81" s="5">
        <f t="shared" si="10"/>
        <v>0</v>
      </c>
      <c r="F81" s="6" t="str">
        <f t="shared" si="11"/>
        <v/>
      </c>
    </row>
    <row r="82" spans="1:6" ht="23.25" hidden="1" outlineLevel="1" thickBot="1" x14ac:dyDescent="0.3">
      <c r="A82" s="15"/>
      <c r="B82" s="8" t="s">
        <v>66</v>
      </c>
      <c r="C82" s="5">
        <v>78245473.790000007</v>
      </c>
      <c r="D82" s="5">
        <v>80776031.75</v>
      </c>
      <c r="E82" s="5">
        <f t="shared" si="10"/>
        <v>-2530557.9599999934</v>
      </c>
      <c r="F82" s="6">
        <f t="shared" si="11"/>
        <v>-3.1328079693639981E-2</v>
      </c>
    </row>
    <row r="83" spans="1:6" ht="23.25" hidden="1" outlineLevel="1" thickBot="1" x14ac:dyDescent="0.3">
      <c r="A83" s="15"/>
      <c r="B83" s="8" t="s">
        <v>67</v>
      </c>
      <c r="C83" s="5">
        <v>730261.06</v>
      </c>
      <c r="D83" s="5">
        <v>101196.12</v>
      </c>
      <c r="E83" s="5">
        <f t="shared" si="10"/>
        <v>629064.94000000006</v>
      </c>
      <c r="F83" s="6">
        <f t="shared" si="11"/>
        <v>6.216295051628463</v>
      </c>
    </row>
    <row r="84" spans="1:6" ht="23.25" hidden="1" outlineLevel="1" thickBot="1" x14ac:dyDescent="0.3">
      <c r="A84" s="15"/>
      <c r="B84" s="8" t="s">
        <v>68</v>
      </c>
      <c r="C84" s="5">
        <v>175079201.08000001</v>
      </c>
      <c r="D84" s="5">
        <v>215551624.80000001</v>
      </c>
      <c r="E84" s="5">
        <f t="shared" si="10"/>
        <v>-40472423.719999999</v>
      </c>
      <c r="F84" s="6">
        <f t="shared" si="11"/>
        <v>-0.18776209067109753</v>
      </c>
    </row>
    <row r="85" spans="1:6" ht="23.25" hidden="1" outlineLevel="1" thickBot="1" x14ac:dyDescent="0.3">
      <c r="A85" s="15"/>
      <c r="B85" s="8" t="s">
        <v>69</v>
      </c>
      <c r="C85" s="5">
        <v>-54946</v>
      </c>
      <c r="D85" s="5">
        <v>-196332</v>
      </c>
      <c r="E85" s="5">
        <f t="shared" si="10"/>
        <v>141386</v>
      </c>
      <c r="F85" s="6">
        <f t="shared" si="11"/>
        <v>-0.72013731841981954</v>
      </c>
    </row>
    <row r="86" spans="1:6" ht="23.25" hidden="1" outlineLevel="1" thickBot="1" x14ac:dyDescent="0.3">
      <c r="A86" s="15"/>
      <c r="B86" s="8" t="s">
        <v>70</v>
      </c>
      <c r="C86" s="5">
        <v>-16245188.5</v>
      </c>
      <c r="D86" s="5">
        <v>-3158178.67</v>
      </c>
      <c r="E86" s="5">
        <f t="shared" si="10"/>
        <v>-13087009.83</v>
      </c>
      <c r="F86" s="6">
        <f t="shared" si="11"/>
        <v>4.143847197220162</v>
      </c>
    </row>
    <row r="87" spans="1:6" ht="23.25" hidden="1" outlineLevel="1" thickBot="1" x14ac:dyDescent="0.3">
      <c r="A87" s="15"/>
      <c r="B87" s="8" t="s">
        <v>71</v>
      </c>
      <c r="C87" s="5">
        <v>-3036532.73</v>
      </c>
      <c r="D87" s="5">
        <v>-2819553.15</v>
      </c>
      <c r="E87" s="5">
        <f t="shared" si="10"/>
        <v>-216979.58000000007</v>
      </c>
      <c r="F87" s="6">
        <f t="shared" si="11"/>
        <v>7.6955307616740645E-2</v>
      </c>
    </row>
    <row r="88" spans="1:6" ht="23.25" hidden="1" outlineLevel="1" thickBot="1" x14ac:dyDescent="0.3">
      <c r="A88" s="15"/>
      <c r="B88" s="8" t="s">
        <v>72</v>
      </c>
      <c r="C88" s="5">
        <v>464784.46</v>
      </c>
      <c r="D88" s="5">
        <v>94209</v>
      </c>
      <c r="E88" s="5">
        <f t="shared" si="10"/>
        <v>370575.46</v>
      </c>
      <c r="F88" s="6">
        <f t="shared" si="11"/>
        <v>3.9335462641573526</v>
      </c>
    </row>
    <row r="89" spans="1:6" ht="23.25" hidden="1" outlineLevel="1" thickBot="1" x14ac:dyDescent="0.3">
      <c r="A89" s="15"/>
      <c r="B89" s="8" t="s">
        <v>73</v>
      </c>
      <c r="C89" s="5">
        <v>372274.91</v>
      </c>
      <c r="D89" s="5">
        <v>9806533.1600000001</v>
      </c>
      <c r="E89" s="5">
        <f t="shared" si="10"/>
        <v>-9434258.25</v>
      </c>
      <c r="F89" s="6">
        <f t="shared" si="11"/>
        <v>-0.96203807156656773</v>
      </c>
    </row>
    <row r="90" spans="1:6" ht="23.25" hidden="1" outlineLevel="1" thickBot="1" x14ac:dyDescent="0.3">
      <c r="A90" s="15"/>
      <c r="B90" s="8" t="s">
        <v>74</v>
      </c>
      <c r="C90" s="9"/>
      <c r="D90" s="9"/>
      <c r="E90" s="5">
        <f t="shared" si="10"/>
        <v>0</v>
      </c>
      <c r="F90" s="6" t="str">
        <f t="shared" si="11"/>
        <v/>
      </c>
    </row>
    <row r="91" spans="1:6" ht="23.25" hidden="1" outlineLevel="1" thickBot="1" x14ac:dyDescent="0.3">
      <c r="A91" s="15"/>
      <c r="B91" s="8" t="s">
        <v>75</v>
      </c>
      <c r="C91" s="5">
        <v>1275254.97</v>
      </c>
      <c r="D91" s="5">
        <v>9045739.6099999994</v>
      </c>
      <c r="E91" s="5">
        <f t="shared" si="10"/>
        <v>-7770484.6399999997</v>
      </c>
      <c r="F91" s="6">
        <f t="shared" si="11"/>
        <v>-0.85902148138442824</v>
      </c>
    </row>
    <row r="92" spans="1:6" ht="23.25" hidden="1" outlineLevel="1" thickBot="1" x14ac:dyDescent="0.3">
      <c r="A92" s="15"/>
      <c r="B92" s="8" t="s">
        <v>76</v>
      </c>
      <c r="C92" s="5">
        <v>106514.24000000001</v>
      </c>
      <c r="D92" s="5">
        <v>1248219.23</v>
      </c>
      <c r="E92" s="5">
        <f t="shared" si="10"/>
        <v>-1141704.99</v>
      </c>
      <c r="F92" s="6">
        <f t="shared" si="11"/>
        <v>-0.91466704130171106</v>
      </c>
    </row>
    <row r="93" spans="1:6" ht="23.25" hidden="1" outlineLevel="1" thickBot="1" x14ac:dyDescent="0.3">
      <c r="A93" s="15"/>
      <c r="B93" s="8" t="s">
        <v>77</v>
      </c>
      <c r="C93" s="5">
        <v>148281.94</v>
      </c>
      <c r="D93" s="5">
        <v>943228.42</v>
      </c>
      <c r="E93" s="5">
        <f t="shared" si="10"/>
        <v>-794946.48</v>
      </c>
      <c r="F93" s="6">
        <f t="shared" si="11"/>
        <v>-0.84279318046841711</v>
      </c>
    </row>
    <row r="94" spans="1:6" ht="15.75" hidden="1" outlineLevel="1" thickBot="1" x14ac:dyDescent="0.3">
      <c r="A94" s="15"/>
      <c r="B94" s="8" t="s">
        <v>78</v>
      </c>
      <c r="C94" s="9"/>
      <c r="D94" s="9"/>
      <c r="E94" s="5">
        <f t="shared" si="10"/>
        <v>0</v>
      </c>
      <c r="F94" s="6" t="str">
        <f t="shared" si="11"/>
        <v/>
      </c>
    </row>
    <row r="95" spans="1:6" ht="23.25" hidden="1" outlineLevel="1" thickBot="1" x14ac:dyDescent="0.3">
      <c r="A95" s="15"/>
      <c r="B95" s="8" t="s">
        <v>79</v>
      </c>
      <c r="C95" s="5">
        <v>0.06</v>
      </c>
      <c r="D95" s="5">
        <v>0.03</v>
      </c>
      <c r="E95" s="5">
        <f t="shared" si="10"/>
        <v>0.03</v>
      </c>
      <c r="F95" s="6">
        <f t="shared" si="11"/>
        <v>1</v>
      </c>
    </row>
    <row r="96" spans="1:6" ht="23.25" hidden="1" outlineLevel="1" thickBot="1" x14ac:dyDescent="0.3">
      <c r="A96" s="15"/>
      <c r="B96" s="8" t="s">
        <v>80</v>
      </c>
      <c r="C96" s="5">
        <v>-1271477.27</v>
      </c>
      <c r="D96" s="5">
        <v>-1613770.94</v>
      </c>
      <c r="E96" s="5">
        <f t="shared" si="10"/>
        <v>342293.66999999993</v>
      </c>
      <c r="F96" s="6">
        <f t="shared" si="11"/>
        <v>-0.2121079649631068</v>
      </c>
    </row>
    <row r="97" spans="1:6" ht="23.25" hidden="1" outlineLevel="1" thickBot="1" x14ac:dyDescent="0.3">
      <c r="A97" s="15"/>
      <c r="B97" s="8" t="s">
        <v>81</v>
      </c>
      <c r="C97" s="5">
        <v>-6931058.4900000002</v>
      </c>
      <c r="D97" s="5">
        <v>-11754021.869999999</v>
      </c>
      <c r="E97" s="5">
        <f t="shared" si="10"/>
        <v>4822963.379999999</v>
      </c>
      <c r="F97" s="6">
        <f t="shared" si="11"/>
        <v>-0.41032451984028845</v>
      </c>
    </row>
    <row r="98" spans="1:6" ht="23.25" hidden="1" outlineLevel="1" thickBot="1" x14ac:dyDescent="0.3">
      <c r="A98" s="15"/>
      <c r="B98" s="8" t="s">
        <v>82</v>
      </c>
      <c r="C98" s="5">
        <v>1306734.98</v>
      </c>
      <c r="D98" s="5">
        <v>2242656.9</v>
      </c>
      <c r="E98" s="5">
        <f t="shared" si="10"/>
        <v>-935921.91999999993</v>
      </c>
      <c r="F98" s="6">
        <f t="shared" si="11"/>
        <v>-0.41732728711199646</v>
      </c>
    </row>
    <row r="99" spans="1:6" ht="23.25" hidden="1" outlineLevel="1" thickBot="1" x14ac:dyDescent="0.3">
      <c r="A99" s="15"/>
      <c r="B99" s="8" t="s">
        <v>83</v>
      </c>
      <c r="C99" s="5">
        <v>9038495.0099999998</v>
      </c>
      <c r="D99" s="5">
        <v>11884477.380000001</v>
      </c>
      <c r="E99" s="5">
        <f t="shared" si="10"/>
        <v>-2845982.370000001</v>
      </c>
      <c r="F99" s="6">
        <f t="shared" si="11"/>
        <v>-0.23947055297437075</v>
      </c>
    </row>
    <row r="100" spans="1:6" ht="23.25" hidden="1" outlineLevel="1" thickBot="1" x14ac:dyDescent="0.3">
      <c r="A100" s="15"/>
      <c r="B100" s="8" t="s">
        <v>84</v>
      </c>
      <c r="C100" s="5">
        <v>502423.67</v>
      </c>
      <c r="D100" s="5">
        <v>340547.92</v>
      </c>
      <c r="E100" s="5">
        <f t="shared" si="10"/>
        <v>161875.75</v>
      </c>
      <c r="F100" s="6">
        <f t="shared" si="11"/>
        <v>0.4753391240798065</v>
      </c>
    </row>
    <row r="101" spans="1:6" ht="23.25" hidden="1" outlineLevel="1" thickBot="1" x14ac:dyDescent="0.3">
      <c r="A101" s="15"/>
      <c r="B101" s="8" t="s">
        <v>85</v>
      </c>
      <c r="C101" s="5">
        <v>-1329479.2</v>
      </c>
      <c r="D101" s="5">
        <v>-1111097.1100000001</v>
      </c>
      <c r="E101" s="5">
        <f t="shared" si="10"/>
        <v>-218382.08999999985</v>
      </c>
      <c r="F101" s="6">
        <f t="shared" si="11"/>
        <v>0.19654635768065298</v>
      </c>
    </row>
    <row r="102" spans="1:6" ht="23.25" hidden="1" outlineLevel="1" thickBot="1" x14ac:dyDescent="0.3">
      <c r="A102" s="15"/>
      <c r="B102" s="8" t="s">
        <v>86</v>
      </c>
      <c r="C102" s="9"/>
      <c r="D102" s="9"/>
      <c r="E102" s="5">
        <f t="shared" si="10"/>
        <v>0</v>
      </c>
      <c r="F102" s="6" t="str">
        <f t="shared" si="11"/>
        <v/>
      </c>
    </row>
    <row r="103" spans="1:6" ht="23.25" hidden="1" outlineLevel="1" thickBot="1" x14ac:dyDescent="0.3">
      <c r="A103" s="15"/>
      <c r="B103" s="8" t="s">
        <v>86</v>
      </c>
      <c r="C103" s="9"/>
      <c r="D103" s="9"/>
      <c r="E103" s="5">
        <f t="shared" si="10"/>
        <v>0</v>
      </c>
      <c r="F103" s="6" t="str">
        <f t="shared" si="11"/>
        <v/>
      </c>
    </row>
    <row r="104" spans="1:6" ht="23.25" hidden="1" outlineLevel="1" thickBot="1" x14ac:dyDescent="0.3">
      <c r="A104" s="15"/>
      <c r="B104" s="8" t="s">
        <v>87</v>
      </c>
      <c r="C104" s="5">
        <v>-251139.69</v>
      </c>
      <c r="D104" s="5">
        <v>-243133.83</v>
      </c>
      <c r="E104" s="5">
        <f t="shared" si="10"/>
        <v>-8005.8600000000151</v>
      </c>
      <c r="F104" s="6">
        <f t="shared" si="11"/>
        <v>3.292779124978213E-2</v>
      </c>
    </row>
    <row r="105" spans="1:6" ht="23.25" hidden="1" outlineLevel="1" thickBot="1" x14ac:dyDescent="0.3">
      <c r="A105" s="15"/>
      <c r="B105" s="8" t="s">
        <v>88</v>
      </c>
      <c r="C105" s="5">
        <v>1430048.36</v>
      </c>
      <c r="D105" s="5">
        <v>1320592.9099999999</v>
      </c>
      <c r="E105" s="5">
        <f t="shared" si="10"/>
        <v>109455.45000000019</v>
      </c>
      <c r="F105" s="6">
        <f t="shared" si="11"/>
        <v>8.2883566291447219E-2</v>
      </c>
    </row>
    <row r="106" spans="1:6" ht="23.25" hidden="1" outlineLevel="1" thickBot="1" x14ac:dyDescent="0.3">
      <c r="A106" s="15"/>
      <c r="B106" s="8" t="s">
        <v>89</v>
      </c>
      <c r="C106" s="9"/>
      <c r="D106" s="9"/>
      <c r="E106" s="5">
        <f t="shared" si="10"/>
        <v>0</v>
      </c>
      <c r="F106" s="6" t="str">
        <f t="shared" si="11"/>
        <v/>
      </c>
    </row>
    <row r="107" spans="1:6" ht="23.25" hidden="1" outlineLevel="1" thickBot="1" x14ac:dyDescent="0.3">
      <c r="A107" s="15"/>
      <c r="B107" s="8" t="s">
        <v>90</v>
      </c>
      <c r="C107" s="5">
        <v>276726.90999999997</v>
      </c>
      <c r="D107" s="5">
        <v>371510.03</v>
      </c>
      <c r="E107" s="5">
        <f t="shared" si="10"/>
        <v>-94783.120000000054</v>
      </c>
      <c r="F107" s="6">
        <f t="shared" si="11"/>
        <v>-0.25512937026222426</v>
      </c>
    </row>
    <row r="108" spans="1:6" ht="23.25" hidden="1" outlineLevel="1" thickBot="1" x14ac:dyDescent="0.3">
      <c r="A108" s="15"/>
      <c r="B108" s="8" t="s">
        <v>91</v>
      </c>
      <c r="C108" s="9"/>
      <c r="D108" s="5">
        <v>-3371894.36</v>
      </c>
      <c r="E108" s="5">
        <f t="shared" si="10"/>
        <v>3371894.36</v>
      </c>
      <c r="F108" s="6">
        <f t="shared" si="11"/>
        <v>-1</v>
      </c>
    </row>
    <row r="109" spans="1:6" ht="23.25" hidden="1" outlineLevel="1" thickBot="1" x14ac:dyDescent="0.3">
      <c r="A109" s="15"/>
      <c r="B109" s="8" t="s">
        <v>92</v>
      </c>
      <c r="C109" s="5">
        <v>2516340.38</v>
      </c>
      <c r="D109" s="5">
        <v>2324905.92</v>
      </c>
      <c r="E109" s="5">
        <f t="shared" si="10"/>
        <v>191434.45999999996</v>
      </c>
      <c r="F109" s="6">
        <f t="shared" si="11"/>
        <v>8.23407340284978E-2</v>
      </c>
    </row>
    <row r="110" spans="1:6" ht="23.25" hidden="1" outlineLevel="1" thickBot="1" x14ac:dyDescent="0.3">
      <c r="A110" s="15"/>
      <c r="B110" s="8" t="s">
        <v>93</v>
      </c>
      <c r="C110" s="9"/>
      <c r="D110" s="5">
        <v>1336835.75</v>
      </c>
      <c r="E110" s="5">
        <f t="shared" si="10"/>
        <v>-1336835.75</v>
      </c>
      <c r="F110" s="6">
        <f t="shared" si="11"/>
        <v>-1</v>
      </c>
    </row>
    <row r="111" spans="1:6" ht="23.25" hidden="1" outlineLevel="1" thickBot="1" x14ac:dyDescent="0.3">
      <c r="A111" s="15"/>
      <c r="B111" s="8" t="s">
        <v>94</v>
      </c>
      <c r="C111" s="5">
        <v>-183467.21</v>
      </c>
      <c r="D111" s="5">
        <v>-221845.28</v>
      </c>
      <c r="E111" s="5">
        <f t="shared" si="10"/>
        <v>38378.070000000007</v>
      </c>
      <c r="F111" s="6">
        <f t="shared" si="11"/>
        <v>-0.17299475562428016</v>
      </c>
    </row>
    <row r="112" spans="1:6" ht="15.75" collapsed="1" thickBot="1" x14ac:dyDescent="0.3">
      <c r="A112" s="15"/>
      <c r="B112" s="14" t="s">
        <v>546</v>
      </c>
      <c r="C112" s="16">
        <f>SUM(C75:C111)</f>
        <v>255743004.44</v>
      </c>
      <c r="D112" s="16">
        <f>SUM(D75:D111)</f>
        <v>325018901.56000006</v>
      </c>
      <c r="E112" s="16">
        <f t="shared" ref="E112" si="12">C112-D112</f>
        <v>-69275897.120000064</v>
      </c>
      <c r="F112" s="17">
        <f t="shared" ref="F112" si="13">IFERROR(E112/D112,"")</f>
        <v>-0.21314421034436792</v>
      </c>
    </row>
    <row r="113" spans="1:6" ht="15.75" thickBot="1" x14ac:dyDescent="0.3">
      <c r="A113" s="15" t="s">
        <v>545</v>
      </c>
      <c r="B113" s="7"/>
      <c r="C113" s="5">
        <v>161383824.22</v>
      </c>
      <c r="D113" s="5">
        <v>151631034.18000001</v>
      </c>
      <c r="E113" s="5">
        <f t="shared" si="10"/>
        <v>9752790.0399999917</v>
      </c>
      <c r="F113" s="6">
        <f t="shared" si="11"/>
        <v>6.4319221277766472E-2</v>
      </c>
    </row>
    <row r="114" spans="1:6" ht="23.25" hidden="1" outlineLevel="1" thickBot="1" x14ac:dyDescent="0.3">
      <c r="A114" s="15"/>
      <c r="B114" s="8" t="s">
        <v>95</v>
      </c>
      <c r="C114" s="5">
        <v>84455.91</v>
      </c>
      <c r="D114" s="5">
        <v>85709.1</v>
      </c>
      <c r="E114" s="5">
        <f t="shared" si="10"/>
        <v>-1253.1900000000023</v>
      </c>
      <c r="F114" s="6">
        <f t="shared" si="11"/>
        <v>-1.4621434596793131E-2</v>
      </c>
    </row>
    <row r="115" spans="1:6" ht="15.75" hidden="1" outlineLevel="1" thickBot="1" x14ac:dyDescent="0.3">
      <c r="A115" s="15"/>
      <c r="B115" s="8" t="s">
        <v>96</v>
      </c>
      <c r="C115" s="5">
        <v>91653.2</v>
      </c>
      <c r="D115" s="5">
        <v>86448.31</v>
      </c>
      <c r="E115" s="5">
        <f t="shared" si="10"/>
        <v>5204.8899999999994</v>
      </c>
      <c r="F115" s="6">
        <f t="shared" si="11"/>
        <v>6.0208117428784895E-2</v>
      </c>
    </row>
    <row r="116" spans="1:6" ht="15.75" hidden="1" outlineLevel="1" thickBot="1" x14ac:dyDescent="0.3">
      <c r="A116" s="15"/>
      <c r="B116" s="8" t="s">
        <v>97</v>
      </c>
      <c r="C116" s="9"/>
      <c r="D116" s="9"/>
      <c r="E116" s="5">
        <f t="shared" si="10"/>
        <v>0</v>
      </c>
      <c r="F116" s="6" t="str">
        <f t="shared" si="11"/>
        <v/>
      </c>
    </row>
    <row r="117" spans="1:6" ht="15.75" hidden="1" outlineLevel="1" thickBot="1" x14ac:dyDescent="0.3">
      <c r="A117" s="15"/>
      <c r="B117" s="8" t="s">
        <v>98</v>
      </c>
      <c r="C117" s="5">
        <v>79994.2</v>
      </c>
      <c r="D117" s="5">
        <v>72726.58</v>
      </c>
      <c r="E117" s="5">
        <f t="shared" si="10"/>
        <v>7267.6199999999953</v>
      </c>
      <c r="F117" s="6">
        <f t="shared" si="11"/>
        <v>9.9930726840173081E-2</v>
      </c>
    </row>
    <row r="118" spans="1:6" ht="23.25" hidden="1" outlineLevel="1" thickBot="1" x14ac:dyDescent="0.3">
      <c r="A118" s="15"/>
      <c r="B118" s="8" t="s">
        <v>99</v>
      </c>
      <c r="C118" s="5">
        <v>35050.199999999997</v>
      </c>
      <c r="D118" s="5">
        <v>35973.120000000003</v>
      </c>
      <c r="E118" s="5">
        <f t="shared" si="10"/>
        <v>-922.92000000000553</v>
      </c>
      <c r="F118" s="6">
        <f t="shared" si="11"/>
        <v>-2.5655823014517659E-2</v>
      </c>
    </row>
    <row r="119" spans="1:6" ht="23.25" hidden="1" outlineLevel="1" thickBot="1" x14ac:dyDescent="0.3">
      <c r="A119" s="15"/>
      <c r="B119" s="8" t="s">
        <v>100</v>
      </c>
      <c r="C119" s="5">
        <v>57.78</v>
      </c>
      <c r="D119" s="5">
        <v>34.880000000000003</v>
      </c>
      <c r="E119" s="5">
        <f t="shared" si="10"/>
        <v>22.9</v>
      </c>
      <c r="F119" s="6">
        <f t="shared" si="11"/>
        <v>0.65653669724770636</v>
      </c>
    </row>
    <row r="120" spans="1:6" ht="23.25" hidden="1" outlineLevel="1" thickBot="1" x14ac:dyDescent="0.3">
      <c r="A120" s="15"/>
      <c r="B120" s="8" t="s">
        <v>101</v>
      </c>
      <c r="C120" s="5">
        <v>3649.17</v>
      </c>
      <c r="D120" s="5">
        <v>5675.56</v>
      </c>
      <c r="E120" s="5">
        <f t="shared" si="10"/>
        <v>-2026.3900000000003</v>
      </c>
      <c r="F120" s="6">
        <f t="shared" si="11"/>
        <v>-0.35703789581997197</v>
      </c>
    </row>
    <row r="121" spans="1:6" ht="23.25" hidden="1" outlineLevel="1" thickBot="1" x14ac:dyDescent="0.3">
      <c r="A121" s="15"/>
      <c r="B121" s="8" t="s">
        <v>102</v>
      </c>
      <c r="C121" s="5">
        <v>2995.05</v>
      </c>
      <c r="D121" s="9"/>
      <c r="E121" s="5">
        <f t="shared" si="10"/>
        <v>2995.05</v>
      </c>
      <c r="F121" s="6" t="str">
        <f t="shared" si="11"/>
        <v/>
      </c>
    </row>
    <row r="122" spans="1:6" ht="23.25" hidden="1" outlineLevel="1" thickBot="1" x14ac:dyDescent="0.3">
      <c r="A122" s="15"/>
      <c r="B122" s="8" t="s">
        <v>102</v>
      </c>
      <c r="C122" s="5">
        <v>11936.07</v>
      </c>
      <c r="D122" s="9"/>
      <c r="E122" s="5">
        <f t="shared" si="10"/>
        <v>11936.07</v>
      </c>
      <c r="F122" s="6" t="str">
        <f t="shared" si="11"/>
        <v/>
      </c>
    </row>
    <row r="123" spans="1:6" ht="23.25" hidden="1" outlineLevel="1" thickBot="1" x14ac:dyDescent="0.3">
      <c r="A123" s="15"/>
      <c r="B123" s="8" t="s">
        <v>102</v>
      </c>
      <c r="C123" s="5">
        <v>66217.39</v>
      </c>
      <c r="D123" s="5">
        <v>68859.740000000005</v>
      </c>
      <c r="E123" s="5">
        <f t="shared" si="10"/>
        <v>-2642.3500000000058</v>
      </c>
      <c r="F123" s="6">
        <f t="shared" si="11"/>
        <v>-3.8372930249228443E-2</v>
      </c>
    </row>
    <row r="124" spans="1:6" ht="23.25" hidden="1" outlineLevel="1" thickBot="1" x14ac:dyDescent="0.3">
      <c r="A124" s="15"/>
      <c r="B124" s="8" t="s">
        <v>102</v>
      </c>
      <c r="C124" s="5">
        <v>9598.77</v>
      </c>
      <c r="D124" s="5">
        <v>13039.07</v>
      </c>
      <c r="E124" s="5">
        <f t="shared" si="10"/>
        <v>-3440.2999999999993</v>
      </c>
      <c r="F124" s="6">
        <f t="shared" si="11"/>
        <v>-0.26384550431894294</v>
      </c>
    </row>
    <row r="125" spans="1:6" ht="23.25" hidden="1" outlineLevel="1" thickBot="1" x14ac:dyDescent="0.3">
      <c r="A125" s="15"/>
      <c r="B125" s="8" t="s">
        <v>103</v>
      </c>
      <c r="C125" s="5">
        <v>0.09</v>
      </c>
      <c r="D125" s="5">
        <v>0.11</v>
      </c>
      <c r="E125" s="5">
        <f t="shared" si="10"/>
        <v>-2.0000000000000004E-2</v>
      </c>
      <c r="F125" s="6">
        <f t="shared" si="11"/>
        <v>-0.18181818181818185</v>
      </c>
    </row>
    <row r="126" spans="1:6" ht="23.25" hidden="1" outlineLevel="1" thickBot="1" x14ac:dyDescent="0.3">
      <c r="A126" s="15"/>
      <c r="B126" s="8" t="s">
        <v>104</v>
      </c>
      <c r="C126" s="5">
        <v>2887975.24</v>
      </c>
      <c r="D126" s="5">
        <v>2390764.56</v>
      </c>
      <c r="E126" s="5">
        <f t="shared" si="10"/>
        <v>497210.68000000017</v>
      </c>
      <c r="F126" s="6">
        <f t="shared" si="11"/>
        <v>0.20797141145508705</v>
      </c>
    </row>
    <row r="127" spans="1:6" ht="23.25" hidden="1" outlineLevel="1" thickBot="1" x14ac:dyDescent="0.3">
      <c r="A127" s="15"/>
      <c r="B127" s="8" t="s">
        <v>105</v>
      </c>
      <c r="C127" s="9"/>
      <c r="D127" s="9"/>
      <c r="E127" s="5">
        <f t="shared" si="10"/>
        <v>0</v>
      </c>
      <c r="F127" s="6" t="str">
        <f t="shared" si="11"/>
        <v/>
      </c>
    </row>
    <row r="128" spans="1:6" ht="23.25" hidden="1" outlineLevel="1" thickBot="1" x14ac:dyDescent="0.3">
      <c r="A128" s="15"/>
      <c r="B128" s="8" t="s">
        <v>106</v>
      </c>
      <c r="C128" s="5">
        <v>11648.35</v>
      </c>
      <c r="D128" s="5">
        <v>32268.69</v>
      </c>
      <c r="E128" s="5">
        <f t="shared" si="10"/>
        <v>-20620.339999999997</v>
      </c>
      <c r="F128" s="6">
        <f t="shared" si="11"/>
        <v>-0.63902005318468147</v>
      </c>
    </row>
    <row r="129" spans="1:6" ht="15.75" hidden="1" outlineLevel="1" thickBot="1" x14ac:dyDescent="0.3">
      <c r="A129" s="15"/>
      <c r="B129" s="8" t="s">
        <v>107</v>
      </c>
      <c r="C129" s="5">
        <v>204703.38</v>
      </c>
      <c r="D129" s="5">
        <v>336743.41</v>
      </c>
      <c r="E129" s="5">
        <f t="shared" si="10"/>
        <v>-132040.02999999997</v>
      </c>
      <c r="F129" s="6">
        <f t="shared" si="11"/>
        <v>-0.39210872753233678</v>
      </c>
    </row>
    <row r="130" spans="1:6" ht="15.75" hidden="1" outlineLevel="1" thickBot="1" x14ac:dyDescent="0.3">
      <c r="A130" s="15"/>
      <c r="B130" s="8" t="s">
        <v>108</v>
      </c>
      <c r="C130" s="5">
        <v>260829.28</v>
      </c>
      <c r="D130" s="5">
        <v>39359.69</v>
      </c>
      <c r="E130" s="5">
        <f t="shared" si="10"/>
        <v>221469.59</v>
      </c>
      <c r="F130" s="6">
        <f t="shared" si="11"/>
        <v>5.6268123554834908</v>
      </c>
    </row>
    <row r="131" spans="1:6" ht="15.75" hidden="1" outlineLevel="1" thickBot="1" x14ac:dyDescent="0.3">
      <c r="A131" s="15"/>
      <c r="B131" s="8" t="s">
        <v>109</v>
      </c>
      <c r="C131" s="5">
        <v>173230.92</v>
      </c>
      <c r="D131" s="5">
        <v>142943.17000000001</v>
      </c>
      <c r="E131" s="5">
        <f t="shared" si="10"/>
        <v>30287.75</v>
      </c>
      <c r="F131" s="6">
        <f t="shared" si="11"/>
        <v>0.21188665397584228</v>
      </c>
    </row>
    <row r="132" spans="1:6" ht="15.75" hidden="1" outlineLevel="1" thickBot="1" x14ac:dyDescent="0.3">
      <c r="A132" s="15"/>
      <c r="B132" s="8" t="s">
        <v>110</v>
      </c>
      <c r="C132" s="9"/>
      <c r="D132" s="10">
        <v>0</v>
      </c>
      <c r="E132" s="5">
        <f t="shared" si="10"/>
        <v>0</v>
      </c>
      <c r="F132" s="6" t="str">
        <f t="shared" si="11"/>
        <v/>
      </c>
    </row>
    <row r="133" spans="1:6" ht="23.25" hidden="1" outlineLevel="1" thickBot="1" x14ac:dyDescent="0.3">
      <c r="A133" s="15"/>
      <c r="B133" s="8" t="s">
        <v>111</v>
      </c>
      <c r="C133" s="5">
        <v>780</v>
      </c>
      <c r="D133" s="5">
        <v>524.70000000000005</v>
      </c>
      <c r="E133" s="5">
        <f t="shared" si="10"/>
        <v>255.29999999999995</v>
      </c>
      <c r="F133" s="6">
        <f t="shared" si="11"/>
        <v>0.48656375071469399</v>
      </c>
    </row>
    <row r="134" spans="1:6" ht="23.25" hidden="1" outlineLevel="1" thickBot="1" x14ac:dyDescent="0.3">
      <c r="A134" s="15"/>
      <c r="B134" s="8" t="s">
        <v>112</v>
      </c>
      <c r="C134" s="9"/>
      <c r="D134" s="9"/>
      <c r="E134" s="5">
        <f t="shared" si="10"/>
        <v>0</v>
      </c>
      <c r="F134" s="6" t="str">
        <f t="shared" si="11"/>
        <v/>
      </c>
    </row>
    <row r="135" spans="1:6" ht="23.25" hidden="1" outlineLevel="1" thickBot="1" x14ac:dyDescent="0.3">
      <c r="A135" s="15"/>
      <c r="B135" s="8" t="s">
        <v>113</v>
      </c>
      <c r="C135" s="9"/>
      <c r="D135" s="9"/>
      <c r="E135" s="5">
        <f t="shared" ref="E135:E198" si="14">C135-D135</f>
        <v>0</v>
      </c>
      <c r="F135" s="6" t="str">
        <f t="shared" ref="F135:F198" si="15">IFERROR(E135/D135,"")</f>
        <v/>
      </c>
    </row>
    <row r="136" spans="1:6" ht="15.75" hidden="1" outlineLevel="1" thickBot="1" x14ac:dyDescent="0.3">
      <c r="A136" s="15"/>
      <c r="B136" s="8" t="s">
        <v>114</v>
      </c>
      <c r="C136" s="5">
        <v>325458.99</v>
      </c>
      <c r="D136" s="5">
        <v>424123.03</v>
      </c>
      <c r="E136" s="5">
        <f t="shared" si="14"/>
        <v>-98664.040000000037</v>
      </c>
      <c r="F136" s="6">
        <f t="shared" si="15"/>
        <v>-0.23263070623634852</v>
      </c>
    </row>
    <row r="137" spans="1:6" ht="15.75" hidden="1" outlineLevel="1" thickBot="1" x14ac:dyDescent="0.3">
      <c r="A137" s="15"/>
      <c r="B137" s="8" t="s">
        <v>115</v>
      </c>
      <c r="C137" s="5">
        <v>1341358.76</v>
      </c>
      <c r="D137" s="5">
        <v>1246197.3700000001</v>
      </c>
      <c r="E137" s="5">
        <f t="shared" si="14"/>
        <v>95161.389999999898</v>
      </c>
      <c r="F137" s="6">
        <f t="shared" si="15"/>
        <v>7.6361411354928382E-2</v>
      </c>
    </row>
    <row r="138" spans="1:6" ht="23.25" hidden="1" outlineLevel="1" thickBot="1" x14ac:dyDescent="0.3">
      <c r="A138" s="15"/>
      <c r="B138" s="8" t="s">
        <v>116</v>
      </c>
      <c r="C138" s="5">
        <v>75112.91</v>
      </c>
      <c r="D138" s="5">
        <v>77759.09</v>
      </c>
      <c r="E138" s="5">
        <f t="shared" si="14"/>
        <v>-2646.179999999993</v>
      </c>
      <c r="F138" s="6">
        <f t="shared" si="15"/>
        <v>-3.40304908403634E-2</v>
      </c>
    </row>
    <row r="139" spans="1:6" ht="23.25" hidden="1" outlineLevel="1" thickBot="1" x14ac:dyDescent="0.3">
      <c r="A139" s="15"/>
      <c r="B139" s="8" t="s">
        <v>117</v>
      </c>
      <c r="C139" s="5">
        <v>78671.31</v>
      </c>
      <c r="D139" s="5">
        <v>93737.21</v>
      </c>
      <c r="E139" s="5">
        <f t="shared" si="14"/>
        <v>-15065.900000000009</v>
      </c>
      <c r="F139" s="6">
        <f t="shared" si="15"/>
        <v>-0.16072486049030058</v>
      </c>
    </row>
    <row r="140" spans="1:6" ht="23.25" hidden="1" outlineLevel="1" thickBot="1" x14ac:dyDescent="0.3">
      <c r="A140" s="15"/>
      <c r="B140" s="8" t="s">
        <v>118</v>
      </c>
      <c r="C140" s="5">
        <v>-85006.99</v>
      </c>
      <c r="D140" s="5">
        <v>-90056.2</v>
      </c>
      <c r="E140" s="5">
        <f t="shared" si="14"/>
        <v>5049.2099999999919</v>
      </c>
      <c r="F140" s="6">
        <f t="shared" si="15"/>
        <v>-5.6067322405342353E-2</v>
      </c>
    </row>
    <row r="141" spans="1:6" ht="15.75" hidden="1" outlineLevel="1" thickBot="1" x14ac:dyDescent="0.3">
      <c r="A141" s="15"/>
      <c r="B141" s="8" t="s">
        <v>119</v>
      </c>
      <c r="C141" s="5">
        <v>528693.59</v>
      </c>
      <c r="D141" s="5">
        <v>626430.30000000005</v>
      </c>
      <c r="E141" s="5">
        <f t="shared" si="14"/>
        <v>-97736.710000000079</v>
      </c>
      <c r="F141" s="6">
        <f t="shared" si="15"/>
        <v>-0.1560216834977492</v>
      </c>
    </row>
    <row r="142" spans="1:6" ht="15.75" hidden="1" outlineLevel="1" thickBot="1" x14ac:dyDescent="0.3">
      <c r="A142" s="15"/>
      <c r="B142" s="8" t="s">
        <v>120</v>
      </c>
      <c r="C142" s="5">
        <v>557502.9</v>
      </c>
      <c r="D142" s="5">
        <v>356058.48</v>
      </c>
      <c r="E142" s="5">
        <f t="shared" si="14"/>
        <v>201444.42000000004</v>
      </c>
      <c r="F142" s="6">
        <f t="shared" si="15"/>
        <v>0.565762174797803</v>
      </c>
    </row>
    <row r="143" spans="1:6" ht="23.25" hidden="1" outlineLevel="1" thickBot="1" x14ac:dyDescent="0.3">
      <c r="A143" s="15"/>
      <c r="B143" s="8" t="s">
        <v>121</v>
      </c>
      <c r="C143" s="5">
        <v>73714.899999999994</v>
      </c>
      <c r="D143" s="5">
        <v>105575.12</v>
      </c>
      <c r="E143" s="5">
        <f t="shared" si="14"/>
        <v>-31860.22</v>
      </c>
      <c r="F143" s="6">
        <f t="shared" si="15"/>
        <v>-0.30177772944989312</v>
      </c>
    </row>
    <row r="144" spans="1:6" ht="23.25" hidden="1" outlineLevel="1" thickBot="1" x14ac:dyDescent="0.3">
      <c r="A144" s="15"/>
      <c r="B144" s="8" t="s">
        <v>122</v>
      </c>
      <c r="C144" s="5">
        <v>864.06</v>
      </c>
      <c r="D144" s="9"/>
      <c r="E144" s="5">
        <f t="shared" si="14"/>
        <v>864.06</v>
      </c>
      <c r="F144" s="6" t="str">
        <f t="shared" si="15"/>
        <v/>
      </c>
    </row>
    <row r="145" spans="1:6" ht="23.25" hidden="1" outlineLevel="1" thickBot="1" x14ac:dyDescent="0.3">
      <c r="A145" s="15"/>
      <c r="B145" s="8" t="s">
        <v>123</v>
      </c>
      <c r="C145" s="5">
        <v>42678.86</v>
      </c>
      <c r="D145" s="9"/>
      <c r="E145" s="5">
        <f t="shared" si="14"/>
        <v>42678.86</v>
      </c>
      <c r="F145" s="6" t="str">
        <f t="shared" si="15"/>
        <v/>
      </c>
    </row>
    <row r="146" spans="1:6" ht="23.25" hidden="1" outlineLevel="1" thickBot="1" x14ac:dyDescent="0.3">
      <c r="A146" s="15"/>
      <c r="B146" s="8" t="s">
        <v>124</v>
      </c>
      <c r="C146" s="5">
        <v>66983.429999999993</v>
      </c>
      <c r="D146" s="5">
        <v>74371.02</v>
      </c>
      <c r="E146" s="5">
        <f t="shared" si="14"/>
        <v>-7387.5900000000111</v>
      </c>
      <c r="F146" s="6">
        <f t="shared" si="15"/>
        <v>-9.9334256811322616E-2</v>
      </c>
    </row>
    <row r="147" spans="1:6" ht="23.25" hidden="1" outlineLevel="1" thickBot="1" x14ac:dyDescent="0.3">
      <c r="A147" s="15"/>
      <c r="B147" s="8" t="s">
        <v>125</v>
      </c>
      <c r="C147" s="5">
        <v>1674534.79</v>
      </c>
      <c r="D147" s="5">
        <v>1439431.56</v>
      </c>
      <c r="E147" s="5">
        <f t="shared" si="14"/>
        <v>235103.22999999998</v>
      </c>
      <c r="F147" s="6">
        <f t="shared" si="15"/>
        <v>0.16333060670143981</v>
      </c>
    </row>
    <row r="148" spans="1:6" ht="23.25" hidden="1" outlineLevel="1" thickBot="1" x14ac:dyDescent="0.3">
      <c r="A148" s="15"/>
      <c r="B148" s="8" t="s">
        <v>126</v>
      </c>
      <c r="C148" s="5">
        <v>222349.88</v>
      </c>
      <c r="D148" s="5">
        <v>149696.4</v>
      </c>
      <c r="E148" s="5">
        <f t="shared" si="14"/>
        <v>72653.48000000001</v>
      </c>
      <c r="F148" s="6">
        <f t="shared" si="15"/>
        <v>0.48533885918432251</v>
      </c>
    </row>
    <row r="149" spans="1:6" ht="23.25" hidden="1" outlineLevel="1" thickBot="1" x14ac:dyDescent="0.3">
      <c r="A149" s="15"/>
      <c r="B149" s="8" t="s">
        <v>127</v>
      </c>
      <c r="C149" s="5">
        <v>289622.99</v>
      </c>
      <c r="D149" s="5">
        <v>283795.46000000002</v>
      </c>
      <c r="E149" s="5">
        <f t="shared" si="14"/>
        <v>5827.5299999999697</v>
      </c>
      <c r="F149" s="6">
        <f t="shared" si="15"/>
        <v>2.0534260837012576E-2</v>
      </c>
    </row>
    <row r="150" spans="1:6" ht="23.25" hidden="1" outlineLevel="1" thickBot="1" x14ac:dyDescent="0.3">
      <c r="A150" s="15"/>
      <c r="B150" s="8" t="s">
        <v>128</v>
      </c>
      <c r="C150" s="9"/>
      <c r="D150" s="5">
        <v>120</v>
      </c>
      <c r="E150" s="5">
        <f t="shared" si="14"/>
        <v>-120</v>
      </c>
      <c r="F150" s="6">
        <f t="shared" si="15"/>
        <v>-1</v>
      </c>
    </row>
    <row r="151" spans="1:6" ht="23.25" hidden="1" outlineLevel="1" thickBot="1" x14ac:dyDescent="0.3">
      <c r="A151" s="15"/>
      <c r="B151" s="8" t="s">
        <v>129</v>
      </c>
      <c r="C151" s="9"/>
      <c r="D151" s="5">
        <v>55873.74</v>
      </c>
      <c r="E151" s="5">
        <f t="shared" si="14"/>
        <v>-55873.74</v>
      </c>
      <c r="F151" s="6">
        <f t="shared" si="15"/>
        <v>-1</v>
      </c>
    </row>
    <row r="152" spans="1:6" ht="23.25" hidden="1" outlineLevel="1" thickBot="1" x14ac:dyDescent="0.3">
      <c r="A152" s="15"/>
      <c r="B152" s="8" t="s">
        <v>130</v>
      </c>
      <c r="C152" s="5">
        <v>214196.19</v>
      </c>
      <c r="D152" s="5">
        <v>269484.86</v>
      </c>
      <c r="E152" s="5">
        <f t="shared" si="14"/>
        <v>-55288.669999999984</v>
      </c>
      <c r="F152" s="6">
        <f t="shared" si="15"/>
        <v>-0.20516429012004603</v>
      </c>
    </row>
    <row r="153" spans="1:6" ht="23.25" hidden="1" outlineLevel="1" thickBot="1" x14ac:dyDescent="0.3">
      <c r="A153" s="15"/>
      <c r="B153" s="8" t="s">
        <v>131</v>
      </c>
      <c r="C153" s="9"/>
      <c r="D153" s="9"/>
      <c r="E153" s="5">
        <f t="shared" si="14"/>
        <v>0</v>
      </c>
      <c r="F153" s="6" t="str">
        <f t="shared" si="15"/>
        <v/>
      </c>
    </row>
    <row r="154" spans="1:6" ht="23.25" hidden="1" outlineLevel="1" thickBot="1" x14ac:dyDescent="0.3">
      <c r="A154" s="15"/>
      <c r="B154" s="8" t="s">
        <v>132</v>
      </c>
      <c r="C154" s="5">
        <v>2270533.39</v>
      </c>
      <c r="D154" s="5">
        <v>2271824.58</v>
      </c>
      <c r="E154" s="5">
        <f t="shared" si="14"/>
        <v>-1291.1899999999441</v>
      </c>
      <c r="F154" s="6">
        <f t="shared" si="15"/>
        <v>-5.683493397188017E-4</v>
      </c>
    </row>
    <row r="155" spans="1:6" ht="23.25" hidden="1" outlineLevel="1" thickBot="1" x14ac:dyDescent="0.3">
      <c r="A155" s="15"/>
      <c r="B155" s="8" t="s">
        <v>133</v>
      </c>
      <c r="C155" s="9"/>
      <c r="D155" s="9"/>
      <c r="E155" s="5">
        <f t="shared" si="14"/>
        <v>0</v>
      </c>
      <c r="F155" s="6" t="str">
        <f t="shared" si="15"/>
        <v/>
      </c>
    </row>
    <row r="156" spans="1:6" ht="15.75" hidden="1" outlineLevel="1" thickBot="1" x14ac:dyDescent="0.3">
      <c r="A156" s="15"/>
      <c r="B156" s="8" t="s">
        <v>134</v>
      </c>
      <c r="C156" s="5">
        <v>213</v>
      </c>
      <c r="D156" s="9"/>
      <c r="E156" s="5">
        <f t="shared" si="14"/>
        <v>213</v>
      </c>
      <c r="F156" s="6" t="str">
        <f t="shared" si="15"/>
        <v/>
      </c>
    </row>
    <row r="157" spans="1:6" ht="23.25" hidden="1" outlineLevel="1" thickBot="1" x14ac:dyDescent="0.3">
      <c r="A157" s="15"/>
      <c r="B157" s="8" t="s">
        <v>135</v>
      </c>
      <c r="C157" s="5">
        <v>1176136.8700000001</v>
      </c>
      <c r="D157" s="5">
        <v>1094849.04</v>
      </c>
      <c r="E157" s="5">
        <f t="shared" si="14"/>
        <v>81287.830000000075</v>
      </c>
      <c r="F157" s="6">
        <f t="shared" si="15"/>
        <v>7.4245696922746601E-2</v>
      </c>
    </row>
    <row r="158" spans="1:6" ht="23.25" hidden="1" outlineLevel="1" thickBot="1" x14ac:dyDescent="0.3">
      <c r="A158" s="15"/>
      <c r="B158" s="8" t="s">
        <v>136</v>
      </c>
      <c r="C158" s="5">
        <v>1250227.49</v>
      </c>
      <c r="D158" s="5">
        <v>1460076.91</v>
      </c>
      <c r="E158" s="5">
        <f t="shared" si="14"/>
        <v>-209849.41999999993</v>
      </c>
      <c r="F158" s="6">
        <f t="shared" si="15"/>
        <v>-0.14372490829952234</v>
      </c>
    </row>
    <row r="159" spans="1:6" ht="23.25" hidden="1" outlineLevel="1" thickBot="1" x14ac:dyDescent="0.3">
      <c r="A159" s="15"/>
      <c r="B159" s="8" t="s">
        <v>137</v>
      </c>
      <c r="C159" s="5">
        <v>176463.42</v>
      </c>
      <c r="D159" s="5">
        <v>256081.94</v>
      </c>
      <c r="E159" s="5">
        <f t="shared" si="14"/>
        <v>-79618.51999999999</v>
      </c>
      <c r="F159" s="6">
        <f t="shared" si="15"/>
        <v>-0.31091032815512093</v>
      </c>
    </row>
    <row r="160" spans="1:6" ht="23.25" hidden="1" outlineLevel="1" thickBot="1" x14ac:dyDescent="0.3">
      <c r="A160" s="15"/>
      <c r="B160" s="8" t="s">
        <v>137</v>
      </c>
      <c r="C160" s="5">
        <v>6164895</v>
      </c>
      <c r="D160" s="5">
        <v>5985234.8099999996</v>
      </c>
      <c r="E160" s="5">
        <f t="shared" si="14"/>
        <v>179660.19000000041</v>
      </c>
      <c r="F160" s="6">
        <f t="shared" si="15"/>
        <v>3.0017233358969993E-2</v>
      </c>
    </row>
    <row r="161" spans="1:6" ht="23.25" hidden="1" outlineLevel="1" thickBot="1" x14ac:dyDescent="0.3">
      <c r="A161" s="15"/>
      <c r="B161" s="8" t="s">
        <v>138</v>
      </c>
      <c r="C161" s="5">
        <v>569422.82999999996</v>
      </c>
      <c r="D161" s="5">
        <v>445680.58</v>
      </c>
      <c r="E161" s="5">
        <f t="shared" si="14"/>
        <v>123742.24999999994</v>
      </c>
      <c r="F161" s="6">
        <f t="shared" si="15"/>
        <v>0.27764783917665864</v>
      </c>
    </row>
    <row r="162" spans="1:6" ht="23.25" hidden="1" outlineLevel="1" thickBot="1" x14ac:dyDescent="0.3">
      <c r="A162" s="15"/>
      <c r="B162" s="8" t="s">
        <v>139</v>
      </c>
      <c r="C162" s="5">
        <v>2287498.23</v>
      </c>
      <c r="D162" s="5">
        <v>2686577.4</v>
      </c>
      <c r="E162" s="5">
        <f t="shared" si="14"/>
        <v>-399079.16999999993</v>
      </c>
      <c r="F162" s="6">
        <f t="shared" si="15"/>
        <v>-0.14854556954138001</v>
      </c>
    </row>
    <row r="163" spans="1:6" ht="23.25" hidden="1" outlineLevel="1" thickBot="1" x14ac:dyDescent="0.3">
      <c r="A163" s="15"/>
      <c r="B163" s="8" t="s">
        <v>140</v>
      </c>
      <c r="C163" s="5">
        <v>359134.78</v>
      </c>
      <c r="D163" s="5">
        <v>338133.27</v>
      </c>
      <c r="E163" s="5">
        <f t="shared" si="14"/>
        <v>21001.510000000009</v>
      </c>
      <c r="F163" s="6">
        <f t="shared" si="15"/>
        <v>6.2110155560853295E-2</v>
      </c>
    </row>
    <row r="164" spans="1:6" ht="23.25" hidden="1" outlineLevel="1" thickBot="1" x14ac:dyDescent="0.3">
      <c r="A164" s="15"/>
      <c r="B164" s="8" t="s">
        <v>141</v>
      </c>
      <c r="C164" s="5">
        <v>118093.64</v>
      </c>
      <c r="D164" s="5">
        <v>91624.77</v>
      </c>
      <c r="E164" s="5">
        <f t="shared" si="14"/>
        <v>26468.869999999995</v>
      </c>
      <c r="F164" s="6">
        <f t="shared" si="15"/>
        <v>0.28888334453663561</v>
      </c>
    </row>
    <row r="165" spans="1:6" ht="23.25" hidden="1" outlineLevel="1" thickBot="1" x14ac:dyDescent="0.3">
      <c r="A165" s="15"/>
      <c r="B165" s="8" t="s">
        <v>142</v>
      </c>
      <c r="C165" s="5">
        <v>256.05</v>
      </c>
      <c r="D165" s="9"/>
      <c r="E165" s="5">
        <f t="shared" si="14"/>
        <v>256.05</v>
      </c>
      <c r="F165" s="6" t="str">
        <f t="shared" si="15"/>
        <v/>
      </c>
    </row>
    <row r="166" spans="1:6" ht="23.25" hidden="1" outlineLevel="1" thickBot="1" x14ac:dyDescent="0.3">
      <c r="A166" s="15"/>
      <c r="B166" s="8" t="s">
        <v>143</v>
      </c>
      <c r="C166" s="5">
        <v>613680.56999999995</v>
      </c>
      <c r="D166" s="5">
        <v>567360.51</v>
      </c>
      <c r="E166" s="5">
        <f t="shared" si="14"/>
        <v>46320.059999999939</v>
      </c>
      <c r="F166" s="6">
        <f t="shared" si="15"/>
        <v>8.1641318321572884E-2</v>
      </c>
    </row>
    <row r="167" spans="1:6" ht="23.25" hidden="1" outlineLevel="1" thickBot="1" x14ac:dyDescent="0.3">
      <c r="A167" s="15"/>
      <c r="B167" s="8" t="s">
        <v>144</v>
      </c>
      <c r="C167" s="5">
        <v>1321187.55</v>
      </c>
      <c r="D167" s="5">
        <v>1205878.8799999999</v>
      </c>
      <c r="E167" s="5">
        <f t="shared" si="14"/>
        <v>115308.67000000016</v>
      </c>
      <c r="F167" s="6">
        <f t="shared" si="15"/>
        <v>9.5622099294085133E-2</v>
      </c>
    </row>
    <row r="168" spans="1:6" ht="23.25" hidden="1" outlineLevel="1" thickBot="1" x14ac:dyDescent="0.3">
      <c r="A168" s="15"/>
      <c r="B168" s="8" t="s">
        <v>145</v>
      </c>
      <c r="C168" s="9"/>
      <c r="D168" s="5">
        <v>24.99</v>
      </c>
      <c r="E168" s="5">
        <f t="shared" si="14"/>
        <v>-24.99</v>
      </c>
      <c r="F168" s="6">
        <f t="shared" si="15"/>
        <v>-1</v>
      </c>
    </row>
    <row r="169" spans="1:6" ht="23.25" hidden="1" outlineLevel="1" thickBot="1" x14ac:dyDescent="0.3">
      <c r="A169" s="15"/>
      <c r="B169" s="8" t="s">
        <v>146</v>
      </c>
      <c r="C169" s="9"/>
      <c r="D169" s="9"/>
      <c r="E169" s="5">
        <f t="shared" si="14"/>
        <v>0</v>
      </c>
      <c r="F169" s="6" t="str">
        <f t="shared" si="15"/>
        <v/>
      </c>
    </row>
    <row r="170" spans="1:6" ht="23.25" hidden="1" outlineLevel="1" thickBot="1" x14ac:dyDescent="0.3">
      <c r="A170" s="15"/>
      <c r="B170" s="8" t="s">
        <v>147</v>
      </c>
      <c r="C170" s="5">
        <v>19959.48</v>
      </c>
      <c r="D170" s="5">
        <v>19517.57</v>
      </c>
      <c r="E170" s="5">
        <f t="shared" si="14"/>
        <v>441.90999999999985</v>
      </c>
      <c r="F170" s="6">
        <f t="shared" si="15"/>
        <v>2.264165057432866E-2</v>
      </c>
    </row>
    <row r="171" spans="1:6" ht="23.25" hidden="1" outlineLevel="1" thickBot="1" x14ac:dyDescent="0.3">
      <c r="A171" s="15"/>
      <c r="B171" s="8" t="s">
        <v>148</v>
      </c>
      <c r="C171" s="5">
        <v>4842.71</v>
      </c>
      <c r="D171" s="9"/>
      <c r="E171" s="5">
        <f t="shared" si="14"/>
        <v>4842.71</v>
      </c>
      <c r="F171" s="6" t="str">
        <f t="shared" si="15"/>
        <v/>
      </c>
    </row>
    <row r="172" spans="1:6" ht="23.25" hidden="1" outlineLevel="1" thickBot="1" x14ac:dyDescent="0.3">
      <c r="A172" s="15"/>
      <c r="B172" s="8" t="s">
        <v>149</v>
      </c>
      <c r="C172" s="9"/>
      <c r="D172" s="9"/>
      <c r="E172" s="5">
        <f t="shared" si="14"/>
        <v>0</v>
      </c>
      <c r="F172" s="6" t="str">
        <f t="shared" si="15"/>
        <v/>
      </c>
    </row>
    <row r="173" spans="1:6" ht="23.25" hidden="1" outlineLevel="1" thickBot="1" x14ac:dyDescent="0.3">
      <c r="A173" s="15"/>
      <c r="B173" s="8" t="s">
        <v>150</v>
      </c>
      <c r="C173" s="5">
        <v>74379.92</v>
      </c>
      <c r="D173" s="5">
        <v>195418.03</v>
      </c>
      <c r="E173" s="5">
        <f t="shared" si="14"/>
        <v>-121038.11</v>
      </c>
      <c r="F173" s="6">
        <f t="shared" si="15"/>
        <v>-0.61938046351199016</v>
      </c>
    </row>
    <row r="174" spans="1:6" ht="23.25" hidden="1" outlineLevel="1" thickBot="1" x14ac:dyDescent="0.3">
      <c r="A174" s="15"/>
      <c r="B174" s="8" t="s">
        <v>151</v>
      </c>
      <c r="C174" s="5">
        <v>74959.490000000005</v>
      </c>
      <c r="D174" s="5">
        <v>81224.13</v>
      </c>
      <c r="E174" s="5">
        <f t="shared" si="14"/>
        <v>-6264.6399999999994</v>
      </c>
      <c r="F174" s="6">
        <f t="shared" si="15"/>
        <v>-7.71278190360426E-2</v>
      </c>
    </row>
    <row r="175" spans="1:6" ht="23.25" hidden="1" outlineLevel="1" thickBot="1" x14ac:dyDescent="0.3">
      <c r="A175" s="15"/>
      <c r="B175" s="8" t="s">
        <v>152</v>
      </c>
      <c r="C175" s="5">
        <v>24394.27</v>
      </c>
      <c r="D175" s="5">
        <v>15460.35</v>
      </c>
      <c r="E175" s="5">
        <f t="shared" si="14"/>
        <v>8933.92</v>
      </c>
      <c r="F175" s="6">
        <f t="shared" si="15"/>
        <v>0.57786013900073407</v>
      </c>
    </row>
    <row r="176" spans="1:6" ht="23.25" hidden="1" outlineLevel="1" thickBot="1" x14ac:dyDescent="0.3">
      <c r="A176" s="15"/>
      <c r="B176" s="8" t="s">
        <v>153</v>
      </c>
      <c r="C176" s="5">
        <v>63610.48</v>
      </c>
      <c r="D176" s="5">
        <v>76547.179999999993</v>
      </c>
      <c r="E176" s="5">
        <f t="shared" si="14"/>
        <v>-12936.69999999999</v>
      </c>
      <c r="F176" s="6">
        <f t="shared" si="15"/>
        <v>-0.16900296000453566</v>
      </c>
    </row>
    <row r="177" spans="1:6" ht="23.25" hidden="1" outlineLevel="1" thickBot="1" x14ac:dyDescent="0.3">
      <c r="A177" s="15"/>
      <c r="B177" s="8" t="s">
        <v>154</v>
      </c>
      <c r="C177" s="5">
        <v>179645.37</v>
      </c>
      <c r="D177" s="5">
        <v>173428.69</v>
      </c>
      <c r="E177" s="5">
        <f t="shared" si="14"/>
        <v>6216.679999999993</v>
      </c>
      <c r="F177" s="6">
        <f t="shared" si="15"/>
        <v>3.5845741555217844E-2</v>
      </c>
    </row>
    <row r="178" spans="1:6" ht="23.25" hidden="1" outlineLevel="1" thickBot="1" x14ac:dyDescent="0.3">
      <c r="A178" s="15"/>
      <c r="B178" s="8" t="s">
        <v>155</v>
      </c>
      <c r="C178" s="5">
        <v>184696.05</v>
      </c>
      <c r="D178" s="5">
        <v>214200.9</v>
      </c>
      <c r="E178" s="5">
        <f t="shared" si="14"/>
        <v>-29504.850000000006</v>
      </c>
      <c r="F178" s="6">
        <f t="shared" si="15"/>
        <v>-0.13774381900356164</v>
      </c>
    </row>
    <row r="179" spans="1:6" ht="23.25" hidden="1" outlineLevel="1" thickBot="1" x14ac:dyDescent="0.3">
      <c r="A179" s="15"/>
      <c r="B179" s="8" t="s">
        <v>156</v>
      </c>
      <c r="C179" s="5">
        <v>1119.6600000000001</v>
      </c>
      <c r="D179" s="5">
        <v>4220.91</v>
      </c>
      <c r="E179" s="5">
        <f t="shared" si="14"/>
        <v>-3101.25</v>
      </c>
      <c r="F179" s="6">
        <f t="shared" si="15"/>
        <v>-0.73473492682857489</v>
      </c>
    </row>
    <row r="180" spans="1:6" ht="23.25" hidden="1" outlineLevel="1" thickBot="1" x14ac:dyDescent="0.3">
      <c r="A180" s="15"/>
      <c r="B180" s="8" t="s">
        <v>157</v>
      </c>
      <c r="C180" s="5">
        <v>58964.44</v>
      </c>
      <c r="D180" s="5">
        <v>85467.59</v>
      </c>
      <c r="E180" s="5">
        <f t="shared" si="14"/>
        <v>-26503.149999999994</v>
      </c>
      <c r="F180" s="6">
        <f t="shared" si="15"/>
        <v>-0.31009590887025124</v>
      </c>
    </row>
    <row r="181" spans="1:6" ht="23.25" hidden="1" outlineLevel="1" thickBot="1" x14ac:dyDescent="0.3">
      <c r="A181" s="15"/>
      <c r="B181" s="8" t="s">
        <v>158</v>
      </c>
      <c r="C181" s="9"/>
      <c r="D181" s="9"/>
      <c r="E181" s="5">
        <f t="shared" si="14"/>
        <v>0</v>
      </c>
      <c r="F181" s="6" t="str">
        <f t="shared" si="15"/>
        <v/>
      </c>
    </row>
    <row r="182" spans="1:6" ht="23.25" hidden="1" outlineLevel="1" thickBot="1" x14ac:dyDescent="0.3">
      <c r="A182" s="15"/>
      <c r="B182" s="8" t="s">
        <v>158</v>
      </c>
      <c r="C182" s="5">
        <v>4281.04</v>
      </c>
      <c r="D182" s="5">
        <v>4018.74</v>
      </c>
      <c r="E182" s="5">
        <f t="shared" si="14"/>
        <v>262.30000000000018</v>
      </c>
      <c r="F182" s="6">
        <f t="shared" si="15"/>
        <v>6.5269213733657863E-2</v>
      </c>
    </row>
    <row r="183" spans="1:6" ht="23.25" hidden="1" outlineLevel="1" thickBot="1" x14ac:dyDescent="0.3">
      <c r="A183" s="15"/>
      <c r="B183" s="8" t="s">
        <v>159</v>
      </c>
      <c r="C183" s="9"/>
      <c r="D183" s="5">
        <v>1186.49</v>
      </c>
      <c r="E183" s="5">
        <f t="shared" si="14"/>
        <v>-1186.49</v>
      </c>
      <c r="F183" s="6">
        <f t="shared" si="15"/>
        <v>-1</v>
      </c>
    </row>
    <row r="184" spans="1:6" ht="23.25" hidden="1" outlineLevel="1" thickBot="1" x14ac:dyDescent="0.3">
      <c r="A184" s="15"/>
      <c r="B184" s="8" t="s">
        <v>159</v>
      </c>
      <c r="C184" s="9"/>
      <c r="D184" s="9"/>
      <c r="E184" s="5">
        <f t="shared" si="14"/>
        <v>0</v>
      </c>
      <c r="F184" s="6" t="str">
        <f t="shared" si="15"/>
        <v/>
      </c>
    </row>
    <row r="185" spans="1:6" ht="23.25" hidden="1" outlineLevel="1" thickBot="1" x14ac:dyDescent="0.3">
      <c r="A185" s="15"/>
      <c r="B185" s="8" t="s">
        <v>160</v>
      </c>
      <c r="C185" s="5">
        <v>5513.16</v>
      </c>
      <c r="D185" s="5">
        <v>12425.15</v>
      </c>
      <c r="E185" s="5">
        <f t="shared" si="14"/>
        <v>-6911.99</v>
      </c>
      <c r="F185" s="6">
        <f t="shared" si="15"/>
        <v>-0.55629026611348753</v>
      </c>
    </row>
    <row r="186" spans="1:6" ht="23.25" hidden="1" outlineLevel="1" thickBot="1" x14ac:dyDescent="0.3">
      <c r="A186" s="15"/>
      <c r="B186" s="8" t="s">
        <v>160</v>
      </c>
      <c r="C186" s="9"/>
      <c r="D186" s="9"/>
      <c r="E186" s="5">
        <f t="shared" si="14"/>
        <v>0</v>
      </c>
      <c r="F186" s="6" t="str">
        <f t="shared" si="15"/>
        <v/>
      </c>
    </row>
    <row r="187" spans="1:6" ht="23.25" hidden="1" outlineLevel="1" thickBot="1" x14ac:dyDescent="0.3">
      <c r="A187" s="15"/>
      <c r="B187" s="8" t="s">
        <v>161</v>
      </c>
      <c r="C187" s="9"/>
      <c r="D187" s="9"/>
      <c r="E187" s="5">
        <f t="shared" si="14"/>
        <v>0</v>
      </c>
      <c r="F187" s="6" t="str">
        <f t="shared" si="15"/>
        <v/>
      </c>
    </row>
    <row r="188" spans="1:6" ht="23.25" hidden="1" outlineLevel="1" thickBot="1" x14ac:dyDescent="0.3">
      <c r="A188" s="15"/>
      <c r="B188" s="8" t="s">
        <v>161</v>
      </c>
      <c r="C188" s="5">
        <v>108831.89</v>
      </c>
      <c r="D188" s="5">
        <v>126477.4</v>
      </c>
      <c r="E188" s="5">
        <f t="shared" si="14"/>
        <v>-17645.509999999995</v>
      </c>
      <c r="F188" s="6">
        <f t="shared" si="15"/>
        <v>-0.13951512285989431</v>
      </c>
    </row>
    <row r="189" spans="1:6" ht="23.25" hidden="1" outlineLevel="1" thickBot="1" x14ac:dyDescent="0.3">
      <c r="A189" s="15"/>
      <c r="B189" s="8" t="s">
        <v>162</v>
      </c>
      <c r="C189" s="5">
        <v>8138.7</v>
      </c>
      <c r="D189" s="5">
        <v>12988.09</v>
      </c>
      <c r="E189" s="5">
        <f t="shared" si="14"/>
        <v>-4849.3900000000003</v>
      </c>
      <c r="F189" s="6">
        <f t="shared" si="15"/>
        <v>-0.37337206625454555</v>
      </c>
    </row>
    <row r="190" spans="1:6" ht="23.25" hidden="1" outlineLevel="1" thickBot="1" x14ac:dyDescent="0.3">
      <c r="A190" s="15"/>
      <c r="B190" s="8" t="s">
        <v>163</v>
      </c>
      <c r="C190" s="9"/>
      <c r="D190" s="5">
        <v>318.61</v>
      </c>
      <c r="E190" s="5">
        <f t="shared" si="14"/>
        <v>-318.61</v>
      </c>
      <c r="F190" s="6">
        <f t="shared" si="15"/>
        <v>-1</v>
      </c>
    </row>
    <row r="191" spans="1:6" ht="23.25" hidden="1" outlineLevel="1" thickBot="1" x14ac:dyDescent="0.3">
      <c r="A191" s="15"/>
      <c r="B191" s="8" t="s">
        <v>164</v>
      </c>
      <c r="C191" s="5">
        <v>3670650.06</v>
      </c>
      <c r="D191" s="5">
        <v>3735762.75</v>
      </c>
      <c r="E191" s="5">
        <f t="shared" si="14"/>
        <v>-65112.689999999944</v>
      </c>
      <c r="F191" s="6">
        <f t="shared" si="15"/>
        <v>-1.7429557056320009E-2</v>
      </c>
    </row>
    <row r="192" spans="1:6" ht="23.25" hidden="1" outlineLevel="1" thickBot="1" x14ac:dyDescent="0.3">
      <c r="A192" s="15"/>
      <c r="B192" s="8" t="s">
        <v>165</v>
      </c>
      <c r="C192" s="5">
        <v>2122900.46</v>
      </c>
      <c r="D192" s="5">
        <v>2150075.79</v>
      </c>
      <c r="E192" s="5">
        <f t="shared" si="14"/>
        <v>-27175.330000000075</v>
      </c>
      <c r="F192" s="6">
        <f t="shared" si="15"/>
        <v>-1.2639242824086714E-2</v>
      </c>
    </row>
    <row r="193" spans="1:6" ht="23.25" hidden="1" outlineLevel="1" thickBot="1" x14ac:dyDescent="0.3">
      <c r="A193" s="15"/>
      <c r="B193" s="8" t="s">
        <v>166</v>
      </c>
      <c r="C193" s="5">
        <v>16680.5</v>
      </c>
      <c r="D193" s="5">
        <v>42992.78</v>
      </c>
      <c r="E193" s="5">
        <f t="shared" si="14"/>
        <v>-26312.28</v>
      </c>
      <c r="F193" s="6">
        <f t="shared" si="15"/>
        <v>-0.61201625017037742</v>
      </c>
    </row>
    <row r="194" spans="1:6" ht="23.25" hidden="1" outlineLevel="1" thickBot="1" x14ac:dyDescent="0.3">
      <c r="A194" s="15"/>
      <c r="B194" s="8" t="s">
        <v>167</v>
      </c>
      <c r="C194" s="9"/>
      <c r="D194" s="5">
        <v>3729.54</v>
      </c>
      <c r="E194" s="5">
        <f t="shared" si="14"/>
        <v>-3729.54</v>
      </c>
      <c r="F194" s="6">
        <f t="shared" si="15"/>
        <v>-1</v>
      </c>
    </row>
    <row r="195" spans="1:6" ht="23.25" hidden="1" outlineLevel="1" thickBot="1" x14ac:dyDescent="0.3">
      <c r="A195" s="15"/>
      <c r="B195" s="8" t="s">
        <v>168</v>
      </c>
      <c r="C195" s="9"/>
      <c r="D195" s="9"/>
      <c r="E195" s="5">
        <f t="shared" si="14"/>
        <v>0</v>
      </c>
      <c r="F195" s="6" t="str">
        <f t="shared" si="15"/>
        <v/>
      </c>
    </row>
    <row r="196" spans="1:6" ht="23.25" hidden="1" outlineLevel="1" thickBot="1" x14ac:dyDescent="0.3">
      <c r="A196" s="15"/>
      <c r="B196" s="8" t="s">
        <v>169</v>
      </c>
      <c r="C196" s="5">
        <v>2795014.72</v>
      </c>
      <c r="D196" s="5">
        <v>2624689.27</v>
      </c>
      <c r="E196" s="5">
        <f t="shared" si="14"/>
        <v>170325.45000000019</v>
      </c>
      <c r="F196" s="6">
        <f t="shared" si="15"/>
        <v>6.4893567382168699E-2</v>
      </c>
    </row>
    <row r="197" spans="1:6" ht="23.25" hidden="1" outlineLevel="1" thickBot="1" x14ac:dyDescent="0.3">
      <c r="A197" s="15"/>
      <c r="B197" s="8" t="s">
        <v>170</v>
      </c>
      <c r="C197" s="9"/>
      <c r="D197" s="9"/>
      <c r="E197" s="5">
        <f t="shared" si="14"/>
        <v>0</v>
      </c>
      <c r="F197" s="6" t="str">
        <f t="shared" si="15"/>
        <v/>
      </c>
    </row>
    <row r="198" spans="1:6" ht="23.25" hidden="1" outlineLevel="1" thickBot="1" x14ac:dyDescent="0.3">
      <c r="A198" s="15"/>
      <c r="B198" s="8" t="s">
        <v>171</v>
      </c>
      <c r="C198" s="9"/>
      <c r="D198" s="9"/>
      <c r="E198" s="5">
        <f t="shared" si="14"/>
        <v>0</v>
      </c>
      <c r="F198" s="6" t="str">
        <f t="shared" si="15"/>
        <v/>
      </c>
    </row>
    <row r="199" spans="1:6" ht="23.25" hidden="1" outlineLevel="1" thickBot="1" x14ac:dyDescent="0.3">
      <c r="A199" s="15"/>
      <c r="B199" s="8" t="s">
        <v>172</v>
      </c>
      <c r="C199" s="5">
        <v>7556968.1900000004</v>
      </c>
      <c r="D199" s="5">
        <v>7606994.4699999997</v>
      </c>
      <c r="E199" s="5">
        <f t="shared" ref="E199:E262" si="16">C199-D199</f>
        <v>-50026.279999999329</v>
      </c>
      <c r="F199" s="6">
        <f t="shared" ref="F199:F262" si="17">IFERROR(E199/D199,"")</f>
        <v>-6.5763528811924234E-3</v>
      </c>
    </row>
    <row r="200" spans="1:6" ht="23.25" hidden="1" outlineLevel="1" thickBot="1" x14ac:dyDescent="0.3">
      <c r="A200" s="15"/>
      <c r="B200" s="8" t="s">
        <v>172</v>
      </c>
      <c r="C200" s="5">
        <v>599596.81999999995</v>
      </c>
      <c r="D200" s="5">
        <v>657744.69999999995</v>
      </c>
      <c r="E200" s="5">
        <f t="shared" si="16"/>
        <v>-58147.880000000005</v>
      </c>
      <c r="F200" s="6">
        <f t="shared" si="17"/>
        <v>-8.8404938876740488E-2</v>
      </c>
    </row>
    <row r="201" spans="1:6" ht="23.25" hidden="1" outlineLevel="1" thickBot="1" x14ac:dyDescent="0.3">
      <c r="A201" s="15"/>
      <c r="B201" s="8" t="s">
        <v>173</v>
      </c>
      <c r="C201" s="5">
        <v>14652.92</v>
      </c>
      <c r="D201" s="5">
        <v>23522.05</v>
      </c>
      <c r="E201" s="5">
        <f t="shared" si="16"/>
        <v>-8869.1299999999992</v>
      </c>
      <c r="F201" s="6">
        <f t="shared" si="17"/>
        <v>-0.37705599639487203</v>
      </c>
    </row>
    <row r="202" spans="1:6" ht="23.25" hidden="1" outlineLevel="1" thickBot="1" x14ac:dyDescent="0.3">
      <c r="A202" s="15"/>
      <c r="B202" s="8" t="s">
        <v>174</v>
      </c>
      <c r="C202" s="9"/>
      <c r="D202" s="5">
        <v>85.05</v>
      </c>
      <c r="E202" s="5">
        <f t="shared" si="16"/>
        <v>-85.05</v>
      </c>
      <c r="F202" s="6">
        <f t="shared" si="17"/>
        <v>-1</v>
      </c>
    </row>
    <row r="203" spans="1:6" ht="23.25" hidden="1" outlineLevel="1" thickBot="1" x14ac:dyDescent="0.3">
      <c r="A203" s="15"/>
      <c r="B203" s="8" t="s">
        <v>175</v>
      </c>
      <c r="C203" s="5">
        <v>385.66</v>
      </c>
      <c r="D203" s="9"/>
      <c r="E203" s="5">
        <f t="shared" si="16"/>
        <v>385.66</v>
      </c>
      <c r="F203" s="6" t="str">
        <f t="shared" si="17"/>
        <v/>
      </c>
    </row>
    <row r="204" spans="1:6" ht="23.25" hidden="1" outlineLevel="1" thickBot="1" x14ac:dyDescent="0.3">
      <c r="A204" s="15"/>
      <c r="B204" s="8" t="s">
        <v>176</v>
      </c>
      <c r="C204" s="9"/>
      <c r="D204" s="9"/>
      <c r="E204" s="5">
        <f t="shared" si="16"/>
        <v>0</v>
      </c>
      <c r="F204" s="6" t="str">
        <f t="shared" si="17"/>
        <v/>
      </c>
    </row>
    <row r="205" spans="1:6" ht="23.25" hidden="1" outlineLevel="1" thickBot="1" x14ac:dyDescent="0.3">
      <c r="A205" s="15"/>
      <c r="B205" s="8" t="s">
        <v>177</v>
      </c>
      <c r="C205" s="9"/>
      <c r="D205" s="5">
        <v>2078.88</v>
      </c>
      <c r="E205" s="5">
        <f t="shared" si="16"/>
        <v>-2078.88</v>
      </c>
      <c r="F205" s="6">
        <f t="shared" si="17"/>
        <v>-1</v>
      </c>
    </row>
    <row r="206" spans="1:6" ht="23.25" hidden="1" outlineLevel="1" thickBot="1" x14ac:dyDescent="0.3">
      <c r="A206" s="15"/>
      <c r="B206" s="8" t="s">
        <v>178</v>
      </c>
      <c r="C206" s="5">
        <v>102374.08</v>
      </c>
      <c r="D206" s="5">
        <v>100153.42</v>
      </c>
      <c r="E206" s="5">
        <f t="shared" si="16"/>
        <v>2220.6600000000035</v>
      </c>
      <c r="F206" s="6">
        <f t="shared" si="17"/>
        <v>2.2172582823432326E-2</v>
      </c>
    </row>
    <row r="207" spans="1:6" ht="23.25" hidden="1" outlineLevel="1" thickBot="1" x14ac:dyDescent="0.3">
      <c r="A207" s="15"/>
      <c r="B207" s="8" t="s">
        <v>179</v>
      </c>
      <c r="C207" s="5">
        <v>4232.37</v>
      </c>
      <c r="D207" s="5">
        <v>12121.89</v>
      </c>
      <c r="E207" s="5">
        <f t="shared" si="16"/>
        <v>-7889.5199999999995</v>
      </c>
      <c r="F207" s="6">
        <f t="shared" si="17"/>
        <v>-0.65084900126960399</v>
      </c>
    </row>
    <row r="208" spans="1:6" ht="23.25" hidden="1" outlineLevel="1" thickBot="1" x14ac:dyDescent="0.3">
      <c r="A208" s="15"/>
      <c r="B208" s="8" t="s">
        <v>180</v>
      </c>
      <c r="C208" s="5">
        <v>42742.54</v>
      </c>
      <c r="D208" s="5">
        <v>59701.51</v>
      </c>
      <c r="E208" s="5">
        <f t="shared" si="16"/>
        <v>-16958.97</v>
      </c>
      <c r="F208" s="6">
        <f t="shared" si="17"/>
        <v>-0.28406266441167066</v>
      </c>
    </row>
    <row r="209" spans="1:6" ht="23.25" hidden="1" outlineLevel="1" thickBot="1" x14ac:dyDescent="0.3">
      <c r="A209" s="15"/>
      <c r="B209" s="8" t="s">
        <v>181</v>
      </c>
      <c r="C209" s="5">
        <v>4359.21</v>
      </c>
      <c r="D209" s="9"/>
      <c r="E209" s="5">
        <f t="shared" si="16"/>
        <v>4359.21</v>
      </c>
      <c r="F209" s="6" t="str">
        <f t="shared" si="17"/>
        <v/>
      </c>
    </row>
    <row r="210" spans="1:6" ht="23.25" hidden="1" outlineLevel="1" thickBot="1" x14ac:dyDescent="0.3">
      <c r="A210" s="15"/>
      <c r="B210" s="8" t="s">
        <v>182</v>
      </c>
      <c r="C210" s="5">
        <v>906831.2</v>
      </c>
      <c r="D210" s="5">
        <v>1029914.19</v>
      </c>
      <c r="E210" s="5">
        <f t="shared" si="16"/>
        <v>-123082.98999999999</v>
      </c>
      <c r="F210" s="6">
        <f t="shared" si="17"/>
        <v>-0.1195080048367913</v>
      </c>
    </row>
    <row r="211" spans="1:6" ht="23.25" hidden="1" outlineLevel="1" thickBot="1" x14ac:dyDescent="0.3">
      <c r="A211" s="15"/>
      <c r="B211" s="8" t="s">
        <v>183</v>
      </c>
      <c r="C211" s="5">
        <v>98948.72</v>
      </c>
      <c r="D211" s="5">
        <v>244298.34</v>
      </c>
      <c r="E211" s="5">
        <f t="shared" si="16"/>
        <v>-145349.62</v>
      </c>
      <c r="F211" s="6">
        <f t="shared" si="17"/>
        <v>-0.59496769400889093</v>
      </c>
    </row>
    <row r="212" spans="1:6" ht="23.25" hidden="1" outlineLevel="1" thickBot="1" x14ac:dyDescent="0.3">
      <c r="A212" s="15"/>
      <c r="B212" s="8" t="s">
        <v>184</v>
      </c>
      <c r="C212" s="5">
        <v>118006.32</v>
      </c>
      <c r="D212" s="5">
        <v>131882.34</v>
      </c>
      <c r="E212" s="5">
        <f t="shared" si="16"/>
        <v>-13876.01999999999</v>
      </c>
      <c r="F212" s="6">
        <f t="shared" si="17"/>
        <v>-0.10521514859381469</v>
      </c>
    </row>
    <row r="213" spans="1:6" ht="23.25" hidden="1" outlineLevel="1" thickBot="1" x14ac:dyDescent="0.3">
      <c r="A213" s="15"/>
      <c r="B213" s="8" t="s">
        <v>185</v>
      </c>
      <c r="C213" s="5">
        <v>213358.06</v>
      </c>
      <c r="D213" s="5">
        <v>270846.34000000003</v>
      </c>
      <c r="E213" s="5">
        <f t="shared" si="16"/>
        <v>-57488.280000000028</v>
      </c>
      <c r="F213" s="6">
        <f t="shared" si="17"/>
        <v>-0.21225422503401753</v>
      </c>
    </row>
    <row r="214" spans="1:6" ht="23.25" hidden="1" outlineLevel="1" thickBot="1" x14ac:dyDescent="0.3">
      <c r="A214" s="15"/>
      <c r="B214" s="8" t="s">
        <v>186</v>
      </c>
      <c r="C214" s="5">
        <v>231186.1</v>
      </c>
      <c r="D214" s="5">
        <v>265131.93</v>
      </c>
      <c r="E214" s="5">
        <f t="shared" si="16"/>
        <v>-33945.829999999987</v>
      </c>
      <c r="F214" s="6">
        <f t="shared" si="17"/>
        <v>-0.12803373022630654</v>
      </c>
    </row>
    <row r="215" spans="1:6" ht="23.25" hidden="1" outlineLevel="1" thickBot="1" x14ac:dyDescent="0.3">
      <c r="A215" s="15"/>
      <c r="B215" s="8" t="s">
        <v>187</v>
      </c>
      <c r="C215" s="5">
        <v>52198.05</v>
      </c>
      <c r="D215" s="5">
        <v>84836.3</v>
      </c>
      <c r="E215" s="5">
        <f t="shared" si="16"/>
        <v>-32638.25</v>
      </c>
      <c r="F215" s="6">
        <f t="shared" si="17"/>
        <v>-0.38472033787423543</v>
      </c>
    </row>
    <row r="216" spans="1:6" ht="23.25" hidden="1" outlineLevel="1" thickBot="1" x14ac:dyDescent="0.3">
      <c r="A216" s="15"/>
      <c r="B216" s="8" t="s">
        <v>188</v>
      </c>
      <c r="C216" s="5">
        <v>20919.150000000001</v>
      </c>
      <c r="D216" s="5">
        <v>31750.959999999999</v>
      </c>
      <c r="E216" s="5">
        <f t="shared" si="16"/>
        <v>-10831.809999999998</v>
      </c>
      <c r="F216" s="6">
        <f t="shared" si="17"/>
        <v>-0.34114905502069853</v>
      </c>
    </row>
    <row r="217" spans="1:6" ht="23.25" hidden="1" outlineLevel="1" thickBot="1" x14ac:dyDescent="0.3">
      <c r="A217" s="15"/>
      <c r="B217" s="8" t="s">
        <v>189</v>
      </c>
      <c r="C217" s="5">
        <v>48013.67</v>
      </c>
      <c r="D217" s="5">
        <v>70554.399999999994</v>
      </c>
      <c r="E217" s="5">
        <f t="shared" si="16"/>
        <v>-22540.729999999996</v>
      </c>
      <c r="F217" s="6">
        <f t="shared" si="17"/>
        <v>-0.31948014581656137</v>
      </c>
    </row>
    <row r="218" spans="1:6" ht="23.25" hidden="1" outlineLevel="1" thickBot="1" x14ac:dyDescent="0.3">
      <c r="A218" s="15"/>
      <c r="B218" s="8" t="s">
        <v>190</v>
      </c>
      <c r="C218" s="9"/>
      <c r="D218" s="9"/>
      <c r="E218" s="5">
        <f t="shared" si="16"/>
        <v>0</v>
      </c>
      <c r="F218" s="6" t="str">
        <f t="shared" si="17"/>
        <v/>
      </c>
    </row>
    <row r="219" spans="1:6" ht="15.75" hidden="1" outlineLevel="1" thickBot="1" x14ac:dyDescent="0.3">
      <c r="A219" s="15"/>
      <c r="B219" s="8" t="s">
        <v>191</v>
      </c>
      <c r="C219" s="5">
        <v>215389.35</v>
      </c>
      <c r="D219" s="5">
        <v>228854.05</v>
      </c>
      <c r="E219" s="5">
        <f t="shared" si="16"/>
        <v>-13464.699999999983</v>
      </c>
      <c r="F219" s="6">
        <f t="shared" si="17"/>
        <v>-5.8835314472258558E-2</v>
      </c>
    </row>
    <row r="220" spans="1:6" ht="15.75" hidden="1" outlineLevel="1" thickBot="1" x14ac:dyDescent="0.3">
      <c r="A220" s="15"/>
      <c r="B220" s="8" t="s">
        <v>192</v>
      </c>
      <c r="C220" s="5">
        <v>1144426.1200000001</v>
      </c>
      <c r="D220" s="5">
        <v>1401823.69</v>
      </c>
      <c r="E220" s="5">
        <f t="shared" si="16"/>
        <v>-257397.56999999983</v>
      </c>
      <c r="F220" s="6">
        <f t="shared" si="17"/>
        <v>-0.18361622209423487</v>
      </c>
    </row>
    <row r="221" spans="1:6" ht="23.25" hidden="1" outlineLevel="1" thickBot="1" x14ac:dyDescent="0.3">
      <c r="A221" s="15"/>
      <c r="B221" s="8" t="s">
        <v>193</v>
      </c>
      <c r="C221" s="5">
        <v>9413.3700000000008</v>
      </c>
      <c r="D221" s="5">
        <v>3790.67</v>
      </c>
      <c r="E221" s="5">
        <f t="shared" si="16"/>
        <v>5622.7000000000007</v>
      </c>
      <c r="F221" s="6">
        <f t="shared" si="17"/>
        <v>1.483299786053653</v>
      </c>
    </row>
    <row r="222" spans="1:6" ht="23.25" hidden="1" outlineLevel="1" thickBot="1" x14ac:dyDescent="0.3">
      <c r="A222" s="15"/>
      <c r="B222" s="8" t="s">
        <v>194</v>
      </c>
      <c r="C222" s="9"/>
      <c r="D222" s="9"/>
      <c r="E222" s="5">
        <f t="shared" si="16"/>
        <v>0</v>
      </c>
      <c r="F222" s="6" t="str">
        <f t="shared" si="17"/>
        <v/>
      </c>
    </row>
    <row r="223" spans="1:6" ht="23.25" hidden="1" outlineLevel="1" thickBot="1" x14ac:dyDescent="0.3">
      <c r="A223" s="15"/>
      <c r="B223" s="8" t="s">
        <v>195</v>
      </c>
      <c r="C223" s="5">
        <v>992808.26</v>
      </c>
      <c r="D223" s="5">
        <v>667830.68999999994</v>
      </c>
      <c r="E223" s="5">
        <f t="shared" si="16"/>
        <v>324977.57000000007</v>
      </c>
      <c r="F223" s="6">
        <f t="shared" si="17"/>
        <v>0.48661670520113426</v>
      </c>
    </row>
    <row r="224" spans="1:6" ht="23.25" hidden="1" outlineLevel="1" thickBot="1" x14ac:dyDescent="0.3">
      <c r="A224" s="15"/>
      <c r="B224" s="8" t="s">
        <v>196</v>
      </c>
      <c r="C224" s="5">
        <v>656.37</v>
      </c>
      <c r="D224" s="5">
        <v>1206.8599999999999</v>
      </c>
      <c r="E224" s="5">
        <f t="shared" si="16"/>
        <v>-550.4899999999999</v>
      </c>
      <c r="F224" s="6">
        <f t="shared" si="17"/>
        <v>-0.45613410006131611</v>
      </c>
    </row>
    <row r="225" spans="1:6" ht="23.25" hidden="1" outlineLevel="1" thickBot="1" x14ac:dyDescent="0.3">
      <c r="A225" s="15"/>
      <c r="B225" s="8" t="s">
        <v>197</v>
      </c>
      <c r="C225" s="5">
        <v>2894748.78</v>
      </c>
      <c r="D225" s="5">
        <v>3381505.47</v>
      </c>
      <c r="E225" s="5">
        <f t="shared" si="16"/>
        <v>-486756.69000000041</v>
      </c>
      <c r="F225" s="6">
        <f t="shared" si="17"/>
        <v>-0.14394674038483823</v>
      </c>
    </row>
    <row r="226" spans="1:6" ht="23.25" hidden="1" outlineLevel="1" thickBot="1" x14ac:dyDescent="0.3">
      <c r="A226" s="15"/>
      <c r="B226" s="8" t="s">
        <v>198</v>
      </c>
      <c r="C226" s="9"/>
      <c r="D226" s="9"/>
      <c r="E226" s="5">
        <f t="shared" si="16"/>
        <v>0</v>
      </c>
      <c r="F226" s="6" t="str">
        <f t="shared" si="17"/>
        <v/>
      </c>
    </row>
    <row r="227" spans="1:6" ht="23.25" hidden="1" outlineLevel="1" thickBot="1" x14ac:dyDescent="0.3">
      <c r="A227" s="15"/>
      <c r="B227" s="8" t="s">
        <v>199</v>
      </c>
      <c r="C227" s="5">
        <v>2328614.33</v>
      </c>
      <c r="D227" s="5">
        <v>2243852.58</v>
      </c>
      <c r="E227" s="5">
        <f t="shared" si="16"/>
        <v>84761.75</v>
      </c>
      <c r="F227" s="6">
        <f t="shared" si="17"/>
        <v>3.7775097506628531E-2</v>
      </c>
    </row>
    <row r="228" spans="1:6" ht="23.25" hidden="1" outlineLevel="1" thickBot="1" x14ac:dyDescent="0.3">
      <c r="A228" s="15"/>
      <c r="B228" s="8" t="s">
        <v>199</v>
      </c>
      <c r="C228" s="5">
        <v>59700.56</v>
      </c>
      <c r="D228" s="5">
        <v>93939.09</v>
      </c>
      <c r="E228" s="5">
        <f t="shared" si="16"/>
        <v>-34238.53</v>
      </c>
      <c r="F228" s="6">
        <f t="shared" si="17"/>
        <v>-0.36447585344929356</v>
      </c>
    </row>
    <row r="229" spans="1:6" ht="23.25" hidden="1" outlineLevel="1" thickBot="1" x14ac:dyDescent="0.3">
      <c r="A229" s="15"/>
      <c r="B229" s="8" t="s">
        <v>200</v>
      </c>
      <c r="C229" s="5">
        <v>23241.51</v>
      </c>
      <c r="D229" s="9"/>
      <c r="E229" s="5">
        <f t="shared" si="16"/>
        <v>23241.51</v>
      </c>
      <c r="F229" s="6" t="str">
        <f t="shared" si="17"/>
        <v/>
      </c>
    </row>
    <row r="230" spans="1:6" ht="23.25" hidden="1" outlineLevel="1" thickBot="1" x14ac:dyDescent="0.3">
      <c r="A230" s="15"/>
      <c r="B230" s="8" t="s">
        <v>201</v>
      </c>
      <c r="C230" s="9"/>
      <c r="D230" s="9"/>
      <c r="E230" s="5">
        <f t="shared" si="16"/>
        <v>0</v>
      </c>
      <c r="F230" s="6" t="str">
        <f t="shared" si="17"/>
        <v/>
      </c>
    </row>
    <row r="231" spans="1:6" ht="23.25" hidden="1" outlineLevel="1" thickBot="1" x14ac:dyDescent="0.3">
      <c r="A231" s="15"/>
      <c r="B231" s="8" t="s">
        <v>202</v>
      </c>
      <c r="C231" s="5">
        <v>307</v>
      </c>
      <c r="D231" s="5">
        <v>4962.18</v>
      </c>
      <c r="E231" s="5">
        <f t="shared" si="16"/>
        <v>-4655.18</v>
      </c>
      <c r="F231" s="6">
        <f t="shared" si="17"/>
        <v>-0.93813203068006401</v>
      </c>
    </row>
    <row r="232" spans="1:6" ht="23.25" hidden="1" outlineLevel="1" thickBot="1" x14ac:dyDescent="0.3">
      <c r="A232" s="15"/>
      <c r="B232" s="8" t="s">
        <v>203</v>
      </c>
      <c r="C232" s="5">
        <v>1492876.46</v>
      </c>
      <c r="D232" s="5">
        <v>1572704.44</v>
      </c>
      <c r="E232" s="5">
        <f t="shared" si="16"/>
        <v>-79827.979999999981</v>
      </c>
      <c r="F232" s="6">
        <f t="shared" si="17"/>
        <v>-5.0758412051027199E-2</v>
      </c>
    </row>
    <row r="233" spans="1:6" ht="23.25" hidden="1" outlineLevel="1" thickBot="1" x14ac:dyDescent="0.3">
      <c r="A233" s="15"/>
      <c r="B233" s="8" t="s">
        <v>204</v>
      </c>
      <c r="C233" s="9"/>
      <c r="D233" s="5">
        <v>557.51</v>
      </c>
      <c r="E233" s="5">
        <f t="shared" si="16"/>
        <v>-557.51</v>
      </c>
      <c r="F233" s="6">
        <f t="shared" si="17"/>
        <v>-1</v>
      </c>
    </row>
    <row r="234" spans="1:6" ht="23.25" hidden="1" outlineLevel="1" thickBot="1" x14ac:dyDescent="0.3">
      <c r="A234" s="15"/>
      <c r="B234" s="8" t="s">
        <v>205</v>
      </c>
      <c r="C234" s="5">
        <v>789080.3</v>
      </c>
      <c r="D234" s="5">
        <v>674970.5</v>
      </c>
      <c r="E234" s="5">
        <f t="shared" si="16"/>
        <v>114109.80000000005</v>
      </c>
      <c r="F234" s="6">
        <f t="shared" si="17"/>
        <v>0.16905894405755517</v>
      </c>
    </row>
    <row r="235" spans="1:6" ht="23.25" hidden="1" outlineLevel="1" thickBot="1" x14ac:dyDescent="0.3">
      <c r="A235" s="15"/>
      <c r="B235" s="8" t="s">
        <v>206</v>
      </c>
      <c r="C235" s="5">
        <v>207.22</v>
      </c>
      <c r="D235" s="5">
        <v>7769.12</v>
      </c>
      <c r="E235" s="5">
        <f t="shared" si="16"/>
        <v>-7561.9</v>
      </c>
      <c r="F235" s="6">
        <f t="shared" si="17"/>
        <v>-0.97332773853409393</v>
      </c>
    </row>
    <row r="236" spans="1:6" ht="23.25" hidden="1" outlineLevel="1" thickBot="1" x14ac:dyDescent="0.3">
      <c r="A236" s="15"/>
      <c r="B236" s="8" t="s">
        <v>207</v>
      </c>
      <c r="C236" s="5">
        <v>453.26</v>
      </c>
      <c r="D236" s="5">
        <v>1046.57</v>
      </c>
      <c r="E236" s="5">
        <f t="shared" si="16"/>
        <v>-593.30999999999995</v>
      </c>
      <c r="F236" s="6">
        <f t="shared" si="17"/>
        <v>-0.5669090457398932</v>
      </c>
    </row>
    <row r="237" spans="1:6" ht="23.25" hidden="1" outlineLevel="1" thickBot="1" x14ac:dyDescent="0.3">
      <c r="A237" s="15"/>
      <c r="B237" s="8" t="s">
        <v>208</v>
      </c>
      <c r="C237" s="5">
        <v>378752</v>
      </c>
      <c r="D237" s="5">
        <v>363626.8</v>
      </c>
      <c r="E237" s="5">
        <f t="shared" si="16"/>
        <v>15125.200000000012</v>
      </c>
      <c r="F237" s="6">
        <f t="shared" si="17"/>
        <v>4.1595393958861152E-2</v>
      </c>
    </row>
    <row r="238" spans="1:6" ht="23.25" hidden="1" outlineLevel="1" thickBot="1" x14ac:dyDescent="0.3">
      <c r="A238" s="15"/>
      <c r="B238" s="8" t="s">
        <v>209</v>
      </c>
      <c r="C238" s="9"/>
      <c r="D238" s="5">
        <v>2.92</v>
      </c>
      <c r="E238" s="5">
        <f t="shared" si="16"/>
        <v>-2.92</v>
      </c>
      <c r="F238" s="6">
        <f t="shared" si="17"/>
        <v>-1</v>
      </c>
    </row>
    <row r="239" spans="1:6" ht="23.25" hidden="1" outlineLevel="1" thickBot="1" x14ac:dyDescent="0.3">
      <c r="A239" s="15"/>
      <c r="B239" s="8" t="s">
        <v>210</v>
      </c>
      <c r="C239" s="5">
        <v>107562.96</v>
      </c>
      <c r="D239" s="5">
        <v>118325.01</v>
      </c>
      <c r="E239" s="5">
        <f t="shared" si="16"/>
        <v>-10762.049999999988</v>
      </c>
      <c r="F239" s="6">
        <f t="shared" si="17"/>
        <v>-9.0953298884149589E-2</v>
      </c>
    </row>
    <row r="240" spans="1:6" ht="23.25" hidden="1" outlineLevel="1" thickBot="1" x14ac:dyDescent="0.3">
      <c r="A240" s="15"/>
      <c r="B240" s="8" t="s">
        <v>211</v>
      </c>
      <c r="C240" s="5">
        <v>16550.849999999999</v>
      </c>
      <c r="D240" s="5">
        <v>11030.81</v>
      </c>
      <c r="E240" s="5">
        <f t="shared" si="16"/>
        <v>5520.0399999999991</v>
      </c>
      <c r="F240" s="6">
        <f t="shared" si="17"/>
        <v>0.50042018673152733</v>
      </c>
    </row>
    <row r="241" spans="1:6" ht="23.25" hidden="1" outlineLevel="1" thickBot="1" x14ac:dyDescent="0.3">
      <c r="A241" s="15"/>
      <c r="B241" s="8" t="s">
        <v>212</v>
      </c>
      <c r="C241" s="5">
        <v>259033.28</v>
      </c>
      <c r="D241" s="5">
        <v>241691.23</v>
      </c>
      <c r="E241" s="5">
        <f t="shared" si="16"/>
        <v>17342.049999999988</v>
      </c>
      <c r="F241" s="6">
        <f t="shared" si="17"/>
        <v>7.1752913831420309E-2</v>
      </c>
    </row>
    <row r="242" spans="1:6" ht="23.25" hidden="1" outlineLevel="1" thickBot="1" x14ac:dyDescent="0.3">
      <c r="A242" s="15"/>
      <c r="B242" s="8" t="s">
        <v>213</v>
      </c>
      <c r="C242" s="5">
        <v>156.91999999999999</v>
      </c>
      <c r="D242" s="9"/>
      <c r="E242" s="5">
        <f t="shared" si="16"/>
        <v>156.91999999999999</v>
      </c>
      <c r="F242" s="6" t="str">
        <f t="shared" si="17"/>
        <v/>
      </c>
    </row>
    <row r="243" spans="1:6" ht="23.25" hidden="1" outlineLevel="1" thickBot="1" x14ac:dyDescent="0.3">
      <c r="A243" s="15"/>
      <c r="B243" s="8" t="s">
        <v>214</v>
      </c>
      <c r="C243" s="9"/>
      <c r="D243" s="9"/>
      <c r="E243" s="5">
        <f t="shared" si="16"/>
        <v>0</v>
      </c>
      <c r="F243" s="6" t="str">
        <f t="shared" si="17"/>
        <v/>
      </c>
    </row>
    <row r="244" spans="1:6" ht="23.25" hidden="1" outlineLevel="1" thickBot="1" x14ac:dyDescent="0.3">
      <c r="A244" s="15"/>
      <c r="B244" s="8" t="s">
        <v>215</v>
      </c>
      <c r="C244" s="9"/>
      <c r="D244" s="9"/>
      <c r="E244" s="5">
        <f t="shared" si="16"/>
        <v>0</v>
      </c>
      <c r="F244" s="6" t="str">
        <f t="shared" si="17"/>
        <v/>
      </c>
    </row>
    <row r="245" spans="1:6" ht="23.25" hidden="1" outlineLevel="1" thickBot="1" x14ac:dyDescent="0.3">
      <c r="A245" s="15"/>
      <c r="B245" s="8" t="s">
        <v>216</v>
      </c>
      <c r="C245" s="9"/>
      <c r="D245" s="5">
        <v>3403.42</v>
      </c>
      <c r="E245" s="5">
        <f t="shared" si="16"/>
        <v>-3403.42</v>
      </c>
      <c r="F245" s="6">
        <f t="shared" si="17"/>
        <v>-1</v>
      </c>
    </row>
    <row r="246" spans="1:6" ht="23.25" hidden="1" outlineLevel="1" thickBot="1" x14ac:dyDescent="0.3">
      <c r="A246" s="15"/>
      <c r="B246" s="8" t="s">
        <v>217</v>
      </c>
      <c r="C246" s="5">
        <v>20408.13</v>
      </c>
      <c r="D246" s="5">
        <v>19964.23</v>
      </c>
      <c r="E246" s="5">
        <f t="shared" si="16"/>
        <v>443.90000000000146</v>
      </c>
      <c r="F246" s="6">
        <f t="shared" si="17"/>
        <v>2.2234766880565967E-2</v>
      </c>
    </row>
    <row r="247" spans="1:6" ht="23.25" hidden="1" outlineLevel="1" thickBot="1" x14ac:dyDescent="0.3">
      <c r="A247" s="15"/>
      <c r="B247" s="8" t="s">
        <v>218</v>
      </c>
      <c r="C247" s="5">
        <v>-31397.77</v>
      </c>
      <c r="D247" s="5">
        <v>-81315.88</v>
      </c>
      <c r="E247" s="5">
        <f t="shared" si="16"/>
        <v>49918.11</v>
      </c>
      <c r="F247" s="6">
        <f t="shared" si="17"/>
        <v>-0.6138789864907076</v>
      </c>
    </row>
    <row r="248" spans="1:6" ht="23.25" hidden="1" outlineLevel="1" thickBot="1" x14ac:dyDescent="0.3">
      <c r="A248" s="15"/>
      <c r="B248" s="8" t="s">
        <v>219</v>
      </c>
      <c r="C248" s="9"/>
      <c r="D248" s="9"/>
      <c r="E248" s="5">
        <f t="shared" si="16"/>
        <v>0</v>
      </c>
      <c r="F248" s="6" t="str">
        <f t="shared" si="17"/>
        <v/>
      </c>
    </row>
    <row r="249" spans="1:6" ht="23.25" hidden="1" outlineLevel="1" thickBot="1" x14ac:dyDescent="0.3">
      <c r="A249" s="15"/>
      <c r="B249" s="8" t="s">
        <v>220</v>
      </c>
      <c r="C249" s="9"/>
      <c r="D249" s="9"/>
      <c r="E249" s="5">
        <f t="shared" si="16"/>
        <v>0</v>
      </c>
      <c r="F249" s="6" t="str">
        <f t="shared" si="17"/>
        <v/>
      </c>
    </row>
    <row r="250" spans="1:6" ht="23.25" hidden="1" outlineLevel="1" thickBot="1" x14ac:dyDescent="0.3">
      <c r="A250" s="15"/>
      <c r="B250" s="8" t="s">
        <v>221</v>
      </c>
      <c r="C250" s="5">
        <v>934217.19</v>
      </c>
      <c r="D250" s="5">
        <v>1028683.83</v>
      </c>
      <c r="E250" s="5">
        <f t="shared" si="16"/>
        <v>-94466.640000000014</v>
      </c>
      <c r="F250" s="6">
        <f t="shared" si="17"/>
        <v>-9.1832531284175054E-2</v>
      </c>
    </row>
    <row r="251" spans="1:6" ht="23.25" hidden="1" outlineLevel="1" thickBot="1" x14ac:dyDescent="0.3">
      <c r="A251" s="15"/>
      <c r="B251" s="8" t="s">
        <v>222</v>
      </c>
      <c r="C251" s="5">
        <v>91592.46</v>
      </c>
      <c r="D251" s="5">
        <v>153362.32999999999</v>
      </c>
      <c r="E251" s="5">
        <f t="shared" si="16"/>
        <v>-61769.869999999981</v>
      </c>
      <c r="F251" s="6">
        <f t="shared" si="17"/>
        <v>-0.40277081079819266</v>
      </c>
    </row>
    <row r="252" spans="1:6" ht="23.25" hidden="1" outlineLevel="1" thickBot="1" x14ac:dyDescent="0.3">
      <c r="A252" s="15"/>
      <c r="B252" s="8" t="s">
        <v>223</v>
      </c>
      <c r="C252" s="5">
        <v>121361.32</v>
      </c>
      <c r="D252" s="5">
        <v>34216.269999999997</v>
      </c>
      <c r="E252" s="5">
        <f t="shared" si="16"/>
        <v>87145.050000000017</v>
      </c>
      <c r="F252" s="6">
        <f t="shared" si="17"/>
        <v>2.5468892430413961</v>
      </c>
    </row>
    <row r="253" spans="1:6" ht="23.25" hidden="1" outlineLevel="1" thickBot="1" x14ac:dyDescent="0.3">
      <c r="A253" s="15"/>
      <c r="B253" s="8" t="s">
        <v>223</v>
      </c>
      <c r="C253" s="5">
        <v>7956.43</v>
      </c>
      <c r="D253" s="5">
        <v>25657.07</v>
      </c>
      <c r="E253" s="5">
        <f t="shared" si="16"/>
        <v>-17700.64</v>
      </c>
      <c r="F253" s="6">
        <f t="shared" si="17"/>
        <v>-0.68989327308223425</v>
      </c>
    </row>
    <row r="254" spans="1:6" ht="23.25" hidden="1" outlineLevel="1" thickBot="1" x14ac:dyDescent="0.3">
      <c r="A254" s="15"/>
      <c r="B254" s="8" t="s">
        <v>223</v>
      </c>
      <c r="C254" s="5">
        <v>28.05</v>
      </c>
      <c r="D254" s="9"/>
      <c r="E254" s="5">
        <f t="shared" si="16"/>
        <v>28.05</v>
      </c>
      <c r="F254" s="6" t="str">
        <f t="shared" si="17"/>
        <v/>
      </c>
    </row>
    <row r="255" spans="1:6" ht="23.25" hidden="1" outlineLevel="1" thickBot="1" x14ac:dyDescent="0.3">
      <c r="A255" s="15"/>
      <c r="B255" s="8" t="s">
        <v>223</v>
      </c>
      <c r="C255" s="5">
        <v>63902.39</v>
      </c>
      <c r="D255" s="5">
        <v>53657.37</v>
      </c>
      <c r="E255" s="5">
        <f t="shared" si="16"/>
        <v>10245.019999999997</v>
      </c>
      <c r="F255" s="6">
        <f t="shared" si="17"/>
        <v>0.1909340692620603</v>
      </c>
    </row>
    <row r="256" spans="1:6" ht="23.25" hidden="1" outlineLevel="1" thickBot="1" x14ac:dyDescent="0.3">
      <c r="A256" s="15"/>
      <c r="B256" s="8" t="s">
        <v>224</v>
      </c>
      <c r="C256" s="5">
        <v>274874.25</v>
      </c>
      <c r="D256" s="5">
        <v>329729.34999999998</v>
      </c>
      <c r="E256" s="5">
        <f t="shared" si="16"/>
        <v>-54855.099999999977</v>
      </c>
      <c r="F256" s="6">
        <f t="shared" si="17"/>
        <v>-0.16636401946020268</v>
      </c>
    </row>
    <row r="257" spans="1:6" ht="23.25" hidden="1" outlineLevel="1" thickBot="1" x14ac:dyDescent="0.3">
      <c r="A257" s="15"/>
      <c r="B257" s="8" t="s">
        <v>225</v>
      </c>
      <c r="C257" s="5">
        <v>19773.04</v>
      </c>
      <c r="D257" s="5">
        <v>19332</v>
      </c>
      <c r="E257" s="5">
        <f t="shared" si="16"/>
        <v>441.04000000000087</v>
      </c>
      <c r="F257" s="6">
        <f t="shared" si="17"/>
        <v>2.2813987171529115E-2</v>
      </c>
    </row>
    <row r="258" spans="1:6" ht="23.25" hidden="1" outlineLevel="1" thickBot="1" x14ac:dyDescent="0.3">
      <c r="A258" s="15"/>
      <c r="B258" s="8" t="s">
        <v>226</v>
      </c>
      <c r="C258" s="5">
        <v>104729.33</v>
      </c>
      <c r="D258" s="5">
        <v>94262.97</v>
      </c>
      <c r="E258" s="5">
        <f t="shared" si="16"/>
        <v>10466.36</v>
      </c>
      <c r="F258" s="6">
        <f t="shared" si="17"/>
        <v>0.11103363282527594</v>
      </c>
    </row>
    <row r="259" spans="1:6" ht="23.25" hidden="1" outlineLevel="1" thickBot="1" x14ac:dyDescent="0.3">
      <c r="A259" s="15"/>
      <c r="B259" s="8" t="s">
        <v>227</v>
      </c>
      <c r="C259" s="5">
        <v>118143.17</v>
      </c>
      <c r="D259" s="5">
        <v>94112.35</v>
      </c>
      <c r="E259" s="5">
        <f t="shared" si="16"/>
        <v>24030.819999999992</v>
      </c>
      <c r="F259" s="6">
        <f t="shared" si="17"/>
        <v>0.25534183345756417</v>
      </c>
    </row>
    <row r="260" spans="1:6" ht="23.25" hidden="1" outlineLevel="1" thickBot="1" x14ac:dyDescent="0.3">
      <c r="A260" s="15"/>
      <c r="B260" s="8" t="s">
        <v>228</v>
      </c>
      <c r="C260" s="5">
        <v>2068.8000000000002</v>
      </c>
      <c r="D260" s="5">
        <v>510</v>
      </c>
      <c r="E260" s="5">
        <f t="shared" si="16"/>
        <v>1558.8000000000002</v>
      </c>
      <c r="F260" s="6">
        <f t="shared" si="17"/>
        <v>3.0564705882352943</v>
      </c>
    </row>
    <row r="261" spans="1:6" ht="23.25" hidden="1" outlineLevel="1" thickBot="1" x14ac:dyDescent="0.3">
      <c r="A261" s="15"/>
      <c r="B261" s="8" t="s">
        <v>229</v>
      </c>
      <c r="C261" s="9"/>
      <c r="D261" s="5">
        <v>3156.4</v>
      </c>
      <c r="E261" s="5">
        <f t="shared" si="16"/>
        <v>-3156.4</v>
      </c>
      <c r="F261" s="6">
        <f t="shared" si="17"/>
        <v>-1</v>
      </c>
    </row>
    <row r="262" spans="1:6" ht="23.25" hidden="1" outlineLevel="1" thickBot="1" x14ac:dyDescent="0.3">
      <c r="A262" s="15"/>
      <c r="B262" s="8" t="s">
        <v>230</v>
      </c>
      <c r="C262" s="5">
        <v>2649.04</v>
      </c>
      <c r="D262" s="5">
        <v>3107.75</v>
      </c>
      <c r="E262" s="5">
        <f t="shared" si="16"/>
        <v>-458.71000000000004</v>
      </c>
      <c r="F262" s="6">
        <f t="shared" si="17"/>
        <v>-0.14760196283484839</v>
      </c>
    </row>
    <row r="263" spans="1:6" ht="15.75" hidden="1" outlineLevel="1" thickBot="1" x14ac:dyDescent="0.3">
      <c r="A263" s="15"/>
      <c r="B263" s="8" t="s">
        <v>231</v>
      </c>
      <c r="C263" s="5">
        <v>627.11</v>
      </c>
      <c r="D263" s="5">
        <v>4759.0200000000004</v>
      </c>
      <c r="E263" s="5">
        <f t="shared" ref="E263:E326" si="18">C263-D263</f>
        <v>-4131.9100000000008</v>
      </c>
      <c r="F263" s="6">
        <f t="shared" ref="F263:F326" si="19">IFERROR(E263/D263,"")</f>
        <v>-0.86822707196019355</v>
      </c>
    </row>
    <row r="264" spans="1:6" ht="23.25" hidden="1" outlineLevel="1" thickBot="1" x14ac:dyDescent="0.3">
      <c r="A264" s="15"/>
      <c r="B264" s="8" t="s">
        <v>232</v>
      </c>
      <c r="C264" s="9"/>
      <c r="D264" s="9"/>
      <c r="E264" s="5">
        <f t="shared" si="18"/>
        <v>0</v>
      </c>
      <c r="F264" s="6" t="str">
        <f t="shared" si="19"/>
        <v/>
      </c>
    </row>
    <row r="265" spans="1:6" ht="23.25" hidden="1" outlineLevel="1" thickBot="1" x14ac:dyDescent="0.3">
      <c r="A265" s="15"/>
      <c r="B265" s="8" t="s">
        <v>233</v>
      </c>
      <c r="C265" s="5">
        <v>12845.6</v>
      </c>
      <c r="D265" s="5">
        <v>13776.74</v>
      </c>
      <c r="E265" s="5">
        <f t="shared" si="18"/>
        <v>-931.13999999999942</v>
      </c>
      <c r="F265" s="6">
        <f t="shared" si="19"/>
        <v>-6.7587832825472455E-2</v>
      </c>
    </row>
    <row r="266" spans="1:6" ht="23.25" hidden="1" outlineLevel="1" thickBot="1" x14ac:dyDescent="0.3">
      <c r="A266" s="15"/>
      <c r="B266" s="8" t="s">
        <v>234</v>
      </c>
      <c r="C266" s="5">
        <v>214617.21</v>
      </c>
      <c r="D266" s="5">
        <v>275169.51</v>
      </c>
      <c r="E266" s="5">
        <f t="shared" si="18"/>
        <v>-60552.300000000017</v>
      </c>
      <c r="F266" s="6">
        <f t="shared" si="19"/>
        <v>-0.22005454019960283</v>
      </c>
    </row>
    <row r="267" spans="1:6" ht="15.75" hidden="1" outlineLevel="1" thickBot="1" x14ac:dyDescent="0.3">
      <c r="A267" s="15"/>
      <c r="B267" s="8" t="s">
        <v>235</v>
      </c>
      <c r="C267" s="5">
        <v>305668.89</v>
      </c>
      <c r="D267" s="5">
        <v>208496.98</v>
      </c>
      <c r="E267" s="5">
        <f t="shared" si="18"/>
        <v>97171.91</v>
      </c>
      <c r="F267" s="6">
        <f t="shared" si="19"/>
        <v>0.46605907673099151</v>
      </c>
    </row>
    <row r="268" spans="1:6" ht="15.75" hidden="1" outlineLevel="1" thickBot="1" x14ac:dyDescent="0.3">
      <c r="A268" s="15"/>
      <c r="B268" s="8" t="s">
        <v>236</v>
      </c>
      <c r="C268" s="5">
        <v>1941.57</v>
      </c>
      <c r="D268" s="9"/>
      <c r="E268" s="5">
        <f t="shared" si="18"/>
        <v>1941.57</v>
      </c>
      <c r="F268" s="6" t="str">
        <f t="shared" si="19"/>
        <v/>
      </c>
    </row>
    <row r="269" spans="1:6" ht="15.75" hidden="1" outlineLevel="1" thickBot="1" x14ac:dyDescent="0.3">
      <c r="A269" s="15"/>
      <c r="B269" s="8" t="s">
        <v>237</v>
      </c>
      <c r="C269" s="5">
        <v>424.33</v>
      </c>
      <c r="D269" s="5">
        <v>750.2</v>
      </c>
      <c r="E269" s="5">
        <f t="shared" si="18"/>
        <v>-325.87000000000006</v>
      </c>
      <c r="F269" s="6">
        <f t="shared" si="19"/>
        <v>-0.43437749933351111</v>
      </c>
    </row>
    <row r="270" spans="1:6" ht="23.25" hidden="1" outlineLevel="1" thickBot="1" x14ac:dyDescent="0.3">
      <c r="A270" s="15"/>
      <c r="B270" s="8" t="s">
        <v>238</v>
      </c>
      <c r="C270" s="5">
        <v>111179.65</v>
      </c>
      <c r="D270" s="5">
        <v>108025.8</v>
      </c>
      <c r="E270" s="5">
        <f t="shared" si="18"/>
        <v>3153.8499999999913</v>
      </c>
      <c r="F270" s="6">
        <f t="shared" si="19"/>
        <v>2.919534037239244E-2</v>
      </c>
    </row>
    <row r="271" spans="1:6" ht="15.75" hidden="1" outlineLevel="1" thickBot="1" x14ac:dyDescent="0.3">
      <c r="A271" s="15"/>
      <c r="B271" s="8" t="s">
        <v>239</v>
      </c>
      <c r="C271" s="5">
        <v>23386.83</v>
      </c>
      <c r="D271" s="5">
        <v>25002.02</v>
      </c>
      <c r="E271" s="5">
        <f t="shared" si="18"/>
        <v>-1615.1899999999987</v>
      </c>
      <c r="F271" s="6">
        <f t="shared" si="19"/>
        <v>-6.4602380127685627E-2</v>
      </c>
    </row>
    <row r="272" spans="1:6" ht="23.25" hidden="1" outlineLevel="1" thickBot="1" x14ac:dyDescent="0.3">
      <c r="A272" s="15"/>
      <c r="B272" s="8" t="s">
        <v>240</v>
      </c>
      <c r="C272" s="5">
        <v>385007.64</v>
      </c>
      <c r="D272" s="5">
        <v>439583.63</v>
      </c>
      <c r="E272" s="5">
        <f t="shared" si="18"/>
        <v>-54575.989999999991</v>
      </c>
      <c r="F272" s="6">
        <f t="shared" si="19"/>
        <v>-0.12415382711135078</v>
      </c>
    </row>
    <row r="273" spans="1:6" ht="23.25" hidden="1" outlineLevel="1" thickBot="1" x14ac:dyDescent="0.3">
      <c r="A273" s="15"/>
      <c r="B273" s="8" t="s">
        <v>241</v>
      </c>
      <c r="C273" s="5">
        <v>24219.16</v>
      </c>
      <c r="D273" s="5">
        <v>83104.33</v>
      </c>
      <c r="E273" s="5">
        <f t="shared" si="18"/>
        <v>-58885.17</v>
      </c>
      <c r="F273" s="6">
        <f t="shared" si="19"/>
        <v>-0.70856921654984761</v>
      </c>
    </row>
    <row r="274" spans="1:6" ht="23.25" hidden="1" outlineLevel="1" thickBot="1" x14ac:dyDescent="0.3">
      <c r="A274" s="15"/>
      <c r="B274" s="8" t="s">
        <v>241</v>
      </c>
      <c r="C274" s="5">
        <v>153538.04999999999</v>
      </c>
      <c r="D274" s="5">
        <v>109183.56</v>
      </c>
      <c r="E274" s="5">
        <f t="shared" si="18"/>
        <v>44354.489999999991</v>
      </c>
      <c r="F274" s="6">
        <f t="shared" si="19"/>
        <v>0.40623780723031921</v>
      </c>
    </row>
    <row r="275" spans="1:6" ht="23.25" hidden="1" outlineLevel="1" thickBot="1" x14ac:dyDescent="0.3">
      <c r="A275" s="15"/>
      <c r="B275" s="8" t="s">
        <v>242</v>
      </c>
      <c r="C275" s="5">
        <v>18439.37</v>
      </c>
      <c r="D275" s="5">
        <v>23672.85</v>
      </c>
      <c r="E275" s="5">
        <f t="shared" si="18"/>
        <v>-5233.4799999999996</v>
      </c>
      <c r="F275" s="6">
        <f t="shared" si="19"/>
        <v>-0.22107519795884314</v>
      </c>
    </row>
    <row r="276" spans="1:6" ht="23.25" hidden="1" outlineLevel="1" thickBot="1" x14ac:dyDescent="0.3">
      <c r="A276" s="15"/>
      <c r="B276" s="8" t="s">
        <v>243</v>
      </c>
      <c r="C276" s="5">
        <v>6937.42</v>
      </c>
      <c r="D276" s="5">
        <v>8142.17</v>
      </c>
      <c r="E276" s="5">
        <f t="shared" si="18"/>
        <v>-1204.75</v>
      </c>
      <c r="F276" s="6">
        <f t="shared" si="19"/>
        <v>-0.14796424049117127</v>
      </c>
    </row>
    <row r="277" spans="1:6" ht="23.25" hidden="1" outlineLevel="1" thickBot="1" x14ac:dyDescent="0.3">
      <c r="A277" s="15"/>
      <c r="B277" s="8" t="s">
        <v>244</v>
      </c>
      <c r="C277" s="5">
        <v>196731.35</v>
      </c>
      <c r="D277" s="5">
        <v>191306.25</v>
      </c>
      <c r="E277" s="5">
        <f t="shared" si="18"/>
        <v>5425.1000000000058</v>
      </c>
      <c r="F277" s="6">
        <f t="shared" si="19"/>
        <v>2.8358195302035379E-2</v>
      </c>
    </row>
    <row r="278" spans="1:6" ht="23.25" hidden="1" outlineLevel="1" thickBot="1" x14ac:dyDescent="0.3">
      <c r="A278" s="15"/>
      <c r="B278" s="8" t="s">
        <v>245</v>
      </c>
      <c r="C278" s="5">
        <v>29846.85</v>
      </c>
      <c r="D278" s="5">
        <v>188354.14</v>
      </c>
      <c r="E278" s="5">
        <f t="shared" si="18"/>
        <v>-158507.29</v>
      </c>
      <c r="F278" s="6">
        <f t="shared" si="19"/>
        <v>-0.84153865691510676</v>
      </c>
    </row>
    <row r="279" spans="1:6" ht="23.25" hidden="1" outlineLevel="1" thickBot="1" x14ac:dyDescent="0.3">
      <c r="A279" s="15"/>
      <c r="B279" s="8" t="s">
        <v>246</v>
      </c>
      <c r="C279" s="5">
        <v>43990.73</v>
      </c>
      <c r="D279" s="5">
        <v>64886.85</v>
      </c>
      <c r="E279" s="5">
        <f t="shared" si="18"/>
        <v>-20896.119999999995</v>
      </c>
      <c r="F279" s="6">
        <f t="shared" si="19"/>
        <v>-0.32203936544923967</v>
      </c>
    </row>
    <row r="280" spans="1:6" ht="23.25" hidden="1" outlineLevel="1" thickBot="1" x14ac:dyDescent="0.3">
      <c r="A280" s="15"/>
      <c r="B280" s="8" t="s">
        <v>247</v>
      </c>
      <c r="C280" s="5">
        <v>33280.639999999999</v>
      </c>
      <c r="D280" s="5">
        <v>15539.12</v>
      </c>
      <c r="E280" s="5">
        <f t="shared" si="18"/>
        <v>17741.519999999997</v>
      </c>
      <c r="F280" s="6">
        <f t="shared" si="19"/>
        <v>1.14173260776672</v>
      </c>
    </row>
    <row r="281" spans="1:6" ht="23.25" hidden="1" outlineLevel="1" thickBot="1" x14ac:dyDescent="0.3">
      <c r="A281" s="15"/>
      <c r="B281" s="8" t="s">
        <v>247</v>
      </c>
      <c r="C281" s="5">
        <v>123027.99</v>
      </c>
      <c r="D281" s="5">
        <v>128855.2</v>
      </c>
      <c r="E281" s="5">
        <f t="shared" si="18"/>
        <v>-5827.2099999999919</v>
      </c>
      <c r="F281" s="6">
        <f t="shared" si="19"/>
        <v>-4.522293240784999E-2</v>
      </c>
    </row>
    <row r="282" spans="1:6" ht="23.25" hidden="1" outlineLevel="1" thickBot="1" x14ac:dyDescent="0.3">
      <c r="A282" s="15"/>
      <c r="B282" s="8" t="s">
        <v>248</v>
      </c>
      <c r="C282" s="5">
        <v>17750.05</v>
      </c>
      <c r="D282" s="5">
        <v>4174.55</v>
      </c>
      <c r="E282" s="5">
        <f t="shared" si="18"/>
        <v>13575.5</v>
      </c>
      <c r="F282" s="6">
        <f t="shared" si="19"/>
        <v>3.2519672779101936</v>
      </c>
    </row>
    <row r="283" spans="1:6" ht="23.25" hidden="1" outlineLevel="1" thickBot="1" x14ac:dyDescent="0.3">
      <c r="A283" s="15"/>
      <c r="B283" s="8" t="s">
        <v>249</v>
      </c>
      <c r="C283" s="5">
        <v>33137.5</v>
      </c>
      <c r="D283" s="5">
        <v>70170.38</v>
      </c>
      <c r="E283" s="5">
        <f t="shared" si="18"/>
        <v>-37032.880000000005</v>
      </c>
      <c r="F283" s="6">
        <f t="shared" si="19"/>
        <v>-0.52775658333330966</v>
      </c>
    </row>
    <row r="284" spans="1:6" ht="23.25" hidden="1" outlineLevel="1" thickBot="1" x14ac:dyDescent="0.3">
      <c r="A284" s="15"/>
      <c r="B284" s="8" t="s">
        <v>250</v>
      </c>
      <c r="C284" s="5">
        <v>259442.52</v>
      </c>
      <c r="D284" s="5">
        <v>336144.03</v>
      </c>
      <c r="E284" s="5">
        <f t="shared" si="18"/>
        <v>-76701.510000000038</v>
      </c>
      <c r="F284" s="6">
        <f t="shared" si="19"/>
        <v>-0.22818049155893094</v>
      </c>
    </row>
    <row r="285" spans="1:6" ht="23.25" hidden="1" outlineLevel="1" thickBot="1" x14ac:dyDescent="0.3">
      <c r="A285" s="15"/>
      <c r="B285" s="8" t="s">
        <v>251</v>
      </c>
      <c r="C285" s="5">
        <v>20579.84</v>
      </c>
      <c r="D285" s="5">
        <v>61117.61</v>
      </c>
      <c r="E285" s="5">
        <f t="shared" si="18"/>
        <v>-40537.770000000004</v>
      </c>
      <c r="F285" s="6">
        <f t="shared" si="19"/>
        <v>-0.66327479101358844</v>
      </c>
    </row>
    <row r="286" spans="1:6" ht="23.25" hidden="1" outlineLevel="1" thickBot="1" x14ac:dyDescent="0.3">
      <c r="A286" s="15"/>
      <c r="B286" s="8" t="s">
        <v>252</v>
      </c>
      <c r="C286" s="5">
        <v>84546.87</v>
      </c>
      <c r="D286" s="5">
        <v>82802.789999999994</v>
      </c>
      <c r="E286" s="5">
        <f t="shared" si="18"/>
        <v>1744.0800000000017</v>
      </c>
      <c r="F286" s="6">
        <f t="shared" si="19"/>
        <v>2.1063058382453079E-2</v>
      </c>
    </row>
    <row r="287" spans="1:6" ht="23.25" hidden="1" outlineLevel="1" thickBot="1" x14ac:dyDescent="0.3">
      <c r="A287" s="15"/>
      <c r="B287" s="8" t="s">
        <v>252</v>
      </c>
      <c r="C287" s="5">
        <v>139564.07</v>
      </c>
      <c r="D287" s="5">
        <v>42957.48</v>
      </c>
      <c r="E287" s="5">
        <f t="shared" si="18"/>
        <v>96606.59</v>
      </c>
      <c r="F287" s="6">
        <f t="shared" si="19"/>
        <v>2.2488886685159368</v>
      </c>
    </row>
    <row r="288" spans="1:6" ht="23.25" hidden="1" outlineLevel="1" thickBot="1" x14ac:dyDescent="0.3">
      <c r="A288" s="15"/>
      <c r="B288" s="8" t="s">
        <v>252</v>
      </c>
      <c r="C288" s="9"/>
      <c r="D288" s="5">
        <v>2222.58</v>
      </c>
      <c r="E288" s="5">
        <f t="shared" si="18"/>
        <v>-2222.58</v>
      </c>
      <c r="F288" s="6">
        <f t="shared" si="19"/>
        <v>-1</v>
      </c>
    </row>
    <row r="289" spans="1:6" ht="23.25" hidden="1" outlineLevel="1" thickBot="1" x14ac:dyDescent="0.3">
      <c r="A289" s="15"/>
      <c r="B289" s="8" t="s">
        <v>253</v>
      </c>
      <c r="C289" s="5">
        <v>1403232.88</v>
      </c>
      <c r="D289" s="5">
        <v>1250010.77</v>
      </c>
      <c r="E289" s="5">
        <f t="shared" si="18"/>
        <v>153222.10999999987</v>
      </c>
      <c r="F289" s="6">
        <f t="shared" si="19"/>
        <v>0.12257663187973962</v>
      </c>
    </row>
    <row r="290" spans="1:6" ht="23.25" hidden="1" outlineLevel="1" thickBot="1" x14ac:dyDescent="0.3">
      <c r="A290" s="15"/>
      <c r="B290" s="8" t="s">
        <v>254</v>
      </c>
      <c r="C290" s="5">
        <v>6053.59</v>
      </c>
      <c r="D290" s="5">
        <v>6087.36</v>
      </c>
      <c r="E290" s="5">
        <f t="shared" si="18"/>
        <v>-33.769999999999527</v>
      </c>
      <c r="F290" s="6">
        <f t="shared" si="19"/>
        <v>-5.5475608473951809E-3</v>
      </c>
    </row>
    <row r="291" spans="1:6" ht="23.25" hidden="1" outlineLevel="1" thickBot="1" x14ac:dyDescent="0.3">
      <c r="A291" s="15"/>
      <c r="B291" s="8" t="s">
        <v>255</v>
      </c>
      <c r="C291" s="5">
        <v>22228.49</v>
      </c>
      <c r="D291" s="9"/>
      <c r="E291" s="5">
        <f t="shared" si="18"/>
        <v>22228.49</v>
      </c>
      <c r="F291" s="6" t="str">
        <f t="shared" si="19"/>
        <v/>
      </c>
    </row>
    <row r="292" spans="1:6" ht="23.25" hidden="1" outlineLevel="1" thickBot="1" x14ac:dyDescent="0.3">
      <c r="A292" s="15"/>
      <c r="B292" s="8" t="s">
        <v>256</v>
      </c>
      <c r="C292" s="5">
        <v>21830.12</v>
      </c>
      <c r="D292" s="9"/>
      <c r="E292" s="5">
        <f t="shared" si="18"/>
        <v>21830.12</v>
      </c>
      <c r="F292" s="6" t="str">
        <f t="shared" si="19"/>
        <v/>
      </c>
    </row>
    <row r="293" spans="1:6" ht="15.75" hidden="1" outlineLevel="1" thickBot="1" x14ac:dyDescent="0.3">
      <c r="A293" s="15"/>
      <c r="B293" s="8" t="s">
        <v>257</v>
      </c>
      <c r="C293" s="5">
        <v>10609.36</v>
      </c>
      <c r="D293" s="9"/>
      <c r="E293" s="5">
        <f t="shared" si="18"/>
        <v>10609.36</v>
      </c>
      <c r="F293" s="6" t="str">
        <f t="shared" si="19"/>
        <v/>
      </c>
    </row>
    <row r="294" spans="1:6" ht="23.25" hidden="1" outlineLevel="1" thickBot="1" x14ac:dyDescent="0.3">
      <c r="A294" s="15"/>
      <c r="B294" s="8" t="s">
        <v>258</v>
      </c>
      <c r="C294" s="5">
        <v>18698.93</v>
      </c>
      <c r="D294" s="5">
        <v>18262.689999999999</v>
      </c>
      <c r="E294" s="5">
        <f t="shared" si="18"/>
        <v>436.2400000000016</v>
      </c>
      <c r="F294" s="6">
        <f t="shared" si="19"/>
        <v>2.3886952031710644E-2</v>
      </c>
    </row>
    <row r="295" spans="1:6" ht="23.25" hidden="1" outlineLevel="1" thickBot="1" x14ac:dyDescent="0.3">
      <c r="A295" s="15"/>
      <c r="B295" s="8" t="s">
        <v>259</v>
      </c>
      <c r="C295" s="9"/>
      <c r="D295" s="9"/>
      <c r="E295" s="5">
        <f t="shared" si="18"/>
        <v>0</v>
      </c>
      <c r="F295" s="6" t="str">
        <f t="shared" si="19"/>
        <v/>
      </c>
    </row>
    <row r="296" spans="1:6" ht="23.25" hidden="1" outlineLevel="1" thickBot="1" x14ac:dyDescent="0.3">
      <c r="A296" s="15"/>
      <c r="B296" s="8" t="s">
        <v>260</v>
      </c>
      <c r="C296" s="5">
        <v>1749398.02</v>
      </c>
      <c r="D296" s="5">
        <v>1700933.89</v>
      </c>
      <c r="E296" s="5">
        <f t="shared" si="18"/>
        <v>48464.130000000121</v>
      </c>
      <c r="F296" s="6">
        <f t="shared" si="19"/>
        <v>2.8492659406063173E-2</v>
      </c>
    </row>
    <row r="297" spans="1:6" ht="23.25" hidden="1" outlineLevel="1" thickBot="1" x14ac:dyDescent="0.3">
      <c r="A297" s="15"/>
      <c r="B297" s="8" t="s">
        <v>261</v>
      </c>
      <c r="C297" s="5">
        <v>827396.39</v>
      </c>
      <c r="D297" s="5">
        <v>800015.89</v>
      </c>
      <c r="E297" s="5">
        <f t="shared" si="18"/>
        <v>27380.5</v>
      </c>
      <c r="F297" s="6">
        <f t="shared" si="19"/>
        <v>3.4224945207025827E-2</v>
      </c>
    </row>
    <row r="298" spans="1:6" ht="23.25" hidden="1" outlineLevel="1" thickBot="1" x14ac:dyDescent="0.3">
      <c r="A298" s="15"/>
      <c r="B298" s="8" t="s">
        <v>261</v>
      </c>
      <c r="C298" s="5">
        <v>78492.59</v>
      </c>
      <c r="D298" s="5">
        <v>73498.759999999995</v>
      </c>
      <c r="E298" s="5">
        <f t="shared" si="18"/>
        <v>4993.8300000000017</v>
      </c>
      <c r="F298" s="6">
        <f t="shared" si="19"/>
        <v>6.7944411579188582E-2</v>
      </c>
    </row>
    <row r="299" spans="1:6" ht="23.25" hidden="1" outlineLevel="1" thickBot="1" x14ac:dyDescent="0.3">
      <c r="A299" s="15"/>
      <c r="B299" s="8" t="s">
        <v>262</v>
      </c>
      <c r="C299" s="5">
        <v>118.65</v>
      </c>
      <c r="D299" s="9"/>
      <c r="E299" s="5">
        <f t="shared" si="18"/>
        <v>118.65</v>
      </c>
      <c r="F299" s="6" t="str">
        <f t="shared" si="19"/>
        <v/>
      </c>
    </row>
    <row r="300" spans="1:6" ht="23.25" hidden="1" outlineLevel="1" thickBot="1" x14ac:dyDescent="0.3">
      <c r="A300" s="15"/>
      <c r="B300" s="8" t="s">
        <v>263</v>
      </c>
      <c r="C300" s="5">
        <v>367536.33</v>
      </c>
      <c r="D300" s="5">
        <v>389633.21</v>
      </c>
      <c r="E300" s="5">
        <f t="shared" si="18"/>
        <v>-22096.880000000005</v>
      </c>
      <c r="F300" s="6">
        <f t="shared" si="19"/>
        <v>-5.6712003578955714E-2</v>
      </c>
    </row>
    <row r="301" spans="1:6" ht="23.25" hidden="1" outlineLevel="1" thickBot="1" x14ac:dyDescent="0.3">
      <c r="A301" s="15"/>
      <c r="B301" s="8" t="s">
        <v>263</v>
      </c>
      <c r="C301" s="5">
        <v>3994620.21</v>
      </c>
      <c r="D301" s="5">
        <v>4048797.27</v>
      </c>
      <c r="E301" s="5">
        <f t="shared" si="18"/>
        <v>-54177.060000000056</v>
      </c>
      <c r="F301" s="6">
        <f t="shared" si="19"/>
        <v>-1.3381025619986168E-2</v>
      </c>
    </row>
    <row r="302" spans="1:6" ht="23.25" hidden="1" outlineLevel="1" thickBot="1" x14ac:dyDescent="0.3">
      <c r="A302" s="15"/>
      <c r="B302" s="8" t="s">
        <v>264</v>
      </c>
      <c r="C302" s="5">
        <v>3469.54</v>
      </c>
      <c r="D302" s="5">
        <v>9137.89</v>
      </c>
      <c r="E302" s="5">
        <f t="shared" si="18"/>
        <v>-5668.3499999999995</v>
      </c>
      <c r="F302" s="6">
        <f t="shared" si="19"/>
        <v>-0.6203127855555276</v>
      </c>
    </row>
    <row r="303" spans="1:6" ht="23.25" hidden="1" outlineLevel="1" thickBot="1" x14ac:dyDescent="0.3">
      <c r="A303" s="15"/>
      <c r="B303" s="8" t="s">
        <v>265</v>
      </c>
      <c r="C303" s="5">
        <v>15690.31</v>
      </c>
      <c r="D303" s="5">
        <v>43992.4</v>
      </c>
      <c r="E303" s="5">
        <f t="shared" si="18"/>
        <v>-28302.090000000004</v>
      </c>
      <c r="F303" s="6">
        <f t="shared" si="19"/>
        <v>-0.64334044062156193</v>
      </c>
    </row>
    <row r="304" spans="1:6" ht="23.25" hidden="1" outlineLevel="1" thickBot="1" x14ac:dyDescent="0.3">
      <c r="A304" s="15"/>
      <c r="B304" s="8" t="s">
        <v>266</v>
      </c>
      <c r="C304" s="5">
        <v>592991.16</v>
      </c>
      <c r="D304" s="5">
        <v>603103.27</v>
      </c>
      <c r="E304" s="5">
        <f t="shared" si="18"/>
        <v>-10112.109999999986</v>
      </c>
      <c r="F304" s="6">
        <f t="shared" si="19"/>
        <v>-1.6766796837297839E-2</v>
      </c>
    </row>
    <row r="305" spans="1:6" ht="23.25" hidden="1" outlineLevel="1" thickBot="1" x14ac:dyDescent="0.3">
      <c r="A305" s="15"/>
      <c r="B305" s="8" t="s">
        <v>267</v>
      </c>
      <c r="C305" s="5">
        <v>1817530.97</v>
      </c>
      <c r="D305" s="5">
        <v>1936250.28</v>
      </c>
      <c r="E305" s="5">
        <f t="shared" si="18"/>
        <v>-118719.31000000006</v>
      </c>
      <c r="F305" s="6">
        <f t="shared" si="19"/>
        <v>-6.1314031159236324E-2</v>
      </c>
    </row>
    <row r="306" spans="1:6" ht="23.25" hidden="1" outlineLevel="1" thickBot="1" x14ac:dyDescent="0.3">
      <c r="A306" s="15"/>
      <c r="B306" s="8" t="s">
        <v>268</v>
      </c>
      <c r="C306" s="5">
        <v>94.47</v>
      </c>
      <c r="D306" s="9"/>
      <c r="E306" s="5">
        <f t="shared" si="18"/>
        <v>94.47</v>
      </c>
      <c r="F306" s="6" t="str">
        <f t="shared" si="19"/>
        <v/>
      </c>
    </row>
    <row r="307" spans="1:6" ht="23.25" hidden="1" outlineLevel="1" thickBot="1" x14ac:dyDescent="0.3">
      <c r="A307" s="15"/>
      <c r="B307" s="8" t="s">
        <v>269</v>
      </c>
      <c r="C307" s="5">
        <v>11066177.140000001</v>
      </c>
      <c r="D307" s="5">
        <v>11641866.810000001</v>
      </c>
      <c r="E307" s="5">
        <f t="shared" si="18"/>
        <v>-575689.66999999993</v>
      </c>
      <c r="F307" s="6">
        <f t="shared" si="19"/>
        <v>-4.9449944703498963E-2</v>
      </c>
    </row>
    <row r="308" spans="1:6" ht="23.25" hidden="1" outlineLevel="1" thickBot="1" x14ac:dyDescent="0.3">
      <c r="A308" s="15"/>
      <c r="B308" s="8" t="s">
        <v>270</v>
      </c>
      <c r="C308" s="5">
        <v>366844.15999999997</v>
      </c>
      <c r="D308" s="5">
        <v>702846.33</v>
      </c>
      <c r="E308" s="5">
        <f t="shared" si="18"/>
        <v>-336002.17</v>
      </c>
      <c r="F308" s="6">
        <f t="shared" si="19"/>
        <v>-0.47805922241921645</v>
      </c>
    </row>
    <row r="309" spans="1:6" ht="23.25" hidden="1" outlineLevel="1" thickBot="1" x14ac:dyDescent="0.3">
      <c r="A309" s="15"/>
      <c r="B309" s="8" t="s">
        <v>271</v>
      </c>
      <c r="C309" s="5">
        <v>85094.28</v>
      </c>
      <c r="D309" s="5">
        <v>82704.47</v>
      </c>
      <c r="E309" s="5">
        <f t="shared" si="18"/>
        <v>2389.8099999999977</v>
      </c>
      <c r="F309" s="6">
        <f t="shared" si="19"/>
        <v>2.8895777942836678E-2</v>
      </c>
    </row>
    <row r="310" spans="1:6" ht="23.25" hidden="1" outlineLevel="1" thickBot="1" x14ac:dyDescent="0.3">
      <c r="A310" s="15"/>
      <c r="B310" s="8" t="s">
        <v>272</v>
      </c>
      <c r="C310" s="5">
        <v>25662.32</v>
      </c>
      <c r="D310" s="5">
        <v>27458.91</v>
      </c>
      <c r="E310" s="5">
        <f t="shared" si="18"/>
        <v>-1796.5900000000001</v>
      </c>
      <c r="F310" s="6">
        <f t="shared" si="19"/>
        <v>-6.5428307241620298E-2</v>
      </c>
    </row>
    <row r="311" spans="1:6" ht="23.25" hidden="1" outlineLevel="1" thickBot="1" x14ac:dyDescent="0.3">
      <c r="A311" s="15"/>
      <c r="B311" s="8" t="s">
        <v>272</v>
      </c>
      <c r="C311" s="5">
        <v>4109.4799999999996</v>
      </c>
      <c r="D311" s="5">
        <v>1312.54</v>
      </c>
      <c r="E311" s="5">
        <f t="shared" si="18"/>
        <v>2796.9399999999996</v>
      </c>
      <c r="F311" s="6">
        <f t="shared" si="19"/>
        <v>2.1309369619211602</v>
      </c>
    </row>
    <row r="312" spans="1:6" ht="15.75" hidden="1" outlineLevel="1" thickBot="1" x14ac:dyDescent="0.3">
      <c r="A312" s="15"/>
      <c r="B312" s="8" t="s">
        <v>273</v>
      </c>
      <c r="C312" s="5">
        <v>213000</v>
      </c>
      <c r="D312" s="5">
        <v>82800</v>
      </c>
      <c r="E312" s="5">
        <f t="shared" si="18"/>
        <v>130200</v>
      </c>
      <c r="F312" s="6">
        <f t="shared" si="19"/>
        <v>1.5724637681159421</v>
      </c>
    </row>
    <row r="313" spans="1:6" ht="23.25" hidden="1" outlineLevel="1" thickBot="1" x14ac:dyDescent="0.3">
      <c r="A313" s="15"/>
      <c r="B313" s="8" t="s">
        <v>274</v>
      </c>
      <c r="C313" s="5">
        <v>5448.85</v>
      </c>
      <c r="D313" s="5">
        <v>3907.75</v>
      </c>
      <c r="E313" s="5">
        <f t="shared" si="18"/>
        <v>1541.1000000000004</v>
      </c>
      <c r="F313" s="6">
        <f t="shared" si="19"/>
        <v>0.39437016185784668</v>
      </c>
    </row>
    <row r="314" spans="1:6" ht="23.25" hidden="1" outlineLevel="1" thickBot="1" x14ac:dyDescent="0.3">
      <c r="A314" s="15"/>
      <c r="B314" s="8" t="s">
        <v>275</v>
      </c>
      <c r="C314" s="5">
        <v>-21605</v>
      </c>
      <c r="D314" s="5">
        <v>-36339</v>
      </c>
      <c r="E314" s="5">
        <f t="shared" si="18"/>
        <v>14734</v>
      </c>
      <c r="F314" s="6">
        <f t="shared" si="19"/>
        <v>-0.40545969894603595</v>
      </c>
    </row>
    <row r="315" spans="1:6" ht="23.25" hidden="1" outlineLevel="1" thickBot="1" x14ac:dyDescent="0.3">
      <c r="A315" s="15"/>
      <c r="B315" s="8" t="s">
        <v>276</v>
      </c>
      <c r="C315" s="5">
        <v>3912.09</v>
      </c>
      <c r="D315" s="5">
        <v>1885.65</v>
      </c>
      <c r="E315" s="5">
        <f t="shared" si="18"/>
        <v>2026.44</v>
      </c>
      <c r="F315" s="6">
        <f t="shared" si="19"/>
        <v>1.0746639089968977</v>
      </c>
    </row>
    <row r="316" spans="1:6" ht="23.25" hidden="1" outlineLevel="1" thickBot="1" x14ac:dyDescent="0.3">
      <c r="A316" s="15"/>
      <c r="B316" s="8" t="s">
        <v>277</v>
      </c>
      <c r="C316" s="9"/>
      <c r="D316" s="9"/>
      <c r="E316" s="5">
        <f t="shared" si="18"/>
        <v>0</v>
      </c>
      <c r="F316" s="6" t="str">
        <f t="shared" si="19"/>
        <v/>
      </c>
    </row>
    <row r="317" spans="1:6" ht="23.25" hidden="1" outlineLevel="1" thickBot="1" x14ac:dyDescent="0.3">
      <c r="A317" s="15"/>
      <c r="B317" s="8" t="s">
        <v>278</v>
      </c>
      <c r="C317" s="5">
        <v>153269.01</v>
      </c>
      <c r="D317" s="5">
        <v>96560.04</v>
      </c>
      <c r="E317" s="5">
        <f t="shared" si="18"/>
        <v>56708.970000000016</v>
      </c>
      <c r="F317" s="6">
        <f t="shared" si="19"/>
        <v>0.58729232092281669</v>
      </c>
    </row>
    <row r="318" spans="1:6" ht="23.25" hidden="1" outlineLevel="1" thickBot="1" x14ac:dyDescent="0.3">
      <c r="A318" s="15"/>
      <c r="B318" s="8" t="s">
        <v>279</v>
      </c>
      <c r="C318" s="5">
        <v>604.44000000000005</v>
      </c>
      <c r="D318" s="9"/>
      <c r="E318" s="5">
        <f t="shared" si="18"/>
        <v>604.44000000000005</v>
      </c>
      <c r="F318" s="6" t="str">
        <f t="shared" si="19"/>
        <v/>
      </c>
    </row>
    <row r="319" spans="1:6" ht="23.25" hidden="1" outlineLevel="1" thickBot="1" x14ac:dyDescent="0.3">
      <c r="A319" s="15"/>
      <c r="B319" s="8" t="s">
        <v>280</v>
      </c>
      <c r="C319" s="9"/>
      <c r="D319" s="9"/>
      <c r="E319" s="5">
        <f t="shared" si="18"/>
        <v>0</v>
      </c>
      <c r="F319" s="6" t="str">
        <f t="shared" si="19"/>
        <v/>
      </c>
    </row>
    <row r="320" spans="1:6" ht="23.25" hidden="1" outlineLevel="1" thickBot="1" x14ac:dyDescent="0.3">
      <c r="A320" s="15"/>
      <c r="B320" s="8" t="s">
        <v>281</v>
      </c>
      <c r="C320" s="5">
        <v>5515.12</v>
      </c>
      <c r="D320" s="5">
        <v>13860</v>
      </c>
      <c r="E320" s="5">
        <f t="shared" si="18"/>
        <v>-8344.880000000001</v>
      </c>
      <c r="F320" s="6">
        <f t="shared" si="19"/>
        <v>-0.60208369408369411</v>
      </c>
    </row>
    <row r="321" spans="1:6" ht="15.75" hidden="1" outlineLevel="1" thickBot="1" x14ac:dyDescent="0.3">
      <c r="A321" s="15"/>
      <c r="B321" s="8" t="s">
        <v>282</v>
      </c>
      <c r="C321" s="5">
        <v>1087291.52</v>
      </c>
      <c r="D321" s="5">
        <v>505573.5</v>
      </c>
      <c r="E321" s="5">
        <f t="shared" si="18"/>
        <v>581718.02</v>
      </c>
      <c r="F321" s="6">
        <f t="shared" si="19"/>
        <v>1.1506101882317803</v>
      </c>
    </row>
    <row r="322" spans="1:6" ht="23.25" hidden="1" outlineLevel="1" thickBot="1" x14ac:dyDescent="0.3">
      <c r="A322" s="15"/>
      <c r="B322" s="8" t="s">
        <v>283</v>
      </c>
      <c r="C322" s="9"/>
      <c r="D322" s="9"/>
      <c r="E322" s="5">
        <f t="shared" si="18"/>
        <v>0</v>
      </c>
      <c r="F322" s="6" t="str">
        <f t="shared" si="19"/>
        <v/>
      </c>
    </row>
    <row r="323" spans="1:6" ht="23.25" hidden="1" outlineLevel="1" thickBot="1" x14ac:dyDescent="0.3">
      <c r="A323" s="15"/>
      <c r="B323" s="8" t="s">
        <v>284</v>
      </c>
      <c r="C323" s="5">
        <v>1114550.93</v>
      </c>
      <c r="D323" s="5">
        <v>1016135.37</v>
      </c>
      <c r="E323" s="5">
        <f t="shared" si="18"/>
        <v>98415.559999999939</v>
      </c>
      <c r="F323" s="6">
        <f t="shared" si="19"/>
        <v>9.685280416919248E-2</v>
      </c>
    </row>
    <row r="324" spans="1:6" ht="23.25" hidden="1" outlineLevel="1" thickBot="1" x14ac:dyDescent="0.3">
      <c r="A324" s="15"/>
      <c r="B324" s="8" t="s">
        <v>285</v>
      </c>
      <c r="C324" s="9"/>
      <c r="D324" s="5">
        <v>252.99</v>
      </c>
      <c r="E324" s="5">
        <f t="shared" si="18"/>
        <v>-252.99</v>
      </c>
      <c r="F324" s="6">
        <f t="shared" si="19"/>
        <v>-1</v>
      </c>
    </row>
    <row r="325" spans="1:6" ht="23.25" hidden="1" outlineLevel="1" thickBot="1" x14ac:dyDescent="0.3">
      <c r="A325" s="15"/>
      <c r="B325" s="8" t="s">
        <v>286</v>
      </c>
      <c r="C325" s="5">
        <v>336705.79</v>
      </c>
      <c r="D325" s="5">
        <v>467623.26</v>
      </c>
      <c r="E325" s="5">
        <f t="shared" si="18"/>
        <v>-130917.47000000003</v>
      </c>
      <c r="F325" s="6">
        <f t="shared" si="19"/>
        <v>-0.2799635544219935</v>
      </c>
    </row>
    <row r="326" spans="1:6" ht="23.25" hidden="1" outlineLevel="1" thickBot="1" x14ac:dyDescent="0.3">
      <c r="A326" s="15"/>
      <c r="B326" s="8" t="s">
        <v>287</v>
      </c>
      <c r="C326" s="9"/>
      <c r="D326" s="9"/>
      <c r="E326" s="5">
        <f t="shared" si="18"/>
        <v>0</v>
      </c>
      <c r="F326" s="6" t="str">
        <f t="shared" si="19"/>
        <v/>
      </c>
    </row>
    <row r="327" spans="1:6" ht="23.25" hidden="1" outlineLevel="1" thickBot="1" x14ac:dyDescent="0.3">
      <c r="A327" s="15"/>
      <c r="B327" s="8" t="s">
        <v>288</v>
      </c>
      <c r="C327" s="5">
        <v>168885.43</v>
      </c>
      <c r="D327" s="5">
        <v>249594.76</v>
      </c>
      <c r="E327" s="5">
        <f t="shared" ref="E327:E390" si="20">C327-D327</f>
        <v>-80709.330000000016</v>
      </c>
      <c r="F327" s="6">
        <f t="shared" ref="F327:F390" si="21">IFERROR(E327/D327,"")</f>
        <v>-0.32336147601816645</v>
      </c>
    </row>
    <row r="328" spans="1:6" ht="23.25" hidden="1" outlineLevel="1" thickBot="1" x14ac:dyDescent="0.3">
      <c r="A328" s="15"/>
      <c r="B328" s="8" t="s">
        <v>289</v>
      </c>
      <c r="C328" s="9"/>
      <c r="D328" s="9"/>
      <c r="E328" s="5">
        <f t="shared" si="20"/>
        <v>0</v>
      </c>
      <c r="F328" s="6" t="str">
        <f t="shared" si="21"/>
        <v/>
      </c>
    </row>
    <row r="329" spans="1:6" ht="23.25" hidden="1" outlineLevel="1" thickBot="1" x14ac:dyDescent="0.3">
      <c r="A329" s="15"/>
      <c r="B329" s="8" t="s">
        <v>290</v>
      </c>
      <c r="C329" s="5">
        <v>163977.12</v>
      </c>
      <c r="D329" s="9"/>
      <c r="E329" s="5">
        <f t="shared" si="20"/>
        <v>163977.12</v>
      </c>
      <c r="F329" s="6" t="str">
        <f t="shared" si="21"/>
        <v/>
      </c>
    </row>
    <row r="330" spans="1:6" ht="23.25" hidden="1" outlineLevel="1" thickBot="1" x14ac:dyDescent="0.3">
      <c r="A330" s="15"/>
      <c r="B330" s="8" t="s">
        <v>291</v>
      </c>
      <c r="C330" s="5">
        <v>912214.46</v>
      </c>
      <c r="D330" s="5">
        <v>343720.47</v>
      </c>
      <c r="E330" s="5">
        <f t="shared" si="20"/>
        <v>568493.99</v>
      </c>
      <c r="F330" s="6">
        <f t="shared" si="21"/>
        <v>1.6539427808882026</v>
      </c>
    </row>
    <row r="331" spans="1:6" ht="23.25" hidden="1" outlineLevel="1" thickBot="1" x14ac:dyDescent="0.3">
      <c r="A331" s="15"/>
      <c r="B331" s="8" t="s">
        <v>292</v>
      </c>
      <c r="C331" s="5">
        <v>876767.43</v>
      </c>
      <c r="D331" s="5">
        <v>283839.40000000002</v>
      </c>
      <c r="E331" s="5">
        <f t="shared" si="20"/>
        <v>592928.03</v>
      </c>
      <c r="F331" s="6">
        <f t="shared" si="21"/>
        <v>2.088956043452741</v>
      </c>
    </row>
    <row r="332" spans="1:6" ht="23.25" hidden="1" outlineLevel="1" thickBot="1" x14ac:dyDescent="0.3">
      <c r="A332" s="15"/>
      <c r="B332" s="8" t="s">
        <v>293</v>
      </c>
      <c r="C332" s="5">
        <v>61786.57</v>
      </c>
      <c r="D332" s="5">
        <v>84762.05</v>
      </c>
      <c r="E332" s="5">
        <f t="shared" si="20"/>
        <v>-22975.480000000003</v>
      </c>
      <c r="F332" s="6">
        <f t="shared" si="21"/>
        <v>-0.27105856925357519</v>
      </c>
    </row>
    <row r="333" spans="1:6" ht="23.25" hidden="1" outlineLevel="1" thickBot="1" x14ac:dyDescent="0.3">
      <c r="A333" s="15"/>
      <c r="B333" s="8" t="s">
        <v>294</v>
      </c>
      <c r="C333" s="5">
        <v>1971545.27</v>
      </c>
      <c r="D333" s="5">
        <v>1689954.21</v>
      </c>
      <c r="E333" s="5">
        <f t="shared" si="20"/>
        <v>281591.06000000006</v>
      </c>
      <c r="F333" s="6">
        <f t="shared" si="21"/>
        <v>0.16662644368334695</v>
      </c>
    </row>
    <row r="334" spans="1:6" ht="23.25" hidden="1" outlineLevel="1" thickBot="1" x14ac:dyDescent="0.3">
      <c r="A334" s="15"/>
      <c r="B334" s="8" t="s">
        <v>295</v>
      </c>
      <c r="C334" s="5">
        <v>227488.41</v>
      </c>
      <c r="D334" s="5">
        <v>214878.88</v>
      </c>
      <c r="E334" s="5">
        <f t="shared" si="20"/>
        <v>12609.529999999999</v>
      </c>
      <c r="F334" s="6">
        <f t="shared" si="21"/>
        <v>5.8682035200481306E-2</v>
      </c>
    </row>
    <row r="335" spans="1:6" ht="23.25" hidden="1" outlineLevel="1" thickBot="1" x14ac:dyDescent="0.3">
      <c r="A335" s="15"/>
      <c r="B335" s="8" t="s">
        <v>296</v>
      </c>
      <c r="C335" s="5">
        <v>304373.13</v>
      </c>
      <c r="D335" s="5">
        <v>255089.34</v>
      </c>
      <c r="E335" s="5">
        <f t="shared" si="20"/>
        <v>49283.790000000008</v>
      </c>
      <c r="F335" s="6">
        <f t="shared" si="21"/>
        <v>0.19320207579038784</v>
      </c>
    </row>
    <row r="336" spans="1:6" ht="23.25" hidden="1" outlineLevel="1" thickBot="1" x14ac:dyDescent="0.3">
      <c r="A336" s="15"/>
      <c r="B336" s="8" t="s">
        <v>297</v>
      </c>
      <c r="C336" s="5">
        <v>246130</v>
      </c>
      <c r="D336" s="5">
        <v>216933</v>
      </c>
      <c r="E336" s="5">
        <f t="shared" si="20"/>
        <v>29197</v>
      </c>
      <c r="F336" s="6">
        <f t="shared" si="21"/>
        <v>0.13458994251681394</v>
      </c>
    </row>
    <row r="337" spans="1:6" ht="23.25" hidden="1" outlineLevel="1" thickBot="1" x14ac:dyDescent="0.3">
      <c r="A337" s="15"/>
      <c r="B337" s="8" t="s">
        <v>298</v>
      </c>
      <c r="C337" s="5">
        <v>294.49</v>
      </c>
      <c r="D337" s="9"/>
      <c r="E337" s="5">
        <f t="shared" si="20"/>
        <v>294.49</v>
      </c>
      <c r="F337" s="6" t="str">
        <f t="shared" si="21"/>
        <v/>
      </c>
    </row>
    <row r="338" spans="1:6" ht="23.25" hidden="1" outlineLevel="1" thickBot="1" x14ac:dyDescent="0.3">
      <c r="A338" s="15"/>
      <c r="B338" s="8" t="s">
        <v>299</v>
      </c>
      <c r="C338" s="5">
        <v>-4426012.9000000004</v>
      </c>
      <c r="D338" s="5">
        <v>-3547379.73</v>
      </c>
      <c r="E338" s="5">
        <f t="shared" si="20"/>
        <v>-878633.17000000039</v>
      </c>
      <c r="F338" s="6">
        <f t="shared" si="21"/>
        <v>0.24768511884122435</v>
      </c>
    </row>
    <row r="339" spans="1:6" ht="23.25" hidden="1" outlineLevel="1" thickBot="1" x14ac:dyDescent="0.3">
      <c r="A339" s="15"/>
      <c r="B339" s="8" t="s">
        <v>300</v>
      </c>
      <c r="C339" s="5">
        <v>70828.3</v>
      </c>
      <c r="D339" s="5">
        <v>237625.52</v>
      </c>
      <c r="E339" s="5">
        <f t="shared" si="20"/>
        <v>-166797.21999999997</v>
      </c>
      <c r="F339" s="6">
        <f t="shared" si="21"/>
        <v>-0.70193310886810467</v>
      </c>
    </row>
    <row r="340" spans="1:6" ht="23.25" hidden="1" outlineLevel="1" thickBot="1" x14ac:dyDescent="0.3">
      <c r="A340" s="15"/>
      <c r="B340" s="8" t="s">
        <v>301</v>
      </c>
      <c r="C340" s="5">
        <v>222649</v>
      </c>
      <c r="D340" s="5">
        <v>130000</v>
      </c>
      <c r="E340" s="5">
        <f t="shared" si="20"/>
        <v>92649</v>
      </c>
      <c r="F340" s="6">
        <f t="shared" si="21"/>
        <v>0.71268461538461536</v>
      </c>
    </row>
    <row r="341" spans="1:6" ht="23.25" hidden="1" outlineLevel="1" thickBot="1" x14ac:dyDescent="0.3">
      <c r="A341" s="15"/>
      <c r="B341" s="8" t="s">
        <v>302</v>
      </c>
      <c r="C341" s="5">
        <v>11630.32</v>
      </c>
      <c r="D341" s="9"/>
      <c r="E341" s="5">
        <f t="shared" si="20"/>
        <v>11630.32</v>
      </c>
      <c r="F341" s="6" t="str">
        <f t="shared" si="21"/>
        <v/>
      </c>
    </row>
    <row r="342" spans="1:6" ht="23.25" hidden="1" outlineLevel="1" thickBot="1" x14ac:dyDescent="0.3">
      <c r="A342" s="15"/>
      <c r="B342" s="8" t="s">
        <v>303</v>
      </c>
      <c r="C342" s="5">
        <v>9220.3799999999992</v>
      </c>
      <c r="D342" s="9"/>
      <c r="E342" s="5">
        <f t="shared" si="20"/>
        <v>9220.3799999999992</v>
      </c>
      <c r="F342" s="6" t="str">
        <f t="shared" si="21"/>
        <v/>
      </c>
    </row>
    <row r="343" spans="1:6" ht="23.25" hidden="1" outlineLevel="1" thickBot="1" x14ac:dyDescent="0.3">
      <c r="A343" s="15"/>
      <c r="B343" s="8" t="s">
        <v>304</v>
      </c>
      <c r="C343" s="5">
        <v>623997.57999999996</v>
      </c>
      <c r="D343" s="5">
        <v>602202.04</v>
      </c>
      <c r="E343" s="5">
        <f t="shared" si="20"/>
        <v>21795.539999999921</v>
      </c>
      <c r="F343" s="6">
        <f t="shared" si="21"/>
        <v>3.6193069023811211E-2</v>
      </c>
    </row>
    <row r="344" spans="1:6" ht="23.25" hidden="1" outlineLevel="1" thickBot="1" x14ac:dyDescent="0.3">
      <c r="A344" s="15"/>
      <c r="B344" s="8" t="s">
        <v>305</v>
      </c>
      <c r="C344" s="5">
        <v>249918.91</v>
      </c>
      <c r="D344" s="5">
        <v>221259</v>
      </c>
      <c r="E344" s="5">
        <f t="shared" si="20"/>
        <v>28659.910000000003</v>
      </c>
      <c r="F344" s="6">
        <f t="shared" si="21"/>
        <v>0.12953104732462861</v>
      </c>
    </row>
    <row r="345" spans="1:6" ht="23.25" hidden="1" outlineLevel="1" thickBot="1" x14ac:dyDescent="0.3">
      <c r="A345" s="15"/>
      <c r="B345" s="8" t="s">
        <v>306</v>
      </c>
      <c r="C345" s="5">
        <v>222464.96</v>
      </c>
      <c r="D345" s="5">
        <v>294045.19</v>
      </c>
      <c r="E345" s="5">
        <f t="shared" si="20"/>
        <v>-71580.23000000001</v>
      </c>
      <c r="F345" s="6">
        <f t="shared" si="21"/>
        <v>-0.24343275263234201</v>
      </c>
    </row>
    <row r="346" spans="1:6" ht="23.25" hidden="1" outlineLevel="1" thickBot="1" x14ac:dyDescent="0.3">
      <c r="A346" s="15"/>
      <c r="B346" s="8" t="s">
        <v>307</v>
      </c>
      <c r="C346" s="5">
        <v>727313</v>
      </c>
      <c r="D346" s="5">
        <v>964139.41</v>
      </c>
      <c r="E346" s="5">
        <f t="shared" si="20"/>
        <v>-236826.41000000003</v>
      </c>
      <c r="F346" s="6">
        <f t="shared" si="21"/>
        <v>-0.24563502699262135</v>
      </c>
    </row>
    <row r="347" spans="1:6" ht="23.25" hidden="1" outlineLevel="1" thickBot="1" x14ac:dyDescent="0.3">
      <c r="A347" s="15"/>
      <c r="B347" s="8" t="s">
        <v>308</v>
      </c>
      <c r="C347" s="9"/>
      <c r="D347" s="9"/>
      <c r="E347" s="5">
        <f t="shared" si="20"/>
        <v>0</v>
      </c>
      <c r="F347" s="6" t="str">
        <f t="shared" si="21"/>
        <v/>
      </c>
    </row>
    <row r="348" spans="1:6" ht="23.25" hidden="1" outlineLevel="1" thickBot="1" x14ac:dyDescent="0.3">
      <c r="A348" s="15"/>
      <c r="B348" s="8" t="s">
        <v>309</v>
      </c>
      <c r="C348" s="5">
        <v>848888.9</v>
      </c>
      <c r="D348" s="5">
        <v>701214.27</v>
      </c>
      <c r="E348" s="5">
        <f t="shared" si="20"/>
        <v>147674.63</v>
      </c>
      <c r="F348" s="6">
        <f t="shared" si="21"/>
        <v>0.21059843804947095</v>
      </c>
    </row>
    <row r="349" spans="1:6" ht="23.25" hidden="1" outlineLevel="1" thickBot="1" x14ac:dyDescent="0.3">
      <c r="A349" s="15"/>
      <c r="B349" s="8" t="s">
        <v>310</v>
      </c>
      <c r="C349" s="9"/>
      <c r="D349" s="5">
        <v>52650</v>
      </c>
      <c r="E349" s="5">
        <f t="shared" si="20"/>
        <v>-52650</v>
      </c>
      <c r="F349" s="6">
        <f t="shared" si="21"/>
        <v>-1</v>
      </c>
    </row>
    <row r="350" spans="1:6" ht="23.25" hidden="1" outlineLevel="1" thickBot="1" x14ac:dyDescent="0.3">
      <c r="A350" s="15"/>
      <c r="B350" s="8" t="s">
        <v>311</v>
      </c>
      <c r="C350" s="5">
        <v>211143.47</v>
      </c>
      <c r="D350" s="5">
        <v>266868.15000000002</v>
      </c>
      <c r="E350" s="5">
        <f t="shared" si="20"/>
        <v>-55724.680000000022</v>
      </c>
      <c r="F350" s="6">
        <f t="shared" si="21"/>
        <v>-0.20880978115972257</v>
      </c>
    </row>
    <row r="351" spans="1:6" ht="23.25" hidden="1" outlineLevel="1" thickBot="1" x14ac:dyDescent="0.3">
      <c r="A351" s="15"/>
      <c r="B351" s="8" t="s">
        <v>312</v>
      </c>
      <c r="C351" s="9"/>
      <c r="D351" s="9"/>
      <c r="E351" s="5">
        <f t="shared" si="20"/>
        <v>0</v>
      </c>
      <c r="F351" s="6" t="str">
        <f t="shared" si="21"/>
        <v/>
      </c>
    </row>
    <row r="352" spans="1:6" ht="23.25" hidden="1" outlineLevel="1" thickBot="1" x14ac:dyDescent="0.3">
      <c r="A352" s="15"/>
      <c r="B352" s="8" t="s">
        <v>313</v>
      </c>
      <c r="C352" s="9"/>
      <c r="D352" s="9"/>
      <c r="E352" s="5">
        <f t="shared" si="20"/>
        <v>0</v>
      </c>
      <c r="F352" s="6" t="str">
        <f t="shared" si="21"/>
        <v/>
      </c>
    </row>
    <row r="353" spans="1:6" ht="23.25" hidden="1" outlineLevel="1" thickBot="1" x14ac:dyDescent="0.3">
      <c r="A353" s="15"/>
      <c r="B353" s="8" t="s">
        <v>314</v>
      </c>
      <c r="C353" s="9"/>
      <c r="D353" s="9"/>
      <c r="E353" s="5">
        <f t="shared" si="20"/>
        <v>0</v>
      </c>
      <c r="F353" s="6" t="str">
        <f t="shared" si="21"/>
        <v/>
      </c>
    </row>
    <row r="354" spans="1:6" ht="23.25" hidden="1" outlineLevel="1" thickBot="1" x14ac:dyDescent="0.3">
      <c r="A354" s="15"/>
      <c r="B354" s="8" t="s">
        <v>315</v>
      </c>
      <c r="C354" s="5">
        <v>11588.15</v>
      </c>
      <c r="D354" s="5">
        <v>182967.12</v>
      </c>
      <c r="E354" s="5">
        <f t="shared" si="20"/>
        <v>-171378.97</v>
      </c>
      <c r="F354" s="6">
        <f t="shared" si="21"/>
        <v>-0.93666539649309666</v>
      </c>
    </row>
    <row r="355" spans="1:6" ht="23.25" hidden="1" outlineLevel="1" thickBot="1" x14ac:dyDescent="0.3">
      <c r="A355" s="15"/>
      <c r="B355" s="8" t="s">
        <v>316</v>
      </c>
      <c r="C355" s="5">
        <v>4419.08</v>
      </c>
      <c r="D355" s="5">
        <v>16277.96</v>
      </c>
      <c r="E355" s="5">
        <f t="shared" si="20"/>
        <v>-11858.88</v>
      </c>
      <c r="F355" s="6">
        <f t="shared" si="21"/>
        <v>-0.72852372164570989</v>
      </c>
    </row>
    <row r="356" spans="1:6" ht="23.25" hidden="1" outlineLevel="1" thickBot="1" x14ac:dyDescent="0.3">
      <c r="A356" s="15"/>
      <c r="B356" s="8" t="s">
        <v>317</v>
      </c>
      <c r="C356" s="5">
        <v>271984.84000000003</v>
      </c>
      <c r="D356" s="5">
        <v>248371.41</v>
      </c>
      <c r="E356" s="5">
        <f t="shared" si="20"/>
        <v>23613.430000000022</v>
      </c>
      <c r="F356" s="6">
        <f t="shared" si="21"/>
        <v>9.5073060140054053E-2</v>
      </c>
    </row>
    <row r="357" spans="1:6" ht="23.25" hidden="1" outlineLevel="1" thickBot="1" x14ac:dyDescent="0.3">
      <c r="A357" s="15"/>
      <c r="B357" s="8" t="s">
        <v>318</v>
      </c>
      <c r="C357" s="5">
        <v>334654.88</v>
      </c>
      <c r="D357" s="5">
        <v>438098.49</v>
      </c>
      <c r="E357" s="5">
        <f t="shared" si="20"/>
        <v>-103443.60999999999</v>
      </c>
      <c r="F357" s="6">
        <f t="shared" si="21"/>
        <v>-0.23611953102143765</v>
      </c>
    </row>
    <row r="358" spans="1:6" ht="23.25" hidden="1" outlineLevel="1" thickBot="1" x14ac:dyDescent="0.3">
      <c r="A358" s="15"/>
      <c r="B358" s="8" t="s">
        <v>319</v>
      </c>
      <c r="C358" s="9"/>
      <c r="D358" s="5">
        <v>2864.77</v>
      </c>
      <c r="E358" s="5">
        <f t="shared" si="20"/>
        <v>-2864.77</v>
      </c>
      <c r="F358" s="6">
        <f t="shared" si="21"/>
        <v>-1</v>
      </c>
    </row>
    <row r="359" spans="1:6" ht="23.25" hidden="1" outlineLevel="1" thickBot="1" x14ac:dyDescent="0.3">
      <c r="A359" s="15"/>
      <c r="B359" s="8" t="s">
        <v>320</v>
      </c>
      <c r="C359" s="9"/>
      <c r="D359" s="5">
        <v>1573.62</v>
      </c>
      <c r="E359" s="5">
        <f t="shared" si="20"/>
        <v>-1573.62</v>
      </c>
      <c r="F359" s="6">
        <f t="shared" si="21"/>
        <v>-1</v>
      </c>
    </row>
    <row r="360" spans="1:6" ht="23.25" hidden="1" outlineLevel="1" thickBot="1" x14ac:dyDescent="0.3">
      <c r="A360" s="15"/>
      <c r="B360" s="8" t="s">
        <v>321</v>
      </c>
      <c r="C360" s="5">
        <v>1836.32</v>
      </c>
      <c r="D360" s="9"/>
      <c r="E360" s="5">
        <f t="shared" si="20"/>
        <v>1836.32</v>
      </c>
      <c r="F360" s="6" t="str">
        <f t="shared" si="21"/>
        <v/>
      </c>
    </row>
    <row r="361" spans="1:6" ht="23.25" hidden="1" outlineLevel="1" thickBot="1" x14ac:dyDescent="0.3">
      <c r="A361" s="15"/>
      <c r="B361" s="8" t="s">
        <v>322</v>
      </c>
      <c r="C361" s="5">
        <v>70981.27</v>
      </c>
      <c r="D361" s="5">
        <v>37832.18</v>
      </c>
      <c r="E361" s="5">
        <f t="shared" si="20"/>
        <v>33149.090000000004</v>
      </c>
      <c r="F361" s="6">
        <f t="shared" si="21"/>
        <v>0.87621411190156118</v>
      </c>
    </row>
    <row r="362" spans="1:6" ht="23.25" hidden="1" outlineLevel="1" thickBot="1" x14ac:dyDescent="0.3">
      <c r="A362" s="15"/>
      <c r="B362" s="8" t="s">
        <v>323</v>
      </c>
      <c r="C362" s="5">
        <v>15514.02</v>
      </c>
      <c r="D362" s="5">
        <v>258713.82</v>
      </c>
      <c r="E362" s="5">
        <f t="shared" si="20"/>
        <v>-243199.80000000002</v>
      </c>
      <c r="F362" s="6">
        <f t="shared" si="21"/>
        <v>-0.94003404997846662</v>
      </c>
    </row>
    <row r="363" spans="1:6" ht="23.25" hidden="1" outlineLevel="1" thickBot="1" x14ac:dyDescent="0.3">
      <c r="A363" s="15"/>
      <c r="B363" s="8" t="s">
        <v>324</v>
      </c>
      <c r="C363" s="9"/>
      <c r="D363" s="9"/>
      <c r="E363" s="5">
        <f t="shared" si="20"/>
        <v>0</v>
      </c>
      <c r="F363" s="6" t="str">
        <f t="shared" si="21"/>
        <v/>
      </c>
    </row>
    <row r="364" spans="1:6" ht="23.25" hidden="1" outlineLevel="1" thickBot="1" x14ac:dyDescent="0.3">
      <c r="A364" s="15"/>
      <c r="B364" s="8" t="s">
        <v>325</v>
      </c>
      <c r="C364" s="9"/>
      <c r="D364" s="9"/>
      <c r="E364" s="5">
        <f t="shared" si="20"/>
        <v>0</v>
      </c>
      <c r="F364" s="6" t="str">
        <f t="shared" si="21"/>
        <v/>
      </c>
    </row>
    <row r="365" spans="1:6" ht="23.25" hidden="1" outlineLevel="1" thickBot="1" x14ac:dyDescent="0.3">
      <c r="A365" s="15"/>
      <c r="B365" s="8" t="s">
        <v>326</v>
      </c>
      <c r="C365" s="9"/>
      <c r="D365" s="9"/>
      <c r="E365" s="5">
        <f t="shared" si="20"/>
        <v>0</v>
      </c>
      <c r="F365" s="6" t="str">
        <f t="shared" si="21"/>
        <v/>
      </c>
    </row>
    <row r="366" spans="1:6" ht="23.25" hidden="1" outlineLevel="1" thickBot="1" x14ac:dyDescent="0.3">
      <c r="A366" s="15"/>
      <c r="B366" s="8" t="s">
        <v>327</v>
      </c>
      <c r="C366" s="9"/>
      <c r="D366" s="9"/>
      <c r="E366" s="5">
        <f t="shared" si="20"/>
        <v>0</v>
      </c>
      <c r="F366" s="6" t="str">
        <f t="shared" si="21"/>
        <v/>
      </c>
    </row>
    <row r="367" spans="1:6" ht="23.25" hidden="1" outlineLevel="1" thickBot="1" x14ac:dyDescent="0.3">
      <c r="A367" s="15"/>
      <c r="B367" s="8" t="s">
        <v>328</v>
      </c>
      <c r="C367" s="9"/>
      <c r="D367" s="9"/>
      <c r="E367" s="5">
        <f t="shared" si="20"/>
        <v>0</v>
      </c>
      <c r="F367" s="6" t="str">
        <f t="shared" si="21"/>
        <v/>
      </c>
    </row>
    <row r="368" spans="1:6" ht="23.25" hidden="1" outlineLevel="1" thickBot="1" x14ac:dyDescent="0.3">
      <c r="A368" s="15"/>
      <c r="B368" s="8" t="s">
        <v>329</v>
      </c>
      <c r="C368" s="5">
        <v>1036.96</v>
      </c>
      <c r="D368" s="5">
        <v>60.34</v>
      </c>
      <c r="E368" s="5">
        <f t="shared" si="20"/>
        <v>976.62</v>
      </c>
      <c r="F368" s="6">
        <f t="shared" si="21"/>
        <v>16.1852833941001</v>
      </c>
    </row>
    <row r="369" spans="1:6" ht="23.25" hidden="1" outlineLevel="1" thickBot="1" x14ac:dyDescent="0.3">
      <c r="A369" s="15"/>
      <c r="B369" s="8" t="s">
        <v>330</v>
      </c>
      <c r="C369" s="9"/>
      <c r="D369" s="9"/>
      <c r="E369" s="5">
        <f t="shared" si="20"/>
        <v>0</v>
      </c>
      <c r="F369" s="6" t="str">
        <f t="shared" si="21"/>
        <v/>
      </c>
    </row>
    <row r="370" spans="1:6" ht="23.25" hidden="1" outlineLevel="1" thickBot="1" x14ac:dyDescent="0.3">
      <c r="A370" s="15"/>
      <c r="B370" s="8" t="s">
        <v>331</v>
      </c>
      <c r="C370" s="9"/>
      <c r="D370" s="5">
        <v>9.09</v>
      </c>
      <c r="E370" s="5">
        <f t="shared" si="20"/>
        <v>-9.09</v>
      </c>
      <c r="F370" s="6">
        <f t="shared" si="21"/>
        <v>-1</v>
      </c>
    </row>
    <row r="371" spans="1:6" ht="23.25" hidden="1" outlineLevel="1" thickBot="1" x14ac:dyDescent="0.3">
      <c r="A371" s="15"/>
      <c r="B371" s="8" t="s">
        <v>332</v>
      </c>
      <c r="C371" s="5">
        <v>-913.72</v>
      </c>
      <c r="D371" s="5">
        <v>-456.9</v>
      </c>
      <c r="E371" s="5">
        <f t="shared" si="20"/>
        <v>-456.82000000000005</v>
      </c>
      <c r="F371" s="6">
        <f t="shared" si="21"/>
        <v>0.99982490698183424</v>
      </c>
    </row>
    <row r="372" spans="1:6" ht="23.25" hidden="1" outlineLevel="1" thickBot="1" x14ac:dyDescent="0.3">
      <c r="A372" s="15"/>
      <c r="B372" s="8" t="s">
        <v>333</v>
      </c>
      <c r="C372" s="9"/>
      <c r="D372" s="9"/>
      <c r="E372" s="5">
        <f t="shared" si="20"/>
        <v>0</v>
      </c>
      <c r="F372" s="6" t="str">
        <f t="shared" si="21"/>
        <v/>
      </c>
    </row>
    <row r="373" spans="1:6" ht="23.25" hidden="1" outlineLevel="1" thickBot="1" x14ac:dyDescent="0.3">
      <c r="A373" s="15"/>
      <c r="B373" s="8" t="s">
        <v>334</v>
      </c>
      <c r="C373" s="5">
        <v>68.97</v>
      </c>
      <c r="D373" s="5">
        <v>17318.84</v>
      </c>
      <c r="E373" s="5">
        <f t="shared" si="20"/>
        <v>-17249.87</v>
      </c>
      <c r="F373" s="6">
        <f t="shared" si="21"/>
        <v>-0.9960176316658621</v>
      </c>
    </row>
    <row r="374" spans="1:6" ht="23.25" hidden="1" outlineLevel="1" thickBot="1" x14ac:dyDescent="0.3">
      <c r="A374" s="15"/>
      <c r="B374" s="8" t="s">
        <v>335</v>
      </c>
      <c r="C374" s="5">
        <v>41.87</v>
      </c>
      <c r="D374" s="5">
        <v>10187.49</v>
      </c>
      <c r="E374" s="5">
        <f t="shared" si="20"/>
        <v>-10145.619999999999</v>
      </c>
      <c r="F374" s="6">
        <f t="shared" si="21"/>
        <v>-0.9958900573153936</v>
      </c>
    </row>
    <row r="375" spans="1:6" ht="23.25" hidden="1" outlineLevel="1" thickBot="1" x14ac:dyDescent="0.3">
      <c r="A375" s="15"/>
      <c r="B375" s="8" t="s">
        <v>336</v>
      </c>
      <c r="C375" s="5">
        <v>125874.59</v>
      </c>
      <c r="D375" s="5">
        <v>114496.29</v>
      </c>
      <c r="E375" s="5">
        <f t="shared" si="20"/>
        <v>11378.300000000003</v>
      </c>
      <c r="F375" s="6">
        <f t="shared" si="21"/>
        <v>9.9377019115641244E-2</v>
      </c>
    </row>
    <row r="376" spans="1:6" ht="23.25" hidden="1" outlineLevel="1" thickBot="1" x14ac:dyDescent="0.3">
      <c r="A376" s="15"/>
      <c r="B376" s="8" t="s">
        <v>337</v>
      </c>
      <c r="C376" s="9"/>
      <c r="D376" s="5">
        <v>369.9</v>
      </c>
      <c r="E376" s="5">
        <f t="shared" si="20"/>
        <v>-369.9</v>
      </c>
      <c r="F376" s="6">
        <f t="shared" si="21"/>
        <v>-1</v>
      </c>
    </row>
    <row r="377" spans="1:6" ht="23.25" hidden="1" outlineLevel="1" thickBot="1" x14ac:dyDescent="0.3">
      <c r="A377" s="15"/>
      <c r="B377" s="8" t="s">
        <v>338</v>
      </c>
      <c r="C377" s="9"/>
      <c r="D377" s="5">
        <v>-400</v>
      </c>
      <c r="E377" s="5">
        <f t="shared" si="20"/>
        <v>400</v>
      </c>
      <c r="F377" s="6">
        <f t="shared" si="21"/>
        <v>-1</v>
      </c>
    </row>
    <row r="378" spans="1:6" ht="23.25" hidden="1" outlineLevel="1" thickBot="1" x14ac:dyDescent="0.3">
      <c r="A378" s="15"/>
      <c r="B378" s="8" t="s">
        <v>339</v>
      </c>
      <c r="C378" s="5">
        <v>375264.68</v>
      </c>
      <c r="D378" s="5">
        <v>945465.8</v>
      </c>
      <c r="E378" s="5">
        <f t="shared" si="20"/>
        <v>-570201.12000000011</v>
      </c>
      <c r="F378" s="6">
        <f t="shared" si="21"/>
        <v>-0.60309015936906452</v>
      </c>
    </row>
    <row r="379" spans="1:6" ht="23.25" hidden="1" outlineLevel="1" thickBot="1" x14ac:dyDescent="0.3">
      <c r="A379" s="15"/>
      <c r="B379" s="8" t="s">
        <v>340</v>
      </c>
      <c r="C379" s="5">
        <v>746754.67</v>
      </c>
      <c r="D379" s="5">
        <v>2141688</v>
      </c>
      <c r="E379" s="5">
        <f t="shared" si="20"/>
        <v>-1394933.33</v>
      </c>
      <c r="F379" s="6">
        <f t="shared" si="21"/>
        <v>-0.65132424984404824</v>
      </c>
    </row>
    <row r="380" spans="1:6" ht="23.25" hidden="1" outlineLevel="1" thickBot="1" x14ac:dyDescent="0.3">
      <c r="A380" s="15"/>
      <c r="B380" s="8" t="s">
        <v>341</v>
      </c>
      <c r="C380" s="5">
        <v>6491.97</v>
      </c>
      <c r="D380" s="9"/>
      <c r="E380" s="5">
        <f t="shared" si="20"/>
        <v>6491.97</v>
      </c>
      <c r="F380" s="6" t="str">
        <f t="shared" si="21"/>
        <v/>
      </c>
    </row>
    <row r="381" spans="1:6" ht="23.25" hidden="1" outlineLevel="1" thickBot="1" x14ac:dyDescent="0.3">
      <c r="A381" s="15"/>
      <c r="B381" s="8" t="s">
        <v>342</v>
      </c>
      <c r="C381" s="5">
        <v>83386.59</v>
      </c>
      <c r="D381" s="5">
        <v>97439.679999999993</v>
      </c>
      <c r="E381" s="5">
        <f t="shared" si="20"/>
        <v>-14053.089999999997</v>
      </c>
      <c r="F381" s="6">
        <f t="shared" si="21"/>
        <v>-0.14422348267153584</v>
      </c>
    </row>
    <row r="382" spans="1:6" ht="23.25" hidden="1" outlineLevel="1" thickBot="1" x14ac:dyDescent="0.3">
      <c r="A382" s="15"/>
      <c r="B382" s="8" t="s">
        <v>343</v>
      </c>
      <c r="C382" s="5">
        <v>33</v>
      </c>
      <c r="D382" s="9"/>
      <c r="E382" s="5">
        <f t="shared" si="20"/>
        <v>33</v>
      </c>
      <c r="F382" s="6" t="str">
        <f t="shared" si="21"/>
        <v/>
      </c>
    </row>
    <row r="383" spans="1:6" ht="23.25" hidden="1" outlineLevel="1" thickBot="1" x14ac:dyDescent="0.3">
      <c r="A383" s="15"/>
      <c r="B383" s="8" t="s">
        <v>344</v>
      </c>
      <c r="C383" s="5">
        <v>2096.75</v>
      </c>
      <c r="D383" s="9"/>
      <c r="E383" s="5">
        <f t="shared" si="20"/>
        <v>2096.75</v>
      </c>
      <c r="F383" s="6" t="str">
        <f t="shared" si="21"/>
        <v/>
      </c>
    </row>
    <row r="384" spans="1:6" ht="23.25" hidden="1" outlineLevel="1" thickBot="1" x14ac:dyDescent="0.3">
      <c r="A384" s="15"/>
      <c r="B384" s="8" t="s">
        <v>345</v>
      </c>
      <c r="C384" s="5">
        <v>548470.43999999994</v>
      </c>
      <c r="D384" s="5">
        <v>462952.36</v>
      </c>
      <c r="E384" s="5">
        <f t="shared" si="20"/>
        <v>85518.079999999958</v>
      </c>
      <c r="F384" s="6">
        <f t="shared" si="21"/>
        <v>0.1847232834065258</v>
      </c>
    </row>
    <row r="385" spans="1:6" ht="23.25" hidden="1" outlineLevel="1" thickBot="1" x14ac:dyDescent="0.3">
      <c r="A385" s="15"/>
      <c r="B385" s="8" t="s">
        <v>346</v>
      </c>
      <c r="C385" s="5">
        <v>695.75</v>
      </c>
      <c r="D385" s="9"/>
      <c r="E385" s="5">
        <f t="shared" si="20"/>
        <v>695.75</v>
      </c>
      <c r="F385" s="6" t="str">
        <f t="shared" si="21"/>
        <v/>
      </c>
    </row>
    <row r="386" spans="1:6" ht="23.25" hidden="1" outlineLevel="1" thickBot="1" x14ac:dyDescent="0.3">
      <c r="A386" s="15"/>
      <c r="B386" s="8" t="s">
        <v>347</v>
      </c>
      <c r="C386" s="9"/>
      <c r="D386" s="9"/>
      <c r="E386" s="5">
        <f t="shared" si="20"/>
        <v>0</v>
      </c>
      <c r="F386" s="6" t="str">
        <f t="shared" si="21"/>
        <v/>
      </c>
    </row>
    <row r="387" spans="1:6" ht="23.25" hidden="1" outlineLevel="1" thickBot="1" x14ac:dyDescent="0.3">
      <c r="A387" s="15"/>
      <c r="B387" s="8" t="s">
        <v>348</v>
      </c>
      <c r="C387" s="5">
        <v>776068.28</v>
      </c>
      <c r="D387" s="5">
        <v>811823.15</v>
      </c>
      <c r="E387" s="5">
        <f t="shared" si="20"/>
        <v>-35754.869999999995</v>
      </c>
      <c r="F387" s="6">
        <f t="shared" si="21"/>
        <v>-4.4042683434193756E-2</v>
      </c>
    </row>
    <row r="388" spans="1:6" ht="23.25" hidden="1" outlineLevel="1" thickBot="1" x14ac:dyDescent="0.3">
      <c r="A388" s="15"/>
      <c r="B388" s="8" t="s">
        <v>349</v>
      </c>
      <c r="C388" s="5">
        <v>165.64</v>
      </c>
      <c r="D388" s="5">
        <v>271.08999999999997</v>
      </c>
      <c r="E388" s="5">
        <f t="shared" si="20"/>
        <v>-105.44999999999999</v>
      </c>
      <c r="F388" s="6">
        <f t="shared" si="21"/>
        <v>-0.38898520786454682</v>
      </c>
    </row>
    <row r="389" spans="1:6" ht="23.25" hidden="1" outlineLevel="1" thickBot="1" x14ac:dyDescent="0.3">
      <c r="A389" s="15"/>
      <c r="B389" s="8" t="s">
        <v>350</v>
      </c>
      <c r="C389" s="5">
        <v>40979213.43</v>
      </c>
      <c r="D389" s="5">
        <v>39616120.5</v>
      </c>
      <c r="E389" s="5">
        <f t="shared" si="20"/>
        <v>1363092.9299999997</v>
      </c>
      <c r="F389" s="6">
        <f t="shared" si="21"/>
        <v>3.4407531903584546E-2</v>
      </c>
    </row>
    <row r="390" spans="1:6" ht="23.25" hidden="1" outlineLevel="1" thickBot="1" x14ac:dyDescent="0.3">
      <c r="A390" s="15"/>
      <c r="B390" s="8" t="s">
        <v>351</v>
      </c>
      <c r="C390" s="5">
        <v>73.89</v>
      </c>
      <c r="D390" s="5">
        <v>-160</v>
      </c>
      <c r="E390" s="5">
        <f t="shared" si="20"/>
        <v>233.89</v>
      </c>
      <c r="F390" s="6">
        <f t="shared" si="21"/>
        <v>-1.4618125</v>
      </c>
    </row>
    <row r="391" spans="1:6" ht="23.25" hidden="1" outlineLevel="1" thickBot="1" x14ac:dyDescent="0.3">
      <c r="A391" s="15"/>
      <c r="B391" s="8" t="s">
        <v>352</v>
      </c>
      <c r="C391" s="5">
        <v>265</v>
      </c>
      <c r="D391" s="5">
        <v>-500</v>
      </c>
      <c r="E391" s="5">
        <f t="shared" ref="E391:E454" si="22">C391-D391</f>
        <v>765</v>
      </c>
      <c r="F391" s="6">
        <f t="shared" ref="F391:F454" si="23">IFERROR(E391/D391,"")</f>
        <v>-1.53</v>
      </c>
    </row>
    <row r="392" spans="1:6" ht="15.75" hidden="1" outlineLevel="1" thickBot="1" x14ac:dyDescent="0.3">
      <c r="A392" s="15"/>
      <c r="B392" s="8" t="s">
        <v>353</v>
      </c>
      <c r="C392" s="5">
        <v>7141.36</v>
      </c>
      <c r="D392" s="5">
        <v>7853.88</v>
      </c>
      <c r="E392" s="5">
        <f t="shared" si="22"/>
        <v>-712.52000000000044</v>
      </c>
      <c r="F392" s="6">
        <f t="shared" si="23"/>
        <v>-9.0722038024517879E-2</v>
      </c>
    </row>
    <row r="393" spans="1:6" ht="23.25" hidden="1" outlineLevel="1" thickBot="1" x14ac:dyDescent="0.3">
      <c r="A393" s="15"/>
      <c r="B393" s="8" t="s">
        <v>354</v>
      </c>
      <c r="C393" s="9"/>
      <c r="D393" s="5">
        <v>7.95</v>
      </c>
      <c r="E393" s="5">
        <f t="shared" si="22"/>
        <v>-7.95</v>
      </c>
      <c r="F393" s="6">
        <f t="shared" si="23"/>
        <v>-1</v>
      </c>
    </row>
    <row r="394" spans="1:6" ht="23.25" hidden="1" outlineLevel="1" thickBot="1" x14ac:dyDescent="0.3">
      <c r="A394" s="15"/>
      <c r="B394" s="8" t="s">
        <v>355</v>
      </c>
      <c r="C394" s="5">
        <v>18321.349999999999</v>
      </c>
      <c r="D394" s="5">
        <v>39468.379999999997</v>
      </c>
      <c r="E394" s="5">
        <f t="shared" si="22"/>
        <v>-21147.03</v>
      </c>
      <c r="F394" s="6">
        <f t="shared" si="23"/>
        <v>-0.53579675679619987</v>
      </c>
    </row>
    <row r="395" spans="1:6" ht="23.25" hidden="1" outlineLevel="1" thickBot="1" x14ac:dyDescent="0.3">
      <c r="A395" s="15"/>
      <c r="B395" s="8" t="s">
        <v>356</v>
      </c>
      <c r="C395" s="9"/>
      <c r="D395" s="5">
        <v>126.16</v>
      </c>
      <c r="E395" s="5">
        <f t="shared" si="22"/>
        <v>-126.16</v>
      </c>
      <c r="F395" s="6">
        <f t="shared" si="23"/>
        <v>-1</v>
      </c>
    </row>
    <row r="396" spans="1:6" ht="23.25" hidden="1" outlineLevel="1" thickBot="1" x14ac:dyDescent="0.3">
      <c r="A396" s="15"/>
      <c r="B396" s="8" t="s">
        <v>357</v>
      </c>
      <c r="C396" s="9"/>
      <c r="D396" s="5">
        <v>206</v>
      </c>
      <c r="E396" s="5">
        <f t="shared" si="22"/>
        <v>-206</v>
      </c>
      <c r="F396" s="6">
        <f t="shared" si="23"/>
        <v>-1</v>
      </c>
    </row>
    <row r="397" spans="1:6" ht="23.25" hidden="1" outlineLevel="1" thickBot="1" x14ac:dyDescent="0.3">
      <c r="A397" s="15"/>
      <c r="B397" s="8" t="s">
        <v>358</v>
      </c>
      <c r="C397" s="5">
        <v>1341373.54</v>
      </c>
      <c r="D397" s="5">
        <v>1354207.5</v>
      </c>
      <c r="E397" s="5">
        <f t="shared" si="22"/>
        <v>-12833.959999999963</v>
      </c>
      <c r="F397" s="6">
        <f t="shared" si="23"/>
        <v>-9.4771000751361686E-3</v>
      </c>
    </row>
    <row r="398" spans="1:6" ht="23.25" hidden="1" outlineLevel="1" thickBot="1" x14ac:dyDescent="0.3">
      <c r="A398" s="15"/>
      <c r="B398" s="8" t="s">
        <v>359</v>
      </c>
      <c r="C398" s="5">
        <v>508394.22</v>
      </c>
      <c r="D398" s="5">
        <v>868128.6</v>
      </c>
      <c r="E398" s="5">
        <f t="shared" si="22"/>
        <v>-359734.38</v>
      </c>
      <c r="F398" s="6">
        <f t="shared" si="23"/>
        <v>-0.41437913691589012</v>
      </c>
    </row>
    <row r="399" spans="1:6" ht="23.25" hidden="1" outlineLevel="1" thickBot="1" x14ac:dyDescent="0.3">
      <c r="A399" s="15"/>
      <c r="B399" s="8" t="s">
        <v>360</v>
      </c>
      <c r="C399" s="5">
        <v>77934.58</v>
      </c>
      <c r="D399" s="5">
        <v>60068.75</v>
      </c>
      <c r="E399" s="5">
        <f t="shared" si="22"/>
        <v>17865.830000000002</v>
      </c>
      <c r="F399" s="6">
        <f t="shared" si="23"/>
        <v>0.29742303610446369</v>
      </c>
    </row>
    <row r="400" spans="1:6" ht="23.25" hidden="1" outlineLevel="1" thickBot="1" x14ac:dyDescent="0.3">
      <c r="A400" s="15"/>
      <c r="B400" s="8" t="s">
        <v>361</v>
      </c>
      <c r="C400" s="5">
        <v>278.41000000000003</v>
      </c>
      <c r="D400" s="5">
        <v>34867.49</v>
      </c>
      <c r="E400" s="5">
        <f t="shared" si="22"/>
        <v>-34589.079999999994</v>
      </c>
      <c r="F400" s="6">
        <f t="shared" si="23"/>
        <v>-0.99201519811147854</v>
      </c>
    </row>
    <row r="401" spans="1:6" ht="23.25" hidden="1" outlineLevel="1" thickBot="1" x14ac:dyDescent="0.3">
      <c r="A401" s="15"/>
      <c r="B401" s="8" t="s">
        <v>362</v>
      </c>
      <c r="C401" s="5">
        <v>17020</v>
      </c>
      <c r="D401" s="5">
        <v>5180</v>
      </c>
      <c r="E401" s="5">
        <f t="shared" si="22"/>
        <v>11840</v>
      </c>
      <c r="F401" s="6">
        <f t="shared" si="23"/>
        <v>2.2857142857142856</v>
      </c>
    </row>
    <row r="402" spans="1:6" ht="23.25" hidden="1" outlineLevel="1" thickBot="1" x14ac:dyDescent="0.3">
      <c r="A402" s="15"/>
      <c r="B402" s="8" t="s">
        <v>363</v>
      </c>
      <c r="C402" s="5">
        <v>3400.84</v>
      </c>
      <c r="D402" s="5">
        <v>12005.21</v>
      </c>
      <c r="E402" s="5">
        <f t="shared" si="22"/>
        <v>-8604.369999999999</v>
      </c>
      <c r="F402" s="6">
        <f t="shared" si="23"/>
        <v>-0.71671965754868094</v>
      </c>
    </row>
    <row r="403" spans="1:6" ht="23.25" hidden="1" outlineLevel="1" thickBot="1" x14ac:dyDescent="0.3">
      <c r="A403" s="15"/>
      <c r="B403" s="8" t="s">
        <v>364</v>
      </c>
      <c r="C403" s="5">
        <v>337870.19</v>
      </c>
      <c r="D403" s="5">
        <v>334792.78999999998</v>
      </c>
      <c r="E403" s="5">
        <f t="shared" si="22"/>
        <v>3077.4000000000233</v>
      </c>
      <c r="F403" s="6">
        <f t="shared" si="23"/>
        <v>9.1919542233870194E-3</v>
      </c>
    </row>
    <row r="404" spans="1:6" ht="23.25" hidden="1" outlineLevel="1" thickBot="1" x14ac:dyDescent="0.3">
      <c r="A404" s="15"/>
      <c r="B404" s="8" t="s">
        <v>365</v>
      </c>
      <c r="C404" s="5">
        <v>17985.740000000002</v>
      </c>
      <c r="D404" s="5">
        <v>32235.13</v>
      </c>
      <c r="E404" s="5">
        <f t="shared" si="22"/>
        <v>-14249.39</v>
      </c>
      <c r="F404" s="6">
        <f t="shared" si="23"/>
        <v>-0.44204537099741797</v>
      </c>
    </row>
    <row r="405" spans="1:6" ht="23.25" hidden="1" outlineLevel="1" thickBot="1" x14ac:dyDescent="0.3">
      <c r="A405" s="15"/>
      <c r="B405" s="8" t="s">
        <v>366</v>
      </c>
      <c r="C405" s="5">
        <v>65057.599999999999</v>
      </c>
      <c r="D405" s="5">
        <v>93595.74</v>
      </c>
      <c r="E405" s="5">
        <f t="shared" si="22"/>
        <v>-28538.140000000007</v>
      </c>
      <c r="F405" s="6">
        <f t="shared" si="23"/>
        <v>-0.30490853536710116</v>
      </c>
    </row>
    <row r="406" spans="1:6" ht="23.25" hidden="1" outlineLevel="1" thickBot="1" x14ac:dyDescent="0.3">
      <c r="A406" s="15"/>
      <c r="B406" s="8" t="s">
        <v>367</v>
      </c>
      <c r="C406" s="5">
        <v>22376.2</v>
      </c>
      <c r="D406" s="5">
        <v>20465.57</v>
      </c>
      <c r="E406" s="5">
        <f t="shared" si="22"/>
        <v>1910.630000000001</v>
      </c>
      <c r="F406" s="6">
        <f t="shared" si="23"/>
        <v>9.3358259750400352E-2</v>
      </c>
    </row>
    <row r="407" spans="1:6" ht="15.75" hidden="1" outlineLevel="1" thickBot="1" x14ac:dyDescent="0.3">
      <c r="A407" s="15"/>
      <c r="B407" s="8" t="s">
        <v>368</v>
      </c>
      <c r="C407" s="5">
        <v>49653.25</v>
      </c>
      <c r="D407" s="5">
        <v>32217.87</v>
      </c>
      <c r="E407" s="5">
        <f t="shared" si="22"/>
        <v>17435.38</v>
      </c>
      <c r="F407" s="6">
        <f t="shared" si="23"/>
        <v>0.54117109542002628</v>
      </c>
    </row>
    <row r="408" spans="1:6" ht="23.25" hidden="1" outlineLevel="1" thickBot="1" x14ac:dyDescent="0.3">
      <c r="A408" s="15"/>
      <c r="B408" s="8" t="s">
        <v>369</v>
      </c>
      <c r="C408" s="9"/>
      <c r="D408" s="9"/>
      <c r="E408" s="5">
        <f t="shared" si="22"/>
        <v>0</v>
      </c>
      <c r="F408" s="6" t="str">
        <f t="shared" si="23"/>
        <v/>
      </c>
    </row>
    <row r="409" spans="1:6" ht="23.25" hidden="1" outlineLevel="1" thickBot="1" x14ac:dyDescent="0.3">
      <c r="A409" s="15"/>
      <c r="B409" s="8" t="s">
        <v>370</v>
      </c>
      <c r="C409" s="9"/>
      <c r="D409" s="9"/>
      <c r="E409" s="5">
        <f t="shared" si="22"/>
        <v>0</v>
      </c>
      <c r="F409" s="6" t="str">
        <f t="shared" si="23"/>
        <v/>
      </c>
    </row>
    <row r="410" spans="1:6" ht="15.75" hidden="1" outlineLevel="1" thickBot="1" x14ac:dyDescent="0.3">
      <c r="A410" s="15"/>
      <c r="B410" s="8" t="s">
        <v>371</v>
      </c>
      <c r="C410" s="9"/>
      <c r="D410" s="5">
        <v>22.54</v>
      </c>
      <c r="E410" s="5">
        <f t="shared" si="22"/>
        <v>-22.54</v>
      </c>
      <c r="F410" s="6">
        <f t="shared" si="23"/>
        <v>-1</v>
      </c>
    </row>
    <row r="411" spans="1:6" ht="23.25" hidden="1" outlineLevel="1" thickBot="1" x14ac:dyDescent="0.3">
      <c r="A411" s="15"/>
      <c r="B411" s="8" t="s">
        <v>372</v>
      </c>
      <c r="C411" s="5">
        <v>71815.899999999994</v>
      </c>
      <c r="D411" s="5">
        <v>572604.18999999994</v>
      </c>
      <c r="E411" s="5">
        <f t="shared" si="22"/>
        <v>-500788.28999999992</v>
      </c>
      <c r="F411" s="6">
        <f t="shared" si="23"/>
        <v>-0.87458020521994428</v>
      </c>
    </row>
    <row r="412" spans="1:6" ht="23.25" hidden="1" outlineLevel="1" thickBot="1" x14ac:dyDescent="0.3">
      <c r="A412" s="15"/>
      <c r="B412" s="8" t="s">
        <v>373</v>
      </c>
      <c r="C412" s="5">
        <v>52796.01</v>
      </c>
      <c r="D412" s="5">
        <v>23954</v>
      </c>
      <c r="E412" s="5">
        <f t="shared" si="22"/>
        <v>28842.010000000002</v>
      </c>
      <c r="F412" s="6">
        <f t="shared" si="23"/>
        <v>1.2040581948735076</v>
      </c>
    </row>
    <row r="413" spans="1:6" ht="23.25" hidden="1" outlineLevel="1" thickBot="1" x14ac:dyDescent="0.3">
      <c r="A413" s="15"/>
      <c r="B413" s="8" t="s">
        <v>374</v>
      </c>
      <c r="C413" s="5">
        <v>1087717.97</v>
      </c>
      <c r="D413" s="5">
        <v>2006514.15</v>
      </c>
      <c r="E413" s="5">
        <f t="shared" si="22"/>
        <v>-918796.17999999993</v>
      </c>
      <c r="F413" s="6">
        <f t="shared" si="23"/>
        <v>-0.45790665368594585</v>
      </c>
    </row>
    <row r="414" spans="1:6" ht="23.25" hidden="1" outlineLevel="1" thickBot="1" x14ac:dyDescent="0.3">
      <c r="A414" s="15"/>
      <c r="B414" s="8" t="s">
        <v>374</v>
      </c>
      <c r="C414" s="5">
        <v>777844.59</v>
      </c>
      <c r="D414" s="5">
        <v>842496.51</v>
      </c>
      <c r="E414" s="5">
        <f t="shared" si="22"/>
        <v>-64651.920000000042</v>
      </c>
      <c r="F414" s="6">
        <f t="shared" si="23"/>
        <v>-7.6738501860381642E-2</v>
      </c>
    </row>
    <row r="415" spans="1:6" ht="23.25" hidden="1" outlineLevel="1" thickBot="1" x14ac:dyDescent="0.3">
      <c r="A415" s="15"/>
      <c r="B415" s="8" t="s">
        <v>375</v>
      </c>
      <c r="C415" s="5">
        <v>-4138.29</v>
      </c>
      <c r="D415" s="5">
        <v>14903.5</v>
      </c>
      <c r="E415" s="5">
        <f t="shared" si="22"/>
        <v>-19041.79</v>
      </c>
      <c r="F415" s="6">
        <f t="shared" si="23"/>
        <v>-1.2776723588418828</v>
      </c>
    </row>
    <row r="416" spans="1:6" ht="23.25" hidden="1" outlineLevel="1" thickBot="1" x14ac:dyDescent="0.3">
      <c r="A416" s="15"/>
      <c r="B416" s="8" t="s">
        <v>376</v>
      </c>
      <c r="C416" s="5">
        <v>1582334.73</v>
      </c>
      <c r="D416" s="5">
        <v>1816007.03</v>
      </c>
      <c r="E416" s="5">
        <f t="shared" si="22"/>
        <v>-233672.30000000005</v>
      </c>
      <c r="F416" s="6">
        <f t="shared" si="23"/>
        <v>-0.12867367589430534</v>
      </c>
    </row>
    <row r="417" spans="1:6" ht="23.25" hidden="1" outlineLevel="1" thickBot="1" x14ac:dyDescent="0.3">
      <c r="A417" s="15"/>
      <c r="B417" s="8" t="s">
        <v>377</v>
      </c>
      <c r="C417" s="5">
        <v>32601.66</v>
      </c>
      <c r="D417" s="5">
        <v>419789.6</v>
      </c>
      <c r="E417" s="5">
        <f t="shared" si="22"/>
        <v>-387187.94</v>
      </c>
      <c r="F417" s="6">
        <f t="shared" si="23"/>
        <v>-0.92233809508382303</v>
      </c>
    </row>
    <row r="418" spans="1:6" ht="23.25" hidden="1" outlineLevel="1" thickBot="1" x14ac:dyDescent="0.3">
      <c r="A418" s="15"/>
      <c r="B418" s="8" t="s">
        <v>378</v>
      </c>
      <c r="C418" s="5">
        <v>764951.44</v>
      </c>
      <c r="D418" s="5">
        <v>583430.39</v>
      </c>
      <c r="E418" s="5">
        <f t="shared" si="22"/>
        <v>181521.04999999993</v>
      </c>
      <c r="F418" s="6">
        <f t="shared" si="23"/>
        <v>0.31112717662856049</v>
      </c>
    </row>
    <row r="419" spans="1:6" ht="15.75" hidden="1" outlineLevel="1" thickBot="1" x14ac:dyDescent="0.3">
      <c r="A419" s="15"/>
      <c r="B419" s="8" t="s">
        <v>379</v>
      </c>
      <c r="C419" s="5">
        <v>513.55999999999995</v>
      </c>
      <c r="D419" s="9"/>
      <c r="E419" s="5">
        <f t="shared" si="22"/>
        <v>513.55999999999995</v>
      </c>
      <c r="F419" s="6" t="str">
        <f t="shared" si="23"/>
        <v/>
      </c>
    </row>
    <row r="420" spans="1:6" ht="15.75" hidden="1" outlineLevel="1" thickBot="1" x14ac:dyDescent="0.3">
      <c r="A420" s="15"/>
      <c r="B420" s="8" t="s">
        <v>380</v>
      </c>
      <c r="C420" s="5">
        <v>24711.5</v>
      </c>
      <c r="D420" s="5">
        <v>16968.400000000001</v>
      </c>
      <c r="E420" s="5">
        <f t="shared" si="22"/>
        <v>7743.0999999999985</v>
      </c>
      <c r="F420" s="6">
        <f t="shared" si="23"/>
        <v>0.45632469767332207</v>
      </c>
    </row>
    <row r="421" spans="1:6" ht="15.75" hidden="1" outlineLevel="1" thickBot="1" x14ac:dyDescent="0.3">
      <c r="A421" s="15"/>
      <c r="B421" s="8" t="s">
        <v>381</v>
      </c>
      <c r="C421" s="5">
        <v>4140</v>
      </c>
      <c r="D421" s="5">
        <v>6278.7</v>
      </c>
      <c r="E421" s="5">
        <f t="shared" si="22"/>
        <v>-2138.6999999999998</v>
      </c>
      <c r="F421" s="6">
        <f t="shared" si="23"/>
        <v>-0.34062783697262172</v>
      </c>
    </row>
    <row r="422" spans="1:6" ht="23.25" hidden="1" outlineLevel="1" thickBot="1" x14ac:dyDescent="0.3">
      <c r="A422" s="15"/>
      <c r="B422" s="8" t="s">
        <v>382</v>
      </c>
      <c r="C422" s="5">
        <v>2266679.4500000002</v>
      </c>
      <c r="D422" s="5">
        <v>1571676.93</v>
      </c>
      <c r="E422" s="5">
        <f t="shared" si="22"/>
        <v>695002.52000000025</v>
      </c>
      <c r="F422" s="6">
        <f t="shared" si="23"/>
        <v>0.44220444210503251</v>
      </c>
    </row>
    <row r="423" spans="1:6" ht="15.75" hidden="1" outlineLevel="1" thickBot="1" x14ac:dyDescent="0.3">
      <c r="A423" s="15"/>
      <c r="B423" s="8" t="s">
        <v>383</v>
      </c>
      <c r="C423" s="9"/>
      <c r="D423" s="9"/>
      <c r="E423" s="5">
        <f t="shared" si="22"/>
        <v>0</v>
      </c>
      <c r="F423" s="6" t="str">
        <f t="shared" si="23"/>
        <v/>
      </c>
    </row>
    <row r="424" spans="1:6" ht="23.25" hidden="1" outlineLevel="1" thickBot="1" x14ac:dyDescent="0.3">
      <c r="A424" s="15"/>
      <c r="B424" s="8" t="s">
        <v>384</v>
      </c>
      <c r="C424" s="9"/>
      <c r="D424" s="5">
        <v>2072.4899999999998</v>
      </c>
      <c r="E424" s="5">
        <f t="shared" si="22"/>
        <v>-2072.4899999999998</v>
      </c>
      <c r="F424" s="6">
        <f t="shared" si="23"/>
        <v>-1</v>
      </c>
    </row>
    <row r="425" spans="1:6" ht="15.75" hidden="1" outlineLevel="1" thickBot="1" x14ac:dyDescent="0.3">
      <c r="A425" s="15"/>
      <c r="B425" s="8" t="s">
        <v>385</v>
      </c>
      <c r="C425" s="9"/>
      <c r="D425" s="9"/>
      <c r="E425" s="5">
        <f t="shared" si="22"/>
        <v>0</v>
      </c>
      <c r="F425" s="6" t="str">
        <f t="shared" si="23"/>
        <v/>
      </c>
    </row>
    <row r="426" spans="1:6" ht="23.25" hidden="1" outlineLevel="1" thickBot="1" x14ac:dyDescent="0.3">
      <c r="A426" s="15"/>
      <c r="B426" s="8" t="s">
        <v>386</v>
      </c>
      <c r="C426" s="9"/>
      <c r="D426" s="9"/>
      <c r="E426" s="5">
        <f t="shared" si="22"/>
        <v>0</v>
      </c>
      <c r="F426" s="6" t="str">
        <f t="shared" si="23"/>
        <v/>
      </c>
    </row>
    <row r="427" spans="1:6" ht="23.25" hidden="1" outlineLevel="1" thickBot="1" x14ac:dyDescent="0.3">
      <c r="A427" s="15"/>
      <c r="B427" s="8" t="s">
        <v>387</v>
      </c>
      <c r="C427" s="9"/>
      <c r="D427" s="9"/>
      <c r="E427" s="5">
        <f t="shared" si="22"/>
        <v>0</v>
      </c>
      <c r="F427" s="6" t="str">
        <f t="shared" si="23"/>
        <v/>
      </c>
    </row>
    <row r="428" spans="1:6" ht="15.75" hidden="1" outlineLevel="1" thickBot="1" x14ac:dyDescent="0.3">
      <c r="A428" s="15"/>
      <c r="B428" s="8" t="s">
        <v>388</v>
      </c>
      <c r="C428" s="5">
        <v>-12712.71</v>
      </c>
      <c r="D428" s="5">
        <v>14057.71</v>
      </c>
      <c r="E428" s="5">
        <f t="shared" si="22"/>
        <v>-26770.42</v>
      </c>
      <c r="F428" s="6">
        <f t="shared" si="23"/>
        <v>-1.9043229658315615</v>
      </c>
    </row>
    <row r="429" spans="1:6" ht="23.25" hidden="1" outlineLevel="1" thickBot="1" x14ac:dyDescent="0.3">
      <c r="A429" s="15"/>
      <c r="B429" s="8" t="s">
        <v>389</v>
      </c>
      <c r="C429" s="5">
        <v>467537.18</v>
      </c>
      <c r="D429" s="5">
        <v>456591.23</v>
      </c>
      <c r="E429" s="5">
        <f t="shared" si="22"/>
        <v>10945.950000000012</v>
      </c>
      <c r="F429" s="6">
        <f t="shared" si="23"/>
        <v>2.3973193703260599E-2</v>
      </c>
    </row>
    <row r="430" spans="1:6" ht="23.25" hidden="1" outlineLevel="1" thickBot="1" x14ac:dyDescent="0.3">
      <c r="A430" s="15"/>
      <c r="B430" s="8" t="s">
        <v>390</v>
      </c>
      <c r="C430" s="5">
        <v>30410.5</v>
      </c>
      <c r="D430" s="5">
        <v>13359</v>
      </c>
      <c r="E430" s="5">
        <f t="shared" si="22"/>
        <v>17051.5</v>
      </c>
      <c r="F430" s="6">
        <f t="shared" si="23"/>
        <v>1.2764054195673329</v>
      </c>
    </row>
    <row r="431" spans="1:6" ht="23.25" hidden="1" outlineLevel="1" thickBot="1" x14ac:dyDescent="0.3">
      <c r="A431" s="15"/>
      <c r="B431" s="8" t="s">
        <v>391</v>
      </c>
      <c r="C431" s="5">
        <v>8906.15</v>
      </c>
      <c r="D431" s="5">
        <v>2298.14</v>
      </c>
      <c r="E431" s="5">
        <f t="shared" si="22"/>
        <v>6608.01</v>
      </c>
      <c r="F431" s="6">
        <f t="shared" si="23"/>
        <v>2.8753731278338135</v>
      </c>
    </row>
    <row r="432" spans="1:6" ht="23.25" hidden="1" outlineLevel="1" thickBot="1" x14ac:dyDescent="0.3">
      <c r="A432" s="15"/>
      <c r="B432" s="8" t="s">
        <v>392</v>
      </c>
      <c r="C432" s="9"/>
      <c r="D432" s="9"/>
      <c r="E432" s="5">
        <f t="shared" si="22"/>
        <v>0</v>
      </c>
      <c r="F432" s="6" t="str">
        <f t="shared" si="23"/>
        <v/>
      </c>
    </row>
    <row r="433" spans="1:6" ht="23.25" hidden="1" outlineLevel="1" thickBot="1" x14ac:dyDescent="0.3">
      <c r="A433" s="15"/>
      <c r="B433" s="8" t="s">
        <v>393</v>
      </c>
      <c r="C433" s="5">
        <v>32588.02</v>
      </c>
      <c r="D433" s="5">
        <v>36309.730000000003</v>
      </c>
      <c r="E433" s="5">
        <f t="shared" si="22"/>
        <v>-3721.7100000000028</v>
      </c>
      <c r="F433" s="6">
        <f t="shared" si="23"/>
        <v>-0.10249897203862443</v>
      </c>
    </row>
    <row r="434" spans="1:6" ht="23.25" hidden="1" outlineLevel="1" thickBot="1" x14ac:dyDescent="0.3">
      <c r="A434" s="15"/>
      <c r="B434" s="8" t="s">
        <v>394</v>
      </c>
      <c r="C434" s="5">
        <v>1408413.63</v>
      </c>
      <c r="D434" s="5">
        <v>1582764.21</v>
      </c>
      <c r="E434" s="5">
        <f t="shared" si="22"/>
        <v>-174350.58000000007</v>
      </c>
      <c r="F434" s="6">
        <f t="shared" si="23"/>
        <v>-0.11015575086828636</v>
      </c>
    </row>
    <row r="435" spans="1:6" ht="23.25" hidden="1" outlineLevel="1" thickBot="1" x14ac:dyDescent="0.3">
      <c r="A435" s="15"/>
      <c r="B435" s="8" t="s">
        <v>395</v>
      </c>
      <c r="C435" s="5">
        <v>597076.91</v>
      </c>
      <c r="D435" s="5">
        <v>512037.65</v>
      </c>
      <c r="E435" s="5">
        <f t="shared" si="22"/>
        <v>85039.260000000009</v>
      </c>
      <c r="F435" s="6">
        <f t="shared" si="23"/>
        <v>0.16608009196198756</v>
      </c>
    </row>
    <row r="436" spans="1:6" ht="23.25" hidden="1" outlineLevel="1" thickBot="1" x14ac:dyDescent="0.3">
      <c r="A436" s="15"/>
      <c r="B436" s="8" t="s">
        <v>396</v>
      </c>
      <c r="C436" s="5">
        <v>-1455.61</v>
      </c>
      <c r="D436" s="5">
        <v>659.04</v>
      </c>
      <c r="E436" s="5">
        <f t="shared" si="22"/>
        <v>-2114.6499999999996</v>
      </c>
      <c r="F436" s="6">
        <f t="shared" si="23"/>
        <v>-3.2086823258072346</v>
      </c>
    </row>
    <row r="437" spans="1:6" ht="23.25" hidden="1" outlineLevel="1" thickBot="1" x14ac:dyDescent="0.3">
      <c r="A437" s="15"/>
      <c r="B437" s="8" t="s">
        <v>397</v>
      </c>
      <c r="C437" s="5">
        <v>4282465.3499999996</v>
      </c>
      <c r="D437" s="5">
        <v>3517038.02</v>
      </c>
      <c r="E437" s="5">
        <f t="shared" si="22"/>
        <v>765427.32999999961</v>
      </c>
      <c r="F437" s="6">
        <f t="shared" si="23"/>
        <v>0.21763407891734979</v>
      </c>
    </row>
    <row r="438" spans="1:6" ht="23.25" hidden="1" outlineLevel="1" thickBot="1" x14ac:dyDescent="0.3">
      <c r="A438" s="15"/>
      <c r="B438" s="8" t="s">
        <v>398</v>
      </c>
      <c r="C438" s="5">
        <v>505866.7</v>
      </c>
      <c r="D438" s="5">
        <v>521951.18</v>
      </c>
      <c r="E438" s="5">
        <f t="shared" si="22"/>
        <v>-16084.479999999981</v>
      </c>
      <c r="F438" s="6">
        <f t="shared" si="23"/>
        <v>-3.0816062145888782E-2</v>
      </c>
    </row>
    <row r="439" spans="1:6" ht="23.25" hidden="1" outlineLevel="1" thickBot="1" x14ac:dyDescent="0.3">
      <c r="A439" s="15"/>
      <c r="B439" s="8" t="s">
        <v>399</v>
      </c>
      <c r="C439" s="5">
        <v>260014.33</v>
      </c>
      <c r="D439" s="5">
        <v>169296.12</v>
      </c>
      <c r="E439" s="5">
        <f t="shared" si="22"/>
        <v>90718.209999999992</v>
      </c>
      <c r="F439" s="6">
        <f t="shared" si="23"/>
        <v>0.53585522219883119</v>
      </c>
    </row>
    <row r="440" spans="1:6" ht="23.25" hidden="1" outlineLevel="1" thickBot="1" x14ac:dyDescent="0.3">
      <c r="A440" s="15"/>
      <c r="B440" s="8" t="s">
        <v>400</v>
      </c>
      <c r="C440" s="5">
        <v>36705.96</v>
      </c>
      <c r="D440" s="5">
        <v>34537.269999999997</v>
      </c>
      <c r="E440" s="5">
        <f t="shared" si="22"/>
        <v>2168.6900000000023</v>
      </c>
      <c r="F440" s="6">
        <f t="shared" si="23"/>
        <v>6.2792745344377315E-2</v>
      </c>
    </row>
    <row r="441" spans="1:6" ht="23.25" hidden="1" outlineLevel="1" thickBot="1" x14ac:dyDescent="0.3">
      <c r="A441" s="15"/>
      <c r="B441" s="8" t="s">
        <v>401</v>
      </c>
      <c r="C441" s="5">
        <v>1508702.21</v>
      </c>
      <c r="D441" s="5">
        <v>1604409.73</v>
      </c>
      <c r="E441" s="5">
        <f t="shared" si="22"/>
        <v>-95707.520000000019</v>
      </c>
      <c r="F441" s="6">
        <f t="shared" si="23"/>
        <v>-5.9652792058297988E-2</v>
      </c>
    </row>
    <row r="442" spans="1:6" ht="23.25" hidden="1" outlineLevel="1" thickBot="1" x14ac:dyDescent="0.3">
      <c r="A442" s="15"/>
      <c r="B442" s="8" t="s">
        <v>402</v>
      </c>
      <c r="C442" s="9"/>
      <c r="D442" s="9"/>
      <c r="E442" s="5">
        <f t="shared" si="22"/>
        <v>0</v>
      </c>
      <c r="F442" s="6" t="str">
        <f t="shared" si="23"/>
        <v/>
      </c>
    </row>
    <row r="443" spans="1:6" ht="23.25" hidden="1" outlineLevel="1" thickBot="1" x14ac:dyDescent="0.3">
      <c r="A443" s="15"/>
      <c r="B443" s="8" t="s">
        <v>403</v>
      </c>
      <c r="C443" s="5">
        <v>32907.120000000003</v>
      </c>
      <c r="D443" s="5">
        <v>74131.38</v>
      </c>
      <c r="E443" s="5">
        <f t="shared" si="22"/>
        <v>-41224.26</v>
      </c>
      <c r="F443" s="6">
        <f t="shared" si="23"/>
        <v>-0.55609729644854855</v>
      </c>
    </row>
    <row r="444" spans="1:6" ht="23.25" hidden="1" outlineLevel="1" thickBot="1" x14ac:dyDescent="0.3">
      <c r="A444" s="15"/>
      <c r="B444" s="8" t="s">
        <v>404</v>
      </c>
      <c r="C444" s="5">
        <v>20123.849999999999</v>
      </c>
      <c r="D444" s="5">
        <v>46531.93</v>
      </c>
      <c r="E444" s="5">
        <f t="shared" si="22"/>
        <v>-26408.080000000002</v>
      </c>
      <c r="F444" s="6">
        <f t="shared" si="23"/>
        <v>-0.56752599773961665</v>
      </c>
    </row>
    <row r="445" spans="1:6" ht="23.25" hidden="1" outlineLevel="1" thickBot="1" x14ac:dyDescent="0.3">
      <c r="A445" s="15"/>
      <c r="B445" s="8" t="s">
        <v>405</v>
      </c>
      <c r="C445" s="5">
        <v>692738.78</v>
      </c>
      <c r="D445" s="5">
        <v>673062.39</v>
      </c>
      <c r="E445" s="5">
        <f t="shared" si="22"/>
        <v>19676.390000000014</v>
      </c>
      <c r="F445" s="6">
        <f t="shared" si="23"/>
        <v>2.9234124937511385E-2</v>
      </c>
    </row>
    <row r="446" spans="1:6" ht="23.25" hidden="1" outlineLevel="1" thickBot="1" x14ac:dyDescent="0.3">
      <c r="A446" s="15"/>
      <c r="B446" s="8" t="s">
        <v>406</v>
      </c>
      <c r="C446" s="5">
        <v>713.78</v>
      </c>
      <c r="D446" s="9"/>
      <c r="E446" s="5">
        <f t="shared" si="22"/>
        <v>713.78</v>
      </c>
      <c r="F446" s="6" t="str">
        <f t="shared" si="23"/>
        <v/>
      </c>
    </row>
    <row r="447" spans="1:6" ht="23.25" hidden="1" outlineLevel="1" thickBot="1" x14ac:dyDescent="0.3">
      <c r="A447" s="15"/>
      <c r="B447" s="8" t="s">
        <v>407</v>
      </c>
      <c r="C447" s="5">
        <v>106388.68</v>
      </c>
      <c r="D447" s="5">
        <v>87076.46</v>
      </c>
      <c r="E447" s="5">
        <f t="shared" si="22"/>
        <v>19312.219999999987</v>
      </c>
      <c r="F447" s="6">
        <f t="shared" si="23"/>
        <v>0.22178462468501803</v>
      </c>
    </row>
    <row r="448" spans="1:6" ht="23.25" hidden="1" outlineLevel="1" thickBot="1" x14ac:dyDescent="0.3">
      <c r="A448" s="15"/>
      <c r="B448" s="8" t="s">
        <v>408</v>
      </c>
      <c r="C448" s="5">
        <v>4272.21</v>
      </c>
      <c r="D448" s="5">
        <v>899.51</v>
      </c>
      <c r="E448" s="5">
        <f t="shared" si="22"/>
        <v>3372.7</v>
      </c>
      <c r="F448" s="6">
        <f t="shared" si="23"/>
        <v>3.7494858311747503</v>
      </c>
    </row>
    <row r="449" spans="1:6" ht="23.25" hidden="1" outlineLevel="1" thickBot="1" x14ac:dyDescent="0.3">
      <c r="A449" s="15"/>
      <c r="B449" s="8" t="s">
        <v>409</v>
      </c>
      <c r="C449" s="5">
        <v>19025.68</v>
      </c>
      <c r="D449" s="5">
        <v>619.71</v>
      </c>
      <c r="E449" s="5">
        <f t="shared" si="22"/>
        <v>18405.97</v>
      </c>
      <c r="F449" s="6">
        <f t="shared" si="23"/>
        <v>29.700940762614771</v>
      </c>
    </row>
    <row r="450" spans="1:6" ht="23.25" hidden="1" outlineLevel="1" thickBot="1" x14ac:dyDescent="0.3">
      <c r="A450" s="15"/>
      <c r="B450" s="8" t="s">
        <v>410</v>
      </c>
      <c r="C450" s="5">
        <v>844379.31</v>
      </c>
      <c r="D450" s="5">
        <v>778721.15</v>
      </c>
      <c r="E450" s="5">
        <f t="shared" si="22"/>
        <v>65658.160000000033</v>
      </c>
      <c r="F450" s="6">
        <f t="shared" si="23"/>
        <v>8.4315367574131037E-2</v>
      </c>
    </row>
    <row r="451" spans="1:6" ht="23.25" hidden="1" outlineLevel="1" thickBot="1" x14ac:dyDescent="0.3">
      <c r="A451" s="15"/>
      <c r="B451" s="8" t="s">
        <v>411</v>
      </c>
      <c r="C451" s="5">
        <v>115481.75</v>
      </c>
      <c r="D451" s="5">
        <v>256878.4</v>
      </c>
      <c r="E451" s="5">
        <f t="shared" si="22"/>
        <v>-141396.65</v>
      </c>
      <c r="F451" s="6">
        <f t="shared" si="23"/>
        <v>-0.55044196008695168</v>
      </c>
    </row>
    <row r="452" spans="1:6" ht="23.25" hidden="1" outlineLevel="1" thickBot="1" x14ac:dyDescent="0.3">
      <c r="A452" s="15"/>
      <c r="B452" s="8" t="s">
        <v>412</v>
      </c>
      <c r="C452" s="5">
        <v>38453.25</v>
      </c>
      <c r="D452" s="5">
        <v>1323.5</v>
      </c>
      <c r="E452" s="5">
        <f t="shared" si="22"/>
        <v>37129.75</v>
      </c>
      <c r="F452" s="6">
        <f t="shared" si="23"/>
        <v>28.05421231582924</v>
      </c>
    </row>
    <row r="453" spans="1:6" ht="23.25" hidden="1" outlineLevel="1" thickBot="1" x14ac:dyDescent="0.3">
      <c r="A453" s="15"/>
      <c r="B453" s="8" t="s">
        <v>413</v>
      </c>
      <c r="C453" s="5">
        <v>440036.4</v>
      </c>
      <c r="D453" s="5">
        <v>51744.5</v>
      </c>
      <c r="E453" s="5">
        <f t="shared" si="22"/>
        <v>388291.9</v>
      </c>
      <c r="F453" s="6">
        <f t="shared" si="23"/>
        <v>7.5040226497502154</v>
      </c>
    </row>
    <row r="454" spans="1:6" ht="23.25" hidden="1" outlineLevel="1" thickBot="1" x14ac:dyDescent="0.3">
      <c r="A454" s="15"/>
      <c r="B454" s="8" t="s">
        <v>414</v>
      </c>
      <c r="C454" s="5">
        <v>63586.82</v>
      </c>
      <c r="D454" s="5">
        <v>38217.839999999997</v>
      </c>
      <c r="E454" s="5">
        <f t="shared" si="22"/>
        <v>25368.980000000003</v>
      </c>
      <c r="F454" s="6">
        <f t="shared" si="23"/>
        <v>0.6637994193287744</v>
      </c>
    </row>
    <row r="455" spans="1:6" ht="23.25" hidden="1" outlineLevel="1" thickBot="1" x14ac:dyDescent="0.3">
      <c r="A455" s="15"/>
      <c r="B455" s="8" t="s">
        <v>415</v>
      </c>
      <c r="C455" s="5">
        <v>69768.03</v>
      </c>
      <c r="D455" s="5">
        <v>20061.13</v>
      </c>
      <c r="E455" s="5">
        <f t="shared" ref="E455:E518" si="24">C455-D455</f>
        <v>49706.899999999994</v>
      </c>
      <c r="F455" s="6">
        <f t="shared" ref="F455:F518" si="25">IFERROR(E455/D455,"")</f>
        <v>2.4777716908269869</v>
      </c>
    </row>
    <row r="456" spans="1:6" ht="23.25" hidden="1" outlineLevel="1" thickBot="1" x14ac:dyDescent="0.3">
      <c r="A456" s="15"/>
      <c r="B456" s="8" t="s">
        <v>416</v>
      </c>
      <c r="C456" s="9"/>
      <c r="D456" s="10">
        <v>0</v>
      </c>
      <c r="E456" s="5">
        <f t="shared" si="24"/>
        <v>0</v>
      </c>
      <c r="F456" s="6" t="str">
        <f t="shared" si="25"/>
        <v/>
      </c>
    </row>
    <row r="457" spans="1:6" ht="15.75" hidden="1" outlineLevel="1" thickBot="1" x14ac:dyDescent="0.3">
      <c r="A457" s="15"/>
      <c r="B457" s="8" t="s">
        <v>417</v>
      </c>
      <c r="C457" s="9"/>
      <c r="D457" s="9"/>
      <c r="E457" s="5">
        <f t="shared" si="24"/>
        <v>0</v>
      </c>
      <c r="F457" s="6" t="str">
        <f t="shared" si="25"/>
        <v/>
      </c>
    </row>
    <row r="458" spans="1:6" ht="23.25" hidden="1" outlineLevel="1" thickBot="1" x14ac:dyDescent="0.3">
      <c r="A458" s="15"/>
      <c r="B458" s="8" t="s">
        <v>418</v>
      </c>
      <c r="C458" s="5">
        <v>82384.98</v>
      </c>
      <c r="D458" s="5">
        <v>87036.62</v>
      </c>
      <c r="E458" s="5">
        <f t="shared" si="24"/>
        <v>-4651.6399999999994</v>
      </c>
      <c r="F458" s="6">
        <f t="shared" si="25"/>
        <v>-5.344463054746381E-2</v>
      </c>
    </row>
    <row r="459" spans="1:6" ht="23.25" hidden="1" outlineLevel="1" thickBot="1" x14ac:dyDescent="0.3">
      <c r="A459" s="15"/>
      <c r="B459" s="8" t="s">
        <v>419</v>
      </c>
      <c r="C459" s="5">
        <v>679</v>
      </c>
      <c r="D459" s="5">
        <v>4998</v>
      </c>
      <c r="E459" s="5">
        <f t="shared" si="24"/>
        <v>-4319</v>
      </c>
      <c r="F459" s="6">
        <f t="shared" si="25"/>
        <v>-0.86414565826330536</v>
      </c>
    </row>
    <row r="460" spans="1:6" ht="23.25" hidden="1" outlineLevel="1" thickBot="1" x14ac:dyDescent="0.3">
      <c r="A460" s="15"/>
      <c r="B460" s="8" t="s">
        <v>420</v>
      </c>
      <c r="C460" s="5">
        <v>74438.5</v>
      </c>
      <c r="D460" s="5">
        <v>54000</v>
      </c>
      <c r="E460" s="5">
        <f t="shared" si="24"/>
        <v>20438.5</v>
      </c>
      <c r="F460" s="6">
        <f t="shared" si="25"/>
        <v>0.37849074074074074</v>
      </c>
    </row>
    <row r="461" spans="1:6" ht="15.75" hidden="1" outlineLevel="1" thickBot="1" x14ac:dyDescent="0.3">
      <c r="A461" s="15"/>
      <c r="B461" s="8" t="s">
        <v>421</v>
      </c>
      <c r="C461" s="5">
        <v>38672.800000000003</v>
      </c>
      <c r="D461" s="5">
        <v>31918</v>
      </c>
      <c r="E461" s="5">
        <f t="shared" si="24"/>
        <v>6754.8000000000029</v>
      </c>
      <c r="F461" s="6">
        <f t="shared" si="25"/>
        <v>0.21162980136600046</v>
      </c>
    </row>
    <row r="462" spans="1:6" ht="23.25" hidden="1" outlineLevel="1" thickBot="1" x14ac:dyDescent="0.3">
      <c r="A462" s="15"/>
      <c r="B462" s="8" t="s">
        <v>422</v>
      </c>
      <c r="C462" s="9"/>
      <c r="D462" s="9"/>
      <c r="E462" s="5">
        <f t="shared" si="24"/>
        <v>0</v>
      </c>
      <c r="F462" s="6" t="str">
        <f t="shared" si="25"/>
        <v/>
      </c>
    </row>
    <row r="463" spans="1:6" ht="23.25" hidden="1" outlineLevel="1" thickBot="1" x14ac:dyDescent="0.3">
      <c r="A463" s="15"/>
      <c r="B463" s="8" t="s">
        <v>423</v>
      </c>
      <c r="C463" s="5">
        <v>3826.5</v>
      </c>
      <c r="D463" s="5">
        <v>3172</v>
      </c>
      <c r="E463" s="5">
        <f t="shared" si="24"/>
        <v>654.5</v>
      </c>
      <c r="F463" s="6">
        <f t="shared" si="25"/>
        <v>0.20633669609079444</v>
      </c>
    </row>
    <row r="464" spans="1:6" ht="23.25" hidden="1" outlineLevel="1" thickBot="1" x14ac:dyDescent="0.3">
      <c r="A464" s="15"/>
      <c r="B464" s="8" t="s">
        <v>424</v>
      </c>
      <c r="C464" s="5">
        <v>26019.23</v>
      </c>
      <c r="D464" s="5">
        <v>58364.86</v>
      </c>
      <c r="E464" s="5">
        <f t="shared" si="24"/>
        <v>-32345.63</v>
      </c>
      <c r="F464" s="6">
        <f t="shared" si="25"/>
        <v>-0.55419699456145355</v>
      </c>
    </row>
    <row r="465" spans="1:6" ht="15.75" hidden="1" outlineLevel="1" thickBot="1" x14ac:dyDescent="0.3">
      <c r="A465" s="15"/>
      <c r="B465" s="8" t="s">
        <v>425</v>
      </c>
      <c r="C465" s="5">
        <v>127044.44</v>
      </c>
      <c r="D465" s="5">
        <v>146512</v>
      </c>
      <c r="E465" s="5">
        <f t="shared" si="24"/>
        <v>-19467.559999999998</v>
      </c>
      <c r="F465" s="6">
        <f t="shared" si="25"/>
        <v>-0.13287348476575295</v>
      </c>
    </row>
    <row r="466" spans="1:6" ht="23.25" hidden="1" outlineLevel="1" thickBot="1" x14ac:dyDescent="0.3">
      <c r="A466" s="15"/>
      <c r="B466" s="8" t="s">
        <v>426</v>
      </c>
      <c r="C466" s="5">
        <v>58717.120000000003</v>
      </c>
      <c r="D466" s="5">
        <v>128536.87</v>
      </c>
      <c r="E466" s="5">
        <f t="shared" si="24"/>
        <v>-69819.75</v>
      </c>
      <c r="F466" s="6">
        <f t="shared" si="25"/>
        <v>-0.54318850303418775</v>
      </c>
    </row>
    <row r="467" spans="1:6" ht="23.25" hidden="1" outlineLevel="1" thickBot="1" x14ac:dyDescent="0.3">
      <c r="A467" s="15"/>
      <c r="B467" s="8" t="s">
        <v>427</v>
      </c>
      <c r="C467" s="5">
        <v>32101</v>
      </c>
      <c r="D467" s="5">
        <v>16407</v>
      </c>
      <c r="E467" s="5">
        <f t="shared" si="24"/>
        <v>15694</v>
      </c>
      <c r="F467" s="6">
        <f t="shared" si="25"/>
        <v>0.95654293898945575</v>
      </c>
    </row>
    <row r="468" spans="1:6" ht="15.75" hidden="1" outlineLevel="1" thickBot="1" x14ac:dyDescent="0.3">
      <c r="A468" s="15"/>
      <c r="B468" s="8" t="s">
        <v>428</v>
      </c>
      <c r="C468" s="5">
        <v>14522.8</v>
      </c>
      <c r="D468" s="5">
        <v>3900</v>
      </c>
      <c r="E468" s="5">
        <f t="shared" si="24"/>
        <v>10622.8</v>
      </c>
      <c r="F468" s="6">
        <f t="shared" si="25"/>
        <v>2.7237948717948717</v>
      </c>
    </row>
    <row r="469" spans="1:6" ht="15.75" hidden="1" outlineLevel="1" thickBot="1" x14ac:dyDescent="0.3">
      <c r="A469" s="15"/>
      <c r="B469" s="8" t="s">
        <v>429</v>
      </c>
      <c r="C469" s="5">
        <v>1077</v>
      </c>
      <c r="D469" s="5">
        <v>18903</v>
      </c>
      <c r="E469" s="5">
        <f t="shared" si="24"/>
        <v>-17826</v>
      </c>
      <c r="F469" s="6">
        <f t="shared" si="25"/>
        <v>-0.94302491667989208</v>
      </c>
    </row>
    <row r="470" spans="1:6" ht="15.75" hidden="1" outlineLevel="1" thickBot="1" x14ac:dyDescent="0.3">
      <c r="A470" s="15"/>
      <c r="B470" s="8" t="s">
        <v>430</v>
      </c>
      <c r="C470" s="5">
        <v>6984</v>
      </c>
      <c r="D470" s="5">
        <v>-455</v>
      </c>
      <c r="E470" s="5">
        <f t="shared" si="24"/>
        <v>7439</v>
      </c>
      <c r="F470" s="6">
        <f t="shared" si="25"/>
        <v>-16.349450549450548</v>
      </c>
    </row>
    <row r="471" spans="1:6" ht="23.25" hidden="1" outlineLevel="1" thickBot="1" x14ac:dyDescent="0.3">
      <c r="A471" s="15"/>
      <c r="B471" s="8" t="s">
        <v>431</v>
      </c>
      <c r="C471" s="5">
        <v>150498.35999999999</v>
      </c>
      <c r="D471" s="5">
        <v>39034.44</v>
      </c>
      <c r="E471" s="5">
        <f t="shared" si="24"/>
        <v>111463.91999999998</v>
      </c>
      <c r="F471" s="6">
        <f t="shared" si="25"/>
        <v>2.855527580259893</v>
      </c>
    </row>
    <row r="472" spans="1:6" ht="23.25" hidden="1" outlineLevel="1" thickBot="1" x14ac:dyDescent="0.3">
      <c r="A472" s="15"/>
      <c r="B472" s="8" t="s">
        <v>432</v>
      </c>
      <c r="C472" s="5">
        <v>294</v>
      </c>
      <c r="D472" s="5">
        <v>5330</v>
      </c>
      <c r="E472" s="5">
        <f t="shared" si="24"/>
        <v>-5036</v>
      </c>
      <c r="F472" s="6">
        <f t="shared" si="25"/>
        <v>-0.94484052532833018</v>
      </c>
    </row>
    <row r="473" spans="1:6" ht="23.25" hidden="1" outlineLevel="1" thickBot="1" x14ac:dyDescent="0.3">
      <c r="A473" s="15"/>
      <c r="B473" s="8" t="s">
        <v>433</v>
      </c>
      <c r="C473" s="5">
        <v>690</v>
      </c>
      <c r="D473" s="9"/>
      <c r="E473" s="5">
        <f t="shared" si="24"/>
        <v>690</v>
      </c>
      <c r="F473" s="6" t="str">
        <f t="shared" si="25"/>
        <v/>
      </c>
    </row>
    <row r="474" spans="1:6" ht="23.25" hidden="1" outlineLevel="1" thickBot="1" x14ac:dyDescent="0.3">
      <c r="A474" s="15"/>
      <c r="B474" s="8" t="s">
        <v>434</v>
      </c>
      <c r="C474" s="9"/>
      <c r="D474" s="9"/>
      <c r="E474" s="5">
        <f t="shared" si="24"/>
        <v>0</v>
      </c>
      <c r="F474" s="6" t="str">
        <f t="shared" si="25"/>
        <v/>
      </c>
    </row>
    <row r="475" spans="1:6" ht="23.25" hidden="1" outlineLevel="1" thickBot="1" x14ac:dyDescent="0.3">
      <c r="A475" s="15"/>
      <c r="B475" s="8" t="s">
        <v>435</v>
      </c>
      <c r="C475" s="5">
        <v>198996.52</v>
      </c>
      <c r="D475" s="5">
        <v>31375.61</v>
      </c>
      <c r="E475" s="5">
        <f t="shared" si="24"/>
        <v>167620.90999999997</v>
      </c>
      <c r="F475" s="6">
        <f t="shared" si="25"/>
        <v>5.3423952554229217</v>
      </c>
    </row>
    <row r="476" spans="1:6" ht="15.75" hidden="1" outlineLevel="1" thickBot="1" x14ac:dyDescent="0.3">
      <c r="A476" s="15"/>
      <c r="B476" s="8" t="s">
        <v>436</v>
      </c>
      <c r="C476" s="9"/>
      <c r="D476" s="9"/>
      <c r="E476" s="5">
        <f t="shared" si="24"/>
        <v>0</v>
      </c>
      <c r="F476" s="6" t="str">
        <f t="shared" si="25"/>
        <v/>
      </c>
    </row>
    <row r="477" spans="1:6" ht="15.75" hidden="1" outlineLevel="1" thickBot="1" x14ac:dyDescent="0.3">
      <c r="A477" s="15"/>
      <c r="B477" s="8" t="s">
        <v>437</v>
      </c>
      <c r="C477" s="10">
        <v>0</v>
      </c>
      <c r="D477" s="9"/>
      <c r="E477" s="5">
        <f t="shared" si="24"/>
        <v>0</v>
      </c>
      <c r="F477" s="6" t="str">
        <f t="shared" si="25"/>
        <v/>
      </c>
    </row>
    <row r="478" spans="1:6" ht="15.75" hidden="1" outlineLevel="1" thickBot="1" x14ac:dyDescent="0.3">
      <c r="A478" s="15"/>
      <c r="B478" s="8" t="s">
        <v>438</v>
      </c>
      <c r="C478" s="5">
        <v>328682.8</v>
      </c>
      <c r="D478" s="5">
        <v>649002.27</v>
      </c>
      <c r="E478" s="5">
        <f t="shared" si="24"/>
        <v>-320319.47000000003</v>
      </c>
      <c r="F478" s="6">
        <f t="shared" si="25"/>
        <v>-0.49355677908491757</v>
      </c>
    </row>
    <row r="479" spans="1:6" ht="23.25" hidden="1" outlineLevel="1" thickBot="1" x14ac:dyDescent="0.3">
      <c r="A479" s="15"/>
      <c r="B479" s="8" t="s">
        <v>439</v>
      </c>
      <c r="C479" s="5">
        <v>-13678008</v>
      </c>
      <c r="D479" s="5">
        <v>-14111679</v>
      </c>
      <c r="E479" s="5">
        <f t="shared" si="24"/>
        <v>433671</v>
      </c>
      <c r="F479" s="6">
        <f t="shared" si="25"/>
        <v>-3.0731353795675199E-2</v>
      </c>
    </row>
    <row r="480" spans="1:6" ht="23.25" hidden="1" outlineLevel="1" thickBot="1" x14ac:dyDescent="0.3">
      <c r="A480" s="15"/>
      <c r="B480" s="8" t="s">
        <v>440</v>
      </c>
      <c r="C480" s="5">
        <v>-181153</v>
      </c>
      <c r="D480" s="9"/>
      <c r="E480" s="5">
        <f t="shared" si="24"/>
        <v>-181153</v>
      </c>
      <c r="F480" s="6" t="str">
        <f t="shared" si="25"/>
        <v/>
      </c>
    </row>
    <row r="481" spans="1:6" ht="23.25" hidden="1" outlineLevel="1" thickBot="1" x14ac:dyDescent="0.3">
      <c r="A481" s="15"/>
      <c r="B481" s="8" t="s">
        <v>441</v>
      </c>
      <c r="C481" s="5">
        <v>-199205.64</v>
      </c>
      <c r="D481" s="5">
        <v>-165999.87</v>
      </c>
      <c r="E481" s="5">
        <f t="shared" si="24"/>
        <v>-33205.770000000019</v>
      </c>
      <c r="F481" s="6">
        <f t="shared" si="25"/>
        <v>0.20003491568999432</v>
      </c>
    </row>
    <row r="482" spans="1:6" ht="23.25" hidden="1" outlineLevel="1" thickBot="1" x14ac:dyDescent="0.3">
      <c r="A482" s="15"/>
      <c r="B482" s="8" t="s">
        <v>442</v>
      </c>
      <c r="C482" s="5">
        <v>-6161817.8300000001</v>
      </c>
      <c r="D482" s="5">
        <v>-6128591.6699999999</v>
      </c>
      <c r="E482" s="5">
        <f t="shared" si="24"/>
        <v>-33226.160000000149</v>
      </c>
      <c r="F482" s="6">
        <f t="shared" si="25"/>
        <v>5.4215000426027973E-3</v>
      </c>
    </row>
    <row r="483" spans="1:6" ht="15.75" hidden="1" outlineLevel="1" thickBot="1" x14ac:dyDescent="0.3">
      <c r="A483" s="15"/>
      <c r="B483" s="8" t="s">
        <v>443</v>
      </c>
      <c r="C483" s="5">
        <v>-342084</v>
      </c>
      <c r="D483" s="9"/>
      <c r="E483" s="5">
        <f t="shared" si="24"/>
        <v>-342084</v>
      </c>
      <c r="F483" s="6" t="str">
        <f t="shared" si="25"/>
        <v/>
      </c>
    </row>
    <row r="484" spans="1:6" ht="23.25" hidden="1" outlineLevel="1" thickBot="1" x14ac:dyDescent="0.3">
      <c r="A484" s="15"/>
      <c r="B484" s="8" t="s">
        <v>444</v>
      </c>
      <c r="C484" s="5">
        <v>3066611.53</v>
      </c>
      <c r="D484" s="5">
        <v>3195611.9</v>
      </c>
      <c r="E484" s="5">
        <f t="shared" si="24"/>
        <v>-129000.37000000011</v>
      </c>
      <c r="F484" s="6">
        <f t="shared" si="25"/>
        <v>-4.0367971467373781E-2</v>
      </c>
    </row>
    <row r="485" spans="1:6" ht="23.25" hidden="1" outlineLevel="1" thickBot="1" x14ac:dyDescent="0.3">
      <c r="A485" s="15"/>
      <c r="B485" s="8" t="s">
        <v>445</v>
      </c>
      <c r="C485" s="5">
        <v>31318.32</v>
      </c>
      <c r="D485" s="5">
        <v>31630.58</v>
      </c>
      <c r="E485" s="5">
        <f t="shared" si="24"/>
        <v>-312.26000000000204</v>
      </c>
      <c r="F485" s="6">
        <f t="shared" si="25"/>
        <v>-9.8720921336251828E-3</v>
      </c>
    </row>
    <row r="486" spans="1:6" ht="23.25" hidden="1" outlineLevel="1" thickBot="1" x14ac:dyDescent="0.3">
      <c r="A486" s="15"/>
      <c r="B486" s="8" t="s">
        <v>446</v>
      </c>
      <c r="C486" s="5">
        <v>11326.04</v>
      </c>
      <c r="D486" s="5">
        <v>8010.1</v>
      </c>
      <c r="E486" s="5">
        <f t="shared" si="24"/>
        <v>3315.9400000000005</v>
      </c>
      <c r="F486" s="6">
        <f t="shared" si="25"/>
        <v>0.41396986304790206</v>
      </c>
    </row>
    <row r="487" spans="1:6" ht="23.25" hidden="1" outlineLevel="1" thickBot="1" x14ac:dyDescent="0.3">
      <c r="A487" s="15"/>
      <c r="B487" s="8" t="s">
        <v>447</v>
      </c>
      <c r="C487" s="5">
        <v>-9310.51</v>
      </c>
      <c r="D487" s="5">
        <v>61809.97</v>
      </c>
      <c r="E487" s="5">
        <f t="shared" si="24"/>
        <v>-71120.479999999996</v>
      </c>
      <c r="F487" s="6">
        <f t="shared" si="25"/>
        <v>-1.1506312007593595</v>
      </c>
    </row>
    <row r="488" spans="1:6" ht="23.25" hidden="1" outlineLevel="1" thickBot="1" x14ac:dyDescent="0.3">
      <c r="A488" s="15"/>
      <c r="B488" s="8" t="s">
        <v>448</v>
      </c>
      <c r="C488" s="5">
        <v>301328.63</v>
      </c>
      <c r="D488" s="5">
        <v>309573.28999999998</v>
      </c>
      <c r="E488" s="5">
        <f t="shared" si="24"/>
        <v>-8244.6599999999744</v>
      </c>
      <c r="F488" s="6">
        <f t="shared" si="25"/>
        <v>-2.6632336400856726E-2</v>
      </c>
    </row>
    <row r="489" spans="1:6" ht="23.25" hidden="1" outlineLevel="1" thickBot="1" x14ac:dyDescent="0.3">
      <c r="A489" s="15"/>
      <c r="B489" s="8" t="s">
        <v>449</v>
      </c>
      <c r="C489" s="5">
        <v>1215927.26</v>
      </c>
      <c r="D489" s="5">
        <v>1231595.8400000001</v>
      </c>
      <c r="E489" s="5">
        <f t="shared" si="24"/>
        <v>-15668.580000000075</v>
      </c>
      <c r="F489" s="6">
        <f t="shared" si="25"/>
        <v>-1.2722176781629981E-2</v>
      </c>
    </row>
    <row r="490" spans="1:6" ht="23.25" hidden="1" outlineLevel="1" thickBot="1" x14ac:dyDescent="0.3">
      <c r="A490" s="15"/>
      <c r="B490" s="8" t="s">
        <v>450</v>
      </c>
      <c r="C490" s="5">
        <v>1231.04</v>
      </c>
      <c r="D490" s="5">
        <v>569.38</v>
      </c>
      <c r="E490" s="5">
        <f t="shared" si="24"/>
        <v>661.66</v>
      </c>
      <c r="F490" s="6">
        <f t="shared" si="25"/>
        <v>1.1620710246232744</v>
      </c>
    </row>
    <row r="491" spans="1:6" ht="23.25" hidden="1" outlineLevel="1" thickBot="1" x14ac:dyDescent="0.3">
      <c r="A491" s="15"/>
      <c r="B491" s="8" t="s">
        <v>451</v>
      </c>
      <c r="C491" s="5">
        <v>202.53</v>
      </c>
      <c r="D491" s="5">
        <v>1413.11</v>
      </c>
      <c r="E491" s="5">
        <f t="shared" si="24"/>
        <v>-1210.58</v>
      </c>
      <c r="F491" s="6">
        <f t="shared" si="25"/>
        <v>-0.85667782409012749</v>
      </c>
    </row>
    <row r="492" spans="1:6" ht="23.25" hidden="1" outlineLevel="1" thickBot="1" x14ac:dyDescent="0.3">
      <c r="A492" s="15"/>
      <c r="B492" s="8" t="s">
        <v>452</v>
      </c>
      <c r="C492" s="5">
        <v>19316.22</v>
      </c>
      <c r="D492" s="5">
        <v>18861.91</v>
      </c>
      <c r="E492" s="5">
        <f t="shared" si="24"/>
        <v>454.31000000000131</v>
      </c>
      <c r="F492" s="6">
        <f t="shared" si="25"/>
        <v>2.4086107928624478E-2</v>
      </c>
    </row>
    <row r="493" spans="1:6" ht="23.25" hidden="1" outlineLevel="1" thickBot="1" x14ac:dyDescent="0.3">
      <c r="A493" s="15"/>
      <c r="B493" s="8" t="s">
        <v>453</v>
      </c>
      <c r="C493" s="5">
        <v>1455.96</v>
      </c>
      <c r="D493" s="5">
        <v>2581.48</v>
      </c>
      <c r="E493" s="5">
        <f t="shared" si="24"/>
        <v>-1125.52</v>
      </c>
      <c r="F493" s="6">
        <f t="shared" si="25"/>
        <v>-0.43599795466166696</v>
      </c>
    </row>
    <row r="494" spans="1:6" ht="23.25" hidden="1" outlineLevel="1" thickBot="1" x14ac:dyDescent="0.3">
      <c r="A494" s="15"/>
      <c r="B494" s="8" t="s">
        <v>454</v>
      </c>
      <c r="C494" s="5">
        <v>-100</v>
      </c>
      <c r="D494" s="5">
        <v>31791.74</v>
      </c>
      <c r="E494" s="5">
        <f t="shared" si="24"/>
        <v>-31891.74</v>
      </c>
      <c r="F494" s="6">
        <f t="shared" si="25"/>
        <v>-1.0031454711192278</v>
      </c>
    </row>
    <row r="495" spans="1:6" ht="23.25" hidden="1" outlineLevel="1" thickBot="1" x14ac:dyDescent="0.3">
      <c r="A495" s="15"/>
      <c r="B495" s="8" t="s">
        <v>455</v>
      </c>
      <c r="C495" s="5">
        <v>767.77</v>
      </c>
      <c r="D495" s="5">
        <v>135.93</v>
      </c>
      <c r="E495" s="5">
        <f t="shared" si="24"/>
        <v>631.83999999999992</v>
      </c>
      <c r="F495" s="6">
        <f t="shared" si="25"/>
        <v>4.6482748473478992</v>
      </c>
    </row>
    <row r="496" spans="1:6" ht="23.25" hidden="1" outlineLevel="1" thickBot="1" x14ac:dyDescent="0.3">
      <c r="A496" s="15"/>
      <c r="B496" s="8" t="s">
        <v>456</v>
      </c>
      <c r="C496" s="5">
        <v>1801283.11</v>
      </c>
      <c r="D496" s="5">
        <v>1674240.59</v>
      </c>
      <c r="E496" s="5">
        <f t="shared" si="24"/>
        <v>127042.52000000002</v>
      </c>
      <c r="F496" s="6">
        <f t="shared" si="25"/>
        <v>7.5880683313262642E-2</v>
      </c>
    </row>
    <row r="497" spans="1:6" ht="23.25" hidden="1" outlineLevel="1" thickBot="1" x14ac:dyDescent="0.3">
      <c r="A497" s="15"/>
      <c r="B497" s="8" t="s">
        <v>457</v>
      </c>
      <c r="C497" s="5">
        <v>1764250.13</v>
      </c>
      <c r="D497" s="5">
        <v>1945569.16</v>
      </c>
      <c r="E497" s="5">
        <f t="shared" si="24"/>
        <v>-181319.03000000003</v>
      </c>
      <c r="F497" s="6">
        <f t="shared" si="25"/>
        <v>-9.3195880016930382E-2</v>
      </c>
    </row>
    <row r="498" spans="1:6" ht="23.25" hidden="1" outlineLevel="1" thickBot="1" x14ac:dyDescent="0.3">
      <c r="A498" s="15"/>
      <c r="B498" s="8" t="s">
        <v>458</v>
      </c>
      <c r="C498" s="9"/>
      <c r="D498" s="5">
        <v>2516480.04</v>
      </c>
      <c r="E498" s="5">
        <f t="shared" si="24"/>
        <v>-2516480.04</v>
      </c>
      <c r="F498" s="6">
        <f t="shared" si="25"/>
        <v>-1</v>
      </c>
    </row>
    <row r="499" spans="1:6" ht="23.25" hidden="1" outlineLevel="1" thickBot="1" x14ac:dyDescent="0.3">
      <c r="A499" s="15"/>
      <c r="B499" s="8" t="s">
        <v>459</v>
      </c>
      <c r="C499" s="5">
        <v>152055.22</v>
      </c>
      <c r="D499" s="5">
        <v>145826.39000000001</v>
      </c>
      <c r="E499" s="5">
        <f t="shared" si="24"/>
        <v>6228.8299999999872</v>
      </c>
      <c r="F499" s="6">
        <f t="shared" si="25"/>
        <v>4.2714010817932108E-2</v>
      </c>
    </row>
    <row r="500" spans="1:6" ht="23.25" hidden="1" outlineLevel="1" thickBot="1" x14ac:dyDescent="0.3">
      <c r="A500" s="15"/>
      <c r="B500" s="8" t="s">
        <v>460</v>
      </c>
      <c r="C500" s="5">
        <v>756</v>
      </c>
      <c r="D500" s="5">
        <v>220.4</v>
      </c>
      <c r="E500" s="5">
        <f t="shared" si="24"/>
        <v>535.6</v>
      </c>
      <c r="F500" s="6">
        <f t="shared" si="25"/>
        <v>2.4301270417422867</v>
      </c>
    </row>
    <row r="501" spans="1:6" ht="23.25" hidden="1" outlineLevel="1" thickBot="1" x14ac:dyDescent="0.3">
      <c r="A501" s="15"/>
      <c r="B501" s="8" t="s">
        <v>461</v>
      </c>
      <c r="C501" s="5">
        <v>48902.34</v>
      </c>
      <c r="D501" s="5">
        <v>44940.4</v>
      </c>
      <c r="E501" s="5">
        <f t="shared" si="24"/>
        <v>3961.9399999999951</v>
      </c>
      <c r="F501" s="6">
        <f t="shared" si="25"/>
        <v>8.8159873966408731E-2</v>
      </c>
    </row>
    <row r="502" spans="1:6" ht="23.25" hidden="1" outlineLevel="1" thickBot="1" x14ac:dyDescent="0.3">
      <c r="A502" s="15"/>
      <c r="B502" s="8" t="s">
        <v>462</v>
      </c>
      <c r="C502" s="5">
        <v>786.3</v>
      </c>
      <c r="D502" s="5">
        <v>176.2</v>
      </c>
      <c r="E502" s="5">
        <f t="shared" si="24"/>
        <v>610.09999999999991</v>
      </c>
      <c r="F502" s="6">
        <f t="shared" si="25"/>
        <v>3.4625425652667419</v>
      </c>
    </row>
    <row r="503" spans="1:6" ht="23.25" hidden="1" outlineLevel="1" thickBot="1" x14ac:dyDescent="0.3">
      <c r="A503" s="15"/>
      <c r="B503" s="8" t="s">
        <v>463</v>
      </c>
      <c r="C503" s="5">
        <v>-846851.79</v>
      </c>
      <c r="D503" s="5">
        <v>-1678237.04</v>
      </c>
      <c r="E503" s="5">
        <f t="shared" si="24"/>
        <v>831385.25</v>
      </c>
      <c r="F503" s="6">
        <f t="shared" si="25"/>
        <v>-0.49539202757674805</v>
      </c>
    </row>
    <row r="504" spans="1:6" ht="23.25" hidden="1" outlineLevel="1" thickBot="1" x14ac:dyDescent="0.3">
      <c r="A504" s="15"/>
      <c r="B504" s="8" t="s">
        <v>464</v>
      </c>
      <c r="C504" s="9"/>
      <c r="D504" s="5">
        <v>255.16</v>
      </c>
      <c r="E504" s="5">
        <f t="shared" si="24"/>
        <v>-255.16</v>
      </c>
      <c r="F504" s="6">
        <f t="shared" si="25"/>
        <v>-1</v>
      </c>
    </row>
    <row r="505" spans="1:6" ht="23.25" hidden="1" outlineLevel="1" thickBot="1" x14ac:dyDescent="0.3">
      <c r="A505" s="15"/>
      <c r="B505" s="8" t="s">
        <v>465</v>
      </c>
      <c r="C505" s="5">
        <v>107512.37</v>
      </c>
      <c r="D505" s="5">
        <v>64566</v>
      </c>
      <c r="E505" s="5">
        <f t="shared" si="24"/>
        <v>42946.369999999995</v>
      </c>
      <c r="F505" s="6">
        <f t="shared" si="25"/>
        <v>0.66515457051699034</v>
      </c>
    </row>
    <row r="506" spans="1:6" ht="23.25" hidden="1" outlineLevel="1" thickBot="1" x14ac:dyDescent="0.3">
      <c r="A506" s="15"/>
      <c r="B506" s="8" t="s">
        <v>466</v>
      </c>
      <c r="C506" s="9"/>
      <c r="D506" s="9"/>
      <c r="E506" s="5">
        <f t="shared" si="24"/>
        <v>0</v>
      </c>
      <c r="F506" s="6" t="str">
        <f t="shared" si="25"/>
        <v/>
      </c>
    </row>
    <row r="507" spans="1:6" ht="23.25" hidden="1" outlineLevel="1" thickBot="1" x14ac:dyDescent="0.3">
      <c r="A507" s="15"/>
      <c r="B507" s="8" t="s">
        <v>467</v>
      </c>
      <c r="C507" s="9"/>
      <c r="D507" s="5">
        <v>-6541978</v>
      </c>
      <c r="E507" s="5">
        <f t="shared" si="24"/>
        <v>6541978</v>
      </c>
      <c r="F507" s="6">
        <f t="shared" si="25"/>
        <v>-1</v>
      </c>
    </row>
    <row r="508" spans="1:6" ht="23.25" hidden="1" outlineLevel="1" thickBot="1" x14ac:dyDescent="0.3">
      <c r="A508" s="15"/>
      <c r="B508" s="8" t="s">
        <v>468</v>
      </c>
      <c r="C508" s="5">
        <v>943689</v>
      </c>
      <c r="D508" s="9"/>
      <c r="E508" s="5">
        <f t="shared" si="24"/>
        <v>943689</v>
      </c>
      <c r="F508" s="6" t="str">
        <f t="shared" si="25"/>
        <v/>
      </c>
    </row>
    <row r="509" spans="1:6" ht="23.25" hidden="1" outlineLevel="1" thickBot="1" x14ac:dyDescent="0.3">
      <c r="A509" s="15"/>
      <c r="B509" s="8" t="s">
        <v>469</v>
      </c>
      <c r="C509" s="5">
        <v>13926851.039999999</v>
      </c>
      <c r="D509" s="9"/>
      <c r="E509" s="5">
        <f t="shared" si="24"/>
        <v>13926851.039999999</v>
      </c>
      <c r="F509" s="6" t="str">
        <f t="shared" si="25"/>
        <v/>
      </c>
    </row>
    <row r="510" spans="1:6" ht="23.25" hidden="1" outlineLevel="1" thickBot="1" x14ac:dyDescent="0.3">
      <c r="A510" s="15"/>
      <c r="B510" s="8" t="s">
        <v>470</v>
      </c>
      <c r="C510" s="5">
        <v>370574.92</v>
      </c>
      <c r="D510" s="9"/>
      <c r="E510" s="5">
        <f t="shared" si="24"/>
        <v>370574.92</v>
      </c>
      <c r="F510" s="6" t="str">
        <f t="shared" si="25"/>
        <v/>
      </c>
    </row>
    <row r="511" spans="1:6" ht="23.25" hidden="1" outlineLevel="1" thickBot="1" x14ac:dyDescent="0.3">
      <c r="A511" s="15"/>
      <c r="B511" s="8" t="s">
        <v>471</v>
      </c>
      <c r="C511" s="5">
        <v>2280556.92</v>
      </c>
      <c r="D511" s="9"/>
      <c r="E511" s="5">
        <f t="shared" si="24"/>
        <v>2280556.92</v>
      </c>
      <c r="F511" s="6" t="str">
        <f t="shared" si="25"/>
        <v/>
      </c>
    </row>
    <row r="512" spans="1:6" ht="15.75" hidden="1" outlineLevel="1" thickBot="1" x14ac:dyDescent="0.3">
      <c r="A512" s="15"/>
      <c r="B512" s="8" t="s">
        <v>472</v>
      </c>
      <c r="C512" s="5">
        <v>-2429008</v>
      </c>
      <c r="D512" s="9"/>
      <c r="E512" s="5">
        <f t="shared" si="24"/>
        <v>-2429008</v>
      </c>
      <c r="F512" s="6" t="str">
        <f t="shared" si="25"/>
        <v/>
      </c>
    </row>
    <row r="513" spans="1:6" ht="23.25" hidden="1" outlineLevel="1" thickBot="1" x14ac:dyDescent="0.3">
      <c r="A513" s="15"/>
      <c r="B513" s="8" t="s">
        <v>473</v>
      </c>
      <c r="C513" s="5">
        <v>-7885137</v>
      </c>
      <c r="D513" s="9"/>
      <c r="E513" s="5">
        <f t="shared" si="24"/>
        <v>-7885137</v>
      </c>
      <c r="F513" s="6" t="str">
        <f t="shared" si="25"/>
        <v/>
      </c>
    </row>
    <row r="514" spans="1:6" ht="23.25" hidden="1" outlineLevel="1" thickBot="1" x14ac:dyDescent="0.3">
      <c r="A514" s="15"/>
      <c r="B514" s="8" t="s">
        <v>474</v>
      </c>
      <c r="C514" s="9"/>
      <c r="D514" s="9"/>
      <c r="E514" s="5">
        <f t="shared" si="24"/>
        <v>0</v>
      </c>
      <c r="F514" s="6" t="str">
        <f t="shared" si="25"/>
        <v/>
      </c>
    </row>
    <row r="515" spans="1:6" ht="23.25" hidden="1" outlineLevel="1" thickBot="1" x14ac:dyDescent="0.3">
      <c r="A515" s="15"/>
      <c r="B515" s="8" t="s">
        <v>474</v>
      </c>
      <c r="C515" s="9"/>
      <c r="D515" s="9"/>
      <c r="E515" s="5">
        <f t="shared" si="24"/>
        <v>0</v>
      </c>
      <c r="F515" s="6" t="str">
        <f t="shared" si="25"/>
        <v/>
      </c>
    </row>
    <row r="516" spans="1:6" ht="23.25" hidden="1" outlineLevel="1" thickBot="1" x14ac:dyDescent="0.3">
      <c r="A516" s="15"/>
      <c r="B516" s="8" t="s">
        <v>475</v>
      </c>
      <c r="C516" s="5">
        <v>17000</v>
      </c>
      <c r="D516" s="5">
        <v>27000</v>
      </c>
      <c r="E516" s="5">
        <f t="shared" si="24"/>
        <v>-10000</v>
      </c>
      <c r="F516" s="6">
        <f t="shared" si="25"/>
        <v>-0.37037037037037035</v>
      </c>
    </row>
    <row r="517" spans="1:6" ht="15.75" hidden="1" outlineLevel="1" thickBot="1" x14ac:dyDescent="0.3">
      <c r="A517" s="15"/>
      <c r="B517" s="8" t="s">
        <v>476</v>
      </c>
      <c r="C517" s="5">
        <v>799596.7</v>
      </c>
      <c r="D517" s="5">
        <v>735119.15</v>
      </c>
      <c r="E517" s="5">
        <f t="shared" si="24"/>
        <v>64477.54999999993</v>
      </c>
      <c r="F517" s="6">
        <f t="shared" si="25"/>
        <v>8.7710339201474932E-2</v>
      </c>
    </row>
    <row r="518" spans="1:6" ht="23.25" hidden="1" outlineLevel="1" thickBot="1" x14ac:dyDescent="0.3">
      <c r="A518" s="15"/>
      <c r="B518" s="8" t="s">
        <v>477</v>
      </c>
      <c r="C518" s="5">
        <v>13158.29</v>
      </c>
      <c r="D518" s="9"/>
      <c r="E518" s="5">
        <f t="shared" si="24"/>
        <v>13158.29</v>
      </c>
      <c r="F518" s="6" t="str">
        <f t="shared" si="25"/>
        <v/>
      </c>
    </row>
    <row r="519" spans="1:6" ht="23.25" hidden="1" outlineLevel="1" thickBot="1" x14ac:dyDescent="0.3">
      <c r="A519" s="15"/>
      <c r="B519" s="8" t="s">
        <v>478</v>
      </c>
      <c r="C519" s="5">
        <v>148147.18</v>
      </c>
      <c r="D519" s="5">
        <v>130807.28</v>
      </c>
      <c r="E519" s="5">
        <f t="shared" ref="E519:E577" si="26">C519-D519</f>
        <v>17339.899999999994</v>
      </c>
      <c r="F519" s="6">
        <f t="shared" ref="F519:F573" si="27">IFERROR(E519/D519,"")</f>
        <v>0.1325606648192669</v>
      </c>
    </row>
    <row r="520" spans="1:6" ht="23.25" hidden="1" outlineLevel="1" thickBot="1" x14ac:dyDescent="0.3">
      <c r="A520" s="15"/>
      <c r="B520" s="8" t="s">
        <v>479</v>
      </c>
      <c r="C520" s="9"/>
      <c r="D520" s="5">
        <v>1.2</v>
      </c>
      <c r="E520" s="5">
        <f t="shared" si="26"/>
        <v>-1.2</v>
      </c>
      <c r="F520" s="6">
        <f t="shared" si="27"/>
        <v>-1</v>
      </c>
    </row>
    <row r="521" spans="1:6" ht="23.25" hidden="1" outlineLevel="1" thickBot="1" x14ac:dyDescent="0.3">
      <c r="A521" s="15"/>
      <c r="B521" s="8" t="s">
        <v>480</v>
      </c>
      <c r="C521" s="5">
        <v>2021075.11</v>
      </c>
      <c r="D521" s="5">
        <v>1903573.23</v>
      </c>
      <c r="E521" s="5">
        <f t="shared" si="26"/>
        <v>117501.88000000012</v>
      </c>
      <c r="F521" s="6">
        <f t="shared" si="27"/>
        <v>6.1727008001683299E-2</v>
      </c>
    </row>
    <row r="522" spans="1:6" ht="23.25" hidden="1" outlineLevel="1" thickBot="1" x14ac:dyDescent="0.3">
      <c r="A522" s="15"/>
      <c r="B522" s="8" t="s">
        <v>481</v>
      </c>
      <c r="C522" s="5">
        <v>229057.77</v>
      </c>
      <c r="D522" s="5">
        <v>189832.94</v>
      </c>
      <c r="E522" s="5">
        <f t="shared" si="26"/>
        <v>39224.829999999987</v>
      </c>
      <c r="F522" s="6">
        <f t="shared" si="27"/>
        <v>0.20662815420758898</v>
      </c>
    </row>
    <row r="523" spans="1:6" ht="15.75" hidden="1" outlineLevel="1" thickBot="1" x14ac:dyDescent="0.3">
      <c r="A523" s="15"/>
      <c r="B523" s="8" t="s">
        <v>482</v>
      </c>
      <c r="C523" s="5">
        <v>31005</v>
      </c>
      <c r="D523" s="5">
        <v>30105</v>
      </c>
      <c r="E523" s="5">
        <f t="shared" si="26"/>
        <v>900</v>
      </c>
      <c r="F523" s="6">
        <f t="shared" si="27"/>
        <v>2.9895366218236172E-2</v>
      </c>
    </row>
    <row r="524" spans="1:6" ht="15.75" hidden="1" outlineLevel="1" thickBot="1" x14ac:dyDescent="0.3">
      <c r="A524" s="15"/>
      <c r="B524" s="8" t="s">
        <v>483</v>
      </c>
      <c r="C524" s="5">
        <v>4716946.26</v>
      </c>
      <c r="D524" s="5">
        <v>4742525.6900000004</v>
      </c>
      <c r="E524" s="5">
        <f t="shared" si="26"/>
        <v>-25579.430000000633</v>
      </c>
      <c r="F524" s="6">
        <f t="shared" si="27"/>
        <v>-5.3936302451533229E-3</v>
      </c>
    </row>
    <row r="525" spans="1:6" ht="15.75" hidden="1" outlineLevel="1" thickBot="1" x14ac:dyDescent="0.3">
      <c r="A525" s="15"/>
      <c r="B525" s="8" t="s">
        <v>484</v>
      </c>
      <c r="C525" s="5">
        <v>15938.32</v>
      </c>
      <c r="D525" s="5">
        <v>15579.55</v>
      </c>
      <c r="E525" s="5">
        <f t="shared" si="26"/>
        <v>358.77000000000044</v>
      </c>
      <c r="F525" s="6">
        <f t="shared" si="27"/>
        <v>2.3028264616115384E-2</v>
      </c>
    </row>
    <row r="526" spans="1:6" ht="23.25" hidden="1" outlineLevel="1" thickBot="1" x14ac:dyDescent="0.3">
      <c r="A526" s="15"/>
      <c r="B526" s="8" t="s">
        <v>485</v>
      </c>
      <c r="C526" s="5">
        <v>123226.83</v>
      </c>
      <c r="D526" s="5">
        <v>127592.41</v>
      </c>
      <c r="E526" s="5">
        <f t="shared" si="26"/>
        <v>-4365.5800000000017</v>
      </c>
      <c r="F526" s="6">
        <f t="shared" si="27"/>
        <v>-3.4215044609628438E-2</v>
      </c>
    </row>
    <row r="527" spans="1:6" ht="23.25" hidden="1" outlineLevel="1" thickBot="1" x14ac:dyDescent="0.3">
      <c r="A527" s="15"/>
      <c r="B527" s="8" t="s">
        <v>486</v>
      </c>
      <c r="C527" s="5">
        <v>551768.23</v>
      </c>
      <c r="D527" s="5">
        <v>669977.89</v>
      </c>
      <c r="E527" s="5">
        <f t="shared" si="26"/>
        <v>-118209.66000000003</v>
      </c>
      <c r="F527" s="6">
        <f t="shared" si="27"/>
        <v>-0.17643815081718597</v>
      </c>
    </row>
    <row r="528" spans="1:6" ht="23.25" hidden="1" outlineLevel="1" thickBot="1" x14ac:dyDescent="0.3">
      <c r="A528" s="15"/>
      <c r="B528" s="8" t="s">
        <v>487</v>
      </c>
      <c r="C528" s="5">
        <v>17789.86</v>
      </c>
      <c r="D528" s="5">
        <v>2694.43</v>
      </c>
      <c r="E528" s="5">
        <f t="shared" si="26"/>
        <v>15095.43</v>
      </c>
      <c r="F528" s="6">
        <f t="shared" si="27"/>
        <v>5.602457662659635</v>
      </c>
    </row>
    <row r="529" spans="1:6" ht="23.25" hidden="1" outlineLevel="1" thickBot="1" x14ac:dyDescent="0.3">
      <c r="A529" s="15"/>
      <c r="B529" s="8" t="s">
        <v>488</v>
      </c>
      <c r="C529" s="5">
        <v>1210257.47</v>
      </c>
      <c r="D529" s="5">
        <v>1268986.9099999999</v>
      </c>
      <c r="E529" s="5">
        <f t="shared" si="26"/>
        <v>-58729.439999999944</v>
      </c>
      <c r="F529" s="6">
        <f t="shared" si="27"/>
        <v>-4.6280571956412025E-2</v>
      </c>
    </row>
    <row r="530" spans="1:6" ht="23.25" hidden="1" outlineLevel="1" thickBot="1" x14ac:dyDescent="0.3">
      <c r="A530" s="15"/>
      <c r="B530" s="8" t="s">
        <v>489</v>
      </c>
      <c r="C530" s="5">
        <v>1155911.1000000001</v>
      </c>
      <c r="D530" s="5">
        <v>1147551.1499999999</v>
      </c>
      <c r="E530" s="5">
        <f t="shared" si="26"/>
        <v>8359.9500000001863</v>
      </c>
      <c r="F530" s="6">
        <f t="shared" si="27"/>
        <v>7.2850347455101997E-3</v>
      </c>
    </row>
    <row r="531" spans="1:6" ht="23.25" hidden="1" outlineLevel="1" thickBot="1" x14ac:dyDescent="0.3">
      <c r="A531" s="15"/>
      <c r="B531" s="8" t="s">
        <v>490</v>
      </c>
      <c r="C531" s="5">
        <v>8101.06</v>
      </c>
      <c r="D531" s="5">
        <v>10024.14</v>
      </c>
      <c r="E531" s="5">
        <f t="shared" si="26"/>
        <v>-1923.079999999999</v>
      </c>
      <c r="F531" s="6">
        <f t="shared" si="27"/>
        <v>-0.19184488644412379</v>
      </c>
    </row>
    <row r="532" spans="1:6" ht="23.25" hidden="1" outlineLevel="1" thickBot="1" x14ac:dyDescent="0.3">
      <c r="A532" s="15"/>
      <c r="B532" s="8" t="s">
        <v>491</v>
      </c>
      <c r="C532" s="9"/>
      <c r="D532" s="9"/>
      <c r="E532" s="5">
        <f t="shared" si="26"/>
        <v>0</v>
      </c>
      <c r="F532" s="6" t="str">
        <f t="shared" si="27"/>
        <v/>
      </c>
    </row>
    <row r="533" spans="1:6" ht="23.25" hidden="1" outlineLevel="1" thickBot="1" x14ac:dyDescent="0.3">
      <c r="A533" s="15"/>
      <c r="B533" s="8" t="s">
        <v>492</v>
      </c>
      <c r="C533" s="9"/>
      <c r="D533" s="5">
        <v>6500</v>
      </c>
      <c r="E533" s="5">
        <f t="shared" si="26"/>
        <v>-6500</v>
      </c>
      <c r="F533" s="6">
        <f t="shared" si="27"/>
        <v>-1</v>
      </c>
    </row>
    <row r="534" spans="1:6" ht="23.25" hidden="1" outlineLevel="1" thickBot="1" x14ac:dyDescent="0.3">
      <c r="A534" s="15"/>
      <c r="B534" s="8" t="s">
        <v>493</v>
      </c>
      <c r="C534" s="9"/>
      <c r="D534" s="9"/>
      <c r="E534" s="5">
        <f t="shared" si="26"/>
        <v>0</v>
      </c>
      <c r="F534" s="6" t="str">
        <f t="shared" si="27"/>
        <v/>
      </c>
    </row>
    <row r="535" spans="1:6" ht="23.25" hidden="1" outlineLevel="1" thickBot="1" x14ac:dyDescent="0.3">
      <c r="A535" s="15"/>
      <c r="B535" s="8" t="s">
        <v>494</v>
      </c>
      <c r="C535" s="5">
        <v>7382.58</v>
      </c>
      <c r="D535" s="5">
        <v>6872.8</v>
      </c>
      <c r="E535" s="5">
        <f t="shared" si="26"/>
        <v>509.77999999999975</v>
      </c>
      <c r="F535" s="6">
        <f t="shared" si="27"/>
        <v>7.4173553719008231E-2</v>
      </c>
    </row>
    <row r="536" spans="1:6" ht="23.25" hidden="1" outlineLevel="1" thickBot="1" x14ac:dyDescent="0.3">
      <c r="A536" s="15"/>
      <c r="B536" s="8" t="s">
        <v>495</v>
      </c>
      <c r="C536" s="9"/>
      <c r="D536" s="9"/>
      <c r="E536" s="5">
        <f t="shared" si="26"/>
        <v>0</v>
      </c>
      <c r="F536" s="6" t="str">
        <f t="shared" si="27"/>
        <v/>
      </c>
    </row>
    <row r="537" spans="1:6" ht="23.25" hidden="1" outlineLevel="1" thickBot="1" x14ac:dyDescent="0.3">
      <c r="A537" s="15"/>
      <c r="B537" s="8" t="s">
        <v>496</v>
      </c>
      <c r="C537" s="5">
        <v>19301.689999999999</v>
      </c>
      <c r="D537" s="5">
        <v>18130.89</v>
      </c>
      <c r="E537" s="5">
        <f t="shared" si="26"/>
        <v>1170.7999999999993</v>
      </c>
      <c r="F537" s="6">
        <f t="shared" si="27"/>
        <v>6.457487746051073E-2</v>
      </c>
    </row>
    <row r="538" spans="1:6" ht="23.25" hidden="1" outlineLevel="1" thickBot="1" x14ac:dyDescent="0.3">
      <c r="A538" s="15"/>
      <c r="B538" s="8" t="s">
        <v>497</v>
      </c>
      <c r="C538" s="5">
        <v>207089.45</v>
      </c>
      <c r="D538" s="5">
        <v>159125.84</v>
      </c>
      <c r="E538" s="5">
        <f t="shared" si="26"/>
        <v>47963.610000000015</v>
      </c>
      <c r="F538" s="6">
        <f t="shared" si="27"/>
        <v>0.30141936721276708</v>
      </c>
    </row>
    <row r="539" spans="1:6" ht="15.75" hidden="1" outlineLevel="1" thickBot="1" x14ac:dyDescent="0.3">
      <c r="A539" s="15"/>
      <c r="B539" s="8" t="s">
        <v>498</v>
      </c>
      <c r="C539" s="10">
        <v>0</v>
      </c>
      <c r="D539" s="5">
        <v>40142.28</v>
      </c>
      <c r="E539" s="5">
        <f t="shared" si="26"/>
        <v>-40142.28</v>
      </c>
      <c r="F539" s="6">
        <f t="shared" si="27"/>
        <v>-1</v>
      </c>
    </row>
    <row r="540" spans="1:6" ht="23.25" hidden="1" outlineLevel="1" thickBot="1" x14ac:dyDescent="0.3">
      <c r="A540" s="15"/>
      <c r="B540" s="8" t="s">
        <v>499</v>
      </c>
      <c r="C540" s="5">
        <v>9137.61</v>
      </c>
      <c r="D540" s="5">
        <v>11839.55</v>
      </c>
      <c r="E540" s="5">
        <f t="shared" si="26"/>
        <v>-2701.9399999999987</v>
      </c>
      <c r="F540" s="6">
        <f t="shared" si="27"/>
        <v>-0.22821306553036211</v>
      </c>
    </row>
    <row r="541" spans="1:6" ht="23.25" hidden="1" outlineLevel="1" thickBot="1" x14ac:dyDescent="0.3">
      <c r="A541" s="15"/>
      <c r="B541" s="8" t="s">
        <v>500</v>
      </c>
      <c r="C541" s="5">
        <v>27719.95</v>
      </c>
      <c r="D541" s="5">
        <v>30556.17</v>
      </c>
      <c r="E541" s="5">
        <f t="shared" si="26"/>
        <v>-2836.2199999999975</v>
      </c>
      <c r="F541" s="6">
        <f t="shared" si="27"/>
        <v>-9.2819878931161781E-2</v>
      </c>
    </row>
    <row r="542" spans="1:6" ht="23.25" hidden="1" outlineLevel="1" thickBot="1" x14ac:dyDescent="0.3">
      <c r="A542" s="15"/>
      <c r="B542" s="8" t="s">
        <v>501</v>
      </c>
      <c r="C542" s="5">
        <v>23713.45</v>
      </c>
      <c r="D542" s="5">
        <v>25213.4</v>
      </c>
      <c r="E542" s="5">
        <f t="shared" si="26"/>
        <v>-1499.9500000000007</v>
      </c>
      <c r="F542" s="6">
        <f t="shared" si="27"/>
        <v>-5.9490191723448667E-2</v>
      </c>
    </row>
    <row r="543" spans="1:6" ht="23.25" hidden="1" outlineLevel="1" thickBot="1" x14ac:dyDescent="0.3">
      <c r="A543" s="15"/>
      <c r="B543" s="8" t="s">
        <v>502</v>
      </c>
      <c r="C543" s="5">
        <v>23.08</v>
      </c>
      <c r="D543" s="5">
        <v>20.04</v>
      </c>
      <c r="E543" s="5">
        <f t="shared" si="26"/>
        <v>3.0399999999999991</v>
      </c>
      <c r="F543" s="6">
        <f t="shared" si="27"/>
        <v>0.1516966067864271</v>
      </c>
    </row>
    <row r="544" spans="1:6" ht="23.25" hidden="1" outlineLevel="1" thickBot="1" x14ac:dyDescent="0.3">
      <c r="A544" s="15"/>
      <c r="B544" s="8" t="s">
        <v>503</v>
      </c>
      <c r="C544" s="9"/>
      <c r="D544" s="5">
        <v>0.1</v>
      </c>
      <c r="E544" s="5">
        <f t="shared" si="26"/>
        <v>-0.1</v>
      </c>
      <c r="F544" s="6">
        <f t="shared" si="27"/>
        <v>-1</v>
      </c>
    </row>
    <row r="545" spans="1:6" ht="23.25" hidden="1" outlineLevel="1" thickBot="1" x14ac:dyDescent="0.3">
      <c r="A545" s="15"/>
      <c r="B545" s="8" t="s">
        <v>504</v>
      </c>
      <c r="C545" s="5">
        <v>108476.13</v>
      </c>
      <c r="D545" s="5">
        <v>154497.89000000001</v>
      </c>
      <c r="E545" s="5">
        <f t="shared" si="26"/>
        <v>-46021.760000000009</v>
      </c>
      <c r="F545" s="6">
        <f t="shared" si="27"/>
        <v>-0.29787953738397338</v>
      </c>
    </row>
    <row r="546" spans="1:6" ht="23.25" hidden="1" outlineLevel="1" thickBot="1" x14ac:dyDescent="0.3">
      <c r="A546" s="15"/>
      <c r="B546" s="8" t="s">
        <v>505</v>
      </c>
      <c r="C546" s="5">
        <v>108311.81</v>
      </c>
      <c r="D546" s="5">
        <v>111382.23</v>
      </c>
      <c r="E546" s="5">
        <f t="shared" si="26"/>
        <v>-3070.4199999999983</v>
      </c>
      <c r="F546" s="6">
        <f t="shared" si="27"/>
        <v>-2.7566515771860541E-2</v>
      </c>
    </row>
    <row r="547" spans="1:6" ht="23.25" hidden="1" outlineLevel="1" thickBot="1" x14ac:dyDescent="0.3">
      <c r="A547" s="15"/>
      <c r="B547" s="8" t="s">
        <v>506</v>
      </c>
      <c r="C547" s="5">
        <v>329618.28000000003</v>
      </c>
      <c r="D547" s="5">
        <v>301350.57</v>
      </c>
      <c r="E547" s="5">
        <f t="shared" si="26"/>
        <v>28267.710000000021</v>
      </c>
      <c r="F547" s="6">
        <f t="shared" si="27"/>
        <v>9.3803406444527448E-2</v>
      </c>
    </row>
    <row r="548" spans="1:6" ht="23.25" hidden="1" outlineLevel="1" thickBot="1" x14ac:dyDescent="0.3">
      <c r="A548" s="15"/>
      <c r="B548" s="8" t="s">
        <v>507</v>
      </c>
      <c r="C548" s="5">
        <v>25948</v>
      </c>
      <c r="D548" s="5">
        <v>20464.669999999998</v>
      </c>
      <c r="E548" s="5">
        <f t="shared" si="26"/>
        <v>5483.3300000000017</v>
      </c>
      <c r="F548" s="6">
        <f t="shared" si="27"/>
        <v>0.26794128612872831</v>
      </c>
    </row>
    <row r="549" spans="1:6" ht="23.25" hidden="1" outlineLevel="1" thickBot="1" x14ac:dyDescent="0.3">
      <c r="A549" s="15"/>
      <c r="B549" s="8" t="s">
        <v>508</v>
      </c>
      <c r="C549" s="5">
        <v>58.32</v>
      </c>
      <c r="D549" s="9"/>
      <c r="E549" s="5">
        <f t="shared" si="26"/>
        <v>58.32</v>
      </c>
      <c r="F549" s="6" t="str">
        <f t="shared" si="27"/>
        <v/>
      </c>
    </row>
    <row r="550" spans="1:6" ht="23.25" hidden="1" outlineLevel="1" thickBot="1" x14ac:dyDescent="0.3">
      <c r="A550" s="15"/>
      <c r="B550" s="8" t="s">
        <v>509</v>
      </c>
      <c r="C550" s="5">
        <v>66459.66</v>
      </c>
      <c r="D550" s="5">
        <v>65025.99</v>
      </c>
      <c r="E550" s="5">
        <f t="shared" si="26"/>
        <v>1433.6700000000055</v>
      </c>
      <c r="F550" s="6">
        <f t="shared" si="27"/>
        <v>2.2047645872058319E-2</v>
      </c>
    </row>
    <row r="551" spans="1:6" ht="23.25" hidden="1" outlineLevel="1" thickBot="1" x14ac:dyDescent="0.3">
      <c r="A551" s="15"/>
      <c r="B551" s="8" t="s">
        <v>510</v>
      </c>
      <c r="C551" s="5">
        <v>10835.67</v>
      </c>
      <c r="D551" s="5">
        <v>9866.9</v>
      </c>
      <c r="E551" s="5">
        <f t="shared" si="26"/>
        <v>968.77000000000044</v>
      </c>
      <c r="F551" s="6">
        <f t="shared" si="27"/>
        <v>9.8183826733827292E-2</v>
      </c>
    </row>
    <row r="552" spans="1:6" ht="23.25" hidden="1" outlineLevel="1" thickBot="1" x14ac:dyDescent="0.3">
      <c r="A552" s="15"/>
      <c r="B552" s="8" t="s">
        <v>511</v>
      </c>
      <c r="C552" s="9"/>
      <c r="D552" s="9"/>
      <c r="E552" s="5">
        <f t="shared" si="26"/>
        <v>0</v>
      </c>
      <c r="F552" s="6" t="str">
        <f t="shared" si="27"/>
        <v/>
      </c>
    </row>
    <row r="553" spans="1:6" ht="23.25" hidden="1" outlineLevel="1" thickBot="1" x14ac:dyDescent="0.3">
      <c r="A553" s="15"/>
      <c r="B553" s="8" t="s">
        <v>512</v>
      </c>
      <c r="C553" s="9"/>
      <c r="D553" s="9"/>
      <c r="E553" s="5">
        <f t="shared" si="26"/>
        <v>0</v>
      </c>
      <c r="F553" s="6" t="str">
        <f t="shared" si="27"/>
        <v/>
      </c>
    </row>
    <row r="554" spans="1:6" ht="23.25" hidden="1" outlineLevel="1" thickBot="1" x14ac:dyDescent="0.3">
      <c r="A554" s="15"/>
      <c r="B554" s="8" t="s">
        <v>513</v>
      </c>
      <c r="C554" s="5">
        <v>4913.21</v>
      </c>
      <c r="D554" s="5">
        <v>4449.53</v>
      </c>
      <c r="E554" s="5">
        <f t="shared" si="26"/>
        <v>463.68000000000029</v>
      </c>
      <c r="F554" s="6">
        <f t="shared" si="27"/>
        <v>0.10420875912736859</v>
      </c>
    </row>
    <row r="555" spans="1:6" ht="23.25" hidden="1" outlineLevel="1" thickBot="1" x14ac:dyDescent="0.3">
      <c r="A555" s="15"/>
      <c r="B555" s="8" t="s">
        <v>514</v>
      </c>
      <c r="C555" s="5">
        <v>19260.63</v>
      </c>
      <c r="D555" s="5">
        <v>18823.05</v>
      </c>
      <c r="E555" s="5">
        <f t="shared" si="26"/>
        <v>437.58000000000175</v>
      </c>
      <c r="F555" s="6">
        <f t="shared" si="27"/>
        <v>2.3247029572784527E-2</v>
      </c>
    </row>
    <row r="556" spans="1:6" ht="23.25" hidden="1" outlineLevel="1" thickBot="1" x14ac:dyDescent="0.3">
      <c r="A556" s="15"/>
      <c r="B556" s="8" t="s">
        <v>515</v>
      </c>
      <c r="C556" s="9"/>
      <c r="D556" s="5">
        <v>6.03</v>
      </c>
      <c r="E556" s="5">
        <f t="shared" si="26"/>
        <v>-6.03</v>
      </c>
      <c r="F556" s="6">
        <f t="shared" si="27"/>
        <v>-1</v>
      </c>
    </row>
    <row r="557" spans="1:6" ht="23.25" hidden="1" outlineLevel="1" thickBot="1" x14ac:dyDescent="0.3">
      <c r="A557" s="15"/>
      <c r="B557" s="8" t="s">
        <v>516</v>
      </c>
      <c r="C557" s="9"/>
      <c r="D557" s="9"/>
      <c r="E557" s="5">
        <f t="shared" si="26"/>
        <v>0</v>
      </c>
      <c r="F557" s="6" t="str">
        <f t="shared" si="27"/>
        <v/>
      </c>
    </row>
    <row r="558" spans="1:6" ht="15.75" collapsed="1" thickBot="1" x14ac:dyDescent="0.3">
      <c r="A558" s="15"/>
      <c r="B558" s="14" t="s">
        <v>544</v>
      </c>
      <c r="C558" s="16">
        <f>SUM(C114:C557)</f>
        <v>161383824.21999997</v>
      </c>
      <c r="D558" s="16">
        <f>SUM(D114:D557)</f>
        <v>151631034.17999998</v>
      </c>
      <c r="E558" s="16">
        <f t="shared" ref="E558" si="28">C558-D558</f>
        <v>9752790.0399999917</v>
      </c>
      <c r="F558" s="17">
        <f t="shared" ref="F558" si="29">IFERROR(E558/D558,"")</f>
        <v>6.4319221277766486E-2</v>
      </c>
    </row>
    <row r="559" spans="1:6" ht="15.75" thickBot="1" x14ac:dyDescent="0.3">
      <c r="A559" s="15" t="s">
        <v>538</v>
      </c>
      <c r="B559" s="7"/>
      <c r="C559" s="5"/>
      <c r="D559" s="5"/>
      <c r="E559" s="5"/>
      <c r="F559" s="6"/>
    </row>
    <row r="560" spans="1:6" ht="23.25" thickBot="1" x14ac:dyDescent="0.3">
      <c r="A560" s="15"/>
      <c r="B560" s="14" t="s">
        <v>543</v>
      </c>
      <c r="C560" s="16">
        <v>11127376.710000001</v>
      </c>
      <c r="D560" s="16">
        <v>15291408.58</v>
      </c>
      <c r="E560" s="16">
        <f t="shared" si="26"/>
        <v>-4164031.8699999992</v>
      </c>
      <c r="F560" s="17">
        <f t="shared" si="27"/>
        <v>-0.27231185722460105</v>
      </c>
    </row>
    <row r="561" spans="1:7" ht="15.75" thickBot="1" x14ac:dyDescent="0.3">
      <c r="A561" s="15" t="s">
        <v>539</v>
      </c>
      <c r="B561" s="7"/>
      <c r="C561" s="5"/>
      <c r="D561" s="5"/>
      <c r="E561" s="5"/>
      <c r="F561" s="6"/>
    </row>
    <row r="562" spans="1:7" ht="23.25" thickBot="1" x14ac:dyDescent="0.3">
      <c r="A562" s="15"/>
      <c r="B562" s="8" t="s">
        <v>517</v>
      </c>
      <c r="C562" s="5">
        <v>869789</v>
      </c>
      <c r="D562" s="5">
        <v>810501</v>
      </c>
      <c r="E562" s="5">
        <f t="shared" si="26"/>
        <v>59288</v>
      </c>
      <c r="F562" s="6">
        <f t="shared" si="27"/>
        <v>7.3149817211823301E-2</v>
      </c>
    </row>
    <row r="563" spans="1:7" ht="23.25" thickBot="1" x14ac:dyDescent="0.3">
      <c r="A563" s="15"/>
      <c r="B563" s="8" t="s">
        <v>518</v>
      </c>
      <c r="C563" s="5">
        <v>44974</v>
      </c>
      <c r="D563" s="5">
        <v>-31672</v>
      </c>
      <c r="E563" s="5">
        <f t="shared" si="26"/>
        <v>76646</v>
      </c>
      <c r="F563" s="6">
        <f t="shared" si="27"/>
        <v>-2.4199924223288711</v>
      </c>
    </row>
    <row r="564" spans="1:7" ht="23.25" thickBot="1" x14ac:dyDescent="0.3">
      <c r="A564" s="15"/>
      <c r="B564" s="8" t="s">
        <v>519</v>
      </c>
      <c r="C564" s="5">
        <v>309022.13</v>
      </c>
      <c r="D564" s="5">
        <v>-369143.52</v>
      </c>
      <c r="E564" s="5">
        <f t="shared" si="26"/>
        <v>678165.65</v>
      </c>
      <c r="F564" s="6">
        <f t="shared" si="27"/>
        <v>-1.8371327498854646</v>
      </c>
    </row>
    <row r="565" spans="1:7" ht="23.25" thickBot="1" x14ac:dyDescent="0.3">
      <c r="A565" s="15"/>
      <c r="B565" s="8" t="s">
        <v>520</v>
      </c>
      <c r="C565" s="5">
        <v>6290620.6500000004</v>
      </c>
      <c r="D565" s="5">
        <v>6292603.3799999999</v>
      </c>
      <c r="E565" s="5">
        <f t="shared" si="26"/>
        <v>-1982.7299999995157</v>
      </c>
      <c r="F565" s="6">
        <f t="shared" si="27"/>
        <v>-3.1508898309105186E-4</v>
      </c>
    </row>
    <row r="566" spans="1:7" ht="23.25" thickBot="1" x14ac:dyDescent="0.3">
      <c r="A566" s="15"/>
      <c r="B566" s="8" t="s">
        <v>521</v>
      </c>
      <c r="C566" s="5">
        <v>22877774.239999998</v>
      </c>
      <c r="D566" s="5">
        <v>22282721.77</v>
      </c>
      <c r="E566" s="5">
        <f t="shared" si="26"/>
        <v>595052.46999999881</v>
      </c>
      <c r="F566" s="6">
        <f t="shared" si="27"/>
        <v>2.6704658261323289E-2</v>
      </c>
    </row>
    <row r="567" spans="1:7" ht="15.75" thickBot="1" x14ac:dyDescent="0.3">
      <c r="A567" s="15"/>
      <c r="B567" s="8" t="s">
        <v>522</v>
      </c>
      <c r="C567" s="5">
        <v>-2017153.64</v>
      </c>
      <c r="D567" s="5">
        <v>-980483.64</v>
      </c>
      <c r="E567" s="5">
        <f t="shared" si="26"/>
        <v>-1036669.9999999999</v>
      </c>
      <c r="F567" s="6">
        <f t="shared" si="27"/>
        <v>1.0573047399342634</v>
      </c>
    </row>
    <row r="568" spans="1:7" ht="15.75" thickBot="1" x14ac:dyDescent="0.3">
      <c r="A568" s="15"/>
      <c r="B568" s="8" t="s">
        <v>523</v>
      </c>
      <c r="C568" s="5">
        <v>1090863.02</v>
      </c>
      <c r="D568" s="5">
        <v>272048.46999999997</v>
      </c>
      <c r="E568" s="5">
        <f t="shared" si="26"/>
        <v>818814.55</v>
      </c>
      <c r="F568" s="6">
        <f t="shared" si="27"/>
        <v>3.0098112663526471</v>
      </c>
    </row>
    <row r="569" spans="1:7" ht="23.25" thickBot="1" x14ac:dyDescent="0.3">
      <c r="A569" s="15"/>
      <c r="B569" s="8" t="s">
        <v>524</v>
      </c>
      <c r="C569" s="5">
        <v>1937625.17</v>
      </c>
      <c r="D569" s="5">
        <v>1658508.73</v>
      </c>
      <c r="E569" s="5">
        <f t="shared" si="26"/>
        <v>279116.43999999994</v>
      </c>
      <c r="F569" s="6">
        <f t="shared" si="27"/>
        <v>0.16829362122199981</v>
      </c>
    </row>
    <row r="570" spans="1:7" ht="15.75" thickBot="1" x14ac:dyDescent="0.3">
      <c r="A570" s="15"/>
      <c r="B570" s="14" t="s">
        <v>542</v>
      </c>
      <c r="C570" s="16">
        <f>SUM(C562:C569)</f>
        <v>31403514.57</v>
      </c>
      <c r="D570" s="16">
        <f>SUM(D562:D569)</f>
        <v>29935084.189999998</v>
      </c>
      <c r="E570" s="16">
        <f t="shared" ref="E570" si="30">C570-D570</f>
        <v>1468430.3800000027</v>
      </c>
      <c r="F570" s="17">
        <f t="shared" ref="F570" si="31">IFERROR(E570/D570,"")</f>
        <v>4.9053824959361267E-2</v>
      </c>
      <c r="G570" s="12"/>
    </row>
    <row r="571" spans="1:7" ht="15.75" thickBot="1" x14ac:dyDescent="0.3">
      <c r="A571" s="15" t="s">
        <v>540</v>
      </c>
      <c r="B571" s="7"/>
      <c r="C571" s="5"/>
      <c r="D571" s="5"/>
      <c r="E571" s="5"/>
      <c r="F571" s="6"/>
    </row>
    <row r="572" spans="1:7" ht="15.75" thickBot="1" x14ac:dyDescent="0.3">
      <c r="A572" s="15"/>
      <c r="B572" s="8" t="s">
        <v>525</v>
      </c>
      <c r="C572" s="5">
        <v>17189306.649999999</v>
      </c>
      <c r="D572" s="5">
        <v>19019704.379999999</v>
      </c>
      <c r="E572" s="5">
        <f t="shared" si="26"/>
        <v>-1830397.7300000004</v>
      </c>
      <c r="F572" s="6">
        <f t="shared" si="27"/>
        <v>-9.6236917957817414E-2</v>
      </c>
    </row>
    <row r="573" spans="1:7" ht="23.25" thickBot="1" x14ac:dyDescent="0.3">
      <c r="A573" s="15"/>
      <c r="B573" s="8" t="s">
        <v>526</v>
      </c>
      <c r="C573" s="5">
        <v>116253.72</v>
      </c>
      <c r="D573" s="5">
        <v>49617.72</v>
      </c>
      <c r="E573" s="5">
        <f t="shared" si="26"/>
        <v>66636</v>
      </c>
      <c r="F573" s="6">
        <f t="shared" si="27"/>
        <v>1.3429879486602769</v>
      </c>
    </row>
    <row r="574" spans="1:7" ht="15.75" thickBot="1" x14ac:dyDescent="0.3">
      <c r="A574" s="15"/>
      <c r="B574" s="8" t="s">
        <v>527</v>
      </c>
      <c r="C574" s="5">
        <v>12776319.060000001</v>
      </c>
      <c r="D574" s="9"/>
      <c r="E574" s="5">
        <f t="shared" si="26"/>
        <v>12776319.060000001</v>
      </c>
      <c r="F574" s="6" t="str">
        <f>IFERROR(E574/D574,"")</f>
        <v/>
      </c>
    </row>
    <row r="575" spans="1:7" ht="15.75" thickBot="1" x14ac:dyDescent="0.3">
      <c r="A575" s="15"/>
      <c r="B575" s="14" t="s">
        <v>541</v>
      </c>
      <c r="C575" s="16">
        <f>SUM(C572:C574)</f>
        <v>30081879.43</v>
      </c>
      <c r="D575" s="16">
        <f>SUM(D572:D574)</f>
        <v>19069322.099999998</v>
      </c>
      <c r="E575" s="16">
        <f t="shared" ref="E575" si="32">C575-D575</f>
        <v>11012557.330000002</v>
      </c>
      <c r="F575" s="17">
        <f>IFERROR(E575/D575,"")</f>
        <v>0.57750124898252164</v>
      </c>
    </row>
    <row r="576" spans="1:7" ht="15.75" thickBot="1" x14ac:dyDescent="0.3">
      <c r="A576" s="15" t="s">
        <v>537</v>
      </c>
      <c r="B576" s="8"/>
      <c r="C576" s="5"/>
      <c r="D576" s="9"/>
      <c r="E576" s="5"/>
      <c r="F576" s="6"/>
    </row>
    <row r="577" spans="1:6" ht="15.75" thickBot="1" x14ac:dyDescent="0.3">
      <c r="A577" s="15"/>
      <c r="B577" s="18" t="s">
        <v>536</v>
      </c>
      <c r="C577" s="16">
        <v>83732032.060000002</v>
      </c>
      <c r="D577" s="16">
        <v>79733794.790000007</v>
      </c>
      <c r="E577" s="16">
        <f t="shared" si="26"/>
        <v>3998237.2699999958</v>
      </c>
      <c r="F577" s="17">
        <f t="shared" ref="F577" si="33">IFERROR(E577/D577,"")</f>
        <v>5.0144826049360991E-2</v>
      </c>
    </row>
    <row r="578" spans="1:6" ht="15.75" thickBot="1" x14ac:dyDescent="0.3">
      <c r="A578" s="15" t="s">
        <v>534</v>
      </c>
      <c r="B578" s="13"/>
      <c r="C578" s="13"/>
      <c r="D578" s="13"/>
      <c r="E578" s="16"/>
      <c r="F578" s="17" t="str">
        <f t="shared" ref="F578:F579" si="34">IFERROR(E578/D578,"")</f>
        <v/>
      </c>
    </row>
    <row r="579" spans="1:6" ht="15.75" thickBot="1" x14ac:dyDescent="0.3">
      <c r="A579" s="15"/>
      <c r="B579" s="14" t="s">
        <v>535</v>
      </c>
      <c r="C579" s="16">
        <f>C577+C575+C570+C560+C558+C112</f>
        <v>573471631.43000007</v>
      </c>
      <c r="D579" s="16">
        <f>D577+D575+D570+D560+D558+D112</f>
        <v>620679545.4000001</v>
      </c>
      <c r="E579" s="16">
        <f t="shared" ref="E579" si="35">C579-D579</f>
        <v>-47207913.970000029</v>
      </c>
      <c r="F579" s="17">
        <f t="shared" si="34"/>
        <v>-7.6058433566675132E-2</v>
      </c>
    </row>
    <row r="580" spans="1:6" ht="15.75" thickBot="1" x14ac:dyDescent="0.3">
      <c r="A580" s="15" t="s">
        <v>532</v>
      </c>
      <c r="B580" s="13"/>
      <c r="C580" s="13"/>
      <c r="D580" s="13"/>
      <c r="E580" s="16"/>
      <c r="F580" s="17" t="str">
        <f t="shared" ref="F580:F581" si="36">IFERROR(E580/D580,"")</f>
        <v/>
      </c>
    </row>
    <row r="581" spans="1:6" ht="15.75" thickBot="1" x14ac:dyDescent="0.3">
      <c r="A581" s="15"/>
      <c r="B581" s="14" t="s">
        <v>533</v>
      </c>
      <c r="C581" s="16">
        <f>C15+C25+C29+C47+C73+C579</f>
        <v>-107175717.60999978</v>
      </c>
      <c r="D581" s="16">
        <f>D15+D25+D29+D47+D73+D579</f>
        <v>-131331423.97999978</v>
      </c>
      <c r="E581" s="16">
        <f t="shared" ref="E581" si="37">C581-D581</f>
        <v>24155706.370000005</v>
      </c>
      <c r="F581" s="17">
        <f t="shared" si="36"/>
        <v>-0.18392937225502581</v>
      </c>
    </row>
  </sheetData>
  <pageMargins left="0.75" right="0.75" top="1" bottom="1" header="0.5" footer="0.5"/>
  <pageSetup scale="78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626147EB2D1A946B1CDFD3FB17F8DB1" ma:contentTypeVersion="56" ma:contentTypeDescription="" ma:contentTypeScope="" ma:versionID="1027bd47ca2814b664d29ba848a236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190347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6F8B4A-FF28-4F58-A844-D710FB450F5F}"/>
</file>

<file path=customXml/itemProps2.xml><?xml version="1.0" encoding="utf-8"?>
<ds:datastoreItem xmlns:ds="http://schemas.openxmlformats.org/officeDocument/2006/customXml" ds:itemID="{52498282-1328-4D50-AC06-85031EA642F2}"/>
</file>

<file path=customXml/itemProps3.xml><?xml version="1.0" encoding="utf-8"?>
<ds:datastoreItem xmlns:ds="http://schemas.openxmlformats.org/officeDocument/2006/customXml" ds:itemID="{DACE4684-FA63-49BB-AE10-CCEE8FA00A8A}"/>
</file>

<file path=customXml/itemProps4.xml><?xml version="1.0" encoding="utf-8"?>
<ds:datastoreItem xmlns:ds="http://schemas.openxmlformats.org/officeDocument/2006/customXml" ds:itemID="{AC71D1B5-03A6-4246-A38E-A8DB8F4057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Statement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Walker, Kyle T.</cp:lastModifiedBy>
  <cp:lastPrinted>2019-04-29T22:39:42Z</cp:lastPrinted>
  <dcterms:created xsi:type="dcterms:W3CDTF">2019-04-02T12:31:14Z</dcterms:created>
  <dcterms:modified xsi:type="dcterms:W3CDTF">2019-04-29T22:39:49Z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0x0101006E56B4D1795A2E4DB2F0B01679ED314A006626147EB2D1A946B1CDFD3FB17F8DB1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