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912" yWindow="1020" windowWidth="17352" windowHeight="1050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10b'!$A$1:$J$50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45621"/>
</workbook>
</file>

<file path=xl/calcChain.xml><?xml version="1.0" encoding="utf-8"?>
<calcChain xmlns="http://schemas.openxmlformats.org/spreadsheetml/2006/main">
  <c r="B4" i="3" l="1"/>
  <c r="D20" i="1"/>
  <c r="E20" i="1"/>
  <c r="E20" i="3" l="1"/>
  <c r="H50" i="3"/>
  <c r="E50" i="3"/>
  <c r="D50" i="3"/>
  <c r="I49" i="3"/>
  <c r="J49" i="3" s="1"/>
  <c r="F49" i="3"/>
  <c r="G49" i="3" s="1"/>
  <c r="I48" i="3"/>
  <c r="J48" i="3" s="1"/>
  <c r="F48" i="3"/>
  <c r="G48" i="3" s="1"/>
  <c r="I47" i="3"/>
  <c r="J47" i="3" s="1"/>
  <c r="F47" i="3"/>
  <c r="G47" i="3" s="1"/>
  <c r="I46" i="3"/>
  <c r="J46" i="3" s="1"/>
  <c r="F46" i="3"/>
  <c r="G46" i="3" s="1"/>
  <c r="I45" i="3"/>
  <c r="J45" i="3" s="1"/>
  <c r="F45" i="3"/>
  <c r="G45" i="3" s="1"/>
  <c r="I44" i="3"/>
  <c r="J44" i="3" s="1"/>
  <c r="F44" i="3"/>
  <c r="G44" i="3" s="1"/>
  <c r="H40" i="3"/>
  <c r="E40" i="3"/>
  <c r="D40" i="3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J36" i="3" s="1"/>
  <c r="F36" i="3"/>
  <c r="G36" i="3" s="1"/>
  <c r="I35" i="3"/>
  <c r="J35" i="3" s="1"/>
  <c r="F35" i="3"/>
  <c r="G35" i="3" s="1"/>
  <c r="I34" i="3"/>
  <c r="F34" i="3"/>
  <c r="G34" i="3" s="1"/>
  <c r="H30" i="3"/>
  <c r="E30" i="3"/>
  <c r="D30" i="3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I24" i="3"/>
  <c r="J24" i="3" s="1"/>
  <c r="F24" i="3"/>
  <c r="G24" i="3" s="1"/>
  <c r="H20" i="3"/>
  <c r="D20" i="3"/>
  <c r="I19" i="3"/>
  <c r="J19" i="3" s="1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0" i="3" l="1"/>
  <c r="G40" i="3" s="1"/>
  <c r="F20" i="3"/>
  <c r="G20" i="3" s="1"/>
  <c r="F50" i="3"/>
  <c r="G50" i="3" s="1"/>
  <c r="I50" i="3"/>
  <c r="J50" i="3" s="1"/>
  <c r="I40" i="3"/>
  <c r="J40" i="3" s="1"/>
  <c r="F30" i="3"/>
  <c r="G30" i="3" s="1"/>
  <c r="I30" i="3"/>
  <c r="J30" i="3" s="1"/>
  <c r="I20" i="3"/>
  <c r="J20" i="3" s="1"/>
  <c r="J34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H53" i="1"/>
  <c r="E53" i="1"/>
  <c r="I47" i="1"/>
  <c r="F19" i="1"/>
  <c r="G19" i="1" s="1"/>
  <c r="I18" i="1"/>
  <c r="J18" i="1" s="1"/>
  <c r="F17" i="1"/>
  <c r="G17" i="1" s="1"/>
  <c r="F16" i="1"/>
  <c r="G16" i="1" s="1"/>
  <c r="H20" i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<sst xmlns="http://schemas.openxmlformats.org/spreadsheetml/2006/main" count="180" uniqueCount="42">
  <si>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</si>
  <si>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</si>
  <si>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</si>
  <si>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</si>
  <si>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</si>
  <si>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</si>
  <si>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</si>
  <si>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</si>
  <si>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</si>
  <si>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</si>
  <si>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</si>
  <si>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</si>
  <si>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</si>
  <si>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</si>
  <si>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</si>
  <si>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</si>
  <si>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</si>
  <si>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</si>
  <si>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</si>
  <si>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</si>
  <si>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</si>
  <si>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</si>
  <si>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</si>
  <si>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</si>
  <si>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</si>
  <si>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</si>
  <si>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</si>
  <si>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</si>
  <si>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</si>
  <si>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</si>
  <si>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</si>
  <si>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</si>
  <si>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</si>
  <si>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</si>
  <si>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</si>
  <si>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</si>
  <si>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</si>
  <si>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</si>
  <si>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</si>
  <si>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</si>
  <si>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</si>
  <si>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3/31/2018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</si>
</sst>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48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0"/>
    <xf numFmtId="0" fontId="5" fillId="2" borderId="2" applyNumberFormat="0" applyFont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6" fillId="4" borderId="0" applyNumberFormat="0" applyBorder="0" applyAlignment="0" applyProtection="0"/>
    <xf numFmtId="0" fontId="27" fillId="21" borderId="5" applyNumberFormat="0" applyAlignment="0" applyProtection="0"/>
    <xf numFmtId="0" fontId="28" fillId="22" borderId="6" applyNumberFormat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5" applyNumberFormat="0" applyAlignment="0" applyProtection="0"/>
    <xf numFmtId="0" fontId="35" fillId="0" borderId="10" applyNumberFormat="0" applyFill="0" applyAlignment="0" applyProtection="0"/>
    <xf numFmtId="0" fontId="36" fillId="23" borderId="0" applyNumberFormat="0" applyBorder="0" applyAlignment="0" applyProtection="0"/>
    <xf numFmtId="0" fontId="4" fillId="0" borderId="0"/>
    <xf numFmtId="0" fontId="37" fillId="21" borderId="11" applyNumberFormat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0"/>
    <xf numFmtId="0" fontId="43" fillId="0" borderId="0"/>
    <xf numFmtId="0" fontId="44" fillId="0" borderId="0"/>
    <xf numFmtId="0" fontId="34" fillId="8" borderId="5" applyNumberFormat="0" applyAlignment="0" applyProtection="0"/>
    <xf numFmtId="0" fontId="3" fillId="0" borderId="0"/>
    <xf numFmtId="0" fontId="45" fillId="0" borderId="0"/>
    <xf numFmtId="43" fontId="45" fillId="0" borderId="0" applyFont="0" applyFill="0" applyBorder="0" applyAlignment="0" applyProtection="0"/>
    <xf numFmtId="0" fontId="5" fillId="0" borderId="0"/>
    <xf numFmtId="0" fontId="3" fillId="0" borderId="0"/>
    <xf numFmtId="169" fontId="5" fillId="0" borderId="0" applyFont="0" applyFill="0" applyBorder="0" applyAlignment="0" applyProtection="0"/>
    <xf numFmtId="38" fontId="20" fillId="24" borderId="0" applyNumberFormat="0" applyBorder="0" applyAlignment="0" applyProtection="0"/>
    <xf numFmtId="10" fontId="20" fillId="25" borderId="13" applyNumberFormat="0" applyBorder="0" applyAlignment="0" applyProtection="0"/>
    <xf numFmtId="170" fontId="46" fillId="0" borderId="0"/>
    <xf numFmtId="10" fontId="5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5" fillId="0" borderId="0"/>
    <xf numFmtId="0" fontId="34" fillId="8" borderId="5" applyNumberFormat="0" applyAlignment="0" applyProtection="0"/>
    <xf numFmtId="43" fontId="5" fillId="0" borderId="0" applyFont="0" applyFill="0" applyBorder="0" applyAlignment="0" applyProtection="0"/>
    <xf numFmtId="0" fontId="34" fillId="8" borderId="5" applyNumberFormat="0" applyAlignment="0" applyProtection="0"/>
    <xf numFmtId="0" fontId="4" fillId="0" borderId="0"/>
    <xf numFmtId="0" fontId="5" fillId="2" borderId="2" applyNumberFormat="0" applyFont="0" applyAlignment="0" applyProtection="0"/>
    <xf numFmtId="0" fontId="44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" fillId="0" borderId="0"/>
    <xf numFmtId="0" fontId="2" fillId="0" borderId="0"/>
    <xf numFmtId="0" fontId="34" fillId="8" borderId="5" applyNumberFormat="0" applyAlignment="0" applyProtection="0"/>
    <xf numFmtId="0" fontId="2" fillId="0" borderId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1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</cellStyleXfs>
  <cellXfs count="115">
    <xf numFmtId="0" fontId="0" fillId="0" borderId="0" xfId="0"/>
    <xf numFmtId="15" fontId="6" fillId="0" borderId="0" xfId="0" quotePrefix="1" applyNumberFormat="1" applyFont="1" applyFill="1"/>
    <xf numFmtId="0" fontId="6" fillId="0" borderId="0" xfId="0" applyFont="1" applyFill="1"/>
    <xf numFmtId="0" fontId="7" fillId="0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14" fontId="9" fillId="0" borderId="0" xfId="0" quotePrefix="1" applyNumberFormat="1" applyFont="1" applyAlignment="1">
      <alignment horizontal="left"/>
    </xf>
    <xf numFmtId="164" fontId="8" fillId="0" borderId="0" xfId="0" quotePrefix="1" applyNumberFormat="1" applyFont="1" applyAlignment="1">
      <alignment horizontal="center"/>
    </xf>
    <xf numFmtId="14" fontId="10" fillId="0" borderId="0" xfId="0" quotePrefix="1" applyNumberFormat="1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0" xfId="0" applyFont="1"/>
    <xf numFmtId="0" fontId="11" fillId="0" borderId="0" xfId="0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 applyFill="1"/>
    <xf numFmtId="0" fontId="11" fillId="0" borderId="0" xfId="0" applyFont="1" applyFill="1"/>
    <xf numFmtId="37" fontId="11" fillId="0" borderId="0" xfId="0" applyNumberFormat="1" applyFont="1" applyFill="1" applyAlignment="1">
      <alignment horizontal="center"/>
    </xf>
    <xf numFmtId="37" fontId="15" fillId="0" borderId="0" xfId="0" applyNumberFormat="1" applyFont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41" fontId="16" fillId="0" borderId="0" xfId="1" applyNumberFormat="1" applyFont="1" applyFill="1"/>
    <xf numFmtId="165" fontId="17" fillId="0" borderId="0" xfId="0" applyNumberFormat="1" applyFont="1" applyFill="1" applyProtection="1">
      <protection locked="0"/>
    </xf>
    <xf numFmtId="0" fontId="18" fillId="0" borderId="0" xfId="0" applyFont="1" applyFill="1" applyAlignment="1">
      <alignment horizontal="center"/>
    </xf>
    <xf numFmtId="41" fontId="16" fillId="0" borderId="1" xfId="1" applyNumberFormat="1" applyFont="1" applyFill="1" applyBorder="1"/>
    <xf numFmtId="165" fontId="17" fillId="0" borderId="1" xfId="0" applyNumberFormat="1" applyFont="1" applyFill="1" applyBorder="1" applyProtection="1">
      <protection locked="0"/>
    </xf>
    <xf numFmtId="0" fontId="19" fillId="0" borderId="0" xfId="0" applyFont="1"/>
    <xf numFmtId="37" fontId="16" fillId="0" borderId="0" xfId="0" applyNumberFormat="1" applyFont="1" applyFill="1"/>
    <xf numFmtId="37" fontId="5" fillId="0" borderId="0" xfId="0" applyNumberFormat="1" applyFont="1"/>
    <xf numFmtId="0" fontId="16" fillId="0" borderId="1" xfId="0" applyFont="1" applyFill="1" applyBorder="1"/>
    <xf numFmtId="0" fontId="12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41" fontId="16" fillId="0" borderId="0" xfId="1" applyNumberFormat="1" applyFont="1"/>
    <xf numFmtId="37" fontId="16" fillId="0" borderId="0" xfId="0" applyNumberFormat="1" applyFont="1"/>
    <xf numFmtId="165" fontId="17" fillId="0" borderId="0" xfId="0" applyNumberFormat="1" applyFont="1" applyProtection="1">
      <protection locked="0"/>
    </xf>
    <xf numFmtId="0" fontId="20" fillId="0" borderId="0" xfId="0" applyFont="1"/>
    <xf numFmtId="0" fontId="16" fillId="0" borderId="1" xfId="0" applyFont="1" applyFill="1" applyBorder="1" applyAlignment="1">
      <alignment horizontal="center"/>
    </xf>
    <xf numFmtId="37" fontId="16" fillId="0" borderId="1" xfId="0" applyNumberFormat="1" applyFont="1" applyFill="1" applyBorder="1"/>
    <xf numFmtId="0" fontId="11" fillId="0" borderId="0" xfId="0" applyFont="1" applyFill="1" applyAlignment="1">
      <alignment horizontal="center"/>
    </xf>
    <xf numFmtId="0" fontId="22" fillId="0" borderId="0" xfId="0" applyFont="1"/>
    <xf numFmtId="0" fontId="22" fillId="0" borderId="1" xfId="0" applyFont="1" applyFill="1" applyBorder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0" fillId="0" borderId="0" xfId="0" applyFont="1"/>
    <xf numFmtId="0" fontId="23" fillId="0" borderId="0" xfId="0" applyFont="1"/>
    <xf numFmtId="0" fontId="22" fillId="0" borderId="3" xfId="0" applyFont="1" applyBorder="1"/>
    <xf numFmtId="41" fontId="16" fillId="0" borderId="1" xfId="1" applyNumberFormat="1" applyFont="1" applyFill="1" applyBorder="1"/>
    <xf numFmtId="165" fontId="17" fillId="0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14" fontId="10" fillId="0" borderId="0" xfId="0" quotePrefix="1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2" fillId="0" borderId="0" xfId="0" applyFont="1" applyAlignme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37" fontId="11" fillId="0" borderId="0" xfId="0" applyNumberFormat="1" applyFont="1" applyAlignment="1">
      <alignment horizontal="center"/>
    </xf>
    <xf numFmtId="166" fontId="17" fillId="0" borderId="0" xfId="0" applyNumberFormat="1" applyFont="1" applyAlignment="1" applyProtection="1">
      <alignment horizontal="right"/>
      <protection locked="0"/>
    </xf>
    <xf numFmtId="41" fontId="16" fillId="0" borderId="1" xfId="1" applyNumberFormat="1" applyFont="1" applyBorder="1"/>
    <xf numFmtId="165" fontId="17" fillId="0" borderId="1" xfId="0" applyNumberFormat="1" applyFont="1" applyBorder="1" applyProtection="1">
      <protection locked="0"/>
    </xf>
    <xf numFmtId="166" fontId="17" fillId="0" borderId="1" xfId="0" applyNumberFormat="1" applyFont="1" applyBorder="1" applyAlignment="1" applyProtection="1">
      <alignment horizontal="right"/>
      <protection locked="0"/>
    </xf>
    <xf numFmtId="166" fontId="17" fillId="0" borderId="0" xfId="0" applyNumberFormat="1" applyFont="1" applyBorder="1" applyAlignment="1" applyProtection="1">
      <alignment horizontal="right"/>
      <protection locked="0"/>
    </xf>
    <xf numFmtId="166" fontId="16" fillId="0" borderId="0" xfId="0" applyNumberFormat="1" applyFont="1" applyBorder="1"/>
    <xf numFmtId="0" fontId="16" fillId="0" borderId="0" xfId="0" applyFont="1" applyBorder="1"/>
    <xf numFmtId="0" fontId="12" fillId="0" borderId="0" xfId="0" applyFont="1" applyFill="1" applyAlignment="1"/>
    <xf numFmtId="167" fontId="22" fillId="0" borderId="0" xfId="0" applyNumberFormat="1" applyFont="1"/>
    <xf numFmtId="167" fontId="22" fillId="0" borderId="0" xfId="0" applyNumberFormat="1" applyFont="1" applyFill="1"/>
    <xf numFmtId="0" fontId="41" fillId="0" borderId="0" xfId="0" applyFont="1"/>
    <xf numFmtId="0" fontId="22" fillId="0" borderId="0" xfId="0" applyFont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/>
    <xf numFmtId="41" fontId="16" fillId="0" borderId="0" xfId="1" applyNumberFormat="1" applyFont="1" applyFill="1"/>
    <xf numFmtId="41" fontId="16" fillId="0" borderId="1" xfId="1" applyNumberFormat="1" applyFont="1" applyBorder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Border="1"/>
    <xf numFmtId="41" fontId="16" fillId="0" borderId="0" xfId="1" applyNumberFormat="1" applyFont="1"/>
    <xf numFmtId="41" fontId="16" fillId="0" borderId="1" xfId="1" applyNumberFormat="1" applyFont="1" applyBorder="1"/>
    <xf numFmtId="41" fontId="16" fillId="0" borderId="0" xfId="1" applyNumberFormat="1" applyFont="1" applyFill="1"/>
    <xf numFmtId="41" fontId="16" fillId="0" borderId="1" xfId="1" applyNumberFormat="1" applyFont="1" applyBorder="1"/>
    <xf numFmtId="41" fontId="16" fillId="0" borderId="0" xfId="1" applyNumberFormat="1" applyFont="1"/>
    <xf numFmtId="41" fontId="16" fillId="0" borderId="1" xfId="1" applyNumberFormat="1" applyFont="1" applyBorder="1"/>
    <xf numFmtId="41" fontId="16" fillId="0" borderId="0" xfId="1" applyNumberFormat="1" applyFont="1" applyFill="1"/>
    <xf numFmtId="41" fontId="16" fillId="0" borderId="1" xfId="1" applyNumberFormat="1" applyFont="1" applyBorder="1"/>
    <xf numFmtId="41" fontId="16" fillId="0" borderId="0" xfId="1" applyNumberFormat="1" applyFont="1"/>
    <xf numFmtId="41" fontId="16" fillId="0" borderId="1" xfId="1" applyNumberFormat="1" applyFont="1" applyBorder="1"/>
    <xf numFmtId="41" fontId="16" fillId="0" borderId="0" xfId="1" applyNumberFormat="1" applyFont="1" applyFill="1"/>
    <xf numFmtId="41" fontId="16" fillId="0" borderId="1" xfId="1" applyNumberFormat="1" applyFont="1" applyBorder="1"/>
    <xf numFmtId="0" fontId="11" fillId="0" borderId="0" xfId="0" applyFont="1" applyFill="1" applyAlignment="1">
      <alignment horizontal="right"/>
    </xf>
    <xf numFmtId="0" fontId="8" fillId="0" borderId="0" xfId="0" applyFont="1" applyAlignment="1">
      <alignment horizontal="center"/>
    </xf>
    <xf numFmtId="168" fontId="8" fillId="0" borderId="0" xfId="0" quotePrefix="1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NumberFormat="1" applyFont="1" applyAlignment="1">
      <alignment horizontal="center"/>
    </xf>
  </cellXfs>
  <cellStyles count="155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5" xfId="50"/>
    <cellStyle name="Input 6" xfId="79"/>
    <cellStyle name="Input 7" xfId="75"/>
    <cellStyle name="Input 8" xfId="9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5" xfId="55"/>
    <cellStyle name="Normal 15 2" xfId="111"/>
    <cellStyle name="Normal 15 3" xfId="142"/>
    <cellStyle name="Normal 16" xfId="72"/>
    <cellStyle name="Normal 17" xfId="71"/>
    <cellStyle name="Normal 17 2" xfId="113"/>
    <cellStyle name="Normal 17 3" xfId="145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6" xfId="62"/>
    <cellStyle name="Normal 7" xfId="65"/>
    <cellStyle name="Normal 8" xfId="66"/>
    <cellStyle name="Normal 9" xfId="67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N46" sqref="N46"/>
    </sheetView>
  </sheetViews>
  <sheetFormatPr defaultColWidth="8.88671875" defaultRowHeight="14.4" x14ac:dyDescent="0.3"/>
  <cols>
    <col min="1" max="1" width="3.5546875" style="4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5"/>
      <c r="L2" s="6"/>
      <c r="M2" s="6"/>
      <c r="N2" s="6"/>
    </row>
    <row r="3" spans="1:14" ht="21" x14ac:dyDescent="0.4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5"/>
    </row>
    <row r="4" spans="1:14" ht="21" x14ac:dyDescent="0.4">
      <c r="B4" s="105" t="s">
        <v>41</v>
      </c>
      <c r="C4" s="105"/>
      <c r="D4" s="105"/>
      <c r="E4" s="105"/>
      <c r="F4" s="105"/>
      <c r="G4" s="105"/>
      <c r="H4" s="105"/>
      <c r="I4" s="105"/>
      <c r="J4" s="105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106" t="s">
        <v>2</v>
      </c>
      <c r="C6" s="106"/>
      <c r="D6" s="106"/>
      <c r="E6" s="106"/>
      <c r="F6" s="106"/>
      <c r="G6" s="106"/>
      <c r="H6" s="106"/>
      <c r="I6" s="106"/>
      <c r="J6" s="106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45"/>
      <c r="B11" s="107" t="s">
        <v>3</v>
      </c>
      <c r="C11" s="107"/>
      <c r="D11" s="107"/>
      <c r="E11" s="107"/>
      <c r="F11" s="107"/>
      <c r="G11" s="107"/>
      <c r="H11" s="107"/>
      <c r="I11" s="107"/>
      <c r="J11" s="107"/>
      <c r="K11" s="12"/>
    </row>
    <row r="12" spans="1:14" s="14" customFormat="1" ht="17.399999999999999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103" t="s">
        <v>6</v>
      </c>
      <c r="I12" s="103"/>
      <c r="J12" s="103"/>
      <c r="K12" s="13"/>
    </row>
    <row r="13" spans="1:14" s="14" customFormat="1" ht="17.399999999999999" x14ac:dyDescent="0.3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6">
        <v>1</v>
      </c>
      <c r="B14" s="19" t="s">
        <v>13</v>
      </c>
      <c r="C14" s="20"/>
      <c r="D14" s="69">
        <v>1006857</v>
      </c>
      <c r="E14" s="69">
        <v>1006875</v>
      </c>
      <c r="F14" s="21">
        <f>D14-E14</f>
        <v>-18</v>
      </c>
      <c r="G14" s="22">
        <f>F14/E14</f>
        <v>-1.787709497206704E-5</v>
      </c>
      <c r="H14" s="71">
        <v>995035</v>
      </c>
      <c r="I14" s="21">
        <f t="shared" ref="I14:I19" si="0">+D14-H14</f>
        <v>11822</v>
      </c>
      <c r="J14" s="22">
        <f>+I14/H14</f>
        <v>1.1880989110935797E-2</v>
      </c>
      <c r="K14" s="18"/>
    </row>
    <row r="15" spans="1:14" ht="17.399999999999999" x14ac:dyDescent="0.3">
      <c r="A15" s="46">
        <v>2</v>
      </c>
      <c r="B15" s="19" t="s">
        <v>38</v>
      </c>
      <c r="C15" s="20"/>
      <c r="D15" s="69">
        <v>128354</v>
      </c>
      <c r="E15" s="69">
        <v>128276</v>
      </c>
      <c r="F15" s="21">
        <f t="shared" ref="F15:F19" si="1">D15-E15</f>
        <v>78</v>
      </c>
      <c r="G15" s="22">
        <f t="shared" ref="G15:G20" si="2">F15/E15</f>
        <v>6.0806386229692228E-4</v>
      </c>
      <c r="H15" s="71">
        <v>125991</v>
      </c>
      <c r="I15" s="21">
        <f t="shared" si="0"/>
        <v>2363</v>
      </c>
      <c r="J15" s="22">
        <f t="shared" ref="J15:J18" si="3">+I15/H15</f>
        <v>1.8755307918819599E-2</v>
      </c>
      <c r="K15" s="18"/>
    </row>
    <row r="16" spans="1:14" ht="17.399999999999999" x14ac:dyDescent="0.3">
      <c r="A16" s="46">
        <v>3</v>
      </c>
      <c r="B16" s="19" t="s">
        <v>39</v>
      </c>
      <c r="C16" s="20"/>
      <c r="D16" s="69">
        <v>3371</v>
      </c>
      <c r="E16" s="69">
        <v>3358</v>
      </c>
      <c r="F16" s="21">
        <f t="shared" si="1"/>
        <v>13</v>
      </c>
      <c r="G16" s="22">
        <f t="shared" si="2"/>
        <v>3.8713519952352591E-3</v>
      </c>
      <c r="H16" s="71">
        <v>3415</v>
      </c>
      <c r="I16" s="21">
        <f t="shared" si="0"/>
        <v>-44</v>
      </c>
      <c r="J16" s="22">
        <f t="shared" si="3"/>
        <v>-1.2884333821376281E-2</v>
      </c>
      <c r="K16" s="18"/>
    </row>
    <row r="17" spans="1:11" ht="17.399999999999999" x14ac:dyDescent="0.3">
      <c r="A17" s="46">
        <v>4</v>
      </c>
      <c r="B17" s="19" t="s">
        <v>18</v>
      </c>
      <c r="C17" s="20"/>
      <c r="D17" s="69">
        <v>6894</v>
      </c>
      <c r="E17" s="69">
        <v>7009</v>
      </c>
      <c r="F17" s="21">
        <f t="shared" si="1"/>
        <v>-115</v>
      </c>
      <c r="G17" s="22">
        <f t="shared" si="2"/>
        <v>-1.6407476102154372E-2</v>
      </c>
      <c r="H17" s="71">
        <v>6660</v>
      </c>
      <c r="I17" s="21">
        <f t="shared" si="0"/>
        <v>234</v>
      </c>
      <c r="J17" s="22">
        <f t="shared" si="3"/>
        <v>3.5135135135135137E-2</v>
      </c>
      <c r="K17" s="18"/>
    </row>
    <row r="18" spans="1:11" ht="17.399999999999999" x14ac:dyDescent="0.3">
      <c r="A18" s="46">
        <v>5</v>
      </c>
      <c r="B18" s="19" t="s">
        <v>40</v>
      </c>
      <c r="C18" s="23"/>
      <c r="D18" s="69">
        <v>8</v>
      </c>
      <c r="E18" s="69">
        <v>8</v>
      </c>
      <c r="F18" s="21">
        <f t="shared" si="1"/>
        <v>0</v>
      </c>
      <c r="G18" s="22">
        <f t="shared" si="2"/>
        <v>0</v>
      </c>
      <c r="H18" s="71">
        <v>8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6">
        <v>6</v>
      </c>
      <c r="B19" s="19" t="s">
        <v>19</v>
      </c>
      <c r="C19" s="23"/>
      <c r="D19" s="70">
        <v>16</v>
      </c>
      <c r="E19" s="70">
        <v>16</v>
      </c>
      <c r="F19" s="24">
        <f t="shared" si="1"/>
        <v>0</v>
      </c>
      <c r="G19" s="25">
        <f t="shared" si="2"/>
        <v>0</v>
      </c>
      <c r="H19" s="72">
        <v>16</v>
      </c>
      <c r="I19" s="24">
        <f t="shared" si="0"/>
        <v>0</v>
      </c>
      <c r="J19" s="25">
        <f>+I19/H19</f>
        <v>0</v>
      </c>
      <c r="K19" s="26"/>
    </row>
    <row r="20" spans="1:11" ht="17.399999999999999" x14ac:dyDescent="0.3">
      <c r="A20" s="46">
        <v>7</v>
      </c>
      <c r="B20" s="19" t="s">
        <v>20</v>
      </c>
      <c r="C20" s="20"/>
      <c r="D20" s="27">
        <f>SUM(D14:D19)</f>
        <v>1145500</v>
      </c>
      <c r="E20" s="27">
        <f>SUM(E14:E19)</f>
        <v>1145542</v>
      </c>
      <c r="F20" s="27">
        <f>SUM(F14:F19)</f>
        <v>-42</v>
      </c>
      <c r="G20" s="22">
        <f t="shared" si="2"/>
        <v>-3.6663867409488262E-5</v>
      </c>
      <c r="H20" s="27">
        <f>SUM(H14:H19)</f>
        <v>1131125</v>
      </c>
      <c r="I20" s="27">
        <f>SUM(I14:I19)</f>
        <v>14375</v>
      </c>
      <c r="J20" s="22">
        <f>+I20/H20</f>
        <v>1.2708586584152946E-2</v>
      </c>
      <c r="K20" s="28"/>
    </row>
    <row r="21" spans="1:11" ht="17.399999999999999" x14ac:dyDescent="0.3">
      <c r="A21" s="46">
        <v>8</v>
      </c>
      <c r="B21" s="29"/>
      <c r="C21" s="29"/>
      <c r="D21" s="29" t="s">
        <v>32</v>
      </c>
      <c r="E21" s="29"/>
      <c r="F21" s="29"/>
      <c r="G21" s="29"/>
      <c r="H21" s="29"/>
      <c r="I21" s="29"/>
      <c r="J21" s="29"/>
      <c r="K21" s="26"/>
    </row>
    <row r="22" spans="1:11" ht="17.399999999999999" x14ac:dyDescent="0.3">
      <c r="A22" s="46">
        <v>9</v>
      </c>
      <c r="B22" s="109" t="s">
        <v>23</v>
      </c>
      <c r="C22" s="109"/>
      <c r="D22" s="109"/>
      <c r="E22" s="109"/>
      <c r="F22" s="109"/>
      <c r="G22" s="109"/>
      <c r="H22" s="109"/>
      <c r="I22" s="109"/>
      <c r="J22" s="109"/>
      <c r="K22" s="30"/>
    </row>
    <row r="23" spans="1:11" s="14" customFormat="1" ht="17.399999999999999" x14ac:dyDescent="0.3">
      <c r="A23" s="46">
        <v>10</v>
      </c>
      <c r="B23" s="15"/>
      <c r="C23" s="15"/>
      <c r="D23" s="15"/>
      <c r="E23" s="15"/>
      <c r="F23" s="16" t="s">
        <v>5</v>
      </c>
      <c r="G23" s="15"/>
      <c r="H23" s="103" t="s">
        <v>6</v>
      </c>
      <c r="I23" s="103"/>
      <c r="J23" s="103"/>
      <c r="K23" s="26"/>
    </row>
    <row r="24" spans="1:11" s="14" customFormat="1" ht="17.399999999999999" x14ac:dyDescent="0.3">
      <c r="A24" s="46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399999999999999" x14ac:dyDescent="0.3">
      <c r="A25" s="46">
        <v>12</v>
      </c>
      <c r="B25" s="19" t="s">
        <v>13</v>
      </c>
      <c r="C25" s="20"/>
      <c r="D25" s="73">
        <v>1006045</v>
      </c>
      <c r="E25" s="73">
        <v>1006010</v>
      </c>
      <c r="F25" s="21">
        <f>D25-E25</f>
        <v>35</v>
      </c>
      <c r="G25" s="22">
        <f>F25/E25</f>
        <v>3.4790906651027323E-5</v>
      </c>
      <c r="H25" s="75">
        <v>994590</v>
      </c>
      <c r="I25" s="21">
        <f t="shared" ref="I25:I30" si="4">+D25-H25</f>
        <v>11455</v>
      </c>
      <c r="J25" s="22">
        <f t="shared" ref="J25:J30" si="5">+I25/H25</f>
        <v>1.1517308639740998E-2</v>
      </c>
      <c r="K25" s="26"/>
    </row>
    <row r="26" spans="1:11" ht="17.399999999999999" x14ac:dyDescent="0.3">
      <c r="A26" s="46">
        <v>13</v>
      </c>
      <c r="B26" s="19" t="s">
        <v>38</v>
      </c>
      <c r="C26" s="20"/>
      <c r="D26" s="73">
        <v>128085</v>
      </c>
      <c r="E26" s="73">
        <v>128095</v>
      </c>
      <c r="F26" s="21">
        <f t="shared" ref="F26:F30" si="6">D26-E26</f>
        <v>-10</v>
      </c>
      <c r="G26" s="22">
        <f t="shared" ref="G26:G31" si="7">F26/E26</f>
        <v>-7.8067059604200004E-5</v>
      </c>
      <c r="H26" s="75">
        <v>125975</v>
      </c>
      <c r="I26" s="21">
        <f t="shared" si="4"/>
        <v>2110</v>
      </c>
      <c r="J26" s="22">
        <f t="shared" si="5"/>
        <v>1.6749355030760072E-2</v>
      </c>
      <c r="K26" s="26"/>
    </row>
    <row r="27" spans="1:11" ht="17.399999999999999" x14ac:dyDescent="0.3">
      <c r="A27" s="46">
        <v>14</v>
      </c>
      <c r="B27" s="19" t="s">
        <v>39</v>
      </c>
      <c r="C27" s="20"/>
      <c r="D27" s="73">
        <v>3374</v>
      </c>
      <c r="E27" s="73">
        <v>3361</v>
      </c>
      <c r="F27" s="21">
        <f t="shared" si="6"/>
        <v>13</v>
      </c>
      <c r="G27" s="22">
        <f t="shared" si="7"/>
        <v>3.867896459387087E-3</v>
      </c>
      <c r="H27" s="75">
        <v>3415</v>
      </c>
      <c r="I27" s="21">
        <f t="shared" si="4"/>
        <v>-41</v>
      </c>
      <c r="J27" s="22">
        <f t="shared" si="5"/>
        <v>-1.2005856515373352E-2</v>
      </c>
    </row>
    <row r="28" spans="1:11" ht="17.399999999999999" x14ac:dyDescent="0.3">
      <c r="A28" s="46">
        <v>15</v>
      </c>
      <c r="B28" s="19" t="s">
        <v>18</v>
      </c>
      <c r="C28" s="20"/>
      <c r="D28" s="73">
        <v>6875</v>
      </c>
      <c r="E28" s="73">
        <v>6988</v>
      </c>
      <c r="F28" s="21">
        <f t="shared" si="6"/>
        <v>-113</v>
      </c>
      <c r="G28" s="22">
        <f t="shared" si="7"/>
        <v>-1.6170578133943903E-2</v>
      </c>
      <c r="H28" s="75">
        <v>6624</v>
      </c>
      <c r="I28" s="21">
        <f t="shared" si="4"/>
        <v>251</v>
      </c>
      <c r="J28" s="22">
        <f t="shared" si="5"/>
        <v>3.7892512077294688E-2</v>
      </c>
    </row>
    <row r="29" spans="1:11" ht="17.399999999999999" x14ac:dyDescent="0.3">
      <c r="A29" s="46">
        <v>16</v>
      </c>
      <c r="B29" s="19" t="s">
        <v>40</v>
      </c>
      <c r="C29" s="23"/>
      <c r="D29" s="73">
        <v>8</v>
      </c>
      <c r="E29" s="73">
        <v>8</v>
      </c>
      <c r="F29" s="21">
        <f t="shared" si="6"/>
        <v>0</v>
      </c>
      <c r="G29" s="22">
        <f t="shared" si="7"/>
        <v>0</v>
      </c>
      <c r="H29" s="75">
        <v>8</v>
      </c>
      <c r="I29" s="21">
        <f t="shared" si="4"/>
        <v>0</v>
      </c>
      <c r="J29" s="22">
        <f t="shared" si="5"/>
        <v>0</v>
      </c>
      <c r="K29" s="28"/>
    </row>
    <row r="30" spans="1:11" ht="17.399999999999999" x14ac:dyDescent="0.3">
      <c r="A30" s="46">
        <v>17</v>
      </c>
      <c r="B30" s="19" t="s">
        <v>19</v>
      </c>
      <c r="C30" s="23"/>
      <c r="D30" s="74">
        <v>16</v>
      </c>
      <c r="E30" s="74">
        <v>16</v>
      </c>
      <c r="F30" s="24">
        <f t="shared" si="6"/>
        <v>0</v>
      </c>
      <c r="G30" s="25">
        <f t="shared" si="7"/>
        <v>0</v>
      </c>
      <c r="H30" s="76">
        <v>16</v>
      </c>
      <c r="I30" s="24">
        <f t="shared" si="4"/>
        <v>0</v>
      </c>
      <c r="J30" s="25">
        <f t="shared" si="5"/>
        <v>0</v>
      </c>
      <c r="K30" s="26"/>
    </row>
    <row r="31" spans="1:11" ht="17.399999999999999" x14ac:dyDescent="0.3">
      <c r="A31" s="46">
        <v>18</v>
      </c>
      <c r="B31" s="19" t="s">
        <v>20</v>
      </c>
      <c r="C31" s="20"/>
      <c r="D31" s="21">
        <f>SUM(D25:D30)</f>
        <v>1144403</v>
      </c>
      <c r="E31" s="21">
        <f>SUM(E25:E30)</f>
        <v>1144478</v>
      </c>
      <c r="F31" s="27">
        <f>SUM(F25:F30)</f>
        <v>-75</v>
      </c>
      <c r="G31" s="22">
        <f t="shared" si="7"/>
        <v>-6.5532059157100438E-5</v>
      </c>
      <c r="H31" s="27">
        <f>SUM(H25:H30)</f>
        <v>1130628</v>
      </c>
      <c r="I31" s="27">
        <f>SUM(I25:I30)</f>
        <v>13775</v>
      </c>
      <c r="J31" s="22">
        <f>+I31/H31</f>
        <v>1.2183494482712262E-2</v>
      </c>
      <c r="K31" s="28"/>
    </row>
    <row r="32" spans="1:11" ht="17.399999999999999" x14ac:dyDescent="0.3">
      <c r="A32" s="46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46">
        <v>20</v>
      </c>
      <c r="B33" s="108" t="s">
        <v>22</v>
      </c>
      <c r="C33" s="109"/>
      <c r="D33" s="109"/>
      <c r="E33" s="109"/>
      <c r="F33" s="109"/>
      <c r="G33" s="109"/>
      <c r="H33" s="109"/>
      <c r="I33" s="109"/>
      <c r="J33" s="109"/>
      <c r="K33" s="30"/>
    </row>
    <row r="34" spans="1:11" s="14" customFormat="1" ht="17.399999999999999" x14ac:dyDescent="0.3">
      <c r="A34" s="46">
        <v>21</v>
      </c>
      <c r="B34" s="15"/>
      <c r="C34" s="15"/>
      <c r="D34" s="15"/>
      <c r="E34" s="15"/>
      <c r="F34" s="16" t="s">
        <v>5</v>
      </c>
      <c r="G34" s="15"/>
      <c r="H34" s="103" t="s">
        <v>6</v>
      </c>
      <c r="I34" s="103"/>
      <c r="J34" s="103"/>
      <c r="K34" s="26"/>
    </row>
    <row r="35" spans="1:11" s="14" customFormat="1" ht="17.399999999999999" x14ac:dyDescent="0.3">
      <c r="A35" s="46">
        <v>22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46">
        <v>23</v>
      </c>
      <c r="B36" s="19" t="s">
        <v>13</v>
      </c>
      <c r="C36" s="20"/>
      <c r="D36" s="77">
        <v>1006045</v>
      </c>
      <c r="E36" s="77">
        <v>1006010</v>
      </c>
      <c r="F36" s="21">
        <f>D36-E36</f>
        <v>35</v>
      </c>
      <c r="G36" s="22">
        <f>F36/E36</f>
        <v>3.4790906651027323E-5</v>
      </c>
      <c r="H36" s="79">
        <v>994590</v>
      </c>
      <c r="I36" s="21">
        <f t="shared" ref="I36:I41" si="8">+D36-H36</f>
        <v>11455</v>
      </c>
      <c r="J36" s="22">
        <f t="shared" ref="J36:J41" si="9">+I36/H36</f>
        <v>1.1517308639740998E-2</v>
      </c>
      <c r="K36" s="26"/>
    </row>
    <row r="37" spans="1:11" ht="17.399999999999999" x14ac:dyDescent="0.3">
      <c r="A37" s="46">
        <v>24</v>
      </c>
      <c r="B37" s="19" t="s">
        <v>38</v>
      </c>
      <c r="C37" s="20"/>
      <c r="D37" s="77">
        <v>128085</v>
      </c>
      <c r="E37" s="77">
        <v>128095</v>
      </c>
      <c r="F37" s="21">
        <f t="shared" ref="F37:F41" si="10">D37-E37</f>
        <v>-10</v>
      </c>
      <c r="G37" s="22">
        <f t="shared" ref="G37:G42" si="11">F37/E37</f>
        <v>-7.8067059604200004E-5</v>
      </c>
      <c r="H37" s="79">
        <v>125975</v>
      </c>
      <c r="I37" s="21">
        <f t="shared" si="8"/>
        <v>2110</v>
      </c>
      <c r="J37" s="22">
        <f t="shared" si="9"/>
        <v>1.6749355030760072E-2</v>
      </c>
      <c r="K37" s="26"/>
    </row>
    <row r="38" spans="1:11" ht="17.399999999999999" x14ac:dyDescent="0.3">
      <c r="A38" s="46">
        <v>25</v>
      </c>
      <c r="B38" s="19" t="s">
        <v>39</v>
      </c>
      <c r="C38" s="20"/>
      <c r="D38" s="77">
        <v>3374</v>
      </c>
      <c r="E38" s="77">
        <v>3361</v>
      </c>
      <c r="F38" s="21">
        <f t="shared" si="10"/>
        <v>13</v>
      </c>
      <c r="G38" s="22">
        <f t="shared" si="11"/>
        <v>3.867896459387087E-3</v>
      </c>
      <c r="H38" s="79">
        <v>3415</v>
      </c>
      <c r="I38" s="21">
        <f t="shared" si="8"/>
        <v>-41</v>
      </c>
      <c r="J38" s="22">
        <f t="shared" si="9"/>
        <v>-1.2005856515373352E-2</v>
      </c>
    </row>
    <row r="39" spans="1:11" ht="17.399999999999999" x14ac:dyDescent="0.3">
      <c r="A39" s="46">
        <v>26</v>
      </c>
      <c r="B39" s="19" t="s">
        <v>18</v>
      </c>
      <c r="C39" s="20"/>
      <c r="D39" s="77">
        <v>6875</v>
      </c>
      <c r="E39" s="77">
        <v>6988</v>
      </c>
      <c r="F39" s="21">
        <f t="shared" si="10"/>
        <v>-113</v>
      </c>
      <c r="G39" s="22">
        <f t="shared" si="11"/>
        <v>-1.6170578133943903E-2</v>
      </c>
      <c r="H39" s="79">
        <v>6624</v>
      </c>
      <c r="I39" s="21">
        <f t="shared" si="8"/>
        <v>251</v>
      </c>
      <c r="J39" s="22">
        <f t="shared" si="9"/>
        <v>3.7892512077294688E-2</v>
      </c>
    </row>
    <row r="40" spans="1:11" ht="17.399999999999999" x14ac:dyDescent="0.3">
      <c r="A40" s="46">
        <v>27</v>
      </c>
      <c r="B40" s="19" t="s">
        <v>40</v>
      </c>
      <c r="C40" s="23"/>
      <c r="D40" s="77">
        <v>8</v>
      </c>
      <c r="E40" s="77">
        <v>8</v>
      </c>
      <c r="F40" s="21">
        <f t="shared" si="10"/>
        <v>0</v>
      </c>
      <c r="G40" s="22">
        <f t="shared" si="11"/>
        <v>0</v>
      </c>
      <c r="H40" s="79">
        <v>8</v>
      </c>
      <c r="I40" s="21">
        <f t="shared" si="8"/>
        <v>0</v>
      </c>
      <c r="J40" s="22">
        <f t="shared" si="9"/>
        <v>0</v>
      </c>
      <c r="K40" s="28"/>
    </row>
    <row r="41" spans="1:11" ht="17.399999999999999" x14ac:dyDescent="0.3">
      <c r="A41" s="46">
        <v>28</v>
      </c>
      <c r="B41" s="19" t="s">
        <v>19</v>
      </c>
      <c r="C41" s="23"/>
      <c r="D41" s="78">
        <v>16</v>
      </c>
      <c r="E41" s="78">
        <v>16</v>
      </c>
      <c r="F41" s="47">
        <f t="shared" si="10"/>
        <v>0</v>
      </c>
      <c r="G41" s="48">
        <f t="shared" si="11"/>
        <v>0</v>
      </c>
      <c r="H41" s="80">
        <v>16</v>
      </c>
      <c r="I41" s="47">
        <f t="shared" si="8"/>
        <v>0</v>
      </c>
      <c r="J41" s="48">
        <f t="shared" si="9"/>
        <v>0</v>
      </c>
      <c r="K41" s="26"/>
    </row>
    <row r="42" spans="1:11" ht="17.399999999999999" x14ac:dyDescent="0.3">
      <c r="A42" s="46">
        <v>29</v>
      </c>
      <c r="B42" s="19" t="s">
        <v>20</v>
      </c>
      <c r="C42" s="20"/>
      <c r="D42" s="21">
        <f>SUM(D36:D41)</f>
        <v>1144403</v>
      </c>
      <c r="E42" s="21">
        <f>SUM(E36:E41)</f>
        <v>1144478</v>
      </c>
      <c r="F42" s="27">
        <f>SUM(F36:F41)</f>
        <v>-75</v>
      </c>
      <c r="G42" s="22">
        <f t="shared" si="11"/>
        <v>-6.5532059157100438E-5</v>
      </c>
      <c r="H42" s="27">
        <f>SUM(H36:H41)</f>
        <v>1130628</v>
      </c>
      <c r="I42" s="27">
        <f>SUM(I36:I41)</f>
        <v>13775</v>
      </c>
      <c r="J42" s="22">
        <f>+I42/H42</f>
        <v>1.2183494482712262E-2</v>
      </c>
      <c r="K42" s="28"/>
    </row>
    <row r="43" spans="1:11" ht="17.399999999999999" x14ac:dyDescent="0.3">
      <c r="A43" s="46">
        <v>30</v>
      </c>
      <c r="B43" s="29"/>
      <c r="C43" s="37"/>
      <c r="D43" s="24"/>
      <c r="E43" s="24"/>
      <c r="F43" s="38"/>
      <c r="G43" s="25"/>
      <c r="H43" s="38"/>
      <c r="I43" s="38"/>
      <c r="J43" s="25"/>
      <c r="K43" s="28"/>
    </row>
    <row r="44" spans="1:11" ht="17.399999999999999" x14ac:dyDescent="0.3">
      <c r="A44" s="46">
        <v>31</v>
      </c>
      <c r="B44" s="108" t="s">
        <v>21</v>
      </c>
      <c r="C44" s="109"/>
      <c r="D44" s="109"/>
      <c r="E44" s="109"/>
      <c r="F44" s="109"/>
      <c r="G44" s="109"/>
      <c r="H44" s="109"/>
      <c r="I44" s="109"/>
      <c r="J44" s="109"/>
      <c r="K44" s="28"/>
    </row>
    <row r="45" spans="1:11" ht="17.399999999999999" x14ac:dyDescent="0.3">
      <c r="A45" s="46">
        <v>32</v>
      </c>
      <c r="B45" s="15"/>
      <c r="C45" s="15"/>
      <c r="D45" s="15"/>
      <c r="E45" s="15"/>
      <c r="F45" s="16" t="s">
        <v>5</v>
      </c>
      <c r="G45" s="15"/>
      <c r="H45" s="103" t="s">
        <v>6</v>
      </c>
      <c r="I45" s="103"/>
      <c r="J45" s="103"/>
      <c r="K45" s="28"/>
    </row>
    <row r="46" spans="1:11" ht="17.399999999999999" x14ac:dyDescent="0.3">
      <c r="A46" s="46">
        <v>33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46">
        <v>34</v>
      </c>
      <c r="B47" s="19" t="s">
        <v>13</v>
      </c>
      <c r="C47" s="20"/>
      <c r="D47" s="81">
        <v>1000942</v>
      </c>
      <c r="E47" s="81">
        <v>997589</v>
      </c>
      <c r="F47" s="21">
        <f>D47-E47</f>
        <v>3353</v>
      </c>
      <c r="G47" s="22">
        <f>F47/E47</f>
        <v>3.3611036208298205E-3</v>
      </c>
      <c r="H47" s="83">
        <v>988750</v>
      </c>
      <c r="I47" s="21">
        <f t="shared" ref="I47:I52" si="12">+D47-H47</f>
        <v>12192</v>
      </c>
      <c r="J47" s="22">
        <f t="shared" ref="J47:J52" si="13">+I47/H47</f>
        <v>1.2330720606826802E-2</v>
      </c>
      <c r="K47" s="28"/>
    </row>
    <row r="48" spans="1:11" ht="17.399999999999999" x14ac:dyDescent="0.3">
      <c r="A48" s="46">
        <v>35</v>
      </c>
      <c r="B48" s="19" t="s">
        <v>38</v>
      </c>
      <c r="C48" s="20"/>
      <c r="D48" s="81">
        <v>127357</v>
      </c>
      <c r="E48" s="81">
        <v>127579</v>
      </c>
      <c r="F48" s="21">
        <f t="shared" ref="F48:F52" si="14">D48-E48</f>
        <v>-222</v>
      </c>
      <c r="G48" s="22">
        <f t="shared" ref="G48:G53" si="15">F48/E48</f>
        <v>-1.7400982920386585E-3</v>
      </c>
      <c r="H48" s="83">
        <v>125562</v>
      </c>
      <c r="I48" s="21">
        <f t="shared" si="12"/>
        <v>1795</v>
      </c>
      <c r="J48" s="22">
        <f t="shared" si="13"/>
        <v>1.4295726414042465E-2</v>
      </c>
    </row>
    <row r="49" spans="1:10" ht="17.399999999999999" x14ac:dyDescent="0.3">
      <c r="A49" s="46">
        <v>36</v>
      </c>
      <c r="B49" s="19" t="s">
        <v>39</v>
      </c>
      <c r="C49" s="20"/>
      <c r="D49" s="81">
        <v>3388</v>
      </c>
      <c r="E49" s="81">
        <v>3373</v>
      </c>
      <c r="F49" s="21">
        <f t="shared" si="14"/>
        <v>15</v>
      </c>
      <c r="G49" s="22">
        <f t="shared" si="15"/>
        <v>4.447079750963534E-3</v>
      </c>
      <c r="H49" s="83">
        <v>3423</v>
      </c>
      <c r="I49" s="21">
        <f t="shared" si="12"/>
        <v>-35</v>
      </c>
      <c r="J49" s="22">
        <f t="shared" si="13"/>
        <v>-1.0224948875255624E-2</v>
      </c>
    </row>
    <row r="50" spans="1:10" ht="17.399999999999999" x14ac:dyDescent="0.3">
      <c r="A50" s="46">
        <v>37</v>
      </c>
      <c r="B50" s="19" t="s">
        <v>18</v>
      </c>
      <c r="C50" s="20"/>
      <c r="D50" s="81">
        <v>6777</v>
      </c>
      <c r="E50" s="81">
        <v>6335</v>
      </c>
      <c r="F50" s="21">
        <f t="shared" si="14"/>
        <v>442</v>
      </c>
      <c r="G50" s="22">
        <f t="shared" si="15"/>
        <v>6.9771112865035512E-2</v>
      </c>
      <c r="H50" s="83">
        <v>6529</v>
      </c>
      <c r="I50" s="21">
        <f t="shared" si="12"/>
        <v>248</v>
      </c>
      <c r="J50" s="22">
        <f t="shared" si="13"/>
        <v>3.7984377393168942E-2</v>
      </c>
    </row>
    <row r="51" spans="1:10" ht="17.399999999999999" x14ac:dyDescent="0.3">
      <c r="A51" s="46">
        <v>38</v>
      </c>
      <c r="B51" s="19" t="s">
        <v>40</v>
      </c>
      <c r="C51" s="23"/>
      <c r="D51" s="81">
        <v>8</v>
      </c>
      <c r="E51" s="81">
        <v>8</v>
      </c>
      <c r="F51" s="21">
        <f t="shared" si="14"/>
        <v>0</v>
      </c>
      <c r="G51" s="22">
        <f t="shared" si="15"/>
        <v>0</v>
      </c>
      <c r="H51" s="83">
        <v>8</v>
      </c>
      <c r="I51" s="21">
        <f t="shared" si="12"/>
        <v>0</v>
      </c>
      <c r="J51" s="22">
        <f t="shared" si="13"/>
        <v>0</v>
      </c>
    </row>
    <row r="52" spans="1:10" ht="17.399999999999999" x14ac:dyDescent="0.3">
      <c r="A52" s="46">
        <v>39</v>
      </c>
      <c r="B52" s="19" t="s">
        <v>19</v>
      </c>
      <c r="C52" s="23"/>
      <c r="D52" s="82">
        <v>16</v>
      </c>
      <c r="E52" s="82">
        <v>16</v>
      </c>
      <c r="F52" s="47">
        <f t="shared" si="14"/>
        <v>0</v>
      </c>
      <c r="G52" s="48">
        <f t="shared" si="15"/>
        <v>0</v>
      </c>
      <c r="H52" s="84">
        <v>16</v>
      </c>
      <c r="I52" s="47">
        <f t="shared" si="12"/>
        <v>0</v>
      </c>
      <c r="J52" s="48">
        <f t="shared" si="13"/>
        <v>0</v>
      </c>
    </row>
    <row r="53" spans="1:10" ht="17.399999999999999" x14ac:dyDescent="0.3">
      <c r="A53" s="46">
        <v>40</v>
      </c>
      <c r="B53" s="19" t="s">
        <v>20</v>
      </c>
      <c r="C53" s="20"/>
      <c r="D53" s="21">
        <f>SUM(D47:D52)</f>
        <v>1138488</v>
      </c>
      <c r="E53" s="21">
        <f t="shared" ref="E53:F53" si="16">SUM(E47:E52)</f>
        <v>1134900</v>
      </c>
      <c r="F53" s="27">
        <f t="shared" si="16"/>
        <v>3588</v>
      </c>
      <c r="G53" s="22">
        <f t="shared" si="15"/>
        <v>3.1615120274914089E-3</v>
      </c>
      <c r="H53" s="27">
        <f>SUM(H47:H52)</f>
        <v>1124288</v>
      </c>
      <c r="I53" s="27">
        <f>SUM(I47:I52)</f>
        <v>14200</v>
      </c>
      <c r="J53" s="22">
        <f>+I53/H53</f>
        <v>1.2630215745431776E-2</v>
      </c>
    </row>
    <row r="54" spans="1:10" ht="17.399999999999999" x14ac:dyDescent="0.3">
      <c r="A54" s="68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70" zoomScaleNormal="70" zoomScaleSheetLayoutView="70" workbookViewId="0">
      <selection activeCell="N42" sqref="N42"/>
    </sheetView>
  </sheetViews>
  <sheetFormatPr defaultColWidth="8.88671875" defaultRowHeight="14.4" x14ac:dyDescent="0.3"/>
  <cols>
    <col min="1" max="1" width="5.109375" style="40" bestFit="1" customWidth="1"/>
    <col min="2" max="2" width="36.6640625" style="4" customWidth="1"/>
    <col min="3" max="3" width="1.109375" style="4" customWidth="1"/>
    <col min="4" max="4" width="14.6640625" style="4" bestFit="1" customWidth="1"/>
    <col min="5" max="5" width="14.664062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49"/>
    </row>
    <row r="3" spans="1:11" ht="21" x14ac:dyDescent="0.4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49"/>
    </row>
    <row r="4" spans="1:11" ht="21" x14ac:dyDescent="0.4">
      <c r="B4" s="105" t="str">
        <f>'Elect. Customer Counts Pg 10a '!B4:J4</f>
        <v>3/31/2018</v>
      </c>
      <c r="C4" s="105"/>
      <c r="D4" s="105"/>
      <c r="E4" s="105"/>
      <c r="F4" s="105"/>
      <c r="G4" s="105"/>
      <c r="H4" s="105"/>
      <c r="I4" s="105"/>
      <c r="J4" s="105"/>
      <c r="K4" s="7"/>
    </row>
    <row r="5" spans="1:11" ht="15.6" x14ac:dyDescent="0.3">
      <c r="B5" s="50"/>
      <c r="C5" s="50"/>
      <c r="D5" s="51"/>
      <c r="E5" s="9"/>
      <c r="F5" s="51"/>
      <c r="G5" s="51"/>
      <c r="H5" s="51"/>
      <c r="I5" s="51"/>
      <c r="J5" s="51"/>
      <c r="K5" s="51"/>
    </row>
    <row r="6" spans="1:11" ht="17.399999999999999" x14ac:dyDescent="0.3">
      <c r="B6" s="113" t="s">
        <v>36</v>
      </c>
      <c r="C6" s="113"/>
      <c r="D6" s="113"/>
      <c r="E6" s="113"/>
      <c r="F6" s="113"/>
      <c r="G6" s="113"/>
      <c r="H6" s="113"/>
      <c r="I6" s="113"/>
      <c r="J6" s="113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45"/>
      <c r="B11" s="114" t="s">
        <v>3</v>
      </c>
      <c r="C11" s="114"/>
      <c r="D11" s="114"/>
      <c r="E11" s="114"/>
      <c r="F11" s="114"/>
      <c r="G11" s="114"/>
      <c r="H11" s="114"/>
      <c r="I11" s="114"/>
      <c r="J11" s="114"/>
      <c r="K11" s="12"/>
    </row>
    <row r="12" spans="1:11" s="14" customFormat="1" ht="17.399999999999999" x14ac:dyDescent="0.3">
      <c r="A12" s="45"/>
      <c r="B12" s="52"/>
      <c r="C12" s="52"/>
      <c r="D12" s="52"/>
      <c r="E12" s="15"/>
      <c r="F12" s="53" t="s">
        <v>5</v>
      </c>
      <c r="G12" s="54"/>
      <c r="H12" s="111" t="s">
        <v>6</v>
      </c>
      <c r="I12" s="111"/>
      <c r="J12" s="111"/>
      <c r="K12" s="55"/>
    </row>
    <row r="13" spans="1:11" s="14" customFormat="1" ht="17.399999999999999" x14ac:dyDescent="0.3">
      <c r="A13" s="45"/>
      <c r="B13" s="53" t="s">
        <v>7</v>
      </c>
      <c r="C13" s="53"/>
      <c r="D13" s="56" t="s">
        <v>8</v>
      </c>
      <c r="E13" s="17" t="s">
        <v>9</v>
      </c>
      <c r="F13" s="56" t="s">
        <v>10</v>
      </c>
      <c r="G13" s="56" t="s">
        <v>11</v>
      </c>
      <c r="H13" s="17" t="s">
        <v>12</v>
      </c>
      <c r="I13" s="56" t="s">
        <v>10</v>
      </c>
      <c r="J13" s="56" t="s">
        <v>11</v>
      </c>
      <c r="K13" s="56"/>
    </row>
    <row r="14" spans="1:11" ht="17.399999999999999" x14ac:dyDescent="0.3">
      <c r="A14" s="46">
        <v>1</v>
      </c>
      <c r="B14" s="31" t="s">
        <v>13</v>
      </c>
      <c r="C14" s="31"/>
      <c r="D14" s="86">
        <v>769910</v>
      </c>
      <c r="E14" s="85">
        <v>769249</v>
      </c>
      <c r="F14" s="33">
        <f t="shared" ref="F14:F20" si="0">D14-E14</f>
        <v>661</v>
      </c>
      <c r="G14" s="35">
        <f t="shared" ref="G14:G20" si="1">F14/E14</f>
        <v>8.5927963507264878E-4</v>
      </c>
      <c r="H14" s="89">
        <v>758719</v>
      </c>
      <c r="I14" s="33">
        <f t="shared" ref="I14:I19" si="2">+D14-H14</f>
        <v>11191</v>
      </c>
      <c r="J14" s="57">
        <f t="shared" ref="J14:J20" si="3">+I14/H14</f>
        <v>1.4749861279340573E-2</v>
      </c>
      <c r="K14" s="57"/>
    </row>
    <row r="15" spans="1:11" ht="17.399999999999999" x14ac:dyDescent="0.3">
      <c r="A15" s="46">
        <v>2</v>
      </c>
      <c r="B15" s="31" t="s">
        <v>14</v>
      </c>
      <c r="C15" s="31"/>
      <c r="D15" s="86">
        <v>55773</v>
      </c>
      <c r="E15" s="85">
        <v>56268</v>
      </c>
      <c r="F15" s="33">
        <f t="shared" si="0"/>
        <v>-495</v>
      </c>
      <c r="G15" s="35">
        <f t="shared" si="1"/>
        <v>-8.7971849008317334E-3</v>
      </c>
      <c r="H15" s="89">
        <v>55459</v>
      </c>
      <c r="I15" s="33">
        <f t="shared" si="2"/>
        <v>314</v>
      </c>
      <c r="J15" s="57">
        <f t="shared" si="3"/>
        <v>5.6618402784038655E-3</v>
      </c>
      <c r="K15" s="57"/>
    </row>
    <row r="16" spans="1:11" ht="17.399999999999999" x14ac:dyDescent="0.3">
      <c r="A16" s="46">
        <v>3</v>
      </c>
      <c r="B16" s="31" t="s">
        <v>15</v>
      </c>
      <c r="C16" s="31"/>
      <c r="D16" s="86">
        <v>386</v>
      </c>
      <c r="E16" s="85">
        <v>253</v>
      </c>
      <c r="F16" s="33">
        <f t="shared" si="0"/>
        <v>133</v>
      </c>
      <c r="G16" s="35">
        <f t="shared" si="1"/>
        <v>0.52569169960474305</v>
      </c>
      <c r="H16" s="89">
        <v>389</v>
      </c>
      <c r="I16" s="33">
        <f t="shared" si="2"/>
        <v>-3</v>
      </c>
      <c r="J16" s="57">
        <f t="shared" si="3"/>
        <v>-7.7120822622107968E-3</v>
      </c>
      <c r="K16" s="57"/>
    </row>
    <row r="17" spans="1:11" ht="17.399999999999999" x14ac:dyDescent="0.3">
      <c r="A17" s="46">
        <v>4</v>
      </c>
      <c r="B17" s="31" t="s">
        <v>16</v>
      </c>
      <c r="C17" s="31"/>
      <c r="D17" s="86">
        <v>2325</v>
      </c>
      <c r="E17" s="85">
        <v>2331</v>
      </c>
      <c r="F17" s="33">
        <f t="shared" si="0"/>
        <v>-6</v>
      </c>
      <c r="G17" s="35">
        <f t="shared" si="1"/>
        <v>-2.5740025740025739E-3</v>
      </c>
      <c r="H17" s="89">
        <v>2350</v>
      </c>
      <c r="I17" s="33">
        <f t="shared" si="2"/>
        <v>-25</v>
      </c>
      <c r="J17" s="57">
        <f t="shared" si="3"/>
        <v>-1.0638297872340425E-2</v>
      </c>
      <c r="K17" s="57"/>
    </row>
    <row r="18" spans="1:11" ht="17.399999999999999" x14ac:dyDescent="0.3">
      <c r="A18" s="46">
        <v>5</v>
      </c>
      <c r="B18" s="31" t="s">
        <v>17</v>
      </c>
      <c r="C18" s="31"/>
      <c r="D18" s="86">
        <v>10</v>
      </c>
      <c r="E18" s="85">
        <v>11</v>
      </c>
      <c r="F18" s="33">
        <f t="shared" si="0"/>
        <v>-1</v>
      </c>
      <c r="G18" s="35">
        <f t="shared" si="1"/>
        <v>-9.0909090909090912E-2</v>
      </c>
      <c r="H18" s="89">
        <v>11</v>
      </c>
      <c r="I18" s="33">
        <f t="shared" si="2"/>
        <v>-1</v>
      </c>
      <c r="J18" s="57">
        <f t="shared" si="3"/>
        <v>-9.0909090909090912E-2</v>
      </c>
      <c r="K18" s="57"/>
    </row>
    <row r="19" spans="1:11" ht="17.399999999999999" x14ac:dyDescent="0.3">
      <c r="A19" s="46">
        <v>6</v>
      </c>
      <c r="B19" s="31" t="s">
        <v>37</v>
      </c>
      <c r="C19" s="31"/>
      <c r="D19" s="88">
        <v>231</v>
      </c>
      <c r="E19" s="87">
        <v>235</v>
      </c>
      <c r="F19" s="58">
        <f t="shared" si="0"/>
        <v>-4</v>
      </c>
      <c r="G19" s="59">
        <f t="shared" si="1"/>
        <v>-1.7021276595744681E-2</v>
      </c>
      <c r="H19" s="90">
        <v>226</v>
      </c>
      <c r="I19" s="58">
        <f t="shared" si="2"/>
        <v>5</v>
      </c>
      <c r="J19" s="60">
        <f t="shared" si="3"/>
        <v>2.2123893805309734E-2</v>
      </c>
      <c r="K19" s="61"/>
    </row>
    <row r="20" spans="1:11" ht="17.399999999999999" x14ac:dyDescent="0.3">
      <c r="A20" s="46">
        <v>7</v>
      </c>
      <c r="B20" s="31" t="s">
        <v>20</v>
      </c>
      <c r="C20" s="31"/>
      <c r="D20" s="34">
        <f>SUM(D14:D19)</f>
        <v>828635</v>
      </c>
      <c r="E20" s="27">
        <f>SUM(E14:E19)</f>
        <v>828347</v>
      </c>
      <c r="F20" s="34">
        <f t="shared" si="0"/>
        <v>288</v>
      </c>
      <c r="G20" s="35">
        <f t="shared" si="1"/>
        <v>3.4768038032370493E-4</v>
      </c>
      <c r="H20" s="27">
        <f>SUM(H14:H19)</f>
        <v>817154</v>
      </c>
      <c r="I20" s="34">
        <f>SUM(I14:I19)</f>
        <v>11481</v>
      </c>
      <c r="J20" s="57">
        <f t="shared" si="3"/>
        <v>1.4049983234494355E-2</v>
      </c>
      <c r="K20" s="57"/>
    </row>
    <row r="21" spans="1:11" ht="17.399999999999999" x14ac:dyDescent="0.3">
      <c r="A21" s="46">
        <v>8</v>
      </c>
      <c r="B21" s="112" t="s">
        <v>23</v>
      </c>
      <c r="C21" s="112"/>
      <c r="D21" s="112"/>
      <c r="E21" s="112"/>
      <c r="F21" s="112"/>
      <c r="G21" s="112"/>
      <c r="H21" s="112"/>
      <c r="I21" s="112"/>
      <c r="J21" s="112"/>
      <c r="K21" s="62"/>
    </row>
    <row r="22" spans="1:11" ht="17.399999999999999" x14ac:dyDescent="0.3">
      <c r="A22" s="46">
        <v>9</v>
      </c>
      <c r="B22" s="52"/>
      <c r="C22" s="52"/>
      <c r="D22" s="52"/>
      <c r="E22" s="15"/>
      <c r="F22" s="53" t="s">
        <v>5</v>
      </c>
      <c r="G22" s="54"/>
      <c r="H22" s="111" t="s">
        <v>6</v>
      </c>
      <c r="I22" s="111"/>
      <c r="J22" s="111"/>
      <c r="K22" s="62"/>
    </row>
    <row r="23" spans="1:11" ht="17.399999999999999" x14ac:dyDescent="0.3">
      <c r="A23" s="46">
        <v>10</v>
      </c>
      <c r="B23" s="53" t="s">
        <v>7</v>
      </c>
      <c r="C23" s="53"/>
      <c r="D23" s="56" t="s">
        <v>8</v>
      </c>
      <c r="E23" s="17" t="s">
        <v>9</v>
      </c>
      <c r="F23" s="56" t="s">
        <v>10</v>
      </c>
      <c r="G23" s="56" t="s">
        <v>11</v>
      </c>
      <c r="H23" s="17" t="s">
        <v>12</v>
      </c>
      <c r="I23" s="56" t="s">
        <v>10</v>
      </c>
      <c r="J23" s="56" t="s">
        <v>11</v>
      </c>
      <c r="K23" s="62"/>
    </row>
    <row r="24" spans="1:11" ht="17.399999999999999" x14ac:dyDescent="0.3">
      <c r="A24" s="46">
        <v>11</v>
      </c>
      <c r="B24" s="31" t="s">
        <v>13</v>
      </c>
      <c r="C24" s="63"/>
      <c r="D24" s="91">
        <v>769048</v>
      </c>
      <c r="E24" s="91">
        <v>768397</v>
      </c>
      <c r="F24" s="33">
        <f t="shared" ref="F24:F30" si="4">D24-E24</f>
        <v>651</v>
      </c>
      <c r="G24" s="35">
        <f t="shared" ref="G24:G30" si="5">F24/E24</f>
        <v>8.4721829991527822E-4</v>
      </c>
      <c r="H24" s="93">
        <v>758050</v>
      </c>
      <c r="I24" s="33">
        <f t="shared" ref="I24:I29" si="6">+D24-H24</f>
        <v>10998</v>
      </c>
      <c r="J24" s="57">
        <f t="shared" ref="J24:J30" si="7">+I24/H24</f>
        <v>1.4508277818085879E-2</v>
      </c>
      <c r="K24" s="62"/>
    </row>
    <row r="25" spans="1:11" ht="17.399999999999999" x14ac:dyDescent="0.3">
      <c r="A25" s="46">
        <v>12</v>
      </c>
      <c r="B25" s="31" t="s">
        <v>14</v>
      </c>
      <c r="C25" s="63"/>
      <c r="D25" s="91">
        <v>55723</v>
      </c>
      <c r="E25" s="91">
        <v>56192</v>
      </c>
      <c r="F25" s="33">
        <f t="shared" si="4"/>
        <v>-469</v>
      </c>
      <c r="G25" s="35">
        <f t="shared" si="5"/>
        <v>-8.3463838268792705E-3</v>
      </c>
      <c r="H25" s="93">
        <v>55438</v>
      </c>
      <c r="I25" s="33">
        <f t="shared" si="6"/>
        <v>285</v>
      </c>
      <c r="J25" s="57">
        <f t="shared" si="7"/>
        <v>5.1408780980554854E-3</v>
      </c>
      <c r="K25" s="62"/>
    </row>
    <row r="26" spans="1:11" ht="17.399999999999999" x14ac:dyDescent="0.3">
      <c r="A26" s="46">
        <v>13</v>
      </c>
      <c r="B26" s="31" t="s">
        <v>15</v>
      </c>
      <c r="C26" s="63"/>
      <c r="D26" s="91">
        <v>386</v>
      </c>
      <c r="E26" s="91">
        <v>254</v>
      </c>
      <c r="F26" s="33">
        <f t="shared" si="4"/>
        <v>132</v>
      </c>
      <c r="G26" s="35">
        <f t="shared" si="5"/>
        <v>0.51968503937007871</v>
      </c>
      <c r="H26" s="93">
        <v>390</v>
      </c>
      <c r="I26" s="33">
        <f t="shared" si="6"/>
        <v>-4</v>
      </c>
      <c r="J26" s="57">
        <f t="shared" si="7"/>
        <v>-1.0256410256410256E-2</v>
      </c>
      <c r="K26" s="62"/>
    </row>
    <row r="27" spans="1:11" ht="17.399999999999999" x14ac:dyDescent="0.3">
      <c r="A27" s="46">
        <v>14</v>
      </c>
      <c r="B27" s="31" t="s">
        <v>16</v>
      </c>
      <c r="C27" s="63"/>
      <c r="D27" s="91">
        <v>2322</v>
      </c>
      <c r="E27" s="91">
        <v>2332</v>
      </c>
      <c r="F27" s="33">
        <f t="shared" si="4"/>
        <v>-10</v>
      </c>
      <c r="G27" s="35">
        <f t="shared" si="5"/>
        <v>-4.2881646655231562E-3</v>
      </c>
      <c r="H27" s="93">
        <v>2354</v>
      </c>
      <c r="I27" s="33">
        <f t="shared" si="6"/>
        <v>-32</v>
      </c>
      <c r="J27" s="57">
        <f t="shared" si="7"/>
        <v>-1.3593882752761258E-2</v>
      </c>
      <c r="K27" s="62"/>
    </row>
    <row r="28" spans="1:11" ht="17.399999999999999" x14ac:dyDescent="0.3">
      <c r="A28" s="46">
        <v>15</v>
      </c>
      <c r="B28" s="31" t="s">
        <v>17</v>
      </c>
      <c r="C28" s="63"/>
      <c r="D28" s="91">
        <v>10</v>
      </c>
      <c r="E28" s="91">
        <v>11</v>
      </c>
      <c r="F28" s="33">
        <f t="shared" si="4"/>
        <v>-1</v>
      </c>
      <c r="G28" s="35">
        <f t="shared" si="5"/>
        <v>-9.0909090909090912E-2</v>
      </c>
      <c r="H28" s="93">
        <v>11</v>
      </c>
      <c r="I28" s="33">
        <f t="shared" si="6"/>
        <v>-1</v>
      </c>
      <c r="J28" s="57">
        <f t="shared" si="7"/>
        <v>-9.0909090909090912E-2</v>
      </c>
      <c r="K28" s="62"/>
    </row>
    <row r="29" spans="1:11" ht="17.399999999999999" x14ac:dyDescent="0.3">
      <c r="A29" s="46">
        <v>16</v>
      </c>
      <c r="B29" s="31" t="s">
        <v>37</v>
      </c>
      <c r="C29" s="63"/>
      <c r="D29" s="92">
        <v>230</v>
      </c>
      <c r="E29" s="92">
        <v>234</v>
      </c>
      <c r="F29" s="58">
        <f t="shared" si="4"/>
        <v>-4</v>
      </c>
      <c r="G29" s="59">
        <f t="shared" si="5"/>
        <v>-1.7094017094017096E-2</v>
      </c>
      <c r="H29" s="94">
        <v>227</v>
      </c>
      <c r="I29" s="58">
        <f t="shared" si="6"/>
        <v>3</v>
      </c>
      <c r="J29" s="60">
        <f t="shared" si="7"/>
        <v>1.3215859030837005E-2</v>
      </c>
      <c r="K29" s="62"/>
    </row>
    <row r="30" spans="1:11" ht="17.399999999999999" x14ac:dyDescent="0.3">
      <c r="A30" s="46">
        <v>17</v>
      </c>
      <c r="B30" s="31" t="s">
        <v>20</v>
      </c>
      <c r="C30" s="63"/>
      <c r="D30" s="34">
        <f>SUM(D24:D29)</f>
        <v>827719</v>
      </c>
      <c r="E30" s="27">
        <f>SUM(E24:E29)</f>
        <v>827420</v>
      </c>
      <c r="F30" s="34">
        <f t="shared" si="4"/>
        <v>299</v>
      </c>
      <c r="G30" s="35">
        <f t="shared" si="5"/>
        <v>3.6136424065166421E-4</v>
      </c>
      <c r="H30" s="27">
        <f>SUM(H24:H29)</f>
        <v>816470</v>
      </c>
      <c r="I30" s="34">
        <f>SUM(I24:I29)</f>
        <v>11249</v>
      </c>
      <c r="J30" s="57">
        <f t="shared" si="7"/>
        <v>1.377760358616973E-2</v>
      </c>
      <c r="K30" s="62"/>
    </row>
    <row r="31" spans="1:11" ht="17.399999999999999" x14ac:dyDescent="0.3">
      <c r="A31" s="46">
        <v>18</v>
      </c>
      <c r="B31" s="110" t="s">
        <v>22</v>
      </c>
      <c r="C31" s="110"/>
      <c r="D31" s="110"/>
      <c r="E31" s="110"/>
      <c r="F31" s="110"/>
      <c r="G31" s="110"/>
      <c r="H31" s="110"/>
      <c r="I31" s="110"/>
      <c r="J31" s="110"/>
      <c r="K31" s="62"/>
    </row>
    <row r="32" spans="1:11" ht="17.399999999999999" x14ac:dyDescent="0.3">
      <c r="A32" s="46">
        <v>19</v>
      </c>
      <c r="B32" s="52"/>
      <c r="C32" s="52"/>
      <c r="D32" s="52"/>
      <c r="E32" s="15"/>
      <c r="F32" s="53" t="s">
        <v>5</v>
      </c>
      <c r="G32" s="54"/>
      <c r="H32" s="111" t="s">
        <v>6</v>
      </c>
      <c r="I32" s="111"/>
      <c r="J32" s="111"/>
      <c r="K32" s="62"/>
    </row>
    <row r="33" spans="1:11" ht="17.399999999999999" x14ac:dyDescent="0.3">
      <c r="A33" s="46">
        <v>20</v>
      </c>
      <c r="B33" s="53" t="s">
        <v>7</v>
      </c>
      <c r="C33" s="53"/>
      <c r="D33" s="56" t="s">
        <v>8</v>
      </c>
      <c r="E33" s="17" t="s">
        <v>9</v>
      </c>
      <c r="F33" s="56" t="s">
        <v>10</v>
      </c>
      <c r="G33" s="56" t="s">
        <v>11</v>
      </c>
      <c r="H33" s="17" t="s">
        <v>12</v>
      </c>
      <c r="I33" s="56" t="s">
        <v>10</v>
      </c>
      <c r="J33" s="56" t="s">
        <v>11</v>
      </c>
      <c r="K33" s="62"/>
    </row>
    <row r="34" spans="1:11" ht="17.399999999999999" x14ac:dyDescent="0.3">
      <c r="A34" s="46">
        <v>21</v>
      </c>
      <c r="B34" s="31" t="s">
        <v>13</v>
      </c>
      <c r="C34" s="63"/>
      <c r="D34" s="95">
        <v>769048</v>
      </c>
      <c r="E34" s="95">
        <v>768397</v>
      </c>
      <c r="F34" s="33">
        <f t="shared" ref="F34:F40" si="8">D34-E34</f>
        <v>651</v>
      </c>
      <c r="G34" s="35">
        <f t="shared" ref="G34:G40" si="9">F34/E34</f>
        <v>8.4721829991527822E-4</v>
      </c>
      <c r="H34" s="97">
        <v>758050</v>
      </c>
      <c r="I34" s="33">
        <f t="shared" ref="I34:I39" si="10">+D34-H34</f>
        <v>10998</v>
      </c>
      <c r="J34" s="57">
        <f t="shared" ref="J34:J40" si="11">+I34/H34</f>
        <v>1.4508277818085879E-2</v>
      </c>
      <c r="K34" s="62"/>
    </row>
    <row r="35" spans="1:11" ht="17.399999999999999" x14ac:dyDescent="0.3">
      <c r="A35" s="46">
        <v>22</v>
      </c>
      <c r="B35" s="31" t="s">
        <v>14</v>
      </c>
      <c r="C35" s="63"/>
      <c r="D35" s="95">
        <v>55723</v>
      </c>
      <c r="E35" s="95">
        <v>56192</v>
      </c>
      <c r="F35" s="33">
        <f t="shared" si="8"/>
        <v>-469</v>
      </c>
      <c r="G35" s="35">
        <f t="shared" si="9"/>
        <v>-8.3463838268792705E-3</v>
      </c>
      <c r="H35" s="97">
        <v>55438</v>
      </c>
      <c r="I35" s="33">
        <f t="shared" si="10"/>
        <v>285</v>
      </c>
      <c r="J35" s="57">
        <f t="shared" si="11"/>
        <v>5.1408780980554854E-3</v>
      </c>
      <c r="K35" s="62"/>
    </row>
    <row r="36" spans="1:11" ht="17.399999999999999" x14ac:dyDescent="0.3">
      <c r="A36" s="46">
        <v>23</v>
      </c>
      <c r="B36" s="31" t="s">
        <v>15</v>
      </c>
      <c r="C36" s="63"/>
      <c r="D36" s="95">
        <v>386</v>
      </c>
      <c r="E36" s="95">
        <v>254</v>
      </c>
      <c r="F36" s="33">
        <f t="shared" si="8"/>
        <v>132</v>
      </c>
      <c r="G36" s="35">
        <f t="shared" si="9"/>
        <v>0.51968503937007871</v>
      </c>
      <c r="H36" s="97">
        <v>390</v>
      </c>
      <c r="I36" s="33">
        <f t="shared" si="10"/>
        <v>-4</v>
      </c>
      <c r="J36" s="57">
        <f t="shared" si="11"/>
        <v>-1.0256410256410256E-2</v>
      </c>
      <c r="K36" s="62"/>
    </row>
    <row r="37" spans="1:11" ht="17.399999999999999" x14ac:dyDescent="0.3">
      <c r="A37" s="46">
        <v>24</v>
      </c>
      <c r="B37" s="31" t="s">
        <v>16</v>
      </c>
      <c r="C37" s="63"/>
      <c r="D37" s="95">
        <v>2322</v>
      </c>
      <c r="E37" s="95">
        <v>2332</v>
      </c>
      <c r="F37" s="33">
        <f t="shared" si="8"/>
        <v>-10</v>
      </c>
      <c r="G37" s="35">
        <f t="shared" si="9"/>
        <v>-4.2881646655231562E-3</v>
      </c>
      <c r="H37" s="97">
        <v>2354</v>
      </c>
      <c r="I37" s="33">
        <f t="shared" si="10"/>
        <v>-32</v>
      </c>
      <c r="J37" s="57">
        <f t="shared" si="11"/>
        <v>-1.3593882752761258E-2</v>
      </c>
      <c r="K37" s="62"/>
    </row>
    <row r="38" spans="1:11" ht="17.399999999999999" x14ac:dyDescent="0.3">
      <c r="A38" s="46">
        <v>25</v>
      </c>
      <c r="B38" s="31" t="s">
        <v>17</v>
      </c>
      <c r="C38" s="63"/>
      <c r="D38" s="95">
        <v>10</v>
      </c>
      <c r="E38" s="95">
        <v>11</v>
      </c>
      <c r="F38" s="33">
        <f t="shared" si="8"/>
        <v>-1</v>
      </c>
      <c r="G38" s="35">
        <f t="shared" si="9"/>
        <v>-9.0909090909090912E-2</v>
      </c>
      <c r="H38" s="97">
        <v>11</v>
      </c>
      <c r="I38" s="33">
        <f t="shared" si="10"/>
        <v>-1</v>
      </c>
      <c r="J38" s="57">
        <f t="shared" si="11"/>
        <v>-9.0909090909090912E-2</v>
      </c>
      <c r="K38" s="62"/>
    </row>
    <row r="39" spans="1:11" ht="17.399999999999999" x14ac:dyDescent="0.3">
      <c r="A39" s="46">
        <v>26</v>
      </c>
      <c r="B39" s="31" t="s">
        <v>37</v>
      </c>
      <c r="C39" s="63"/>
      <c r="D39" s="96">
        <v>230</v>
      </c>
      <c r="E39" s="96">
        <v>234</v>
      </c>
      <c r="F39" s="58">
        <f t="shared" si="8"/>
        <v>-4</v>
      </c>
      <c r="G39" s="59">
        <f t="shared" si="9"/>
        <v>-1.7094017094017096E-2</v>
      </c>
      <c r="H39" s="98">
        <v>227</v>
      </c>
      <c r="I39" s="58">
        <f t="shared" si="10"/>
        <v>3</v>
      </c>
      <c r="J39" s="60">
        <f t="shared" si="11"/>
        <v>1.3215859030837005E-2</v>
      </c>
      <c r="K39" s="62"/>
    </row>
    <row r="40" spans="1:11" ht="17.399999999999999" x14ac:dyDescent="0.3">
      <c r="A40" s="46">
        <v>27</v>
      </c>
      <c r="B40" s="31" t="s">
        <v>20</v>
      </c>
      <c r="C40" s="63"/>
      <c r="D40" s="34">
        <f>SUM(D34:D39)</f>
        <v>827719</v>
      </c>
      <c r="E40" s="27">
        <f>SUM(E34:E39)</f>
        <v>827420</v>
      </c>
      <c r="F40" s="34">
        <f t="shared" si="8"/>
        <v>299</v>
      </c>
      <c r="G40" s="35">
        <f t="shared" si="9"/>
        <v>3.6136424065166421E-4</v>
      </c>
      <c r="H40" s="27">
        <f>SUM(H34:H39)</f>
        <v>816470</v>
      </c>
      <c r="I40" s="34">
        <f>SUM(I34:I39)</f>
        <v>11249</v>
      </c>
      <c r="J40" s="57">
        <f t="shared" si="11"/>
        <v>1.377760358616973E-2</v>
      </c>
      <c r="K40" s="62"/>
    </row>
    <row r="41" spans="1:11" ht="17.399999999999999" x14ac:dyDescent="0.3">
      <c r="A41" s="46">
        <v>28</v>
      </c>
      <c r="B41" s="110" t="s">
        <v>21</v>
      </c>
      <c r="C41" s="110"/>
      <c r="D41" s="110"/>
      <c r="E41" s="110"/>
      <c r="F41" s="110"/>
      <c r="G41" s="110"/>
      <c r="H41" s="110"/>
      <c r="I41" s="110"/>
      <c r="J41" s="110"/>
      <c r="K41" s="30"/>
    </row>
    <row r="42" spans="1:11" s="14" customFormat="1" ht="17.399999999999999" x14ac:dyDescent="0.3">
      <c r="A42" s="46">
        <v>29</v>
      </c>
      <c r="B42" s="54"/>
      <c r="C42" s="54"/>
      <c r="D42" s="54"/>
      <c r="E42" s="15"/>
      <c r="F42" s="53" t="s">
        <v>5</v>
      </c>
      <c r="G42" s="54"/>
      <c r="H42" s="64"/>
      <c r="I42" s="111" t="s">
        <v>6</v>
      </c>
      <c r="J42" s="111"/>
      <c r="K42" s="55"/>
    </row>
    <row r="43" spans="1:11" s="14" customFormat="1" ht="17.399999999999999" x14ac:dyDescent="0.3">
      <c r="A43" s="46">
        <v>30</v>
      </c>
      <c r="B43" s="53" t="s">
        <v>7</v>
      </c>
      <c r="C43" s="53"/>
      <c r="D43" s="56" t="s">
        <v>8</v>
      </c>
      <c r="E43" s="17" t="s">
        <v>9</v>
      </c>
      <c r="F43" s="56" t="s">
        <v>10</v>
      </c>
      <c r="G43" s="56" t="s">
        <v>11</v>
      </c>
      <c r="H43" s="17" t="s">
        <v>12</v>
      </c>
      <c r="I43" s="56" t="s">
        <v>10</v>
      </c>
      <c r="J43" s="56" t="s">
        <v>11</v>
      </c>
      <c r="K43" s="56"/>
    </row>
    <row r="44" spans="1:11" ht="17.399999999999999" x14ac:dyDescent="0.3">
      <c r="A44" s="46">
        <v>31</v>
      </c>
      <c r="B44" s="31" t="s">
        <v>13</v>
      </c>
      <c r="C44" s="31"/>
      <c r="D44" s="99">
        <v>763759</v>
      </c>
      <c r="E44" s="99">
        <v>761384</v>
      </c>
      <c r="F44" s="33">
        <f t="shared" ref="F44:F50" si="12">D44-E44</f>
        <v>2375</v>
      </c>
      <c r="G44" s="35">
        <f t="shared" ref="G44:G50" si="13">F44/E44</f>
        <v>3.1193195549157849E-3</v>
      </c>
      <c r="H44" s="101">
        <v>752852</v>
      </c>
      <c r="I44" s="33">
        <f t="shared" ref="I44:I49" si="14">+D44-H44</f>
        <v>10907</v>
      </c>
      <c r="J44" s="57">
        <f t="shared" ref="J44:J50" si="15">+I44/H44</f>
        <v>1.448757524719334E-2</v>
      </c>
      <c r="K44" s="57"/>
    </row>
    <row r="45" spans="1:11" ht="17.399999999999999" x14ac:dyDescent="0.3">
      <c r="A45" s="46">
        <v>32</v>
      </c>
      <c r="B45" s="31" t="s">
        <v>14</v>
      </c>
      <c r="C45" s="31"/>
      <c r="D45" s="99">
        <v>55443</v>
      </c>
      <c r="E45" s="99">
        <v>55759</v>
      </c>
      <c r="F45" s="33">
        <f t="shared" si="12"/>
        <v>-316</v>
      </c>
      <c r="G45" s="35">
        <f t="shared" si="13"/>
        <v>-5.6672465431589518E-3</v>
      </c>
      <c r="H45" s="101">
        <v>55117</v>
      </c>
      <c r="I45" s="33">
        <f t="shared" si="14"/>
        <v>326</v>
      </c>
      <c r="J45" s="57">
        <f t="shared" si="15"/>
        <v>5.9146905673385704E-3</v>
      </c>
      <c r="K45" s="57"/>
    </row>
    <row r="46" spans="1:11" ht="17.399999999999999" x14ac:dyDescent="0.3">
      <c r="A46" s="46">
        <v>33</v>
      </c>
      <c r="B46" s="31" t="s">
        <v>15</v>
      </c>
      <c r="C46" s="31"/>
      <c r="D46" s="99">
        <v>387</v>
      </c>
      <c r="E46" s="99">
        <v>265</v>
      </c>
      <c r="F46" s="33">
        <f t="shared" si="12"/>
        <v>122</v>
      </c>
      <c r="G46" s="35">
        <f t="shared" si="13"/>
        <v>0.46037735849056605</v>
      </c>
      <c r="H46" s="101">
        <v>395</v>
      </c>
      <c r="I46" s="33">
        <f t="shared" si="14"/>
        <v>-8</v>
      </c>
      <c r="J46" s="57">
        <f t="shared" si="15"/>
        <v>-2.0253164556962026E-2</v>
      </c>
      <c r="K46" s="57"/>
    </row>
    <row r="47" spans="1:11" ht="17.399999999999999" x14ac:dyDescent="0.3">
      <c r="A47" s="46">
        <v>34</v>
      </c>
      <c r="B47" s="31" t="s">
        <v>16</v>
      </c>
      <c r="C47" s="31"/>
      <c r="D47" s="99">
        <v>2322</v>
      </c>
      <c r="E47" s="99">
        <v>2334</v>
      </c>
      <c r="F47" s="33">
        <f t="shared" si="12"/>
        <v>-12</v>
      </c>
      <c r="G47" s="35">
        <f t="shared" si="13"/>
        <v>-5.1413881748071976E-3</v>
      </c>
      <c r="H47" s="101">
        <v>2363</v>
      </c>
      <c r="I47" s="33">
        <f t="shared" si="14"/>
        <v>-41</v>
      </c>
      <c r="J47" s="57">
        <f t="shared" si="15"/>
        <v>-1.7350825222175202E-2</v>
      </c>
      <c r="K47" s="57"/>
    </row>
    <row r="48" spans="1:11" ht="17.399999999999999" x14ac:dyDescent="0.3">
      <c r="A48" s="46">
        <v>35</v>
      </c>
      <c r="B48" s="31" t="s">
        <v>17</v>
      </c>
      <c r="C48" s="31"/>
      <c r="D48" s="99">
        <v>10</v>
      </c>
      <c r="E48" s="99">
        <v>15</v>
      </c>
      <c r="F48" s="33">
        <f t="shared" si="12"/>
        <v>-5</v>
      </c>
      <c r="G48" s="35">
        <f t="shared" si="13"/>
        <v>-0.33333333333333331</v>
      </c>
      <c r="H48" s="101">
        <v>11</v>
      </c>
      <c r="I48" s="33">
        <f t="shared" si="14"/>
        <v>-1</v>
      </c>
      <c r="J48" s="57">
        <f t="shared" si="15"/>
        <v>-9.0909090909090912E-2</v>
      </c>
      <c r="K48" s="57"/>
    </row>
    <row r="49" spans="1:11" ht="17.399999999999999" x14ac:dyDescent="0.3">
      <c r="A49" s="46">
        <v>36</v>
      </c>
      <c r="B49" s="31" t="s">
        <v>37</v>
      </c>
      <c r="C49" s="31"/>
      <c r="D49" s="100">
        <v>227</v>
      </c>
      <c r="E49" s="100">
        <v>219</v>
      </c>
      <c r="F49" s="58">
        <f t="shared" si="12"/>
        <v>8</v>
      </c>
      <c r="G49" s="59">
        <f t="shared" si="13"/>
        <v>3.6529680365296802E-2</v>
      </c>
      <c r="H49" s="102">
        <v>227</v>
      </c>
      <c r="I49" s="58">
        <f t="shared" si="14"/>
        <v>0</v>
      </c>
      <c r="J49" s="60">
        <f t="shared" si="15"/>
        <v>0</v>
      </c>
      <c r="K49" s="61"/>
    </row>
    <row r="50" spans="1:11" ht="17.399999999999999" x14ac:dyDescent="0.3">
      <c r="A50" s="46">
        <v>37</v>
      </c>
      <c r="B50" s="31" t="s">
        <v>20</v>
      </c>
      <c r="C50" s="31"/>
      <c r="D50" s="34">
        <f>SUM(D44:D49)</f>
        <v>822148</v>
      </c>
      <c r="E50" s="27">
        <f>SUM(E44:E49)</f>
        <v>819976</v>
      </c>
      <c r="F50" s="34">
        <f t="shared" si="12"/>
        <v>2172</v>
      </c>
      <c r="G50" s="35">
        <f t="shared" si="13"/>
        <v>2.6488580153565472E-3</v>
      </c>
      <c r="H50" s="27">
        <f>SUM(H44:H49)</f>
        <v>810965</v>
      </c>
      <c r="I50" s="34">
        <f>SUM(I44:I49)</f>
        <v>11183</v>
      </c>
      <c r="J50" s="57">
        <f t="shared" si="15"/>
        <v>1.3789744316955725E-2</v>
      </c>
      <c r="K50" s="57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5"/>
      <c r="E60" s="66"/>
      <c r="F60" s="65"/>
      <c r="G60" s="65"/>
    </row>
    <row r="61" spans="1:11" x14ac:dyDescent="0.3">
      <c r="C61" s="67"/>
    </row>
    <row r="64" spans="1:11" x14ac:dyDescent="0.3">
      <c r="B64" s="36"/>
    </row>
  </sheetData>
  <mergeCells count="12">
    <mergeCell ref="H12:J12"/>
    <mergeCell ref="B2:J2"/>
    <mergeCell ref="B3:J3"/>
    <mergeCell ref="B4:J4"/>
    <mergeCell ref="B6:J6"/>
    <mergeCell ref="B11:J11"/>
    <mergeCell ref="B41:J41"/>
    <mergeCell ref="I42:J42"/>
    <mergeCell ref="B21:J21"/>
    <mergeCell ref="H22:J22"/>
    <mergeCell ref="B31:J31"/>
    <mergeCell ref="H32:J32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6E2777F5EB8345AB249850A8CCCC91" ma:contentTypeVersion="76" ma:contentTypeDescription="" ma:contentTypeScope="" ma:versionID="8d0e43fcbf2017016aff9af0b1e842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180422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5876307-E386-40CF-B29A-6F80D6425544}"/>
</file>

<file path=customXml/itemProps2.xml><?xml version="1.0" encoding="utf-8"?>
<ds:datastoreItem xmlns:ds="http://schemas.openxmlformats.org/officeDocument/2006/customXml" ds:itemID="{D07B76EE-809B-4481-A60A-7C785D7E0FA5}"/>
</file>

<file path=customXml/itemProps3.xml><?xml version="1.0" encoding="utf-8"?>
<ds:datastoreItem xmlns:ds="http://schemas.openxmlformats.org/officeDocument/2006/customXml" ds:itemID="{3BAD746C-22F1-4CC2-9E8F-4358FEB702D8}"/>
</file>

<file path=customXml/itemProps4.xml><?xml version="1.0" encoding="utf-8"?>
<ds:datastoreItem xmlns:ds="http://schemas.openxmlformats.org/officeDocument/2006/customXml" ds:itemID="{16BBF0EC-E7CA-4623-92F7-BB8B84217F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2018-04-02T15:25:57Z</cp:lastPrinted>
  <dcterms:created xsi:type="dcterms:W3CDTF">2014-01-09T00:48:14Z</dcterms:created>
  <dcterms:modified xsi:type="dcterms:W3CDTF">2018-05-01T19:00:09Z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0x0101006E56B4D1795A2E4DB2F0B01679ED314A009A6E2777F5EB8345AB249850A8CCCC91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